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Max Schaefer Dropbox\Gerência Smart Boss\1-2024\AIDEAL\02 - Fluxo de Caixa\"/>
    </mc:Choice>
  </mc:AlternateContent>
  <xr:revisionPtr revIDLastSave="0" documentId="13_ncr:1_{B5DFF306-CEF8-463F-88F2-4B0D8ED6020A}" xr6:coauthVersionLast="47" xr6:coauthVersionMax="47" xr10:uidLastSave="{00000000-0000-0000-0000-000000000000}"/>
  <bookViews>
    <workbookView xWindow="-110" yWindow="-110" windowWidth="19420" windowHeight="10300" tabRatio="830" firstSheet="1" activeTab="3" xr2:uid="{00000000-000D-0000-FFFF-FFFF00000000}"/>
  </bookViews>
  <sheets>
    <sheet name="Painel" sheetId="19" state="hidden" r:id="rId1"/>
    <sheet name="Fluxo de Caixa " sheetId="6" r:id="rId2"/>
    <sheet name="Consolidado" sheetId="4" r:id="rId3"/>
    <sheet name="Apresentação GMP" sheetId="18" r:id="rId4"/>
    <sheet name="Apoio" sheetId="17" state="hidden" r:id="rId5"/>
    <sheet name="Naturezas Financeiras" sheetId="11" state="hidden" r:id="rId6"/>
  </sheets>
  <definedNames>
    <definedName name="_xlnm._FilterDatabase" localSheetId="3" hidden="1">'Apresentação GMP'!$B$19:$R$259</definedName>
    <definedName name="_xlnm._FilterDatabase" localSheetId="2" hidden="1">Consolidado!$A$1:$K$5812</definedName>
    <definedName name="_xlnm._FilterDatabase" localSheetId="5" hidden="1">'Naturezas Financeiras'!#REF!</definedName>
    <definedName name="SegmentaçãodeDados_Ano">#N/A</definedName>
    <definedName name="SegmentaçãodeDados_Banco">#N/A</definedName>
    <definedName name="SegmentaçãodeDados_Empresa">#N/A</definedName>
  </definedNames>
  <calcPr calcId="191029" calcMode="auto" fullCalcOnLoad="1" forceFullCalc="1"/>
  <pivotCaches>
    <pivotCache cacheId="38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<sst xmlns="http://schemas.openxmlformats.org/spreadsheetml/2006/main" count="24323" uniqueCount="4103">
  <si>
    <t>Saldo</t>
  </si>
  <si>
    <t>Mês</t>
  </si>
  <si>
    <t>Crédito</t>
  </si>
  <si>
    <t xml:space="preserve"> </t>
  </si>
  <si>
    <t xml:space="preserve">FLUXO DE CAIXA DIRETO </t>
  </si>
  <si>
    <t>(+) SALDO INICIAL</t>
  </si>
  <si>
    <t>(+) Recebimentos Operacionais</t>
  </si>
  <si>
    <t>(-) Pagamentos Operacionais</t>
  </si>
  <si>
    <t>(=) FLUXO DE CAIXA LÍQUIDO DA OPERAÇÃO</t>
  </si>
  <si>
    <t>Margem Líquida de Caixa %</t>
  </si>
  <si>
    <t>(+) Entradas de Investimento</t>
  </si>
  <si>
    <t>Venda de Imobilizado</t>
  </si>
  <si>
    <t>(-) Saídas para Inventimento</t>
  </si>
  <si>
    <t>Investimentos em Projetos</t>
  </si>
  <si>
    <t>(=) FLUXO DE CAIXA DE INVESTIMENTO</t>
  </si>
  <si>
    <t>(+) Entradas de Recursos dos Acionistas</t>
  </si>
  <si>
    <t>Aporte de Capital</t>
  </si>
  <si>
    <t>(-) Saídas de Recursos para os Acionistas</t>
  </si>
  <si>
    <t>Distribuição de Lucros</t>
  </si>
  <si>
    <t>(=) FLUXO DE CAIXA DOS ACIONISTAS</t>
  </si>
  <si>
    <t>(+) Entradas de Recursos Financeiros</t>
  </si>
  <si>
    <t>(-) Saídas de Recursos Financeiros</t>
  </si>
  <si>
    <t>(+) Entradas de Outro Recursos Não Operacionais</t>
  </si>
  <si>
    <t>Outros Recebimentos Não Operacionais</t>
  </si>
  <si>
    <t>(-) Saídas de Outros Recursos Não Operacionais</t>
  </si>
  <si>
    <t>Outros Pagamentos Não Operacionais</t>
  </si>
  <si>
    <t>Despesas Contingenciais</t>
  </si>
  <si>
    <t>(=) FLUXO DE CAIXA NÃO OPERACIONAL</t>
  </si>
  <si>
    <t>(=) SALDO FINAL</t>
  </si>
  <si>
    <t>Resgate de Aplicações</t>
  </si>
  <si>
    <t>Aplicações</t>
  </si>
  <si>
    <t>Transferência Emitida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</si>
  <si>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</si>
  <si>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</si>
  <si>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</si>
  <si>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</si>
  <si>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</si>
  <si>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</si>
  <si>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</si>
  <si>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</si>
  <si>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</si>
  <si>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</si>
  <si>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</si>
  <si>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</si>
  <si>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Devolução / Estorno de Pagamento</t>
  </si>
  <si>
    <t>Juros Recebidos</t>
  </si>
  <si>
    <t>Transferência Recebida</t>
  </si>
  <si>
    <t>Ajustes</t>
  </si>
  <si>
    <t>Débito</t>
  </si>
  <si>
    <t>Antecipação de Recebíveis</t>
  </si>
  <si>
    <t>IOF</t>
  </si>
  <si>
    <t>Classificação</t>
  </si>
  <si>
    <t>Pró-Labore</t>
  </si>
  <si>
    <t>IPTU</t>
  </si>
  <si>
    <t>Compra de Ativos</t>
  </si>
  <si>
    <t>Naturezas Financeiras</t>
  </si>
  <si>
    <t>Outras Entradas Operacionais</t>
  </si>
  <si>
    <t>Banco</t>
  </si>
  <si>
    <t>Pagamento de Antecipação</t>
  </si>
  <si>
    <t>Dinheiro</t>
  </si>
  <si>
    <t>Data</t>
  </si>
  <si>
    <t>Devolução de Pagamento Recebido</t>
  </si>
  <si>
    <t>Processos Trabalhistas</t>
  </si>
  <si>
    <t>Consórcio</t>
  </si>
  <si>
    <t>C.M.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</si>
  <si>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</si>
  <si>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</si>
  <si>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</si>
  <si>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</si>
  <si>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</si>
  <si>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</si>
  <si>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</si>
  <si>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</si>
  <si>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</si>
  <si>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</si>
  <si>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</si>
  <si>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</si>
  <si>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Aquisição de Maquinas e Equipamentos</t>
  </si>
  <si>
    <t>Pagamento Empréstimo Sócios x Empresa</t>
  </si>
  <si>
    <t>Empréstimo Sócios x Empresa</t>
  </si>
  <si>
    <t>Entrada Empréstimo Terceiros</t>
  </si>
  <si>
    <t>Pagamento Empréstimos Terceiros</t>
  </si>
  <si>
    <t>IRPJ</t>
  </si>
  <si>
    <t>Serviços Prestados</t>
  </si>
  <si>
    <t>Empresa</t>
  </si>
  <si>
    <t/>
  </si>
  <si>
    <t>CSLL</t>
  </si>
  <si>
    <t>PIS</t>
  </si>
  <si>
    <t>Ano</t>
  </si>
  <si>
    <t>Cod. Mês</t>
  </si>
  <si>
    <t>Rótulos de Coluna</t>
  </si>
  <si>
    <t>Total Geral</t>
  </si>
  <si>
    <t>Rótulos de Linha</t>
  </si>
  <si>
    <t>Soma de Crédito</t>
  </si>
  <si>
    <t>Total Soma de Crédito</t>
  </si>
  <si>
    <t>Total Soma de Débito</t>
  </si>
  <si>
    <t>Soma de Débito</t>
  </si>
  <si>
    <t>Gastos com Pessoal</t>
  </si>
  <si>
    <t>Gastos com Instalações</t>
  </si>
  <si>
    <t>Gastos com Serviços de Terceiros</t>
  </si>
  <si>
    <t>Gastos com Impostos e Tributos</t>
  </si>
  <si>
    <t>Gastos Bancários</t>
  </si>
  <si>
    <t>ACUMULADO</t>
  </si>
  <si>
    <t>Saldo Final BB</t>
  </si>
  <si>
    <t>Saldo Final CEF</t>
  </si>
  <si>
    <t>Saldo Final Itau</t>
  </si>
  <si>
    <t>Saldo Final Dinheiro</t>
  </si>
  <si>
    <t>Saldo Final Aplicações</t>
  </si>
  <si>
    <t>Saldo Inicial Aplicações</t>
  </si>
  <si>
    <t>Saldo Inicial BB</t>
  </si>
  <si>
    <t>Saldo Inicial CEF</t>
  </si>
  <si>
    <t>Saldo Inicial Itau</t>
  </si>
  <si>
    <t>Saldo Inicial Dinheiro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</si>
  <si>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</si>
  <si>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</si>
  <si>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</si>
  <si>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</si>
  <si>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</si>
  <si>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</si>
  <si>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</si>
  <si>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</si>
  <si>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</si>
  <si>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</si>
  <si>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</si>
  <si>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</si>
  <si>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</t>
  </si>
  <si>
    <t>Var. Rec. Operacionais</t>
  </si>
  <si>
    <t>Pagamentos Operacionais</t>
  </si>
  <si>
    <t>Var. Pgtos. Operacionais</t>
  </si>
  <si>
    <t>Pgtos Operacionais</t>
  </si>
  <si>
    <t>Gastos com Impostos / Tributos</t>
  </si>
  <si>
    <t>Gastos Administrativos</t>
  </si>
  <si>
    <t>Serviços de Terceiros</t>
  </si>
  <si>
    <t>Fluxo de Caixa de Investimentos</t>
  </si>
  <si>
    <t>Saídas Fluxo de Caixa de Investimentos</t>
  </si>
  <si>
    <t>Fluxo de Caixa dos Acionistas</t>
  </si>
  <si>
    <t>Saídas Fluxo de Caixa dos Acionistas</t>
  </si>
  <si>
    <t>Fluxo de Caixa de Financeiro</t>
  </si>
  <si>
    <t>Saídas Fluxo de Caixa de Financeiro</t>
  </si>
  <si>
    <t>Fluxo de Caixa não Operacional</t>
  </si>
  <si>
    <t>Saídas Fluxo de Caixa Não Operacional</t>
  </si>
  <si>
    <t>Total</t>
  </si>
  <si>
    <t>% Receb. Operacionais</t>
  </si>
  <si>
    <t>Var. Margem Líquida de Caixa</t>
  </si>
  <si>
    <t>% Recb. Operacionais</t>
  </si>
  <si>
    <t>80-20</t>
  </si>
  <si>
    <t>%GF</t>
  </si>
  <si>
    <t>G. Pessoal</t>
  </si>
  <si>
    <t>G. Impostos e Tributos</t>
  </si>
  <si>
    <t>G. Administrativos</t>
  </si>
  <si>
    <t>G. Instalações</t>
  </si>
  <si>
    <t>G. Serviços de Terceiros</t>
  </si>
  <si>
    <t>G. Bancários</t>
  </si>
  <si>
    <t>Gastos com Fornecedores</t>
  </si>
  <si>
    <t>Saldo Inicial SICOOB</t>
  </si>
  <si>
    <t>Saldo Final SICOOB</t>
  </si>
  <si>
    <t>Saldo Inicial Safra</t>
  </si>
  <si>
    <t>Saldo Final Safra</t>
  </si>
  <si>
    <t xml:space="preserve">Parcelamento de Impostos Exercicio Anterior </t>
  </si>
  <si>
    <t>G. Fornecedores</t>
  </si>
  <si>
    <t>Fornecedor</t>
  </si>
  <si>
    <t>Pagamentos Operacionais 2023</t>
  </si>
  <si>
    <t>Recebimentos Operacionais 2023</t>
  </si>
  <si>
    <t>Margem Líquida de Caixa 2023</t>
  </si>
  <si>
    <t>% Margem Líquida de Caixa 2023</t>
  </si>
  <si>
    <t>Saldo inicial GC Pay</t>
  </si>
  <si>
    <t>Saldo final GC Pay</t>
  </si>
  <si>
    <t xml:space="preserve">Saldo inicial permuta </t>
  </si>
  <si>
    <t>Saldo final permuta</t>
  </si>
  <si>
    <t>(Tudo)</t>
  </si>
  <si>
    <t>Entrada por Empréstimos Bancários</t>
  </si>
  <si>
    <t>Pagamento de Empréstimos Bancários</t>
  </si>
  <si>
    <t>(=) FLUXO DE CAIXA DE FINANCIAMENTO</t>
  </si>
  <si>
    <t>Margem Líquida de Caixa 2025</t>
  </si>
  <si>
    <t>Recebimentos Operacionais 2025</t>
  </si>
  <si>
    <t>Pagamentos Operacionais 2025</t>
  </si>
  <si>
    <t>% Margem Líquida de Caixa 2025</t>
  </si>
  <si>
    <t>Construção da Nova Sede</t>
  </si>
  <si>
    <t>Gastos com Veículos</t>
  </si>
  <si>
    <t>Gastos com Locações</t>
  </si>
  <si>
    <t>Gastos com Máquinas e Equipamentos</t>
  </si>
  <si>
    <t>Gastos com Fretes</t>
  </si>
  <si>
    <t>Juros Bancários</t>
  </si>
  <si>
    <t>Gastos com Viagens e Hospedagens</t>
  </si>
  <si>
    <t>Financiamentos</t>
  </si>
  <si>
    <t>SALARIO</t>
  </si>
  <si>
    <t>13° SALARIO</t>
  </si>
  <si>
    <t xml:space="preserve">FERIAS </t>
  </si>
  <si>
    <t>MULTA RESCISORIAS FGTS</t>
  </si>
  <si>
    <t>REFEIÇÕES COLABORADORES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</si>
  <si>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</si>
  <si>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</si>
  <si>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</si>
  <si>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</si>
  <si>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</si>
  <si>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</si>
  <si>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</si>
  <si>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</si>
  <si>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</si>
  <si>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</si>
  <si>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</si>
  <si>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</si>
  <si>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</si>
  <si>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</si>
  <si>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</si>
  <si>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</si>
  <si>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</si>
  <si>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</si>
  <si>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</si>
  <si>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</si>
  <si>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</si>
  <si>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</si>
  <si>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</si>
  <si>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</si>
  <si>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</si>
  <si>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</si>
  <si>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</si>
  <si>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</si>
  <si>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</si>
  <si>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</si>
  <si>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</si>
  <si>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EXAMES MÉDICOS</t>
  </si>
  <si>
    <t xml:space="preserve">COFINS </t>
  </si>
  <si>
    <t>ITBI</t>
  </si>
  <si>
    <t>SIMPLES NASCIONAL</t>
  </si>
  <si>
    <t xml:space="preserve">ISS 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</si>
  <si>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</si>
  <si>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</si>
  <si>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</si>
  <si>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</si>
  <si>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</si>
  <si>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</si>
  <si>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</si>
  <si>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</si>
  <si>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</si>
  <si>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</si>
  <si>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</si>
  <si>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</si>
  <si>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</si>
  <si>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</si>
  <si>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</si>
  <si>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</si>
  <si>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</si>
  <si>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</si>
  <si>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</si>
  <si>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</si>
  <si>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</si>
  <si>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</si>
  <si>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</si>
  <si>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</si>
  <si>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</si>
  <si>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</si>
  <si>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</si>
  <si>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</si>
  <si>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</si>
  <si>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</si>
  <si>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</si>
  <si>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</si>
  <si>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</si>
  <si>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</si>
  <si>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</si>
  <si>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</si>
  <si>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</si>
  <si>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</si>
  <si>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</si>
  <si>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</si>
  <si>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</si>
  <si>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</si>
  <si>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</si>
  <si>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</si>
  <si>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</si>
  <si>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 xml:space="preserve">HOTEL COLABORADORES </t>
  </si>
  <si>
    <t>LAVANDERIA</t>
  </si>
  <si>
    <t xml:space="preserve">SISTEMA / SERVIDOR </t>
  </si>
  <si>
    <t xml:space="preserve">DESPESA CARTAO DE CREDITO </t>
  </si>
  <si>
    <t>MATERIAIS DE INFORMATICA / COMPUTADOR</t>
  </si>
  <si>
    <t>HONORÁRIOS ADVOCATÍCIOS</t>
  </si>
  <si>
    <t xml:space="preserve">SERVIÇOS DE CONSULTORIA 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</si>
  <si>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</si>
  <si>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</si>
  <si>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</si>
  <si>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</si>
  <si>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</si>
  <si>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</si>
  <si>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</si>
  <si>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</si>
  <si>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</si>
  <si>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</si>
  <si>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</si>
  <si>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</si>
  <si>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</si>
  <si>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HONORÁRIOS CONTÁBEIS</t>
  </si>
  <si>
    <t>TRANSFERÊNCIA ENTRE BANCOS CEF X ITAÚ - Transferência entre Bancos (100,00%);</t>
  </si>
  <si>
    <t>DEB IOF - JUROS BANCARIOS  (100,00%);</t>
  </si>
  <si>
    <t>DEB JUROS - JUROS BANCARIOS  (100,00%);</t>
  </si>
  <si>
    <t>BM 07 Hh - Recebimento de Clientes (100,00%);</t>
  </si>
  <si>
    <t>BM 07 MATERIAIS - Recebimento de Clientes (100,00%);</t>
  </si>
  <si>
    <t>BM 08 MATERIAIS - Recebimento de Clientes (100,00%);</t>
  </si>
  <si>
    <t>RECIBO - Recebimento de Clientes (100,00%);</t>
  </si>
  <si>
    <t>TRANSFERENCIA ENTRE BANCOS CEF X ITAÚ - Transferência entre Bancos (100,00%);</t>
  </si>
  <si>
    <t>EMPRESTIMO BANCO CAIXA / PEGO PARA PAGAR MERCANTIL - PAGAMENTOS EMPRESTIMOS (100,00%);</t>
  </si>
  <si>
    <t>RENDIMENTO APLICAÇÃO - Origens Financeiras (100,00%);</t>
  </si>
  <si>
    <t>TRANSFERÊNCIA ENTRE BANCOS ITAÚ X CEF - Transferência entre Bancos (100,00%);</t>
  </si>
  <si>
    <t>FOLHA PGTO REF. 12/2024 - SALARIO (100,00%);</t>
  </si>
  <si>
    <t>TARIFAS BANCÁRIAS - TARIFAS BANCARIAS (100,00%);</t>
  </si>
  <si>
    <t>VALOR DEPOSITADO PELA MOSAIC - Recebimento de Clientes (100,00%);</t>
  </si>
  <si>
    <t>IMOBILIARIO LOTE PARQUE OESTE - FINANCIAMENTO (100,00%);</t>
  </si>
  <si>
    <t>TARIFAS BANCÁRIAS CEF - TARIFAS BANCARIAS (100,00%);</t>
  </si>
  <si>
    <t>ADIANTAMENTO 40% - SALARIO (100,00%);</t>
  </si>
  <si>
    <t>TRANSFERENCIA ENTRE BANCOS ITAÚ X CEF - Transferência entre Bancos (100,00%);</t>
  </si>
  <si>
    <t>EMPRESTIMO BANCO CAIXA / CAPITAL DE GIRO R$ 300.000,00 - PAGAMENTOS EMPRESTIMOS (100,00%);</t>
  </si>
  <si>
    <t>TRANSFERÊNCIA ENTRE BANCOS ITÁU X CEF - Transferência entre Bancos (100,00%);</t>
  </si>
  <si>
    <t>TARIFAS BANCÁRIAS  - TARIFAS BANCARIAS (100,00%);</t>
  </si>
  <si>
    <t>IMPOSTOS DEBITADOS EM CONTA CAIXA ECONOMICA - PARCELAMENTO (100,00%);</t>
  </si>
  <si>
    <t>BM 08 Hh - Recebimento de Clientes (100,00%);</t>
  </si>
  <si>
    <t>RECIBO LOCAÇÃO - Recebimento de Clientes (100,00%);</t>
  </si>
  <si>
    <t>BM 09 TINTAS - Recebimento de Clientes (100,00%);</t>
  </si>
  <si>
    <t>BM 10 TINTAS - Recebimento de Clientes (100,00%);</t>
  </si>
  <si>
    <t>DEB IOF E DEB JUROS CEF - JUROS BANCARIOS  (100,00%);</t>
  </si>
  <si>
    <t>BM 10 - Recebimento de Clientes (100,00%);</t>
  </si>
  <si>
    <t>TRANSFERENCIA CEF X ITAÚ - Transferência entre Bancos (100,00%);</t>
  </si>
  <si>
    <t>FOLHA PAGAMENTO REF. 01/2025 - SALARIO (100,00%);</t>
  </si>
  <si>
    <t>BLOQUEIO JUDICIAL AÇÃO TRABALHISTA - DESPESAS COM PROCESSOS  (100,00%);</t>
  </si>
  <si>
    <t>DB T CESTA / DEB TARIFA - TARIFAS BANCARIAS (100,00%);</t>
  </si>
  <si>
    <t>TARIFAS BANCARIAS (SEGURADORA) - TARIFAS BANCARIAS (100,00%);</t>
  </si>
  <si>
    <t>ESTORNO DO PEDIDO 7450 - DESPESAS COM PROCESSOS  (100,00%);</t>
  </si>
  <si>
    <t>BM 09 - Recebimento de Clientes (100,00%);</t>
  </si>
  <si>
    <t>TRANSFERÊNCIA ENTRE BANCOS CEF X SAFRA - Transferência entre Bancos (100,00%);</t>
  </si>
  <si>
    <t>DEB TARIFA  - TARIFAS BANCARIAS (100,00%);</t>
  </si>
  <si>
    <t>BM 11 - Recebimento de Clientes (100,00%);</t>
  </si>
  <si>
    <t>2º PARCELA PLR 2024 VLI - PLR (100,00%);</t>
  </si>
  <si>
    <t>DEB IOF E DEB JUROS BANCO CEF - JUROS BANCARIOS  (100,00%);</t>
  </si>
  <si>
    <t>DEB TARIFA - TARIFAS BANCARIAS (100,00%);</t>
  </si>
  <si>
    <t>FOLHA PGTO REF. MÊS 02/2025 - SALARIO (100,00%);</t>
  </si>
  <si>
    <t>BM 09 Hh - Recebimento de Clientes (100,00%);</t>
  </si>
  <si>
    <t>BM 11 MATERIAIS - Recebimento de Clientes (100,00%);</t>
  </si>
  <si>
    <t>BM 12 MATERIAIS - Recebimento de Clientes (100,00%);</t>
  </si>
  <si>
    <t>DB T CESTA / SEGURADORA / DEB TARIFA - TARIFAS BANCARIAS (100,00%);</t>
  </si>
  <si>
    <t>PROCESSO TRABALHISTA ROBSON SANTIAGO DOS SANTOS - GUIAS TRABALHISTAS E PROCESSO (100,00%);</t>
  </si>
  <si>
    <t>SEGURADORA  - TARIFAS BANCARIAS (100,00%);</t>
  </si>
  <si>
    <t>BLOQUEIO JUDICIAL AÇÃO TRABALHISTA ROBSON SANTIAGO - DESPESAS COM PROCESSOS  (100,00%);</t>
  </si>
  <si>
    <t>DESBLOQUEIO JUDICIAL AÇÃO TRABALHISTA ROBSON SANTIAGO - DESPESAS COM PROCESSOS  (100,00%);</t>
  </si>
  <si>
    <t>TRANSFERÊNCIA ENTRE BANCOS SAFRA X CEF - Transferência entre Bancos (100,00%);</t>
  </si>
  <si>
    <t>CEF</t>
  </si>
  <si>
    <t>A IDEAL</t>
  </si>
  <si>
    <t>Saldo Inicial ITAU</t>
  </si>
  <si>
    <t>ADVOGADO GUERRA - TRIBUTÁRIO - HONORARIOS ADVOCATICIOS  (100,00%);</t>
  </si>
  <si>
    <t>TANQUE PRESS/ PISTOLA/ KIT REPARO/ PINO P/ ENGATE - MATERIAIS / FERRAMENTAS  MANUAIS  (100,00%);</t>
  </si>
  <si>
    <t>CAMISA E CALCA NR10 - UNIFORMES (100,00%);</t>
  </si>
  <si>
    <t>EPIS - EPIS (100,00%);</t>
  </si>
  <si>
    <t>SOCIETY REF. 01.01 A 01.02 - ALUGUEL ALOJAMENTO  (100,00%);</t>
  </si>
  <si>
    <t>ALUGUEL FUNCIONÁRIOS 01-01 A 01-02-25 - ALUGUEL ALOJAMENTO  (100,00%);</t>
  </si>
  <si>
    <t>SOCIETY - 01.01 A 01.02 - ALUGUEL ALOJAMENTO  (100,00%);</t>
  </si>
  <si>
    <t>LUCAS 01.01 A 30.01 - ALUGUEL ALOJAMENTO  (100,00%);</t>
  </si>
  <si>
    <t>LOCAÇÃO CONTAINER - LOCAÇÃO CONTAINER  (100,00%);</t>
  </si>
  <si>
    <t>MAT. CONSUMO : DISCO FLAP FIBRA - MATERIAIS DE CONSUMO EM OBRAS  (100,00%);</t>
  </si>
  <si>
    <t>A IDEAL ISOLAMENTOS - CONTABILIDADE (100,00%);</t>
  </si>
  <si>
    <t>CLEBISOM TIAGO NUNES - FERIAS  (100,00%);</t>
  </si>
  <si>
    <t>JOSE DE RIBAMAR DA ROCHA NASCIMENTO - FERIAS  (100,00%);</t>
  </si>
  <si>
    <t>MATERIAIS DE LIMPEZA - MATERIAIS DE LIMPEZA / HIGIENE  (100,00%);</t>
  </si>
  <si>
    <t>ALUGUEL SIDNEY / ENCARREGADO - ALUGUEL ALOJAMENTO  (100,00%);</t>
  </si>
  <si>
    <t>MULTA RESCISÓRIA - MULTA RESCISORIAS FGTS (100,00%);</t>
  </si>
  <si>
    <t>INTERNET AABA - INTERNET OBRAS  (100,00%);</t>
  </si>
  <si>
    <t>FRETE TRANSPORTADORA SERENA - FRETE TRANSPORTADORA (100,00%);</t>
  </si>
  <si>
    <t>13° BRENDA BARBOSA CAMPOS - RH / DP - 13° SALARIO (100,00%);</t>
  </si>
  <si>
    <t>UNIFORMES - UNIFORMES (100,00%);</t>
  </si>
  <si>
    <t>LIXA FERRO / ESPATULA / GARFO / PROLONGADOR / ROLO / TRINCHA - MATERIAIS PINCEL / ROLOS / LIXAS  (100,00%);</t>
  </si>
  <si>
    <t>ESPATULA, ROLO E TRINCHA - MATERIAIS PINCEL / ROLOS / LIXAS  (100,00%);</t>
  </si>
  <si>
    <t>ESMALTE DF ULTRA RAPIDO AZUL - TINTAS E SOLVENTES (100,00%);</t>
  </si>
  <si>
    <t>TRINCHA/ROLOS/LIXAS E ESPÁTULAS - MATERIAIS PINCEL / ROLOS / LIXAS  (100,00%);</t>
  </si>
  <si>
    <t>MATERIAIS DE CONSUMO : ROLO / LIXA E TRINCHA - MATERIAIS DE CONSUMO EM OBRAS  (100,00%);</t>
  </si>
  <si>
    <t>TINTAS E SOLVENTES - TINTAS E SOLVENTES (100,00%);</t>
  </si>
  <si>
    <t>50% MATERIAL ETERNIT - TINTAS E SOLVENTES (100,00%);</t>
  </si>
  <si>
    <t>VENDA DE MATERIAL EUROCHEM - TINTAS E SOLVENTES (100,00%);</t>
  </si>
  <si>
    <t>REFEIÇÕES COLABORADORES - REFEIÇÕES COLABORADORES (100,00%);</t>
  </si>
  <si>
    <t>LOCAÇÃO MUNCK REF. PERÍODO 19/12 A 19/12/24 - LOCAÇÃO MUNCK / GUINDASTES (100,00%);</t>
  </si>
  <si>
    <t>BM 04 DEZEMBRO/2024 - Recebimento de Clientes (100,00%);</t>
  </si>
  <si>
    <t>TRANSFERENCIA ENTRE BANCOS ITAU X SAFRA - Transferência entre Bancos (100,00%);</t>
  </si>
  <si>
    <t>MAQUINAS E EQUIPAMENTOS - MAQUINAS / EQUIPAMENTOS  (100,00%);</t>
  </si>
  <si>
    <t>ADCONT MATRIZ - CONTABILIDADE (100,00%);</t>
  </si>
  <si>
    <t>TRANSPORTE EDIVALDO 16/12 A 19/12/24 - TRANSPORTE DE COLABORADORES  (100,00%);</t>
  </si>
  <si>
    <t>SEGURO DE VIDA GILVAN - SEGURO DE VIDA GILVAN / GENILDO (100,00%);</t>
  </si>
  <si>
    <t>SEGURO DE VIDA GENILDO - SEGURO DE VIDA GILVAN / GENILDO (100,00%);</t>
  </si>
  <si>
    <t>REFEIÇÕES COLABORADORES REF. 04/12 A 19/12 - REFEIÇÕES COLABORADORES (100,00%);</t>
  </si>
  <si>
    <t>JUROS CHEQUE ESPECIAL IOF - JUROS BANCARIOS  (100,00%);</t>
  </si>
  <si>
    <t>JUROS CHEQUES ESPECIAL IOF - JUROS BANCARIOS  (100,00%);</t>
  </si>
  <si>
    <t>MULTA DO ÔNIBUS - MULTAS DE TRANSITO  (100,00%);</t>
  </si>
  <si>
    <t>DESP REF. 18/11 A 30/11 - COMBUSTIVEL EQUIPAMENTOS (100,00%);</t>
  </si>
  <si>
    <t>LOCAÇÃO COMPRESSOR AR DIESEL - LOCAÇÃO COMPRESSORES (100,00%);</t>
  </si>
  <si>
    <t>PASSAGEM COLABORADOR TARCISIO LIMA - PASSAGENS COLABORADORES (100,00%);</t>
  </si>
  <si>
    <t>REFEICÕES COLABORADORES - REFEIÇÕES COLABORADORES (100,00%);</t>
  </si>
  <si>
    <t>SARAH REGINA LACERDA PEREIRA - ACERTO RESCISORIOS  (100,00%);</t>
  </si>
  <si>
    <t>SARAH REGINA LACERDA PEREIRA - MULTA RESCISORIAS FGTS (100,00%);</t>
  </si>
  <si>
    <t>PASSAGEM AEREA GYN X CGH - PASSAGENS COLABORADORES (100,00%);</t>
  </si>
  <si>
    <t>AREIA P/ JATEAMENTO - ABRASIVOS (100,00%);</t>
  </si>
  <si>
    <t>PASTILHA E OLEO LUBRIFICANTE - MANUTENÇÃO/PEÇAS  VEICULOS (100,00%);</t>
  </si>
  <si>
    <t>01 DIÁRIA CAMINHÃO MUNCK / OBRA ETERNIT - LOCAÇÃO MUNCK / GUINDASTES (100,00%);</t>
  </si>
  <si>
    <t>TRANSFERÊNCIA ENTRE BANCOS ITAÚ X SAFRA - Transferência entre Bancos (100,00%);</t>
  </si>
  <si>
    <t>TRANSFERÊNCIA ENTRE BANCOS ITAÚ X ITAÚ ANDAIMES - Transferência entre Bancos (100,00%);</t>
  </si>
  <si>
    <t>IOF - JUROS BANCARIOS  (100,00%);</t>
  </si>
  <si>
    <t>TAR CONTA CERTA 12/24 - TARIFAS BANCARIAS (100,00%);</t>
  </si>
  <si>
    <t>TAR TED - TARIFAS BANCARIAS (100,00%);</t>
  </si>
  <si>
    <t>TAR PIX PGTO TRANSF - TARIFAS BANCARIAS (100,00%);</t>
  </si>
  <si>
    <t>DIÁRIA VIAGEM COLABORADORES FOLGA DE CAMPO - PASSAGENS COLABORADORES (100,00%);</t>
  </si>
  <si>
    <t>COMBUSTIVEL VIAGEM COLABORADORES FOLGA DE CAMPO - COMBUSTIVEL VEICULOS (100,00%);</t>
  </si>
  <si>
    <t>BM 01 SPOT PTC 0836-24 - Recebimento de Clientes (100,00%);</t>
  </si>
  <si>
    <t>SERVIÇO DE CONSULTORIA 1° PAGAMENTOS - SERVIÇOS DE CONSULTORIA  (100,00%);</t>
  </si>
  <si>
    <t>HM BM SELANTE GRAFEFO - SERENA - TINTAS E SOLVENTES (100,00%);</t>
  </si>
  <si>
    <t>CASA DE CALDAS GILVAN GENILDO - CASA DE CALDAS GILVAN / GENILDO (100,00%);</t>
  </si>
  <si>
    <t>ALUGUEL CASA 05.01 A 05.02.25 - ALUGUEL ALOJAMENTO  (100,00%);</t>
  </si>
  <si>
    <t>ESTOPA PASTELÃO 25KG - MATERIAIS DE CONSUMO EM OBRAS  (100,00%);</t>
  </si>
  <si>
    <t>DISCO FLAP 4.1/2 - MATERIAIS DE CONSUMO EM OBRAS  (100,00%);</t>
  </si>
  <si>
    <t>CONTRIBUIÇÃO ASSOCIATIVA REF. A TRIMESTRAL 2025 - SERVIÇO ABRACO ANUIDADE (100,00%);</t>
  </si>
  <si>
    <t>TRANSPORTE COLABORADORES REF. MÊS 11/2024 - TRANSPORTE DE COLABORADORES  (100,00%);</t>
  </si>
  <si>
    <t>ACORDO PROCESSO - PEDRO JORGE ARAUJO DE FREITAS - GUIAS TRABALHISTAS E PROCESSO (100,00%);</t>
  </si>
  <si>
    <t>REFEIÇÕES COLABORADORES REF. 01/12 A 15/12/24 - REFEIÇÕES COLABORADORES (100,00%);</t>
  </si>
  <si>
    <t>EXAME - ASO - EXAMES  (100,00%);</t>
  </si>
  <si>
    <t>LOCAÇÃO 05 COLETES SALVA-VIDAS REF. 25/11 A 24/12 - LOCAÇÃO EQUIPAMENTOS  (100,00%);</t>
  </si>
  <si>
    <t>LOCAÇÃO DE COMPRESSOR REF. 24/11 A 20/12 - LOCAÇÃO COMPRESSORES (100,00%);</t>
  </si>
  <si>
    <t>LOCAÇÃO DE COMPRESSOR REF. 06/12 A 20/12/24 - LOCAÇÃO COMPRESSORES (100,00%);</t>
  </si>
  <si>
    <t>LOCAÇÃO DE COMPRESSORES REF. 26/11 A 19/12/24 - LOCAÇÃO COMPRESSORES (100,00%);</t>
  </si>
  <si>
    <t>FGTS  EQUIPE EUROCHEM - PART 1 - FGTS FUNCIONARIOS  (100,00%);</t>
  </si>
  <si>
    <t>FGTS  EQUIPE EUROCHEM - PART 2 - FGTS FUNCIONARIOS  (100,00%);</t>
  </si>
  <si>
    <t>CERTIFICADO DIGITAL A IDEAL SOLUÇÕES - SERVIÇO CARTORIO (100,00%);</t>
  </si>
  <si>
    <t>CERTIFICADO DIGITAL A IDEAL ISOLAMENTO - SERVIÇO CARTORIO (100,00%);</t>
  </si>
  <si>
    <t>ENCOMENDA GOIÂNIA X CATALÃO - FRETE TRANSPORTADORA (100,00%);</t>
  </si>
  <si>
    <t>DIÁRIAS COLABORADORES - HOTEL COLABORADORES  (100,00%);</t>
  </si>
  <si>
    <t>PASSAGENS COLABORADORES - PASSAGENS COLABORADORES (100,00%);</t>
  </si>
  <si>
    <t>ASO DEMISSIONAL - DENILSON RAMOS VIDAL - EXAMES  (100,00%);</t>
  </si>
  <si>
    <t>ULTIMO ALUGUEL / CASA SEBASTIÃO - ALUGUEL ALOJAMENTO  (100,00%);</t>
  </si>
  <si>
    <t>PASSAGEM RENAN GOIÂNIA X BARRO ALTO - PASSAGENS COLABORADORES (100,00%);</t>
  </si>
  <si>
    <t>REPARO PARALAMA DIANTEIRO DA TORO - MANUTENÇÃO/PEÇAS  VEICULOS (100,00%);</t>
  </si>
  <si>
    <t>PARAFUSOS E PUXADOR - MATERIAIS DE CONSUMO EM OBRAS  (100,00%);</t>
  </si>
  <si>
    <t>COMBUSTIVEL COMPRESSOR DÍESEL - COMBUSTIVEL EQUIPAMENTOS (100,00%);</t>
  </si>
  <si>
    <t>TRANFERÊNCIA ENTRE BANCOS ITAÚ X SAFRA - Transferência entre Bancos (100,00%);</t>
  </si>
  <si>
    <t>REFEIÇÕES COLABORADORES 06/01 A 15/01/25 - REFEIÇÕES COLABORADORES (100,00%);</t>
  </si>
  <si>
    <t>REFEIÇÕES COLABORADORES 06/01 A 15/01 - REFEIÇÕES COLABORADORES (100,00%);</t>
  </si>
  <si>
    <t>COMBUSTIVEL VEICULOS - COMBUSTIVEL VEICULOS (100,00%);</t>
  </si>
  <si>
    <t>AP. GOIÂNIA - COND. PAMPULHA - ALUGUEL ALOJAMENTO  (100,00%);</t>
  </si>
  <si>
    <t>R. ALFREU MARRA Nº 65 - ALUGUEL ALOJAMENTO  (100,00%);</t>
  </si>
  <si>
    <t>SINDICATO - SINDICATO  (100,00%);</t>
  </si>
  <si>
    <t>TRANSPORTE GOIÂNIA X BARRO ALTO / TRAZER RENAN - PASSAGENS COLABORADORES (100,00%);</t>
  </si>
  <si>
    <t>COMBUSTIVEL ADM RANGER GILVAN - COMBUSTIVEL VEICULOS (100,00%);</t>
  </si>
  <si>
    <t>200 VALES ALIMENTAÇÃO CMOC NIOBIO E CHAPADÃO - REFEIÇÕES COLABORADORES (100,00%);</t>
  </si>
  <si>
    <t>LIMPEZA ALOJAMENTO - SERVIÇO LIMPEZA ALOJAMENTO/ESCRITORIO (100,00%);</t>
  </si>
  <si>
    <t>FINANCIAMENTO OROCH - FINANCIAMENTO (100,00%);</t>
  </si>
  <si>
    <t>PJ CAIO ALEXANDRE PEREIRA SANTOS - SALARIO (100,00%);</t>
  </si>
  <si>
    <t>REFEIÇÃO REF. QUINZENA 06/01 A 15/01/25 - REFEIÇÕES COLABORADORES (100,00%);</t>
  </si>
  <si>
    <t>ASSINATURA E RECONHECIMENTO DE FIRMA CARTÓRIO - SERVIÇO CARTORIO (100,00%);</t>
  </si>
  <si>
    <t>JUROS BANCÁRIOS - JUROS BANCARIOS  (100,00%);</t>
  </si>
  <si>
    <t>FOLHA PGTO REF. MÊS 12/2024 - SALARIO (100,00%);</t>
  </si>
  <si>
    <t>MANUTENÇÃO DE EQUIPAMENTOS - MANUTENÇÃO/PEÇAS MAQUINAS E EQUIPAMENTOS (100,00%);</t>
  </si>
  <si>
    <t>EQUIPAMENTO PNEUMÁTICO - TANQUE DE PINTURA - MAQUINAS / FERRAMENTAS PNEUMATICAS (100,00%);</t>
  </si>
  <si>
    <t>SOPRADOR AR BS470 - MAQUINAS / EQUIPAMENTOS  (100,00%);</t>
  </si>
  <si>
    <t>TINTAS E SOLVENTES / SERVIÇO CONTRATO CMOC - TINTAS E SOLVENTES (100,00%);</t>
  </si>
  <si>
    <t>TREINAMENTO NR6 / NR12 / NR33 E NR35 - CURSOS / TREINAMENTOS  (100,00%);</t>
  </si>
  <si>
    <t>TREINAMENTO NR 18 SINALEIRO/ AMARRADOR DE CARGA - CURSOS / TREINAMENTOS  (100,00%);</t>
  </si>
  <si>
    <t>VENDA DE ABRASIVO EUROCHEM CONTRATO - ABRASIVOS (100,00%);</t>
  </si>
  <si>
    <t>SERVIÇO DEMARCAÇÃO FAIXAS, 2 REMESSA - TINTAS E SOLVENTES (100,00%);</t>
  </si>
  <si>
    <t>EPIS - BOTINA TITAN - EPIS (100,00%);</t>
  </si>
  <si>
    <t>TREINAMENTO NR20 INTERMEDIÁRIO CLASSE III - CURSOS / TREINAMENTOS  (100,00%);</t>
  </si>
  <si>
    <t>EPIS - MACACÃO SEGURANÇA - EPIS (100,00%);</t>
  </si>
  <si>
    <t>EPIS - LUVA. CLIP, CAPUZ, KIT ABAFADOR, RESPIRADOR - EPIS (100,00%);</t>
  </si>
  <si>
    <t>MATERIAIS DE PAPELARIA - MATERIAS DE ESCRITORIO / PAPELARIA  (100,00%);</t>
  </si>
  <si>
    <t>MAT. CONSUMO EM OBRA : LONA PRETA - MATERIAIS DE CONSUMO EM OBRAS  (100,00%);</t>
  </si>
  <si>
    <t>MATERIAIS DE CONSUMO: FLAP-DISC - MATERIAIS DE CONSUMO EM OBRAS  (100,00%);</t>
  </si>
  <si>
    <t>CONFECÇÃO DE PGR E EMISSÃO DE ART - PROGRAMA DE SEGURANÇA DO TRABALHO  (100,00%);</t>
  </si>
  <si>
    <t>ALIMENTAÇÃO ADM - ALIMENTAÇÃO ADM (100,00%);</t>
  </si>
  <si>
    <t>PLANO ODONTOLÓGICO REF. 12/2024 - PLANO DE SAUDE  (100,00%);</t>
  </si>
  <si>
    <t>LOCAÇÃO VEÍCULO REF. PERÍODO 19/11 A 19/12/24 - LOCAÇAO VEICULOS  (100,00%);</t>
  </si>
  <si>
    <t>SISTEMA OBRA PRIMA - SISTEMA / SERVIDOR  (100,00%);</t>
  </si>
  <si>
    <t>LOCAÇÃO CONTAINERS REF. PERÍODO 23/11 A 23/12 - LOCAÇÃO CONTAINER  (100,00%);</t>
  </si>
  <si>
    <t>MATERIAIS DE INFORMÁTICA - TONERS - MATERIAIS DE INFORMATICA / COMPUTADOR (100,00%);</t>
  </si>
  <si>
    <t>COMBUSTÍVEL - COMBUSTIVEL VEICULOS (100,00%);</t>
  </si>
  <si>
    <t>HOSPEDAGEM DE SITE / E-MAIL - SISTEMA / SERVIDOR  (100,00%);</t>
  </si>
  <si>
    <t>SEGURO VEÍCULOS - SEGUROS DE VEICULOS  (100,00%);</t>
  </si>
  <si>
    <t>TAG CAIXA REF. MÊS 12/2024 - PEDAGIOS  (100,00%);</t>
  </si>
  <si>
    <t>INTERNET OBRA - INTERNET OBRAS  (100,00%);</t>
  </si>
  <si>
    <t>LOCAÇÃO DE CONTAINER REF. PERÍODO 05/01 A 04/02/25 - LOCAÇÃO CONTAINER  (100,00%);</t>
  </si>
  <si>
    <t>LOCAÇÃO CONTAINER REF. 05/12 A 05/01/25 - LOCAÇÃO CONTAINER  (100,00%);</t>
  </si>
  <si>
    <t>SALARIO MURILO REF. 12/2024 - SALARIO (100,00%);</t>
  </si>
  <si>
    <t>FRETE COMPRESSOR UBA X BARUERI - FRETE MATERIAIS E EQUIPAMENTOS (100,00%);</t>
  </si>
  <si>
    <t>SALARIO PREMIAÇÃO ASSIDUIDADE - SALARIO (100,00%);</t>
  </si>
  <si>
    <t>TINTAS E DILUENTE - TINTAS E SOLVENTES (100,00%);</t>
  </si>
  <si>
    <t>LEVAR EPIS GOIÂNIA X CATALÃO - FRETE TRANSPORTADORA (100,00%);</t>
  </si>
  <si>
    <t>SERVICO SOFTWARE MOBILE - SISTEMA / SERVIDOR  (100,00%);</t>
  </si>
  <si>
    <t>UBER RODOVIÁRIA - PASSAGENS COLABORADORES (100,00%);</t>
  </si>
  <si>
    <t>MULTA RANGER RCF2A85 - MULTAS DE TRANSITO  (100,00%);</t>
  </si>
  <si>
    <t>PASSAGENS COLABORADORES 02/01 E 03/01/25 - PASSAGENS COLABORADORES (100,00%);</t>
  </si>
  <si>
    <t>DESPESA DE VIAGEM MARCELO E OSVALDO AUGUSTO - REFEIÇÕES COLABORADORES (100,00%);</t>
  </si>
  <si>
    <t>FGTS  EQUIPE EUROCHEM - PART 3 - FGTS FUNCIONARIOS  (100,00%);</t>
  </si>
  <si>
    <t>TRANSFERÊNCIA ENTRE BANCOS ITAÚ ANDAIMES X ITAÚ - Transferência entre Bancos (100,00%);</t>
  </si>
  <si>
    <t>PASSAGENS COLABORADORES ADRIANO SILVA E RAI GLEIDSON - PASSAGENS COLABORADORES (100,00%);</t>
  </si>
  <si>
    <t>TAR CONTR/ RENOV CTA GAR - TARIFAS BANCARIAS (100,00%);</t>
  </si>
  <si>
    <t>JONAS SILVA ALVES - FERIAS  (100,00%);</t>
  </si>
  <si>
    <t>TRANSPORTE COLABORADORES 20/12 A 03/01/25 - TRANSPORTE DE COLABORADORES  (100,00%);</t>
  </si>
  <si>
    <t>ANTONIO ALONSO DE SOUSA MARTINS - FERIAS  (100,00%);</t>
  </si>
  <si>
    <t>UBER MOACIR BERNARDO - PIX (62) 9 9179-6006 - SERVIÇO MOTOBOY / UBER  (100,00%);</t>
  </si>
  <si>
    <t>PASSAGENS COLABORADORES ETERNIT - PASSAGENS COLABORADORES (100,00%);</t>
  </si>
  <si>
    <t>CREA ART - SERVIÇO CREA ANUIDADE (100,00%);</t>
  </si>
  <si>
    <t>REFORMA ONIBUS 50% - MANUTENÇÃO/PEÇAS  VEICULOS (100,00%);</t>
  </si>
  <si>
    <t>REFEICÃO COLABORADORES 09/01 A 15/01 - REFEIÇÕES COLABORADORES (100,00%);</t>
  </si>
  <si>
    <t>REFEIÇÕES COLABORADORES 09/01 A 15/01 - REFEIÇÕES COLABORADORES (100,00%);</t>
  </si>
  <si>
    <t>CONFECÇÃO CRACHÁS - SERVIÇO PLOTAGEM / ADESIVO / PLACAS / CRACHAS  (100,00%);</t>
  </si>
  <si>
    <t>LIMPEZA ADM - MATERIAIS DE LIMPEZA / HIGIENE  (100,00%);</t>
  </si>
  <si>
    <t>VALE ALIMENTAÇÃO REF. 12/2024 - VALE ALIMENTAÇÃO (100,00%);</t>
  </si>
  <si>
    <t>VALE ALIMENTAÇÃO 12/2024 - VALE ALIMENTAÇÃO (100,00%);</t>
  </si>
  <si>
    <t>BM RAPALLO SPOT PTC 929-24 - Recebimento de Clientes (100,00%);</t>
  </si>
  <si>
    <t>BM 10 FOSFATO OUVIDOR ENGENHARIA - Recebimento de Clientes (100,00%);</t>
  </si>
  <si>
    <t>CAMINHAO ELFA - FINANCIAMENTO (100,00%);</t>
  </si>
  <si>
    <t>HONORARIO PERICIAIS - GUIAS TRABALHISTAS E PROCESSO (100,00%);</t>
  </si>
  <si>
    <t>BONIFICAÇÃO MAGNO - BONIFICAÇOES (100,00%);</t>
  </si>
  <si>
    <t>REF. PLANO DE SAÚDE - PLANO DE SAUDE  (100,00%);</t>
  </si>
  <si>
    <t>ALUGUEL GALPAO ADM 10/01 A 10/02 - ALUGUEIS ADM (100,00%);</t>
  </si>
  <si>
    <t>RUA DOS ANDRADES N 211 PERIODO 10-01 A 10-02 - ALUGUEL ALOJAMENTO  (100,00%);</t>
  </si>
  <si>
    <t>MAGNO - ALUGUEL ALOJAMENTO  (100,00%);</t>
  </si>
  <si>
    <t>UNIMED GENILDO MÊS 01/2025 - PLANO DE SAUDE GILVAN / GENILDO (100,00%);</t>
  </si>
  <si>
    <t>UNIMED GILVAN MÊS 01/2025 - PLANO DE SAUDE GILVAN / GENILDO (100,00%);</t>
  </si>
  <si>
    <t>SEGUROS EFFA / IVECO - SEGUROS DE VEICULOS  (100,00%);</t>
  </si>
  <si>
    <t>JUNIA RAQUEL GOMES ROSA - PIX 710.380.941-00 - DESPACHANTE (100,00%);</t>
  </si>
  <si>
    <t>CREA - SERVIÇO CREA ANUIDADE (100,00%);</t>
  </si>
  <si>
    <t>FRANCISCO EUDES DE ANDRADE DANTAS - ACERTO RESCISORIOS  (100,00%);</t>
  </si>
  <si>
    <t>FRANCISCO EUDES DE ANDRADE DANTAS - MULTA RESCISORIAS FGTS (100,00%);</t>
  </si>
  <si>
    <t>DENILSON RAMOS VIDAL - ACERTO RESCISORIOS  (100,00%);</t>
  </si>
  <si>
    <t>DENILSON RAMOS VIDAL - MULTA RESCISORIAS FGTS (100,00%);</t>
  </si>
  <si>
    <t>FRETE SÃO LUIS X PAULINO NEVES - FRETE TRANSPORTADORA (100,00%);</t>
  </si>
  <si>
    <t>INSPEÇÃO EQUIPAMENTOS - COMPRESSOR E MAQUINA JATO - SERVIÇO LAUDO TECNICO (100,00%);</t>
  </si>
  <si>
    <t>COMBUSTIVEL ADM - COMBUSTIVEL VEICULOS (100,00%);</t>
  </si>
  <si>
    <t>MARIA ANGELA P LOPES - ALUGUEL ALOJAMENTO  (100,00%);</t>
  </si>
  <si>
    <t>R. DOS INCONFIDENTES Nº 395 / ALUGUEL JULIANO  10-01 a 10-02 - ALUGUEL ALOJAMENTO  (100,00%);</t>
  </si>
  <si>
    <t>REF. 10/01 A 10/02 - SERVIÇO LIMPEZA ALOJAMENTO/ESCRITORIO (100,00%);</t>
  </si>
  <si>
    <t>CAMINHÃO PRANCHA P/ RETIRADA DE COMPRESSOR - FRETE MATERIAIS E EQUIPAMENTOS (100,00%);</t>
  </si>
  <si>
    <t>MECANISMO DE ACELERAÇÃO DO COMPRESSOR - MANUTENÇÃO/PEÇAS MAQUINAS E EQUIPAMENTOS (100,00%);</t>
  </si>
  <si>
    <t>R. DAS ANGÉLICAS S/N REF. 12/2024 - AGUA ADM (100,00%);</t>
  </si>
  <si>
    <t>R. NOVA, 70 SN REF. 12/2024 - ENERGIA ALOJAMENTO (100,00%);</t>
  </si>
  <si>
    <t>AV. LENCOIS, 5 REF. 12/2024 - ENERGIA ALOJAMENTO (100,00%);</t>
  </si>
  <si>
    <t>R. MIGUEL LIMA , SN REF. 12/2024 - ENERGIA ALOJAMENTO (100,00%);</t>
  </si>
  <si>
    <t>YCARO GOMES MENDONÇA - FERIAS  (100,00%);</t>
  </si>
  <si>
    <t>RUA DAS ANGÉLICAS Nº 309 REF. 12/2024 - ENERGIA ADM (100,00%);</t>
  </si>
  <si>
    <t>R. DAS CAMELIAS Nº 475 COND. PAMPULHA REF. 12/2024 - ENERGIA ALOJAMENTO (100,00%);</t>
  </si>
  <si>
    <t>R. DAS CAMELIAS Nº 475  COND. PAMPULHA REF. 12/2024 - AGUA ALOJAMENTO (100,00%);</t>
  </si>
  <si>
    <t>RUA 413, Nº 315 BAIRRO PONTAL NORTE REF. 12/2024 - ENERGIA ALOJAMENTO (100,00%);</t>
  </si>
  <si>
    <t>RUA 413, 315 CASA 01 PONTAL NORTE REF. 12/2024 - AGUA ALOJAMENTO (100,00%);</t>
  </si>
  <si>
    <t>RUA 02, Nº 175 LOTEAMENTO JK REF. 12/2024 - ENERGIA ALOJAMENTO (100,00%);</t>
  </si>
  <si>
    <t>RUA 02, 175 QD C LT 09 JK CATALÃO REF. 12/2024 - AGUA ALOJAMENTO (100,00%);</t>
  </si>
  <si>
    <t>SANEAMENTO RUA . 2, 44 JK CATALÃO  MES 12/2024 - AGUA ALOJAMENTO (100,00%);</t>
  </si>
  <si>
    <t>RUA 405, Nº 184 BAIRRO PONTAL NORTE REF. 12/2024 - ENERGIA ALOJAMENTO (100,00%);</t>
  </si>
  <si>
    <t>RUA 405,184 QD 77 LT 05 REF. 12/2024 - AGUA ALOJAMENTO (100,00%);</t>
  </si>
  <si>
    <t>R. SANTO ANTONIO QD 04 LT 07 REF. 12/2024 - ENERGIA ALOJAMENTO (100,00%);</t>
  </si>
  <si>
    <t>R. SANTO ANTÔNIO QD 04 LT 07 REF. 12/2024 - AGUA ALOJAMENTO (100,00%);</t>
  </si>
  <si>
    <t>COMBUSTIVEL COMPRESSOR - COMBUSTIVEL EQUIPAMENTOS (100,00%);</t>
  </si>
  <si>
    <t>CAIQUE TRINDADE DA MOTA - ACERTO RESCISORIOS  (100,00%);</t>
  </si>
  <si>
    <t>CAIQUE TRINDADE DA MOTA - FGTS FUNCIONARIOS  (100,00%);</t>
  </si>
  <si>
    <t>1 DIARIA QUARTO DUPLO - HOTEL COLABORADORES  (100,00%);</t>
  </si>
  <si>
    <t>LEITOR CODIGO DE BARRA SEM FIO - MATERIAIS DE INFORMATICA / COMPUTADOR (100,00%);</t>
  </si>
  <si>
    <t>INTERNET ADM - INTERNET / TELEFONE ADM  (100,00%);</t>
  </si>
  <si>
    <t>BM 03 FINAL - Recebimento de Clientes (100,00%);</t>
  </si>
  <si>
    <t>REGISTRO E PATENTE DA MARCA A IDEAL - SERVIÇO ALVARAS E LICENCIAMENTO (100,00%);</t>
  </si>
  <si>
    <t>PASSAGENS COLABORADORES 06/01 A 10/01 - PASSAGENS COLABORADORES (100,00%);</t>
  </si>
  <si>
    <t>MATERIAL DE CONSUMO - MATERIAIS DE CONSUMO EM OBRAS  (100,00%);</t>
  </si>
  <si>
    <t>MANUTENÇÃO SENSOR DE TEMPERATURA SAVEIRO - MANUTENÇÃO/PEÇAS  VEICULOS (100,00%);</t>
  </si>
  <si>
    <t>FRETE CAMINHÃO PRANCHA P/ RETIRADA DO COMPRESSOR - FRETE MATERIAIS E EQUIPAMENTOS (100,00%);</t>
  </si>
  <si>
    <t>AREIA / ABRASIVO - ABRASIVOS (100,00%);</t>
  </si>
  <si>
    <t>ROTINA RAPALLO - Recebimento de Clientes (100,00%);</t>
  </si>
  <si>
    <t>BM ROTINA FOSFATO OUVIDOR MANUTENÇÃO - Recebimento de Clientes (100,00%);</t>
  </si>
  <si>
    <t>BM 01 SPOT PTC 0934-24 - Recebimento de Clientes (100,00%);</t>
  </si>
  <si>
    <t>STAR LINK - MAQUINAS / EQUIPAMENTOS  (100,00%);</t>
  </si>
  <si>
    <t>PORTO SEGURO RCF2A85 - SEGUROS DE VEICULOS  (100,00%);</t>
  </si>
  <si>
    <t>STARLINK - MATERIAIS DE INFORMATICA / COMPUTADOR (100,00%);</t>
  </si>
  <si>
    <t>IPIRANGA GAIOLA - MAQUINAS / EQUIPAMENTOS  (100,00%);</t>
  </si>
  <si>
    <t>CIANO JUNIOR JUNAO DOBLO - SERVIÇO MECANICO  (100,00%);</t>
  </si>
  <si>
    <t>GASTOS COM PROPAGANDA/ COMERCIAL - SERVIÇO GOOGLE ADS (100,00%);</t>
  </si>
  <si>
    <t>ANUIDADE ITAÚ NOVO - TARIFAS BANCARIAS (100,00%);</t>
  </si>
  <si>
    <t>SEGURO RANGER PRW 1/10 - SEGUROS DE VEICULOS  (100,00%);</t>
  </si>
  <si>
    <t>YELUMSEG / RANGER GENILDO 1/10 - SEGUROS DE VEICULOS  (100,00%);</t>
  </si>
  <si>
    <t>STARLINK - INTERNET OBRAS  (100,00%);</t>
  </si>
  <si>
    <t>AUTENTIQUE.COM - SISTEMA / SERVIDOR  (100,00%);</t>
  </si>
  <si>
    <t>UBER / ADM - SERVIÇO MOTOBOY / UBER  (100,00%);</t>
  </si>
  <si>
    <t>GOL / PASSAGEM - PASSAGENS COLABORADORES (100,00%);</t>
  </si>
  <si>
    <t>ANUIDADE ITAÚ - TARIFAS BANCARIAS (100,00%);</t>
  </si>
  <si>
    <t>LINKEDIN / ADM - SISTEMA / SERVIDOR  (100,00%);</t>
  </si>
  <si>
    <t>MP MELIMAIS / MERCADO LIVRE ADM - SISTEMA / SERVIDOR  (100,00%);</t>
  </si>
  <si>
    <t>ACORDO JUDICIAL REINALDO FREITAS - MOSAIC UBA - GUIAS TRABALHISTAS E PROCESSO (100,00%);</t>
  </si>
  <si>
    <t>GERADOR A GASOLINA 7.100 - MAQUINAS / FERRAMENTAS COMBUSTÃO  (100,00%);</t>
  </si>
  <si>
    <t>3º REMESSA BORRACHA LIQUIDA SERENA 21 TORRES - OUTROS MATERIAIS DE APLICAÇÃO (100,00%);</t>
  </si>
  <si>
    <t>FOLGA DE CAMPO MES 01-2025 - PASSAGENS COLABORADORES (100,00%);</t>
  </si>
  <si>
    <t>ALUGUEL KITNET GOIANIA  15/01 A 15/02 - ALUGUEL ALOJAMENTO  (100,00%);</t>
  </si>
  <si>
    <t>TELEMETRIA - SERVIÇO TELEMETRIA / FADIGA (100,00%);</t>
  </si>
  <si>
    <t>SISTEMA - SISTEMA / SERVIDOR  (100,00%);</t>
  </si>
  <si>
    <t>EPIS - MANOBREIRA - EPIS (100,00%);</t>
  </si>
  <si>
    <t>ALUGUEL KITNET 15-01 A 15-02-25 - ALUGUEL ALOJAMENTO  (100,00%);</t>
  </si>
  <si>
    <t>TREINAMENTO NR20 E NR35 - CURSOS / TREINAMENTOS  (100,00%);</t>
  </si>
  <si>
    <t>SISTEMA / SERVIDOR - SISTEMA / SERVIDOR  (100,00%);</t>
  </si>
  <si>
    <t>CNP CONSÓRCIOS - CONSÓRCIO (100,00%);</t>
  </si>
  <si>
    <t>CONSULTA CONNECT REF. MÊS 12/2024 - SERVIÇO SERASA (100,00%);</t>
  </si>
  <si>
    <t>SISTEMA/SERVIDOR - SISTEMA / SERVIDOR  (100,00%);</t>
  </si>
  <si>
    <t>REFEIÇÕES COLABORADORES REF. 16/12 A 31/12/24 - REFEIÇÕES COLABORADORES (100,00%);</t>
  </si>
  <si>
    <t>EXAMES - ASO - EXAMES  (100,00%);</t>
  </si>
  <si>
    <t>COMBUSTÍVEL EQUIPAMENTOS - COMBUSTIVEL EQUIPAMENTOS (100,00%);</t>
  </si>
  <si>
    <t>PLANO DE SAÚDE REF. MÊS 01/2025 - PLANO DE SAUDE  (100,00%);</t>
  </si>
  <si>
    <t>LOCAÇÃO CAÇAMBA - LOCAÇAO CAÇAMBA P/ RESIDUOS  (100,00%);</t>
  </si>
  <si>
    <t>REF. FOLHA PAGAMENTO 12/2024 - SALARIO (100,00%);</t>
  </si>
  <si>
    <t>TRANSFERÊNCIA ENTRE BANCOS SAFRA X ITAÚ - Transferência entre Bancos (100,00%);</t>
  </si>
  <si>
    <t>YCARO ELIANA 15.01 A 15.02 - ALUGUEL ALOJAMENTO  (100,00%);</t>
  </si>
  <si>
    <t>FRETE TRANSPORTADORA GOIÂNIA X UBERABA - FRETE TRANSPORTADORA (100,00%);</t>
  </si>
  <si>
    <t>TRANSPORTE COLABORADORES 03/01 A 11/01 - TRANSPORTE DE COLABORADORES  (100,00%);</t>
  </si>
  <si>
    <t>TROCA PARA BRISA E RETROVISOR RANGER RCF2A85 - MANUTENÇÃO/PEÇAS  VEICULOS (100,00%);</t>
  </si>
  <si>
    <t>NOTEBOOK DELL CORE 17 SEMI NOVO - MATERIAIS DE INFORMATICA / COMPUTADOR (100,00%);</t>
  </si>
  <si>
    <t>LOCOMOÇÃO SURUBIM X CARUARU - PASSAGENS COLABORADORES (100,00%);</t>
  </si>
  <si>
    <t>FITA FILAMENTOSA 8809 25MM X 50M - MATERIAIS DE CONSUMO EM OBRAS  (100,00%);</t>
  </si>
  <si>
    <t>VISITA TÉCNICA SANTOS - REFEIÇÕES COLABORADORES (100,00%);</t>
  </si>
  <si>
    <t>TAXA DE LICENCA P/ FUNCIONAMENTO REF. 00/2025 - SERVIÇO ALVARAS E LICENCIAMENTO (100,00%);</t>
  </si>
  <si>
    <t>TAXA DE LICENCA P/ FUNCIONAMENTO REF. 02/2024 - SERVIÇO ALVARAS E LICENCIAMENTO (100,00%);</t>
  </si>
  <si>
    <t>TAXA DE LICENCA P/ FUNCIONAMENTO REF. 04/2024 - SERVIÇO ALVARAS E LICENCIAMENTO (100,00%);</t>
  </si>
  <si>
    <t>TAXA DE LICENCA P/ FUNCIONAMENTO REF. 01/2024 - SERVIÇO ALVARAS E LICENCIAMENTO (100,00%);</t>
  </si>
  <si>
    <t>TAXA DE LICENCA P/ FUNCIONAMENTO REF. 03/2024 - SERVIÇO ALVARAS E LICENCIAMENTO (100,00%);</t>
  </si>
  <si>
    <t>CREA ADM - SERVIÇO CREA ANUIDADE (100,00%);</t>
  </si>
  <si>
    <t>DESPESA VIAGEM RONIEL DA SILVA - REFEIÇÕES COLABORADORES (100,00%);</t>
  </si>
  <si>
    <t>RESTAURANTE CAIO VINICIUS PEREIRA - REFEIÇÕES COLABORADORES (100,00%);</t>
  </si>
  <si>
    <t>COMBUSTÍVEL ADM - COMBUSTIVEL VEICULOS (100,00%);</t>
  </si>
  <si>
    <t>JUROS CONTA CORRENTE - JUROS BANCARIOS  (100,00%);</t>
  </si>
  <si>
    <t>MATERIAIS DE LIMPEZA / HIGIENE - MATERIAIS DE LIMPEZA / HIGIENE  (100,00%);</t>
  </si>
  <si>
    <t>REFEIÇÕES COLABORADORES 16/01 A 31/01 - REFEIÇÕES COLABORADORES (100,00%);</t>
  </si>
  <si>
    <t>MAT. CONSUMO EM OBRA: LIXA FERRO - MATERIAIS DE CONSUMO EM OBRAS  (100,00%);</t>
  </si>
  <si>
    <t>MATERIAIS DE CONSUMO : TRINCHA/ ROLOS E FITA CREPE - MATERIAIS DE CONSUMO EM OBRAS  (100,00%);</t>
  </si>
  <si>
    <t>MATERIAIS DE CONSUMO: LIXAS E TRINCHAS - MATERIAIS DE CONSUMO EM OBRAS  (100,00%);</t>
  </si>
  <si>
    <t>MATERIAL DE CONSUMO E TINTAS E SOLVENTES - TINTAS E SOLVENTES (56,58%);
MATERIAIS DE CONSUMO EM OBRAS  (43,42%);</t>
  </si>
  <si>
    <t>FRETE COMPRESSOR BARUERI X GOIÂNIA - FRETE MATERIAIS E EQUIPAMENTOS (100,00%);</t>
  </si>
  <si>
    <t>MANUTENÇÃO MÁQUINA HIDROJATO - SERVIÇO ELETRICO  (100,00%);</t>
  </si>
  <si>
    <t>RANILSON RODRIGUES DE MIRANDA - ACERTO RESCISORIOS  (100,00%);</t>
  </si>
  <si>
    <t>GILBERTO DE OLIVEIRA FILHO - ACERTO RESCISORIOS  (100,00%);</t>
  </si>
  <si>
    <t>AV. DOS INCONFIDENTES 395, ABADIA MÊS 12/2024 - AGUA ALOJAMENTO (100,00%);</t>
  </si>
  <si>
    <t>AV. DOS INCONFIDENTES 395, ABADIA MÊS 11/2024 - AGUA ALOJAMENTO (100,00%);</t>
  </si>
  <si>
    <t>AV. DOS INCONFIDENTES 395, ABADIA MÊS 01/2025 - AGUA ALOJAMENTO (100,00%);</t>
  </si>
  <si>
    <t>MANOEL PIRES SANTANA - PIX (98) 9 8407-6318 - REFEIÇÕES COLABORADORES (100,00%);</t>
  </si>
  <si>
    <t>GOOGLE REF. 01/2025 - SERVIÇO GOOGLE ADS (100,00%);</t>
  </si>
  <si>
    <t>FRETE CAMINHÃO PRANCHA - FRETE MATERIAIS E EQUIPAMENTOS (100,00%);</t>
  </si>
  <si>
    <t>MANUTENÇÃO ÔNIBUS - MANUTENÇÃO/PEÇAS  VEICULOS (100,00%);</t>
  </si>
  <si>
    <t>GILBERTO DE OLIVEIRA FILHO - MULTA RESCISORIAS FGTS (100,00%);</t>
  </si>
  <si>
    <t>COMBUSTIVEL VALDMAR CATALÃO X AABA - COMBUSTIVEL VEICULOS (100,00%);</t>
  </si>
  <si>
    <t>MOBILIZAÇÃO LOC EQUIPAMENTOS PARADA CMOC - FRETE MATERIAIS E EQUIPAMENTOS (100,00%);</t>
  </si>
  <si>
    <t>STILO WEB BOLETO EM ATRASO DT ANTERIOR 20-12-2024 - SERVIÇO GOOGLE ADS (100,00%);</t>
  </si>
  <si>
    <t>REFEIÇÃO COLABORADORES 15/01 A 31/01 - REFEIÇÕES COLABORADORES (100,00%);</t>
  </si>
  <si>
    <t>HONORÁRIO ADVOCATÍCIO - STELLA - HONORARIOS ADVOCATICIOS  (100,00%);</t>
  </si>
  <si>
    <t>UBER MOACIR ENTREGA MATERIAL AABA - SERVIÇO MOTOBOY / UBER  (100,00%);</t>
  </si>
  <si>
    <t>BM 02 AVANÇO TRABALHOS - Recebimento de Clientes (100,00%);</t>
  </si>
  <si>
    <t>COMPRA VEICULO HB20s 2019/2019 - COMPRA DE VEICULO  (100,00%);</t>
  </si>
  <si>
    <t>HONORARIOS ADVOCATICIOS REF. 12/2024 - HONORARIOS ADVOCATICIOS  (100,00%);</t>
  </si>
  <si>
    <t>20.01 A 20.02 - ALUGUEL ALOJAMENTO  (100,00%);</t>
  </si>
  <si>
    <t>DR BRUNNA ADVOGADA ADM MES 01-2025 - HONORARIOS ADVOCATICIOS  (100,00%);</t>
  </si>
  <si>
    <t>SIMPLES NACIONA A IDEAL ISOLAMENTO REF. MÊS 12/24 - SIMPLES NASCIONAL (100,00%);</t>
  </si>
  <si>
    <t>FGTS REF. 13º/2024 E 12/2024 - FGTS FUNCIONARIOS  (100,00%);</t>
  </si>
  <si>
    <t>DCTF WEB REF. 12/2024 - DCTFWEB  (100,00%);</t>
  </si>
  <si>
    <t>MÁQUINA DE LAVAR P/ ALOJAMENTO LEILA ELIAS DA SILVA - PIX  (64) 9 8424-8021 - MOVEIS OBRAS  (100,00%);</t>
  </si>
  <si>
    <t>ALUGUEL ACERTO FINAL VICTOR / PAULINO NEVES - ALUGUEL ALOJAMENTO  (100,00%);</t>
  </si>
  <si>
    <t>PISTÃO MOLA A GÁS ÔNIBUS - MANUTENÇÃO/PEÇAS MAQUINAS E EQUIPAMENTOS (100,00%);</t>
  </si>
  <si>
    <t>CINTO ARREATA COURO PORTA CHAVE - MATERIAIS / FERRAMENTAS  MANUAIS  (100,00%);</t>
  </si>
  <si>
    <t>MADEREIRA AMERICA - PIX 26.081.747/0001-05 - MATERIAIS DE CONSUMO EM OBRAS  (100,00%);</t>
  </si>
  <si>
    <t>ALIMENTAÇÃO IVONE STEFANIA - REFEIÇÕES COLABORADORES (100,00%);</t>
  </si>
  <si>
    <t>60 VALES ALIMENTAÇÃO - REFEIÇÕES COLABORADORES (100,00%);</t>
  </si>
  <si>
    <t>TRANSFERENCIA ENTRE BANCOS ITAÚ X SAFRA - Transferência entre Bancos (100,00%);</t>
  </si>
  <si>
    <t>TRANSFERENCIA ENTRE BANCOS ITAÚ ANDAIMES X ITAÚ - Transferência entre Bancos (100,00%);</t>
  </si>
  <si>
    <t>BM 12 - Recebimento de Clientes (100,00%);</t>
  </si>
  <si>
    <t>GAS DE COZINHA - REFEIÇÕES COLABORADORES (100,00%);</t>
  </si>
  <si>
    <t>UBER ADMINISTRATIVO - SERVIÇO MOTOBOY / UBER  (100,00%);</t>
  </si>
  <si>
    <t>ADIANTAMENTO SALARIAL EXTRAORDINARIO - SALARIO (100,00%);</t>
  </si>
  <si>
    <t>DESPESA DE VIAGEM REF. 13/01 A 17/01/25 - REFEIÇÕES COLABORADORES (41,38%);
PASSAGENS COLABORADORES (58,62%);</t>
  </si>
  <si>
    <t>PASSAGENS COLABORADORES 13/01 A 17/01 - PASSAGENS COLABORADORES (100,00%);</t>
  </si>
  <si>
    <t>FRETE GOIÂNIA X FORTALEZA - FRETE TRANSPORTADORA (100,00%);</t>
  </si>
  <si>
    <t>TRANSFERÊNCIA ENTRE BANCO ITAÚ X SAFRA - Transferência entre Bancos (100,00%);</t>
  </si>
  <si>
    <t>TRANSFERENCIA ENTRE BANCOS ITAÚ X MERCANTIL  - Transferência entre Bancos (100,00%);</t>
  </si>
  <si>
    <t>LOCAÇÃO DE ANDAIMES REF. PERÍODO 02/12 A 01/01/25 - LOCAÇÃO ANDAIMES (100,00%);</t>
  </si>
  <si>
    <t>LOCAÇÃO CONTAINER REF. 01/11 A 30/11/24 - LOCAÇÃO CONTAINER  (100,00%);</t>
  </si>
  <si>
    <t xml:space="preserve"> - SERVIÇO CREA ANUIDADE (100,00%);</t>
  </si>
  <si>
    <t>COMBUSTIVEL - COMBUSTIVEL VEICULOS (86,56%);
COMBUSTIVEL EQUIPAMENTOS (13,44%);</t>
  </si>
  <si>
    <t>PLANO DE SAUDE REF. MÊS 01/2025 - PLANO DE SAUDE  (100,00%);</t>
  </si>
  <si>
    <t>LAUDO TECNICO APARELHO DE AFERIÇÃO - SERVIÇO LAUDO TECNICO (100,00%);</t>
  </si>
  <si>
    <t>EXAMES - EXAMES  (100,00%);</t>
  </si>
  <si>
    <t>LOCAÇÕES PAINÉIS MODULARES E TRAVAS - LOCAÇÃO ANDAIMES (100,00%);</t>
  </si>
  <si>
    <t>SEGURO DE VIDA REF. MÊS 12/2024 - SEGUROS DE VIDA  (100,00%);</t>
  </si>
  <si>
    <t>COMBUSTÍVEL - COMBUSTIVEL VEICULOS (49,08%);
COMBUSTIVEL EQUIPAMENTOS (50,92%);</t>
  </si>
  <si>
    <t>BARTOLOMEU CESAR MENEZES SOBRINHO - ACERTO RESCISORIOS  (100,00%);</t>
  </si>
  <si>
    <t>BARTOLOMEU CESAR MENEZES SOBRINHO - MULTA RESCISORIAS FGTS (100,00%);</t>
  </si>
  <si>
    <t>RONIEL DA SILVA SANTOS - ACERTO RESCISORIOS  (100,00%);</t>
  </si>
  <si>
    <t>RONIEL DA SILVA SANTOS - MULTA RESCISORIAS FGTS (100,00%);</t>
  </si>
  <si>
    <t>COMBUSTIVEL VIAGEM AABA - COMBUSTIVEL VEICULOS (100,00%);</t>
  </si>
  <si>
    <t>CARTÃO PARA TODOS - ASSISTENCIA MEDICA ADM  (100,00%);</t>
  </si>
  <si>
    <t>MANUTENÇÃO COMPRESSOR - MANUTENÇÃO/PEÇAS MAQUINAS E EQUIPAMENTOS (100,00%);</t>
  </si>
  <si>
    <t>LOCAÇÃO 025 COLETES SALVA-VIDAS REF. PERIODO 25/12 A 07/01 - LOCAÇÃO EQUIPAMENTOS  (100,00%);</t>
  </si>
  <si>
    <t>TESTE FISICO E QUIMICO AMOSTRA GENILDO - SERVIÇO LAUDO TECNICO (100,00%);</t>
  </si>
  <si>
    <t>SERVIÇOS GRÁFICOS - 01 UND CARIMBO NYKON - MATERIAS DE ESCRITORIO / PAPELARIA  (100,00%);</t>
  </si>
  <si>
    <t>DESPESA DA SEMANA 13/01 A 17/01 - REFEIÇÕES COLABORADORES (5,81%);
EPIS (72,20%);
TRANSPORTE DE COLABORADORES  (21,98%);</t>
  </si>
  <si>
    <t>TRANSPORTE COLABORADORES 13/01 A 20/01 - TRANSPORTE DE COLABORADORES  (100,00%);</t>
  </si>
  <si>
    <t>RIVALDO DOS SANTOS MARTINS - FERIAS  (100,00%);</t>
  </si>
  <si>
    <t>AV. LENCOIS, 5 REF. 01/2025 - ENERGIA ALOJAMENTO (100,00%);</t>
  </si>
  <si>
    <t>R. MIGUEL LIMA , SN REF. 01/25 - ENERGIA ALOJAMENTO (100,00%);</t>
  </si>
  <si>
    <t>RELE PARA COMPRESSOR 275 PCM - MANUTENÇÃO/PEÇAS MAQUINAS E EQUIPAMENTOS (100,00%);</t>
  </si>
  <si>
    <t>LOCAÇÃO RÁDIO PORTÁTIL REF. 01/2025 - LOCAÇAO RADIOS DE COMUNICAÇÃO (100,00%);</t>
  </si>
  <si>
    <t>R. TANCREDO NEVES, SN REF. 12/2024 UC 3014994660 - ENERGIA ALOJAMENTO (100,00%);</t>
  </si>
  <si>
    <t>CAMINHÃO DE AREIA - ABRASIVO - ABRASIVOS (100,00%);</t>
  </si>
  <si>
    <t>CREA ANUIDADE RESTANTE RJ - SERVIÇO CREA ANUIDADE (100,00%);</t>
  </si>
  <si>
    <t>ULTIMO ALUGUEL / ANTÔNIO VIEIRA PEREIRA - ALUGUEL ALOJAMENTO  (100,00%);</t>
  </si>
  <si>
    <t>RODRIGO RODRIGUES - PIX 50.973.255/0001-09 - MANUTENÇÃO/PEÇAS  VEICULOS (100,00%);</t>
  </si>
  <si>
    <t>MANUT. COMPRESSOR ELÉTRICO JA 37 1º PARCELA - MANUTENÇÃO/PEÇAS MAQUINAS E EQUIPAMENTOS (100,00%);</t>
  </si>
  <si>
    <t>MANUTENÇÃO RANGER GILVAN - MANUTENÇÃO/PEÇAS  VEICULOS (100,00%);</t>
  </si>
  <si>
    <t>MANUTENÇÃO VEÍCULO - MANUTENÇÃO/PEÇAS  VEICULOS (100,00%);</t>
  </si>
  <si>
    <t>DESPESAS OBRA ETERNIT - MANUTENÇÃO/PEÇAS  VEICULOS (13,04%);
REFEIÇÕES COLABORADORES (26,44%);
SERVIÇO MOTOBOY / UBER  (10,33%);
MATERIAIS DE CONSUMO EM OBRAS  (60,33%);</t>
  </si>
  <si>
    <t>DESPESAS OBRA ETERNIT - MANUTENÇÃO/PEÇAS  VEICULOS (11,84%);
REFEIÇÕES COLABORADORES (24,01%);
SERVIÇO MOTOBOY / UBER  (9,38%);
MATERIAIS DE CONSUMO EM OBRAS  (54,77%);</t>
  </si>
  <si>
    <t>REPARCELAMENTO / CARTAO DE CREDITO - DESPESA CARTAO DE CREDITO  (100,00%);</t>
  </si>
  <si>
    <t>MARÇAL IMOVEIS - PIX  01.552.006/0001-34 - ALUGUEL ALOJAMENTO  (100,00%);</t>
  </si>
  <si>
    <t>COMBUSTÍVEL ADM EDUARDO - COMBUSTIVEL VEICULOS (100,00%);</t>
  </si>
  <si>
    <t>FERRAMENTAS P/ APLICAÇÃO URETANO / DUPOL - MATERIAIS / FERRAMENTAS  MANUAIS  (100,00%);</t>
  </si>
  <si>
    <t>TANQUE DE PRESSÃO 10 LT P/ PINTURA VONDER - MAQUINAS / FERRAMENTAS PNEUMATICAS (100,00%);</t>
  </si>
  <si>
    <t>REFEIÇÕES COLABORADORES REF. 01/01 A 15/01 - REFEIÇÕES COLABORADORES (100,00%);</t>
  </si>
  <si>
    <t>PIS REF. MÊS 12/2024 - PIS (100,00%);</t>
  </si>
  <si>
    <t>COFINS REF. MÊS 12/2024 - COFINS  (100,00%);</t>
  </si>
  <si>
    <t>TRANSPORTE COLABORADORES - TRANSPORTE DE COLABORADORES  (100,00%);</t>
  </si>
  <si>
    <t>LOCAÇÃO ANDAIMES - LOCAÇÃO ANDAIMES (100,00%);</t>
  </si>
  <si>
    <t>MATERIAL DE CONSUMO - FLAP-DISC - MATERIAIS DE CONSUMO EM OBRAS  (100,00%);</t>
  </si>
  <si>
    <t>DESPESA VIAGEM - REFEIÇÃO CARLOS - REFEIÇÕES COLABORADORES (100,00%);</t>
  </si>
  <si>
    <t>TORNEIRAS E MATERIAIS DE ACABAMENTO - MOVEIS OBRAS  (100,00%);</t>
  </si>
  <si>
    <t>DESPESAS VLI PERÍODO 09/12/24 A 10/01/25 - MANUTENÇÃO/PEÇAS  VEICULOS (12,10%);
REFEIÇÕES COLABORADORES (1,84%);
BONIFICAÇOES (13,25%);
INTERNET OBRAS  (19,91%);
MATERIAIS DE CONSUMO EM OBRAS  (52,90%);</t>
  </si>
  <si>
    <t>DESP. REF. 06/01 A 12/01 - MANUTENÇÃO/PEÇAS  VEICULOS (89,39%);
MATERIAIS DE CONSUMO EM OBRAS  (10,61%);</t>
  </si>
  <si>
    <t>DESP. REF. 16/12 A 28/12 - MANUTENÇÃO/PEÇAS  VEICULOS (15,49%);
COMBUSTIVEL VEICULOS (60,82%);
MATERIAIS DE CONSUMO EM OBRAS  (23,70%);</t>
  </si>
  <si>
    <t>DESP. VIAGEM DE GOIÂNIA X MARANHAO - COMBUSTIVEL VEICULOS (68,73%);
HOTEL COLABORADORES  (12,50%);
REFEIÇÕES COLABORADORES (10,87%);
PEDAGIOS  (7,91%);</t>
  </si>
  <si>
    <t>PASSAGEM RETORNO EDNALDO - PASSAGENS COLABORADORES (100,00%);</t>
  </si>
  <si>
    <t>BM 01 SPOT PTC 0933-24 - Recebimento de Clientes (100,00%);</t>
  </si>
  <si>
    <t>ROTINA FOSFATO CATALÃO ENGENHARIA - Recebimento de Clientes (100,00%);</t>
  </si>
  <si>
    <t>ROTINA FOSFATO OUVIDOR ENGENHARIA - Recebimento de Clientes (100,00%);</t>
  </si>
  <si>
    <t>ROTINA NIOBIO OUVIDOR - Recebimento de Clientes (100,00%);</t>
  </si>
  <si>
    <t>SPOT PTC 0939-24 - Recebimento de Clientes (100,00%);</t>
  </si>
  <si>
    <t>ROTINA FOSFATO CATALÃO MANUTENÇÃO - Recebimento de Clientes (100,00%);</t>
  </si>
  <si>
    <t>BM 13 ROTINA - Recebimento de Clientes (100,00%);</t>
  </si>
  <si>
    <t>TRANSPORTE DE COLABORADORES - TRANSPORTE DE COLABORADORES  (100,00%);</t>
  </si>
  <si>
    <t>IPTU ALOJAMENTO R. DOS ANDRADAS 2024 - IPTU (100,00%);</t>
  </si>
  <si>
    <t>REFEIÇÕES COLABORADORES 01/01 A 15/01/25 - REFEIÇÕES COLABORADORES (100,00%);</t>
  </si>
  <si>
    <t>ENGREMAT SERVIÇOS EIRELI - PIX 010.143.201-19 - SERVIÇO LAUDO TECNICO (100,00%);</t>
  </si>
  <si>
    <t>PLANO DE SAÚDE REF, MÊS 12/2024 - PLANO DE SAUDE  (100,00%);</t>
  </si>
  <si>
    <t>LIMPEZA ESCRITÓRIO 05/01 A 24/01 2025 - SERVIÇO LIMPEZA ALOJAMENTO/ESCRITORIO (100,00%);</t>
  </si>
  <si>
    <t>CAIXA ROTATIVO OBRA ANGLO AMERICA MES 02-2025 - COMBUSTIVEL VEICULOS (20,00%);
REFEIÇÕES COLABORADORES (20,00%);
ALUGUEL ALOJAMENTO  (60,00%);</t>
  </si>
  <si>
    <t>REEM HELTON GOMES/ CAIXA ROTATIVO MES 01-2025 - REFEIÇÕES COLABORADORES (100,00%);</t>
  </si>
  <si>
    <t>100 VALES ALIMENTAÇÃO CMOC NIOBIO - REFEIÇÕES COLABORADORES (100,00%);</t>
  </si>
  <si>
    <t>CARLOS RITLER MOREIRA GADELHA - PIX 943.891.013-15 - MANUTENÇÃO/PEÇAS  VEICULOS (100,00%);</t>
  </si>
  <si>
    <t>GABRIELLE ELIAS DE FREITAS - PIX (64) 9 9259-1215 - FRETE TRANSPORTADORA (100,00%);</t>
  </si>
  <si>
    <t>R. FRANCISCO NOGUEIRA DA COSTA REF. 11 E 12/2024 - ENERGIA ALOJAMENTO (100,00%);</t>
  </si>
  <si>
    <t>FERRAGISTA OBRA - VEDA ROSCA - MATERIAIS DE CONSUMO EM OBRAS  (100,00%);</t>
  </si>
  <si>
    <t>ALIMENTAÇÃO COLAB ADRIEL - REFEIÇÕES COLABORADORES (100,00%);</t>
  </si>
  <si>
    <t>ALIMENTAÇÃO COLAB ADRIEL SILVA DE SOUSA - REFEIÇÕES COLABORADORES (100,00%);</t>
  </si>
  <si>
    <t>DESPESA DE VIAGEM REF. 20/01 A 24/01 - REFEIÇÕES COLABORADORES (100,00%);</t>
  </si>
  <si>
    <t>PASSAGENS COLABORADORES 20/01 A 24/01 - PASSAGENS COLABORADORES (100,00%);</t>
  </si>
  <si>
    <t>IPVA SAVEIRO RB MBVS - PLACA QTN3I85 1º PARCELA - IPVA (100,00%);</t>
  </si>
  <si>
    <t>IPVA FIAT/TORO FREEDOM AT9 D - PLACA PLQ2I02 1º PARCELA - IPVA (100,00%);</t>
  </si>
  <si>
    <t>IPVA CHEVROLET/S10 LT DD4 - PLACA OBA1J57 1º PARCELA - IPVA (100,00%);</t>
  </si>
  <si>
    <t>IPVA RENAULT/OROCH PRO 16 - PLACA SDK1B29 1º PARCELA - IPVA (100,00%);</t>
  </si>
  <si>
    <t>IPVA M.BENZIO/O 400 RSD PL - PLACA HWL2C60 - LICENCIAMENTO - IPVA (100,00%);</t>
  </si>
  <si>
    <t>IPVA IVECO/CITYCLASS 70C17 - PLACA ONB7A66 1º PARCELA - IPVA (100,00%);</t>
  </si>
  <si>
    <t>IPVA HYUNDAI/HB20S 1.6A PREM - PLACA QTS7F16 1º PARCELA - IPVA (100,00%);</t>
  </si>
  <si>
    <t>IPVA FORD/KA SE 1.0 HA C - PLACA RBM4C88 1º PARCELA - IPVA (100,00%);</t>
  </si>
  <si>
    <t>IPVA FIAT/ARGO DRIVE 1.0 - PLACA PBE2E75 1º PARCELA - IPVA (100,00%);</t>
  </si>
  <si>
    <t>PASSAGEM COLABORADORES - CASSIO - PASSAGENS COLABORADORES (100,00%);</t>
  </si>
  <si>
    <t>CINTURAO MG E TRAVA QUEDA RETRATIL - EPIS (100,00%);</t>
  </si>
  <si>
    <t>LOCAÇÃO DE RÁDIOS REF. MÊS 12/2024 - LOCAÇAO RADIOS DE COMUNICAÇÃO (100,00%);</t>
  </si>
  <si>
    <t>LOCAÇÃO CONTAINER REF. 02/01 A 02/02/25 - LOCAÇÃO CONTAINER  (100,00%);</t>
  </si>
  <si>
    <t>LOCAÇÃO RÁDIO PERÍODO 15/11 A 14/12/24 - LOCAÇAO RADIOS DE COMUNICAÇÃO (100,00%);</t>
  </si>
  <si>
    <t>MANGUEIRAS E CONEXÕES - MANGUEIRAS / CONEXÕES (100,00%);</t>
  </si>
  <si>
    <t>EPIS - MASCARA E MACACAO - EPIS (100,00%);</t>
  </si>
  <si>
    <t>CLARO TELEFONIA REF. 12/2024 - INTERNET / TELEFONE ADM  (100,00%);</t>
  </si>
  <si>
    <t>EXTINTOR PQS 04KG - MAQUINAS / EQUIPAMENTOS  (100,00%);</t>
  </si>
  <si>
    <t>LOCAÇÃO VEÍCULO 17/12 A 21/12 - LOCAÇAO VEICULOS  (100,00%);</t>
  </si>
  <si>
    <t>PROCESSO SILVIO PAULO DOS SANTOS - CMOC CUBATAO - GUIAS TRABALHISTAS E PROCESSO (100,00%);</t>
  </si>
  <si>
    <t>EXAMES ADMISSIONAL - EXAMES  (100,00%);</t>
  </si>
  <si>
    <t>LOCAÇÃO CONTAINER REF. 01/12 A 31/12/24 - LOCAÇÃO CONTAINER  (100,00%);</t>
  </si>
  <si>
    <t>ASSINATURA DE JUSTIFICATIVA DE USO DE CINTO DE SEGURANÇA - SERVIÇO LAUDO TECNICO (100,00%);</t>
  </si>
  <si>
    <t>TRANSPORTE EDIVALDO PEREIRA 06/01 A 17/01 - TRANSPORTE DE COLABORADORES  (100,00%);</t>
  </si>
  <si>
    <t>COMBUSTÍVEL - COMBUSTIVEL VEICULOS (45,34%);
COMBUSTIVEL EQUIPAMENTOS (54,66%);</t>
  </si>
  <si>
    <t>RENOVAÇÃO PLOTAGEM FIAT TOURO - SERVIÇO PLOTAGEM / ADESIVO / PLACAS / CRACHAS  (100,00%);</t>
  </si>
  <si>
    <t>DESPESAS REF. SEMANA 20/01 A 24/01/25 - REFEIÇÕES COLABORADORES (17,58%);
TRANSPORTE DE COLABORADORES  (43,96%);
BONIFICAÇOES (10,99%);
MATERIAIS / FERRAMENTAS  MANUAIS  (27,47%);</t>
  </si>
  <si>
    <t>R. ALFEU MARRA Nº 65 CENTRO REF. 12/2024 - AGUA ALOJAMENTO (100,00%);</t>
  </si>
  <si>
    <t>MARTINELE SILVA DE ARRUDA - ACERTO RESCISORIOS  (100,00%);</t>
  </si>
  <si>
    <t>LAVAJATO PAULINO NEVES - SERVIÇO LAVA JATO (100,00%);</t>
  </si>
  <si>
    <t>TRANSPORTE COLABORADORES 20/01 A 27/01 - TRANSPORTE DE COLABORADORES  (100,00%);</t>
  </si>
  <si>
    <t>TONERS - MATERIAIS DE INFORMATICA / COMPUTADOR (100,00%);</t>
  </si>
  <si>
    <t>EXAME - DEMISSIONAL - EXAMES  (100,00%);</t>
  </si>
  <si>
    <t>MARTINELE SILVA DE ARRUDA - MULTA RESCISORIAS FGTS (100,00%);</t>
  </si>
  <si>
    <t>INTERNET PARCERIA EUROCHEM SERRA - INTERNET OBRAS  (100,00%);</t>
  </si>
  <si>
    <t>REFEIÇÕES COLABORADORES REF. 28/01 E 29/01 - REFEIÇÕES COLABORADORES (100,00%);</t>
  </si>
  <si>
    <t>MERCADO EDUARDO - ALIMENTAÇÃO ADM (100,00%);</t>
  </si>
  <si>
    <t>JUROS ITAU BANCO ITAU - JUROS BANCARIOS  (100,00%);</t>
  </si>
  <si>
    <t>IMPRESSÃO DE 06 PORTIFÓLIOS 50% - SERVIÇO GRAFICA / IMPRESSAO  (100,00%);</t>
  </si>
  <si>
    <t>PASSAGEM COLABORADOR - CASSIO - PASSAGENS COLABORADORES (100,00%);</t>
  </si>
  <si>
    <t>BRINDES PARA GESTOR - FAQUEIROS 6 UNIDADES - SERVIÇO BRINDES E ACESSORIOS (100,00%);</t>
  </si>
  <si>
    <t>NUCLEO DE SAUDE DO TRABALHADOR - PIX 11.519.356/0001-52 - EXAMES  (100,00%);</t>
  </si>
  <si>
    <t>ALUG 30-01 A 15-02 RUA DO NIQUEL PECEM  CAUÇÃO - ALUGUEL ALOJAMENTO  (100,00%);</t>
  </si>
  <si>
    <t>RODRIGO DANIEL DA CONCEIÇÃO - PIX 017.143.291-60 - MANUTENÇÃO/PEÇAS MAQUINAS E EQUIPAMENTOS (100,00%);</t>
  </si>
  <si>
    <t>CARVALHO PAIXÃO - PIX 07.121.386/0001-39 - EXAMES  (100,00%);</t>
  </si>
  <si>
    <t>GPS DESCRIÇÃO 636722422 - PARCELAMENTO (100,00%);</t>
  </si>
  <si>
    <t>GPS DESCRIÇÃO 639886841 - PARCELAMENTO (100,00%);</t>
  </si>
  <si>
    <t>GPS DESCRIÇÃO 637648862 - PARCELAMENTO (100,00%);</t>
  </si>
  <si>
    <t>DARF DESCRIÇÃO 02110001200404633142202/22 - PARCELAMENTO (100,00%);</t>
  </si>
  <si>
    <t>PARCELAMENTO RFB 2435 03-60 - PARCELAMENTO (100,00%);</t>
  </si>
  <si>
    <t>PARCELAMENTO PGFN 011319136 3-60 - PARCELAMENTO (100,00%);</t>
  </si>
  <si>
    <t>PARCELAMENTO ENTRADA PGFN 011319029 3-6 - PARCELAMENTO (100,00%);</t>
  </si>
  <si>
    <t>PARCELAMENTO PGFN SISPAR 010961188 - PARCELAMENTO (100,00%);</t>
  </si>
  <si>
    <t>DAS PARCSN VERSAO 2.0.0 - PARCELAMENTO (100,00%);</t>
  </si>
  <si>
    <t>PARCELAMENTO PGFN SISPAR 010961152 - PARCELAMENTO (100,00%);</t>
  </si>
  <si>
    <t>PGFN DESCRIÇÃO SISPAR 006893211 - PARCELAMENTO (100,00%);</t>
  </si>
  <si>
    <t>PGFN DESCRIÇÃO SISPAR 009515789 - PARCELAMENTO (100,00%);</t>
  </si>
  <si>
    <t>PARCELMANETO PGFN 011468295 - PARCELAMENTO (100,00%);</t>
  </si>
  <si>
    <t>IMPRESSÃO DE 06 PORTIFÓLIOS (RESTANTE 50%) - SERVIÇO GRAFICA / IMPRESSAO  (100,00%);</t>
  </si>
  <si>
    <t>UBER BUSCAR BRINDES - SERVIÇO MOTOBOY / UBER  (100,00%);</t>
  </si>
  <si>
    <t>DARF - 1124 REF. 06/2024 - PARCELAMENTO (100,00%);</t>
  </si>
  <si>
    <t>MANUTENÇÃO JEAN 50% SOLENOIDE - MANUTENÇÃO/PEÇAS MAQUINAS E EQUIPAMENTOS (100,00%);</t>
  </si>
  <si>
    <t>DESPESA VIAGEM - MARCOS MAGALHÃES - PASSAGENS COLABORADORES (100,00%);</t>
  </si>
  <si>
    <t>71 VALES REF. UNIDADE NIQUELÂNDIA - TRANSPORTE DE COLABORADORES  (100,00%);</t>
  </si>
  <si>
    <t>07 COLCHÕES ALOJAMENTO CATALÃO - MOVEIS OBRAS  (100,00%);</t>
  </si>
  <si>
    <t>TRANSPORTE PAULINO NEVES X PARNAIBA - PASSAGENS COLABORADORES (100,00%);</t>
  </si>
  <si>
    <t>MATERIAL DE CONSUMO EM OBRA - ABRACADEIRA DE NILON - MATERIAIS DE CONSUMO EM OBRAS  (100,00%);</t>
  </si>
  <si>
    <t>DARF DESCRIÇÃO 02110001200418536862273/22 - PARCELAMENTO (100,00%);</t>
  </si>
  <si>
    <t>PARCELAMENTO PGFN SISPAR 011319100  03-60 - PARCELAMENTO (100,00%);</t>
  </si>
  <si>
    <t>LOCAÇÃO DE COMPRESSOR REF. 12/2024 - LOCAÇÃO COMPRESSORES (100,00%);</t>
  </si>
  <si>
    <t>IRPJ REF. 12/2024 - IRPJ (100,00%);</t>
  </si>
  <si>
    <t>JULIO CESAR DE OLIVEIRA QUEIROZ - PIX 416.142.593-72 - TRANSPORTE DE COLABORADORES  (100,00%);</t>
  </si>
  <si>
    <t>VALE TRANSPORTE REF. 21/01 A 28/02 - TRANSPORTE DE COLABORADORES  (100,00%);</t>
  </si>
  <si>
    <t>VALE TRANSPORTE REF. 20 DIAS - TRANSPORTE DE COLABORADORES  (100,00%);</t>
  </si>
  <si>
    <t>VALDEMIR DE ARRUDA PEREIRA - ACERTO RESCISORIOS  (100,00%);</t>
  </si>
  <si>
    <t>PAULO SILAS SANTOS DO CARMO - ACERTO RESCISORIOS  (100,00%);</t>
  </si>
  <si>
    <t>PAULO SILAS SANTOS DO CARMO - MULTA RESCISORIAS FGTS (100,00%);</t>
  </si>
  <si>
    <t>LOCAÇAO DE CACAMBA - LOCAÇAO CAÇAMBA P/ RESIDUOS  (100,00%);</t>
  </si>
  <si>
    <t>GRASILINA DA SILVA CLEVERSON - PIX 679.929.086-02 - UNIFORMES (100,00%);</t>
  </si>
  <si>
    <t>CREA P/ PROGRAMA DE SEGURANÇA DO TRABALHO - SERVIÇO CREA ANUIDADE (100,00%);</t>
  </si>
  <si>
    <t>03 COLCHÕES ALOJAMENTO ETERNIT - MOVEIS OBRAS  (100,00%);</t>
  </si>
  <si>
    <t>VALDEMIR DE ARRUDA PEREIRA - MULTA RESCISORIAS FGTS (100,00%);</t>
  </si>
  <si>
    <t>HUMBERTO SOARES DE OLIVEIRA - ACERTO RESCISORIOS  (100,00%);</t>
  </si>
  <si>
    <t>DESPESA VIAGEM COLABORADORES CMOC - REFEIÇÕES COLABORADORES (100,00%);</t>
  </si>
  <si>
    <t>LIMPEZA REVISÃO LAVADORA ALTA PRESSÃO - MANUTENÇÃO/PEÇAS MAQUINAS E EQUIPAMENTOS (100,00%);</t>
  </si>
  <si>
    <t>04 CAMAS BOX E 02 COLCHÕES ALOJAMENTO PARADA GABRIELLE - MOVEIS OBRAS  (100,00%);</t>
  </si>
  <si>
    <t>Saldo Final ITAU</t>
  </si>
  <si>
    <t>REFEIÇÕES COLABORADORES 1º QUINZENA 02/2025 - REFEIÇÕES COLABORADORES (100,00%);</t>
  </si>
  <si>
    <t>REFEIÇÕES COLABORADORES 1º QUINZENA  02/2025 - REFEIÇÕES COLABORADORES (100,00%);</t>
  </si>
  <si>
    <t>REFEICOES COLABORADORES 1º QUINZENA 02/2025 - REFEIÇÕES COLABORADORES (100,00%);</t>
  </si>
  <si>
    <t>COMBUSTIVEL GILVAN - COMBUSTIVEL VEICULOS (100,00%);</t>
  </si>
  <si>
    <t>SOCIETY REF. 01.02 A 01.03 - ALUGUEL ALOJAMENTO  (100,00%);</t>
  </si>
  <si>
    <t>ALUGUEL FUNCIONÁRIOS 01-02 A 01-03-25 - ALUGUEL ALOJAMENTO  (100,00%);</t>
  </si>
  <si>
    <t>SOCIETY - 01.02 A 01.03 - ALUGUEL ALOJAMENTO  (100,00%);</t>
  </si>
  <si>
    <t>LUCAS 01.02 A 28.02 - ALUGUEL ALOJAMENTO  (100,00%);</t>
  </si>
  <si>
    <t>15 UNIDADE CAMISA PARA CAMPANHA DE DOAÇÃO - DOAÇÕES BENEFICENTES (100,00%);</t>
  </si>
  <si>
    <t>GILVAN BATISTA DA SILVA - FERIAS  (100,00%);</t>
  </si>
  <si>
    <t>MANUTENÇÃO RADIADOR A OLEO COMPRESSOR GA 37 - MANUTENÇÃO/PEÇAS MAQUINAS E EQUIPAMENTOS (100,00%);</t>
  </si>
  <si>
    <t>ESPEDITO NICOLAU DOS SANTOS - PIX 271.495.521-53 - SERVIÇO PLOTAGEM / ADESIVO / PLACAS / CRACHAS  (100,00%);</t>
  </si>
  <si>
    <t>DESPESA VIAGEM 02 COLABORADORES - REFEIÇÕES COLABORADORES (100,00%);</t>
  </si>
  <si>
    <t>VIAGEM COMERCIAL MATO GROSSO - COMBUSTIVEL VEICULOS (66,67%);
HOTEL COLABORADORES  (16,67%);
ALIMENTAÇÃO ADM (16,67%);</t>
  </si>
  <si>
    <t>MATERIAL DE CONSUMO - BALDE - MATERIAIS DE CONSUMO EM OBRAS  (100,00%);</t>
  </si>
  <si>
    <t>R. DOS ANDRADAS 211 REF. 12/2024 - ENERGIA ALOJAMENTO (100,00%);</t>
  </si>
  <si>
    <t>R. DOS ANDRADAS 211 REF. 01/2025 - ENERGIA ALOJAMENTO (100,00%);</t>
  </si>
  <si>
    <t>R. DOS ANDRADAS 211 REF. 12/2024 - AGUA ALOJAMENTO (100,00%);</t>
  </si>
  <si>
    <t>R. DOS ANDRADAS 211 REF. 01/2025 - AGUA ALOJAMENTO (100,00%);</t>
  </si>
  <si>
    <t>R. DOS ANDRADAS 211 REF. 02/2025 - AGUA ALOJAMENTO (100,00%);</t>
  </si>
  <si>
    <t>WMO BUSINESS LTDA - PIX 45.424.797/0001-92 - HONORARIOS ADVOCATICIOS  (100,00%);</t>
  </si>
  <si>
    <t>COMBUSTIVEL - COMBUSTIVEL VEICULOS (100,00%);</t>
  </si>
  <si>
    <t>MAT. CONSUMO EM OBRA: FITA CREPE E SPRAY - MATERIAIS DE CONSUMO EM OBRAS  (100,00%);</t>
  </si>
  <si>
    <t>GEDSON LEAL CONCEICAO - PIX (98) 9 9851-0397 - EXAMES  (100,00%);</t>
  </si>
  <si>
    <t>REFEIÇÃO COLABORADOR - JOSÉ EDSON - REFEIÇÕES COLABORADORES (100,00%);</t>
  </si>
  <si>
    <t>EXAMES -ASO PAULO ALBERTO E LUIS EMANUEL - EXAMES  (100,00%);</t>
  </si>
  <si>
    <t>TRAZER LIXADEIRAS DE BARRO ALTO X GYN - FRETE TRANSPORTADORA (100,00%);</t>
  </si>
  <si>
    <t>HC VAREJO DISTRIB. DE MÓVEIS - PIX 15.065.786/0001-00 - MOVEIS OBRAS  (100,00%);</t>
  </si>
  <si>
    <t>2 BELICHES ANGLO - CRISTAL MOVEIS - MOVEIS OBRAS  (100,00%);</t>
  </si>
  <si>
    <t>AGUILERA AUTOPECAS - PIX 12.145.475/0001-55 - MANUTENÇÃO/PEÇAS  VEICULOS (100,00%);</t>
  </si>
  <si>
    <t>DESPESAS REF. SEMANA 27/01 A 31/01 - REFEIÇÕES COLABORADORES (34,43%);
PASSAGENS COLABORADORES (65,57%);</t>
  </si>
  <si>
    <t>PASSAGENS COLABORADORES 27/01 A 31/01 - PASSAGENS COLABORADORES (100,00%);</t>
  </si>
  <si>
    <t>CREA - SERENA TORRES PIAUI - SERVIÇO CREA ANUIDADE (100,00%);</t>
  </si>
  <si>
    <t>JOAQUIM FRANCISCO DA SILVA FILHO - PIX  kavinjoaquim123@hotmail.com - PASSAGENS COLABORADORES (100,00%);</t>
  </si>
  <si>
    <t>MANUNTEÇAO MOTOR DE PARTIDA - MANUTENÇÃO/PEÇAS MAQUINAS E EQUIPAMENTOS (100,00%);</t>
  </si>
  <si>
    <t>JUROS BANCÁRIOS - IOF - JUROS BANCARIOS  (100,00%);</t>
  </si>
  <si>
    <t>TAR. TED / TAR PIX PGTO TRANSF / TAR CONTA CERTA 01/25 - TARIFAS BANCARIAS (100,00%);</t>
  </si>
  <si>
    <t>BM 11 PROJEÇÃO DEZEMBRO FOSFATO CATALÃO ENGENHARIA - Recebimento de Clientes (100,00%);</t>
  </si>
  <si>
    <t>LOCAÇÃO CONTAINER REF. PERÍODO 03/01 A 01/02 - LOCAÇÃO CONTAINER  (100,00%);</t>
  </si>
  <si>
    <t>ALUGUEL CASA 05.02 A 05.03.25 - ALUGUEL ALOJAMENTO  (100,00%);</t>
  </si>
  <si>
    <t>EPIS - OCULOS AMPLA VISAO - EPIS (100,00%);</t>
  </si>
  <si>
    <t>MATERIAL ETERNIT 2º REMESSA - TINTAS E SOLVENTES (100,00%);</t>
  </si>
  <si>
    <t>TREINAMENTO NR20 INT. E NR35 TRABALHO EM ALTURA - CURSOS / TREINAMENTOS  (100,00%);</t>
  </si>
  <si>
    <t>TREINAMENTO NR20 / NR33 E NR35 - CURSOS / TREINAMENTOS  (100,00%);</t>
  </si>
  <si>
    <t>MAQUINAS E FERRAMENTAS PNEUMATICAS - MAQUINAS / FERRAMENTAS PNEUMATICAS (100,00%);</t>
  </si>
  <si>
    <t>LOCAÇÃO 02 COMPRESSORES REF. PERÍODO 06/01 A 05/02 - LOCAÇÃO COMPRESSORES (100,00%);</t>
  </si>
  <si>
    <t>MAT. CONSUMO EM OBRA : DISCO FLAP E ABRACADEIRA - MATERIAIS DE CONSUMO EM OBRAS  (100,00%);</t>
  </si>
  <si>
    <t>SEGURO VEÍCULOS / VENC ORIGINAL DO BOLETO 10/02 - SEGUROS DE VEICULOS  (100,00%);</t>
  </si>
  <si>
    <t>COMBUSTÍVEL - COMBUSTIVEL VEICULOS (35,93%);
COMBUSTIVEL EQUIPAMENTOS (64,07%);</t>
  </si>
  <si>
    <t>TRANSPORTE COLABORADORES REF. 12/2024 - TRANSPORTE DE COLABORADORES  (100,00%);</t>
  </si>
  <si>
    <t>LICENCA GENUINA WINDOWS 11 - MATERIAIS DE INFORMATICA / COMPUTADOR (100,00%);</t>
  </si>
  <si>
    <t>TRANSPORTE EDIVALDO PEREIRA 21/01 A 31/01 - TRANSPORTE DE COLABORADORES  (100,00%);</t>
  </si>
  <si>
    <t>MANUTENÇÃO JEAN SOLENOIDE  50% RESTANTE - MANUTENÇÃO/PEÇAS MAQUINAS E EQUIPAMENTOS (100,00%);</t>
  </si>
  <si>
    <t>TRANSPORTE COLABORADORES 28/01 A 03/02/25 - TRANSPORTE DE COLABORADORES  (100,00%);</t>
  </si>
  <si>
    <t>NOTINHAS DE DESPESA - MANUTENÇÃO/PEÇAS  VEICULOS (4,21%);
COMBUSTIVEL VEICULOS (30,42%);
REFEIÇÕES COLABORADORES (49,83%);
MATERIAIS DE LIMPEZA / HIGIENE  (13,12%);
PEDAGIOS  (2,42%);</t>
  </si>
  <si>
    <t>REF. 04 TRAVESSEIROS ALOJAMENTO PARADA GABRIELLE - MOVEIS OBRAS  (100,00%);</t>
  </si>
  <si>
    <t>DESPESAS REF. SEMANA 27/01 A 31/01 - SERVIÇO LAVA JATO (20,25%);
MANUTENÇÃO/PEÇAS  VEICULOS (27,26%);
REFEIÇÕES COLABORADORES (34,43%);
MATERIAS DE ESCRITORIO / PAPELARIA  (1,92%);
TRANSPORTE DE COLABORADORES  (14,80%);
MATERIAIS DE CONSUMO EM OBRAS  (1,32%);</t>
  </si>
  <si>
    <t>RIBEIRO REMOÇÕES LEVES - PIX (64) 9 9671-3849 - FRETE MATERIAIS E EQUIPAMENTOS (100,00%);</t>
  </si>
  <si>
    <t>ALFA TRANSPORTES LTDA - PIX 82.110.818/0001-21 - FRETE TRANSPORTADORA (100,00%);</t>
  </si>
  <si>
    <t>ANTONIO PEDRO PEREIRA DE ARAÚJO - PIX  (98) 9 8860-1864 - PASSAGENS COLABORADORES (100,00%);</t>
  </si>
  <si>
    <t>CARLOS ALBERTO CONCEICAO OLIVEIRA - PIX 231.200.612-04 - PASSAGENS COLABORADORES (100,00%);</t>
  </si>
  <si>
    <t>TESTE DO PRODUTO DESCONTAMINADOR FERROSO - LIMPA RODAS IZER VONIXX - TINTAS E SOLVENTES (100,00%);</t>
  </si>
  <si>
    <t xml:space="preserve"> - TINTAS E SOLVENTES (100,00%);</t>
  </si>
  <si>
    <t>SERVIÇO DE CONSULTORIA - SERVIÇOS DE CONSULTORIA  (100,00%);</t>
  </si>
  <si>
    <t>CONTABILIDADE - CONTABILIDADE (100,00%);</t>
  </si>
  <si>
    <t>REMOVEDOR PASTOSO - TINTAS E SOLVENTES (100,00%);</t>
  </si>
  <si>
    <t>CORRIDA DE TAXI DA RODOVIÁRIA X CANTEIRO - TRANSPORTE DE COLABORADORES  (100,00%);</t>
  </si>
  <si>
    <t>CLEVELAND C. LUCENA JR - PIX 002.178.061-71 - FRETE MATERIAIS E EQUIPAMENTOS (100,00%);</t>
  </si>
  <si>
    <t>MARIA DA FE VIDAL PASCOA - PIX 07.430.239/0004-93 - COMBUSTIVEL VEICULOS (100,00%);</t>
  </si>
  <si>
    <t>LUCIMAR FRANCISCO DE SOUZA - PIX  (62) 9 8458-1214 - FRETE TRANSPORTADORA (100,00%);</t>
  </si>
  <si>
    <t>MANUTENÇÃO SERRA MARMORE - MANUTENÇÃO/PEÇAS MAQUINAS E EQUIPAMENTOS (100,00%);</t>
  </si>
  <si>
    <t>MATERIAL DE CONSUMO - LAMPADA - MATERIAIS DE CONSUMO EM OBRAS  (100,00%);</t>
  </si>
  <si>
    <t>EXAME DEMISSIONAL EQUIPE PAULINO NEVES - EXAMES  (100,00%);</t>
  </si>
  <si>
    <t>MOVEIS ALOJAMENTO - MOVEIS OBRAS  (100,00%);</t>
  </si>
  <si>
    <t>ULTIMO PAGAMENTO REVISÃO 02 MAQ. HIDROJATOS - MANUTENÇÃO/PEÇAS MAQUINAS E EQUIPAMENTOS (100,00%);</t>
  </si>
  <si>
    <t>JUROS BANCÁRIOS - CONTA ITAÚ EDUARDO - JUROS BANCARIOS  (100,00%);</t>
  </si>
  <si>
    <t>PEDAGIOS RANGER GENILDO - PEDAGIOS  (100,00%);</t>
  </si>
  <si>
    <t>CREA ANGLO AMERICA NIQUELANDIA - GO - SERVIÇO CREA ANUIDADE (100,00%);</t>
  </si>
  <si>
    <t>SALARIO MURILO REF. 01/2025 - SALARIO (100,00%);</t>
  </si>
  <si>
    <t>M. A. S. GOMES - HOTEL - PIX 07.062.068/0001-44 - HOTEL COLABORADORES  (100,00%);</t>
  </si>
  <si>
    <t>INDUSTRIALLY ALIMENTAÇÃO - PIX 11.936.947/0001-25 - REFEIÇÕES COLABORADORES (100,00%);</t>
  </si>
  <si>
    <t>SERGIO - PIX 006.626.551-76 - FRETE TRANSPORTADORA (100,00%);</t>
  </si>
  <si>
    <t>NATHALIA MADALENA GONCALVES - PIX 040.372.701-45 - SALARIO (100,00%);</t>
  </si>
  <si>
    <t>MAQSS TREINAMENTOS LTDA - PIX 17.975.027/0002-83 / AG 301 OP 003 C/C 2082-7 - CURSOS / TREINAMENTOS  (100,00%);</t>
  </si>
  <si>
    <t>DESPESAS VIAGEM AABA - COMBUSTIVEL VEICULOS (71,97%);
REFEIÇÕES COLABORADORES (28,03%);</t>
  </si>
  <si>
    <t>LEILA ELIAS DA SILVA - PIX (64) 9 8424-8021 - MOVEIS OBRAS  (100,00%);</t>
  </si>
  <si>
    <t>ERALDO JOSÉ ALVES - ACERTO RESCISORIOS  (100,00%);</t>
  </si>
  <si>
    <t>ALFREDO HENRIQUE DA SILVA CHAVES - ACERTO RESCISORIOS  (100,00%);</t>
  </si>
  <si>
    <t>REFEIÇÕES COLBORADORES 07/02 A 15/02/25 - REFEIÇÕES COLABORADORES (100,00%);</t>
  </si>
  <si>
    <t>REFEIÇÕES COLABORADORES - GILVAN BATISTA - REFEIÇÕES COLABORADORES (100,00%);</t>
  </si>
  <si>
    <t>LOCAÇÃO MUNCK ENTREGA E RETIRADA INTERCALARES ETERNIT - LOCAÇÃO MUNCK / GUINDASTES (100,00%);</t>
  </si>
  <si>
    <t>02 CAMINHÕES DE AREIA - ABRASIVOS (100,00%);</t>
  </si>
  <si>
    <t>DESPESA COM PROCESSO - TIAGO SANTOS - DESPESAS COM PROCESSOS  (100,00%);</t>
  </si>
  <si>
    <t>GUIA FINAL PROCESSO TIAGO SANTOS - DESPESAS COM PROCESSOS  (100,00%);</t>
  </si>
  <si>
    <t>ERALDO JOSÉ ALVES - FGTS FUNCIONARIOS  (100,00%);</t>
  </si>
  <si>
    <t>ALFREDO HENRIQUE DA SILVA CHAVES - FGTS FUNCIONARIOS  (100,00%);</t>
  </si>
  <si>
    <t>TAR. CONTR/RENOV CTA GAR - TARIFAS BANCARIAS (100,00%);</t>
  </si>
  <si>
    <t>ALUGUEL GALPAO ADM 10/02 A 10/03 - ALUGUEIS ADM (100,00%);</t>
  </si>
  <si>
    <t>RUA DOS ANDRADES N 211 PERIODO 10-02 A 10-03 - ALUGUEL ALOJAMENTO  (100,00%);</t>
  </si>
  <si>
    <t>ALUGUEL JULIANO  10-02 a 10-03 - ALUGUEL ALOJAMENTO  (100,00%);</t>
  </si>
  <si>
    <t>REF. 10/02 A 10/03 - SERVIÇO LIMPEZA ALOJAMENTO/ESCRITORIO (100,00%);</t>
  </si>
  <si>
    <t>UNIMED GILVAN MÊS 02/2025 - PLANO DE SAUDE GILVAN / GENILDO (100,00%);</t>
  </si>
  <si>
    <t>PLANO DE SAÚDE REF. MÊS 02/2025 - PLANO DE SAUDE  (100,00%);</t>
  </si>
  <si>
    <t>UNIMED GENILDO MÊS 02/2025 - PLANO DE SAUDE GILVAN / GENILDO (100,00%);</t>
  </si>
  <si>
    <t>REFEIÇÕES COLABORADORES 16/01 A 31/01/25 - REFEIÇÕES COLABORADORES (100,00%);</t>
  </si>
  <si>
    <t>TAG CAIXA REF. MÊS 01/2025 - PEDAGIOS  (100,00%);</t>
  </si>
  <si>
    <t>REFEIÇÕES COLABORADORES REF. 16/01 A 31/01 - REFEIÇÕES COLABORADORES (100,00%);</t>
  </si>
  <si>
    <t>IDEVANIR - REFEIÇÕES COLABORADORES (100,00%);</t>
  </si>
  <si>
    <t>RAIMUNDO - PIX 998.884.596-00 - REFEIÇÕES COLABORADORES (100,00%);</t>
  </si>
  <si>
    <t>DESPESAS VIAGEM RUAN - BRASILIA X GOIANESIA E GOIANESIA X BARRO ALTO - REFEIÇÕES COLABORADORES (22,90%);
PASSAGENS COLABORADORES (77,10%);</t>
  </si>
  <si>
    <t>PROCESSO VINICIUS CARLOS - DESPESAS COM PROCESSOS  (100,00%);</t>
  </si>
  <si>
    <t>REFEIÇÕES COLAB. / RUAN FIGUEROA REF. 10/02 A 15/02 - REFEIÇÕES COLABORADORES (76,88%);
TRANSPORTE DE COLABORADORES  (23,12%);</t>
  </si>
  <si>
    <t>MATERIAIS ELETRICOS - MONTAGEM PAINEL HIDROJATO - MATERIAL ELETRICO  (100,00%);</t>
  </si>
  <si>
    <t>MOVEIS OBRAS - VENTILADOR - MOVEIS OBRAS  (100,00%);</t>
  </si>
  <si>
    <t>MOVEIS OBRAS - CAPA COLCHÃO - MOVEIS OBRAS  (100,00%);</t>
  </si>
  <si>
    <t>VALE ALIMENTAÇÃO REF. 01/2025 - VALE ALIMENTAÇÃO (100,00%);</t>
  </si>
  <si>
    <t>TRANSFERÊNCIA ENTRE BANCOS ITAÚ ANDAIMES X ITAU - Transferência entre Bancos (100,00%);</t>
  </si>
  <si>
    <t>CINTYA SAMPAIO SOARES BATISTA - PIX (64) 98122-8770 - LOCAÇAO CAÇAMBA P/ RESIDUOS  (100,00%);</t>
  </si>
  <si>
    <t>VISITA TECNICA ARAXÁ - COMBUSTIVEL VEICULOS (85,71%);
REFEIÇÕES COLABORADORES (14,29%);</t>
  </si>
  <si>
    <t>ANTENASAT - PIX 53.701.357/0001-63 - ALUGUEL ALOJAMENTO  (100,00%);</t>
  </si>
  <si>
    <t>RECARREGAR CELULAR ADM - INTERNET / TELEFONE ADM  (100,00%);</t>
  </si>
  <si>
    <t>ELESSANDRO OLIVEIRA - PIX  elessandrodeoliveira07@gmail.com - ALUGUEL ALOJAMENTO  (100,00%);</t>
  </si>
  <si>
    <t>MATERIAIS DE PAPELARIA - PAPEL A4 - MATERIAS DE ESCRITORIO / PAPELARIA  (100,00%);</t>
  </si>
  <si>
    <t>BOBINA DE ALUMINIO PARA OBRA - PEGA NA MOSAIC UBA - DESPESAS C/ CONSTRUÇÃO ESCRITORIO ADM  (100,00%);</t>
  </si>
  <si>
    <t>PASSAGENS COLABORADORES 03/02 A 07/02/25 - PASSAGENS COLABORADORES (100,00%);</t>
  </si>
  <si>
    <t>DESPESA DE VIAGENS REF. SEMANA 03/02 A 07/02 - REFEIÇÕES COLABORADORES (100,00%);</t>
  </si>
  <si>
    <t>MANUTENÇÃO OROCH - MANUTENÇÃO/PEÇAS  VEICULOS (100,00%);</t>
  </si>
  <si>
    <t>FRETE ENCOMENDA GOIÂNIA X BARRO ALTO - FRETE TRANSPORTADORA (100,00%);</t>
  </si>
  <si>
    <t>MANUTENÇÃO ALTERNADOR COMPRESSOR 275 PCM - MANUTENÇÃO/PEÇAS MAQUINAS E EQUIPAMENTOS (100,00%);</t>
  </si>
  <si>
    <t>PLANO ODONTOLÓGICO 01/2025 - PLANO DE SAUDE  (100,00%);</t>
  </si>
  <si>
    <t>R. JACY GUIMARAES 12 CS REF. 01/2025 - ENERGIA ALOJAMENTO (100,00%);</t>
  </si>
  <si>
    <t>FERRAMENTA MANUAL E EPIS - EPIS (54,91%);
MATERIAIS / FERRAMENTAS  MANUAIS  (45,09%);</t>
  </si>
  <si>
    <t>LOCAÇÃO VEÍCULO HB20 REF. 19/12 A 18/01/25 - LOCAÇAO VEICULOS  (100,00%);</t>
  </si>
  <si>
    <t>FRETE MATERIAL NS BRAZIL - FRETE MATERIAIS E EQUIPAMENTOS (100,00%);</t>
  </si>
  <si>
    <t>PGR COMERCIAL - PIX  (62) 9 8545-9270 - MATERIAIS DE LIMPEZA / HIGIENE  (100,00%);</t>
  </si>
  <si>
    <t>LOCAÇÃO CONTAINER REF. PERÍODO 05/02 A 04/03/25 - LOCAÇÃO CONTAINER  (100,00%);</t>
  </si>
  <si>
    <t>LOCAÇÃO CONTAINER REF. PERÍODO 23/12 A 23/01/25 - LOCAÇÃO CONTAINER  (100,00%);</t>
  </si>
  <si>
    <t>REF. INFRAÇÃO DE TRÂNSITO - MULTAS DE TRANSITO  (100,00%);</t>
  </si>
  <si>
    <t>CURSO POS GECYKA 1º MENSALIDADE - CURSOS / TREINAMENTOS  (100,00%);</t>
  </si>
  <si>
    <t>CONSULTA CONNECT REF. MÊS 01/2025 - SERVIÇO SERASA (100,00%);</t>
  </si>
  <si>
    <t>MATERIAIS DE INFORMÁTICA - TONER COMPATÍVEL BROTHER - MATERIAIS DE INFORMATICA / COMPUTADOR (100,00%);</t>
  </si>
  <si>
    <t>COMBUSTÍVEL - COMBUSTIVEL VEICULOS (39,14%);
COMBUSTIVEL EQUIPAMENTOS (60,86%);</t>
  </si>
  <si>
    <t>DESPESAS REF. SEMANA 03/02 A 07/02 - REFEIÇÕES COLABORADORES (6,43%);
TRANSPORTE DE COLABORADORES  (45,79%);
SERVIÇO LIMPEZA ALOJAMENTO/ESCRITORIO (12,05%);
MOVEIS OBRAS  (10,73%);
MATERIAIS DE INFORMATICA / COMPUTADOR (25,00%);</t>
  </si>
  <si>
    <t>NOTAS RESTAN. VISITA TEC MATO GROSSO - COMBUSTIVEL VEICULOS (100,00%);</t>
  </si>
  <si>
    <t>TRANSPORTE COLABORADORES 03/02 A 09/02/25 - TRANSPORTE DE COLABORADORES  (100,00%);</t>
  </si>
  <si>
    <t>MANIEL SANTOS SOUSA - PIX (45) 9 9990-8755 - SERVIÇO LAVA JATO (100,00%);</t>
  </si>
  <si>
    <t>GEDSON LEAL CONCEIÇÃO - ACERTO RESCISORIOS  (100,00%);</t>
  </si>
  <si>
    <t>PAULO ALBERTO SANTOS FERREIRA - ACERTO RESCISORIOS  (100,00%);</t>
  </si>
  <si>
    <t>ADRIANO SILVA REIS - ACERTO RESCISORIOS  (100,00%);</t>
  </si>
  <si>
    <t>LUIS EMANOEL DE SENA SANTOS - ACERTO RESCISORIOS  (100,00%);</t>
  </si>
  <si>
    <t>R. TANCREDO NEVES, SN REF. 02/2025 - ENERGIA ALOJAMENTO (100,00%);</t>
  </si>
  <si>
    <t>DESPESAS CANTEIRO - SERVIÇO MOTOBOY / UBER  (5,88%);
MATERIAIS / FERRAMENTAS  MANUAIS  (71,73%);
MATERIAIS DE CONSUMO EM OBRAS  (22,39%);</t>
  </si>
  <si>
    <t>PEDAGIO RANGER GENILDO - PEDAGIOS  (100,00%);</t>
  </si>
  <si>
    <t>CONEXÕES MAQUINA HIDROJATO - MANGUEIRAS / CONEXÕES (100,00%);</t>
  </si>
  <si>
    <t>ENVIO DE CAMISAS CAMPANHA A IDEAL - FRETE TRANSPORTADORA (100,00%);</t>
  </si>
  <si>
    <t>PAULO ALBERTO SANTOS FERREIRA - MULTA RESCISORIAS FGTS (100,00%);</t>
  </si>
  <si>
    <t>LUIS EMANOEL DE SENA SANTOS - MULTA RESCISORIAS FGTS (100,00%);</t>
  </si>
  <si>
    <t>ADRIANO SILVA REIS - MULTA RESCISORIAS FGTS (100,00%);</t>
  </si>
  <si>
    <t>GEDSON LEAL CONCEIÇÃO - MULTA RESCISORIAS FGTS (100,00%);</t>
  </si>
  <si>
    <t>CAIXA ROTATIVO MES FEV A MARÇO 2025 - REFEIÇÕES COLABORADORES (20,00%);
MATERIAIS DE LIMPEZA / HIGIENE  (50,00%);
MATERIAS DE ESCRITORIO / PAPELARIA  (10,00%);
MATERIAIS DE CONSUMO EM OBRAS  (20,00%);</t>
  </si>
  <si>
    <t>FRETE TINTAS E COMPRESSOR GOIÂNIA X UBERABA - FRETE MATERIAIS E EQUIPAMENTOS (100,00%);</t>
  </si>
  <si>
    <t>ESTORNO DO PEDIDO 7469 - DESPESAS COM PROCESSOS  (100,00%);</t>
  </si>
  <si>
    <t>C E A COMERCIAL DE PROD. ALIM. - PIX 39.273.309/0001-90 - REFEIÇÕES COLABORADORES (100,00%);</t>
  </si>
  <si>
    <t>INSTALAÇÃO PAINEAL MAQUINA DE HIDROJATO 600 BAR - SERVIÇO ELETRICO  (100,00%);</t>
  </si>
  <si>
    <t>ALUGUEL GILBERTO - ULTIMO PAGAMENTO - ALUGUEL ALOJAMENTO  (100,00%);</t>
  </si>
  <si>
    <t>ULTIMO ALUGUEL AURIANE R. TANCREDO NEVES - ALUGUEL ALOJAMENTO  (100,00%);</t>
  </si>
  <si>
    <t>MAN. VEÍCULO - TROCA DE LAMPADA FIAT TORO - MANUTENÇÃO/PEÇAS  VEICULOS (100,00%);</t>
  </si>
  <si>
    <t>NOTA DE DÉBITO 006-2025 - Recebimento de Clientes (100,00%);</t>
  </si>
  <si>
    <t>COMBUSTÍVEL RANGER GILVAN - COMBUSTIVEL VEICULOS (100,00%);</t>
  </si>
  <si>
    <t>MATERIAL DE CONSUMO - FITA ADESIVA - MATERIAIS DE CONSUMO EM OBRAS  (100,00%);</t>
  </si>
  <si>
    <t>FRANCISCO PAULO DE OLIVEIRA - ACERTO RESCISORIOS  (100,00%);</t>
  </si>
  <si>
    <t>ANTONIO CARLOS SILVA ALVES - ACERTO RESCISORIOS  (100,00%);</t>
  </si>
  <si>
    <t>ANTONIO CARLOS SILVA ALVES - MULTA RESCISORIAS FGTS (100,00%);</t>
  </si>
  <si>
    <t>FRANCISCO PAULO DE OLIVEIRA - FGTS FUNCIONARIOS  (100,00%);</t>
  </si>
  <si>
    <t>DESPESA DE VIAGEM - FRANCISCO PAULO - REFEIÇÕES COLABORADORES (100,00%);</t>
  </si>
  <si>
    <t>ADIANT. SALARIAL EMPRESTIMO SIDNEY FRANCISCO DA SILVA - SALARIO (100,00%);</t>
  </si>
  <si>
    <t>BM 14 ROTINA - Recebimento de Clientes (100,00%);</t>
  </si>
  <si>
    <t>MANUTENÇÃO NOTEBOOK TST ALDA - MATERIAIS DE INFORMATICA / COMPUTADOR (100,00%);</t>
  </si>
  <si>
    <t>SISTEMA DE EMISSOR DE NOTAS - SISTEMA / SERVIDOR  (100,00%);</t>
  </si>
  <si>
    <t>ESTACIONAMENTO - PEDAGIOS  (100,00%);</t>
  </si>
  <si>
    <t>COMBUSTIVEL CARRO EDUARDO - COMBUSTIVEL VEICULOS (100,00%);</t>
  </si>
  <si>
    <t>ALIMENTAÇÃO ADM - ANIVERSARIO MURILO - ALIMENTAÇÃO ADM (100,00%);</t>
  </si>
  <si>
    <t>UBER - SERVIÇO MOTOBOY / UBER  (100,00%);</t>
  </si>
  <si>
    <t>INFOMIDIA / NOTEBOOK SANSUMG 1/6 - MATERIAIS DE INFORMATICA / COMPUTADOR (100,00%);</t>
  </si>
  <si>
    <t>POS IPOG EDUARDO - CURSOS / TREINAMENTOS  (100,00%);</t>
  </si>
  <si>
    <t>PISOS P/ GALPÃO ADM 1/10 - DESPESAS C/ CONSTRUÇÃO ESCRITORIO ADM  (100,00%);</t>
  </si>
  <si>
    <t>LEITOR / SISTEMA - SISTEMA / SERVIDOR  (100,00%);</t>
  </si>
  <si>
    <t>ANUIDADE ITAÚ NOVO 6/12 - TARIFAS BANCARIAS (100,00%);</t>
  </si>
  <si>
    <t>SEGURO RANGER PRW 2/10 - SEGUROS DE VEICULOS  (100,00%);</t>
  </si>
  <si>
    <t>YELUMSEG / RANGER GENILDO 2/10 - SEGUROS DE VEICULOS  (100,00%);</t>
  </si>
  <si>
    <t>UBER MOACIR - SERVIÇO MOTOBOY / UBER  (100,00%);</t>
  </si>
  <si>
    <t>COMBUSTIVEL ARAXÁ - COMBUSTIVEL VEICULOS (100,00%);</t>
  </si>
  <si>
    <t>MANUTENÇÃO 02 MAQUINAS DE 500 E 01 DE 400 - MANUTENÇÃO/PEÇAS MAQUINAS E EQUIPAMENTOS (100,00%);</t>
  </si>
  <si>
    <t>REFEIÇÕES COLABORADORES REF. 16/02 A 28/02 - REFEIÇÕES COLABORADORES (100,00%);</t>
  </si>
  <si>
    <t>FOLGA DE CAMPO MES 02-2025 - PASSAGENS COLABORADORES (100,00%);</t>
  </si>
  <si>
    <t>ALUGUEL KITNET GOIANIA  15/02 A 15/03 - ALUGUEL ALOJAMENTO  (100,00%);</t>
  </si>
  <si>
    <t>ALUGUEL KITNET 15-02 A 15-03-25 - ALUGUEL ALOJAMENTO  (100,00%);</t>
  </si>
  <si>
    <t>YCARO ELIANA 15.02 A 15.03 - ALUGUEL ALOJAMENTO  (100,00%);</t>
  </si>
  <si>
    <t>IPVA SAVEIRO RB MBVS - PLACA QTN3I85 2º PARCELA - IPVA (100,00%);</t>
  </si>
  <si>
    <t>IPVA FIAT/TORO FREEDOM AT9 D - PLACA PLQ2I02 2º PARCELA - IPVA (100,00%);</t>
  </si>
  <si>
    <t>IPVA CHEVROLET/S10 LT DD4 - PLACA OBA1J57 2º PARCELA - IPVA (100,00%);</t>
  </si>
  <si>
    <t>IPVA RENAULT/OROCH PRO 16 - PLACA SDK1B29 2º PARCELA - IPVA (100,00%);</t>
  </si>
  <si>
    <t>IPVA IVECO/CITYCLASS 70C17 - PLACA ONB7A66 2º PARCELA - IPVA (100,00%);</t>
  </si>
  <si>
    <t>IPVA HYUNDAI/HB20S 1.6A PREM - PLACA QTS7F16 2º PARCELA - IPVA (100,00%);</t>
  </si>
  <si>
    <t>IPVA FORD/KA SE 1.0 HA C - PLACA RBM4C88 2º PARCELA - IPVA (100,00%);</t>
  </si>
  <si>
    <t>IPVA FIAT/ARGO DRIVE 1.0 - PLACA PBE2E75 2º PARCELA - IPVA (100,00%);</t>
  </si>
  <si>
    <t>IPVA I/FORD RANGER XLTCD3D4A - PLACA SDN9A29 2º PARCELA - IPVA (100,00%);</t>
  </si>
  <si>
    <t>IPVA I/FORD RANGER XLTCD4A32C - PLACA RCF2A85 2º PARCELA - IPVA (100,00%);</t>
  </si>
  <si>
    <t>IPVA I/FORD RANGER XLTCD4A32C - PLACA PRW6F12 2º PARCELA - IPVA (100,00%);</t>
  </si>
  <si>
    <t>IPVA EFFA/V21 - PLACA SDJ9E34 2º PARCELA - IPVA (100,00%);</t>
  </si>
  <si>
    <t>IPVA FIAT/DOBLO ESSENCE 7L E - PLACA RMN9D83 2º PARCELA - IPVA (100,00%);</t>
  </si>
  <si>
    <t>ALUG 15-02 A 15-03 RUA DO NIQUEL PECEM - ALUGUEL ALOJAMENTO  (100,00%);</t>
  </si>
  <si>
    <t>REF. FOLHA PAGAMENTO 01/2025 - SALARIO (100,00%);</t>
  </si>
  <si>
    <t>SILAS VILIAM FELIPE - 870.522.291-53 - FRETE MATERIAIS E EQUIPAMENTOS (100,00%);</t>
  </si>
  <si>
    <t>ROBERTO DELFINO - COMBUSTIVEL VEICULOS (50,00%);
HOTEL COLABORADORES  (25,00%);
REFEIÇÕES COLABORADORES (25,00%);</t>
  </si>
  <si>
    <t>GASTOS VIAGEM CATALÃO X NIQUELÂNDIA - COMBUSTIVEL VEICULOS (100,00%);</t>
  </si>
  <si>
    <t>REFEIÇÃO AABA COLAB - REFEIÇÕES COLABORADORES (100,00%);</t>
  </si>
  <si>
    <t>CUSTOS VIAGEM PAULINO NEVES X GOINIA - FRETE MATERIAIS E EQUIPAMENTOS (50,00%);
REFEIÇÕES COLABORADORES (50,00%);</t>
  </si>
  <si>
    <t>FILTRO PARA PISTOLA AIRLESS - MANGUEIRAS / CONEXÕES (100,00%);</t>
  </si>
  <si>
    <t>EMPRESTIMO BANCO ITAU CAIXA AVAL - PAGAMENTOS EMPRESTIMOS (100,00%);</t>
  </si>
  <si>
    <t>COMBUSTÍVEL ADM PICK-UP - COMBUSTIVEL VEICULOS (100,00%);</t>
  </si>
  <si>
    <t>CORREIOS - FRETE TRANSPORTADORA (100,00%);</t>
  </si>
  <si>
    <t>HOTEL COLABORADORES - HOTEL COLABORADORES  (100,00%);</t>
  </si>
  <si>
    <t>BM 26 ROTINA NIOBIO - Recebimento de Clientes (100,00%);</t>
  </si>
  <si>
    <t>BM 11 FOSFATO CATALÃO MANUTENÇÃO - Recebimento de Clientes (100,00%);</t>
  </si>
  <si>
    <t>ENTRADA DE EMPRESTIMO PARCELAMENTO BANCO ITAU - PAGAMENTOS EMPRESTIMOS (100,00%);</t>
  </si>
  <si>
    <t>R. ALFEU MARRA Nº 65 REF. 01/2025 - ENERGIA ALOJAMENTO (100,00%);</t>
  </si>
  <si>
    <t>R. ALFEU MARRA Nº 65 CENTRO REF. 01/2025 - AGUA ALOJAMENTO (100,00%);</t>
  </si>
  <si>
    <t>RUA DAS ANGÉLICAS Nº 309 REF. 01/2025 - ENERGIA ADM (100,00%);</t>
  </si>
  <si>
    <t>R. 402 Nº 916 QD 64 LT 08 REF. 11/2024 - AGUA ALOJAMENTO (100,00%);</t>
  </si>
  <si>
    <t>R. 402 Nº 916 QD 64 LT 08 REF. 12/2024 - AGUA ALOJAMENTO (100,00%);</t>
  </si>
  <si>
    <t>R. 402 Nº 916 QD 64 LT 08 REF. 01/2025 - AGUA ALOJAMENTO (100,00%);</t>
  </si>
  <si>
    <t>AV. BEATRIZ BRAGA 0 CASA 03 REF. 12/2024 - ENERGIA ALOJAMENTO (100,00%);</t>
  </si>
  <si>
    <t>RUA 413, Nº 315 BAIRRO PONTAL NORTE REF. 01/2025 - ENERGIA ALOJAMENTO (100,00%);</t>
  </si>
  <si>
    <t>RUA 413, 315 CASA 01 PONTAL NORTE REF. 01/2025 - AGUA ALOJAMENTO (100,00%);</t>
  </si>
  <si>
    <t>RUA 02, Nº 175 LOTEAMENTO JK REF. 01/2025 - ENERGIA ALOJAMENTO (100,00%);</t>
  </si>
  <si>
    <t>RUA 02, 175 QD C LT 09 JK CATALÃO REF. 01/2025 - AGUA ALOJAMENTO (100,00%);</t>
  </si>
  <si>
    <t>SANEAMENTO RUA . 2, 44 JK CATALÃO  MES 01/2025 - AGUA ALOJAMENTO (100,00%);</t>
  </si>
  <si>
    <t>RUA . 2, 44 JK CATALÃO  MES 01/2025 - ENERGIA ALOJAMENTO (100,00%);</t>
  </si>
  <si>
    <t>RUA 405, Nº 184 BAIRRO PONTAL NORTE REF. 01/2025 - ENERGIA ALOJAMENTO (100,00%);</t>
  </si>
  <si>
    <t>RUA 405,184 QD 77 LT 05 REF. 01/2025 - AGUA ALOJAMENTO (100,00%);</t>
  </si>
  <si>
    <t>R. SANTO ANTONIO QD 04 LT 07 REF. 01/2025 - ENERGIA ALOJAMENTO (100,00%);</t>
  </si>
  <si>
    <t>AV. LENCOIS, 5 REF. 02/2025 - ENERGIA ALOJAMENTO (100,00%);</t>
  </si>
  <si>
    <t>R. DAS ANGÉLICAS S/N REF.  01/25 E 02/25 - AGUA ADM (100,00%);</t>
  </si>
  <si>
    <t>R. JACY GUIMARÃES, 12 REF. 02/2025 - AGUA ALOJAMENTO (100,00%);</t>
  </si>
  <si>
    <t>CONTAS DE ENERGIA ALUGUEL ETERNIT - ENERGIA ALOJAMENTO (100,00%);</t>
  </si>
  <si>
    <t>R. DOS INCONFIDENTES Nº 395 NOSSA SENHORA DA ABADIA - ENERGIA ALOJAMENTO (100,00%);</t>
  </si>
  <si>
    <t>MATERIAIS DE CONSUMO - PREGOS - MATERIAIS DE CONSUMO EM OBRAS  (100,00%);</t>
  </si>
  <si>
    <t>TROCA DOS VIDRO TRASEIRO SAVEIRO - MANUTENÇÃO/PEÇAS  VEICULOS (100,00%);</t>
  </si>
  <si>
    <t>REFEIÇÃO COLABORADORES - SEVERINO CARMO - REFEIÇÕES COLABORADORES (100,00%);</t>
  </si>
  <si>
    <t>ROBERTO DELFINO - COMBUSTIVEL VEICULOS (100,00%);</t>
  </si>
  <si>
    <t>BM 05 - Recebimento de Clientes (100,00%);</t>
  </si>
  <si>
    <t>MANUTENÇÃO COMPRESSOR ELETRICO - MANUTENÇÃO/PEÇAS MAQUINAS E EQUIPAMENTOS (100,00%);</t>
  </si>
  <si>
    <t>EPIS : CAPACETE, KIT ABAFADOR , MASCARA E OCULOS - EPIS (100,00%);</t>
  </si>
  <si>
    <t>LOTE 14 REF. 01/2025 - IPTU (100,00%);</t>
  </si>
  <si>
    <t>LOTE 15 REF. 01/2025 - IPTU (100,00%);</t>
  </si>
  <si>
    <t>LOTE 16 REF. 01/2025 - IPTU (100,00%);</t>
  </si>
  <si>
    <t>LOTE 17 REF. 01/2025 - IPTU (100,00%);</t>
  </si>
  <si>
    <t>UNIFORMES E EPIS - EPIS (9,92%);
UNIFORMES (90,08%);</t>
  </si>
  <si>
    <t>URETANO 3MM - TINTAS E SOLVENTES (100,00%);</t>
  </si>
  <si>
    <t>PRG COMERCIAL - PIX (62) 9 8545-9270 - MATERIAIS DE LIMPEZA / HIGIENE  (100,00%);</t>
  </si>
  <si>
    <t>AGNALDO BASÍLICO - PIX 585.550.641-04 - CURSOS / TREINAMENTOS  (100,00%);</t>
  </si>
  <si>
    <t>MATERIAL ETERNIT 3º REMESSA - TINTAS E SOLVENTES (100,00%);</t>
  </si>
  <si>
    <t>LOCAÇÃO DE RADIO PORTÁTIL REF. 02/2025 - LOCAÇAO RADIOS DE COMUNICAÇÃO (100,00%);</t>
  </si>
  <si>
    <t>EZIO DE SANTANA GOMES - FERIAS  (100,00%);</t>
  </si>
  <si>
    <t>MATERIAL DE CONSUMO E EPIS - EPIS (9,68%);
MATERIAIS DE CONSUMO EM OBRAS  (90,32%);</t>
  </si>
  <si>
    <t>RAQUEL LUCIO FERREIRA - PIX (64) 9 8134-7742 - MATERIAIS DE LIMPEZA / HIGIENE  (100,00%);</t>
  </si>
  <si>
    <t>TRANSPORTE COLABORADORES REF. 01/2025 - TRANSPORTE DE COLABORADORES  (100,00%);</t>
  </si>
  <si>
    <t>NUCLEO DE SAUDE - PIX 11.519.356/0001-52 - EXAMES  (100,00%);</t>
  </si>
  <si>
    <t>TELEMETRIA / COBLI - SERVIÇO TELEMETRIA / FADIGA (100,00%);</t>
  </si>
  <si>
    <t>LOCAÇÃO CACAMBA - LOCAÇAO CAÇAMBA P/ RESIDUOS  (100,00%);</t>
  </si>
  <si>
    <t>COMBUSTÍVEL - COMBUSTIVEL VEICULOS (42,12%);
COMBUSTIVEL EQUIPAMENTOS (57,88%);</t>
  </si>
  <si>
    <t>CAIXA ROTATIVO REF. MÊS 02 E 03/2025 - COMBUSTIVEL VEICULOS (35,00%);
MOVEIS OBRAS  (30,00%);
MATERIAIS DE CONSUMO EM OBRAS  (35,00%);</t>
  </si>
  <si>
    <t>AUTO POSTO VITÓRIA RÉGIA - PIX 04.157.583/0001-10 - COMBUSTIVEL VEICULOS (100,00%);</t>
  </si>
  <si>
    <t>AUTO POSTO VITÓRIA RÉGIA - PIX 04.157.583/0001-10 - SERVIÇO LAVA JATO (100,00%);</t>
  </si>
  <si>
    <t>DESPESAS REF. SEMANA 10/02 A 14/02 - REFEIÇÕES COLABORADORES (36,60%);
MATERIAS DE ESCRITORIO / PAPELARIA  (3,11%);
TRANSPORTE DE COLABORADORES  (15,59%);
MANUTENÇÃO/PEÇAS MAQUINAS E EQUIPAMENTOS (8,21%);
MATERIAIS DE INFORMATICA / COMPUTADOR (36,50%);</t>
  </si>
  <si>
    <t>MARIANA PAULA - PIX 078.175.915-39 - SERVIÇO LAVA JATO (100,00%);</t>
  </si>
  <si>
    <t>EDIVALDO PEREIRA DE ARAUJO 34 9 9907-1602 - TRANSPORTE DE COLABORADORES  (100,00%);</t>
  </si>
  <si>
    <t>HM TREINAMENTOS EM SEGURANÇA - PIX 28.786.029/0001-60 - CURSOS / TREINAMENTOS  (100,00%);</t>
  </si>
  <si>
    <t>JK FARDAMENTOS 32.510.826/0001-97 - UNIFORMES (100,00%);</t>
  </si>
  <si>
    <t>TRANSPORTE COLABORADORES 10/02 A 17/02 - TRANSPORTE DE COLABORADORES  (100,00%);</t>
  </si>
  <si>
    <t>JDL MULTISERVICE - (62) 9 9973-2030 - MANUTENÇÃO/PEÇAS MAQUINAS E EQUIPAMENTOS (100,00%);</t>
  </si>
  <si>
    <t>FRETE MUDANCA DE ALOJAMENTO - FRETE MATERIAIS E EQUIPAMENTOS (100,00%);</t>
  </si>
  <si>
    <t>COMBUSTIVEL RANGER GILVAN - COMBUSTIVEL VEICULOS (100,00%);</t>
  </si>
  <si>
    <t>PASSAGENS COLABORADORES 10/02 A 14/02 - PASSAGENS COLABORADORES (100,00%);</t>
  </si>
  <si>
    <t>DESPESA DE VIAGEM REF. SEMANA 10/02 A 14/02 - REFEIÇÕES COLABORADORES (20,86%);
PASSAGENS COLABORADORES (79,14%);</t>
  </si>
  <si>
    <t>TREINAMENTO NR6/ NR12/ NR20/ NR33/ NR35 - CURSOS / TREINAMENTOS  (100,00%);</t>
  </si>
  <si>
    <t>HOTEL GOIAS NORTE - PIX 03.122.666/0001-00 - HOTEL COLABORADORES  (100,00%);</t>
  </si>
  <si>
    <t>ALUGUEL MAGRET  15/02 A 28/02 - ALUGUEL ALOJAMENTO  (100,00%);</t>
  </si>
  <si>
    <t>COMBUSTIVEL EDUARDO - COMBUSTIVEL VEICULOS (100,00%);</t>
  </si>
  <si>
    <t>COMBUSTIVEL NIQUELÂNDIA X CATALÃO - COMBUSTIVEL VEICULOS (100,00%);</t>
  </si>
  <si>
    <t>ADITIVO P/ MOTOR DIESEL - MANUTENÇÃO/PEÇAS  VEICULOS (100,00%);</t>
  </si>
  <si>
    <t>MASSA P/ POLIR MARMORE - OUTROS MATERIAIS DE APLICAÇÃO (100,00%);</t>
  </si>
  <si>
    <t>MANUTENÇÃO / REFORMA ALOJAMENTOS AABA - ALUGUEL ALOJAMENTO  (100,00%);</t>
  </si>
  <si>
    <t>DESPESA VIAGEM PAULINO NEVES X GOIANIA - COMBUSTIVEL VEICULOS (100,00%);</t>
  </si>
  <si>
    <t>COMBUSTIVEL SIDNEY NIQUELANDIA - COMBUSTIVEL VEICULOS (100,00%);</t>
  </si>
  <si>
    <t>HONORARIOS ADVOCATICIOS REF. 01/2025 - HONORARIOS ADVOCATICIOS  (100,00%);</t>
  </si>
  <si>
    <t>20.02 A 20.03 - ALUGUEL ALOJAMENTO  (100,00%);</t>
  </si>
  <si>
    <t>DR BRUNNA ADVOGADA ADM MES 02-2025 - HONORARIOS ADVOCATICIOS  (100,00%);</t>
  </si>
  <si>
    <t>EZIO DE SANTANA - FERIAS  (100,00%);</t>
  </si>
  <si>
    <t>FGTS REF. 01/2025 - FGTS FUNCIONARIOS  (100,00%);</t>
  </si>
  <si>
    <t>DCTF WEB REF. 01/2025 - DCTFWEB  (100,00%);</t>
  </si>
  <si>
    <t>ERIVALDO NUNES DE ANDRADE - FERIAS  (100,00%);</t>
  </si>
  <si>
    <t>R. SANTO ANTÔNIO QD 04 LT 07 REF. 01/2025 - AGUA ALOJAMENTO (100,00%);</t>
  </si>
  <si>
    <t>LUIZ ALVES MENDES - FERIAS  (100,00%);</t>
  </si>
  <si>
    <t>R. JACY GUIMARAES 12 CS REF. 12/2024 - ENERGIA ALOJAMENTO (100,00%);</t>
  </si>
  <si>
    <t>R. JACY GUIMARAES 12 CS REF. 02/2025 - ENERGIA ALOJAMENTO (100,00%);</t>
  </si>
  <si>
    <t>LUCIMAR FRANCISCO DE SOUZA - PIX (62) 9 8458-1214 - FRETE TRANSPORTADORA (100,00%);</t>
  </si>
  <si>
    <t>ASA BRANCA ENCOMENDAS - PIX 52.738.313/0001-45 - FRETE TRANSPORTADORA (100,00%);</t>
  </si>
  <si>
    <t>CADEIRAS GIRATÓRIAS - MATERIAS DE ESCRITORIO / PAPELARIA  (100,00%);</t>
  </si>
  <si>
    <t>MOVEIS ALOJAMENTO - GELADEIRA - MOVEIS OBRAS  (100,00%);</t>
  </si>
  <si>
    <t>DIARIA MOTORISTA ANTONIO - HOTEL COLABORADORES  (100,00%);</t>
  </si>
  <si>
    <t>DESPESA DE VIAGEM GOIÂNIA X PAULINO NEVES - FRETE MATERIAIS E EQUIPAMENTOS (100,00%);</t>
  </si>
  <si>
    <t>ZEQUINHA BORDADOS - PIX 05.480.460/0001-88 - UNIFORMES (100,00%);</t>
  </si>
  <si>
    <t>GAS COZINHA - ALIMENTAÇÃO ADM (100,00%);</t>
  </si>
  <si>
    <t>LAVAGEM COMPLETA FORD K - SERVIÇO LAVA JATO (100,00%);</t>
  </si>
  <si>
    <t>RITA DE CASSIA PEREIRA TELES - FERIAS  (100,00%);</t>
  </si>
  <si>
    <t>ADRIEL SILVA DE SOUSA - FERIAS  (100,00%);</t>
  </si>
  <si>
    <t>EDINALDO ARRUDA DA ROCHA - FERIAS  (100,00%);</t>
  </si>
  <si>
    <t>NATALIA SILVEIRA CANEDO - PIX 34-148-025-0001-59 - ALIMENTAÇÃO ADM (100,00%);</t>
  </si>
  <si>
    <t>ANTONIO ALONSO DA SILVA - MULTA RESCISORIAS FGTS (100,00%);</t>
  </si>
  <si>
    <t>IGOR VICENTE DA SILVA - ACERTO RESCISORIOS  (100,00%);</t>
  </si>
  <si>
    <t>MATERIAIS GASTOS C/ INTEGRAÇÃO MOSAIC - REFEIÇÕES COLABORADORES (41,65%);
MATERIAS DE ESCRITORIO / PAPELARIA  (58,35%);</t>
  </si>
  <si>
    <t>GASTOS VIAGEM VALDMAR 24/02 A 28/02 - COMBUSTIVEL VEICULOS (80,58%);
HOTEL COLABORADORES  (14,38%);
REFEIÇÕES COLABORADORES (5,03%);</t>
  </si>
  <si>
    <t>AREIA P/ JATEAMENTO OBRA ETERNIT - ABRASIVOS (100,00%);</t>
  </si>
  <si>
    <t>MATERIAIS DE LIMPEZA ADM - MATERIAIS DE LIMPEZA / HIGIENE  (100,00%);</t>
  </si>
  <si>
    <t>MAQQS TREINAMENTOS LTDA - PIX (85) 9 9270-6090 - CURSOS / TREINAMENTOS  (100,00%);</t>
  </si>
  <si>
    <t>ANTONIO ALONSO DE  SOUSA MARTINS - MULTA RESCISORIAS FGTS (100,00%);</t>
  </si>
  <si>
    <t>LOCAÇÃO COMPRESSOR REF. 01/01 A 31/01 - LOCAÇÃO COMPRESSORES (100,00%);</t>
  </si>
  <si>
    <t>CONTRATO INFORMATICA ALEX - SISTEMA / SERVIDOR  (100,00%);</t>
  </si>
  <si>
    <t>TRANSCLARA LTDA - PIX 12.967.276/0001-22 - TRANSPORTE DE COLABORADORES  (100,00%);</t>
  </si>
  <si>
    <t>RSK LOCAÇÃO - PIX rsklocacoes@hotmail.com - LOCAÇÃO MUNCK / GUINDASTES (100,00%);</t>
  </si>
  <si>
    <t>LOCAÇÃO FIAT MOBI 5 DIAS - LOCAÇAO VEICULOS  (100,00%);</t>
  </si>
  <si>
    <t>PLOTAGEM ONIBOS SCANEAR - ENTRADA - SERVIÇO PLOTAGEM / ADESIVO / PLACAS / CRACHAS  (100,00%);</t>
  </si>
  <si>
    <t>REFEIÇÕES COLABORADORES AABA - REFEIÇÕES COLABORADORES (100,00%);</t>
  </si>
  <si>
    <t>PLOART IMPRESSÃO DIGITAL - PIX (62) 9 8557-0346 - SERVIÇO PLOTAGEM / ADESIVO / PLACAS / CRACHAS  (100,00%);</t>
  </si>
  <si>
    <t>LIMPEZA ESCRITÓRIO - SERVIÇO LIMPEZA ALOJAMENTO/ESCRITORIO (100,00%);</t>
  </si>
  <si>
    <t>COMPRA OROCH - PLACA RTP 7H45 - COMPRA DE VEICULO  (100,00%);</t>
  </si>
  <si>
    <t>CONSULTA SINISTRO OROCH - DESPACHANTE (100,00%);</t>
  </si>
  <si>
    <t>DESPESAS FORD K - MANUTENÇÃO/PEÇAS  VEICULOS (100,00%);</t>
  </si>
  <si>
    <t>REQUERIMENTO DE MULTAS - DESPACHANTE (100,00%);</t>
  </si>
  <si>
    <t>PLANO SAÚDE REF. MÊS 02/2025 - PLANO DE SAUDE  (100,00%);</t>
  </si>
  <si>
    <t>SEGURO DE VIDA REF. MÊS 01/2025 - SEGUROS DE VIDA  (100,00%);</t>
  </si>
  <si>
    <t>RESTAURANTE MARINA - PIX 50.531.065/0001-31 - REFEIÇÕES COLABORADORES (100,00%);</t>
  </si>
  <si>
    <t>PIS REF. MÊS 01/2025 - PIS (100,00%);</t>
  </si>
  <si>
    <t>COFINS REF. MÊS 01/2025 - COFINS  (100,00%);</t>
  </si>
  <si>
    <t>EDIVALDO FERNANDES DA COSTA BRANCO - PIX 815.412.011-91 - SEGUROS DE VEICULOS  (100,00%);</t>
  </si>
  <si>
    <t>SABOR MINEIRO - PIX 27.585.336/0001-10 - REFEIÇÕES COLABORADORES (100,00%);</t>
  </si>
  <si>
    <t>BM 10 FOSFATO OUVIDOR MANUTENÇÃO - Recebimento de Clientes (100,00%);</t>
  </si>
  <si>
    <t>BM 12 FOSFATO CATALÃO ENGENHARIA - Recebimento de Clientes (100,00%);</t>
  </si>
  <si>
    <t>CSLL REF. MÊS 12/2024 - CSLL (100,00%);</t>
  </si>
  <si>
    <t>MULTA POR ATRASO NA ENTREGA DCTF WEB VINICIUS CARLOS - DCTFWEB  (100,00%);</t>
  </si>
  <si>
    <t>VIAGEM DE PAULINO NEVES X GOIÂNIA - FRETE MATERIAIS E EQUIPAMENTOS (100,00%);</t>
  </si>
  <si>
    <t>DESPESAS COM PROCESSOS PEDRO JORGE - DESPESAS COM PROCESSOS  (100,00%);</t>
  </si>
  <si>
    <t>COMBUSTIVEL OROCH - COMBUSTIVEL VEICULOS (100,00%);</t>
  </si>
  <si>
    <t>BICO TURBO KARCHER HD585 - MAQUINAS / EQUIPAMENTOS  (100,00%);</t>
  </si>
  <si>
    <t>CENTRAL LOGISTICA - PIX 38.345.653/0001-85 - FRETE TINTAS E SOLVENTE (100,00%);</t>
  </si>
  <si>
    <t>CAPA DE BANCOS DA OROCH - MANUTENÇÃO/PEÇAS  VEICULOS (100,00%);</t>
  </si>
  <si>
    <t>CONFECÇÃO DE PCMSO - PROGRAMA DE SEGURANÇA DO TRABALHO  (100,00%);</t>
  </si>
  <si>
    <t>CONFECÇÃO DE PGR / CONFECÇÃO PCMSO / ART - PROGRAMA DE SEGURANÇA DO TRABALHO  (100,00%);</t>
  </si>
  <si>
    <t>MANUTENÇÃO PARTE ELÉTRICA - MANUTENÇÃO/PEÇAS MAQUINAS E EQUIPAMENTOS (100,00%);</t>
  </si>
  <si>
    <t>LOCAÇÃO RÁDIO PERÍODO 15/12 A 14/01/25 - LOCAÇAO RADIOS DE COMUNICAÇÃO (100,00%);</t>
  </si>
  <si>
    <t>MATERIAL VENDIDO MOSAIC UBA - TINTAS E SOLVENTES (100,00%);</t>
  </si>
  <si>
    <t>TREINAMENTO DE NR06/ NR12/ NR18/ NR26/ NR33/ NR34/ NR35 E DIREÇÃO DEFENSIVA REALIZADO NOS DIAS 25/01 A 31/05/25 - CURSOS / TREINAMENTOS  (100,00%);</t>
  </si>
  <si>
    <t>MAT. CONSUMO E EPIS - EPIS (12,86%);
MATERIAIS DE CONSUMO EM OBRAS  (87,14%);</t>
  </si>
  <si>
    <t>LOCAÇÃO DE RÁDIOS REF. 01/2025 - LOCAÇAO RADIOS DE COMUNICAÇÃO (100,00%);</t>
  </si>
  <si>
    <t>LOCAÇÃO DE ANDAIMES TUBO ROLL - LOCAÇÃO ANDAIMES (100,00%);</t>
  </si>
  <si>
    <t>LOCAÇÃO ANDAIMES REF. 10/02 A 10/03 - LOCAÇÃO ANDAIMES (100,00%);</t>
  </si>
  <si>
    <t>SERVICO SOFTWARE MOBILE REF. PARCELA 07/12 - SISTEMA / SERVIDOR  (100,00%);</t>
  </si>
  <si>
    <t>LOCAÇÃO MUNCK - LOCAÇÃO MUNCK / GUINDASTES (100,00%);</t>
  </si>
  <si>
    <t>MATERIAIS DE INFORMATICA - TONERS - MATERIAIS DE INFORMATICA / COMPUTADOR (100,00%);</t>
  </si>
  <si>
    <t>LOCAÇÃO CONTAINER REF. 01/01 A 31/01/25 - LOCAÇÃO CONTAINER  (100,00%);</t>
  </si>
  <si>
    <t>R&amp;L FERRAGENS - PIX 56.634.956/0001-08 - MATERIAIS DE CONSUMO EM OBRAS  (100,00%);</t>
  </si>
  <si>
    <t>LIMP + PIX - 31.309.680/0001-53 - MATERIAIS DE LIMPEZA / HIGIENE  (100,00%);</t>
  </si>
  <si>
    <t>COMBUSTÍVEL - COMBUSTIVEL VEICULOS (31,06%);
COMBUSTIVEL EQUIPAMENTOS (68,94%);</t>
  </si>
  <si>
    <t>DESPESAS REF. SEMANA 17/02 A 21/02 - COMBUSTIVEL VEICULOS (45,53%);
REFEIÇÕES COLABORADORES (20,46%);
TRANSPORTE DE COLABORADORES  (34,02%);</t>
  </si>
  <si>
    <t>LORRANE CAROLINE DE OLIVEIRA - PIX 13.553.365/0001-95 - HOTEL COLABORADORES  (100,00%);</t>
  </si>
  <si>
    <t>VISITA TÉCNICA ANGLO AMERICAN - COMBUSTIVEL VEICULOS (100,00%);</t>
  </si>
  <si>
    <t>TRANSPORTE DE COLABORADORES 17/02 A 21/02 - TRANSPORTE DE COLABORADORES  (100,00%);</t>
  </si>
  <si>
    <t>TREINAMENTO NR33 TRABALHADOR E VIGIA - CURSOS / TREINAMENTOS  (100,00%);</t>
  </si>
  <si>
    <t>SEGURO HB20S - 3 MESES DE SEGURO - SEGUROS DE VEICULOS  (100,00%);</t>
  </si>
  <si>
    <t>MANOEL CLOVES RODRIGUES - FERIAS  (100,00%);</t>
  </si>
  <si>
    <t>PASSAGENS COLABORADORES 17/02 A 21/02 - PASSAGENS COLABORADORES (100,00%);</t>
  </si>
  <si>
    <t>DESPESA DE VIAGEM REF. SEMANA 17/02 A 21/02 - REFEIÇÕES COLABORADORES (87,80%);
PASSAGENS COLABORADORES (12,20%);</t>
  </si>
  <si>
    <t>ERIVALDO NASCIMENTO - PIX 093.873.444-01 - MOVEIS OBRAS  (100,00%);</t>
  </si>
  <si>
    <t>PLOART IMPRESSÃO DIGITAL - SERVIÇO PLOTAGEM / ADESIVO / PLACAS / CRACHAS  (100,00%);</t>
  </si>
  <si>
    <t>MATERIAIS DE CONSUMO - MATERIAIS DE CONSUMO EM OBRAS  (100,00%);</t>
  </si>
  <si>
    <t>IPVA R/ISIDOC CIA 1502 - PLACA PRV4964 LICENCIAMENTO - IPVA (100,00%);</t>
  </si>
  <si>
    <t>CLARO TELEFONIA REF. 01/2025 - INTERNET / TELEFONE ADM  (100,00%);</t>
  </si>
  <si>
    <t>REFEIÇÕES COLABORADORES REF. 01/02 A 15/02 - REFEIÇÕES COLABORADORES (100,00%);</t>
  </si>
  <si>
    <t>VIAGENS P/ MURILO - SERVIÇO MOTOBOY / UBER  (100,00%);</t>
  </si>
  <si>
    <t>EXAMES DO COLABORADOR CLEBER - EXAMES  (100,00%);</t>
  </si>
  <si>
    <t>CLEVELAND C. LUCENA JR - PIX 002.178.061-71 - MANUTENÇÃO/PEÇAS  VEICULOS (100,00%);</t>
  </si>
  <si>
    <t>ASSINATURA E RECONHECIMENTO DE FIRMA CARTORIO - SERVIÇO CARTORIO (100,00%);</t>
  </si>
  <si>
    <t>COMBUSTIVEL FIAT SAVERO - COMBUSTIVEL VEICULOS (100,00%);</t>
  </si>
  <si>
    <t>CARVALHO PAIXAO - 07.121.388/0001-39 - EXAMES  (100,00%);</t>
  </si>
  <si>
    <t>SMART TOP CASA - PIX 04.993.095/0001-42 - MATERIAIS DE CONSUMO EM OBRAS  (100,00%);</t>
  </si>
  <si>
    <t>VIDROS P/ JATISTA - MATERIAIS DE CONSUMO EM OBRAS  (100,00%);</t>
  </si>
  <si>
    <t>COMISSAO PLEITO CMOC MINERAÇÃO - 2024 - BONIFICAÇOES (100,00%);</t>
  </si>
  <si>
    <t>PARCELAMENTO PGFN 011319136 4 - 60 - PARCELAMENTO (100,00%);</t>
  </si>
  <si>
    <t>PARCELAMENTO ENTRADA PGFN 011319029 4-6 - PARCELAMENTO (100,00%);</t>
  </si>
  <si>
    <t>CAIXA DE CORREIOS - DESPESAS C/ MURO  (100,00%);</t>
  </si>
  <si>
    <t>VALE TRANSPORTE REF. 19 DIAS - TRANSPORTE DE COLABORADORES  (100,00%);</t>
  </si>
  <si>
    <t>JAIME - PIX jrjardim3@gmail.com - MANUTENÇÃO/PEÇAS MAQUINAS E EQUIPAMENTOS (100,00%);</t>
  </si>
  <si>
    <t>UBER P/ MURILO - SERVIÇO MOTOBOY / UBER  (100,00%);</t>
  </si>
  <si>
    <t>DESPESAS PROCESSO SIDNEI - DESPESAS COM PROCESSOS  (100,00%);</t>
  </si>
  <si>
    <t>PARCELAMENTO DARF ATRASO 02/2024 - PARCELAMENTO (100,00%);</t>
  </si>
  <si>
    <t>CARIMBO - BRENDA - MATERIAS DE ESCRITORIO / PAPELARIA  (100,00%);</t>
  </si>
  <si>
    <t>MANUTENÇÃO ÔNIBUS IVECO - MANUTENÇÃO/PEÇAS  VEICULOS (100,00%);</t>
  </si>
  <si>
    <t>EXAME MUDANÇA DE FUNÇÃO - MARCOS ANTÔNIO - EXAMES  (100,00%);</t>
  </si>
  <si>
    <t>TRANSTUR GS&amp;F - PIX 21.554.901/0001-03 - TRANSPORTE DE COLABORADORES  (100,00%);</t>
  </si>
  <si>
    <t>JUROS REF. NOTA FISCAL 1445 - MATERIAS DE ESCRITORIO / PAPELARIA  (100,00%);</t>
  </si>
  <si>
    <t>60 VALE REFEIÇÕES CMOC NIOBIO - REFEIÇÕES COLABORADORES (100,00%);</t>
  </si>
  <si>
    <t>LANCHE P/ COMEMORAÇÃO ANIVERSARIO REINALDO E SEU GENILDO - ALIMENTAÇÃO ADM (100,00%);</t>
  </si>
  <si>
    <t>MATERIAIS DE CONSUMO - DISCOS - MATERIAIS DE CONSUMO EM OBRAS  (100,00%);</t>
  </si>
  <si>
    <t>PNEU ESTEPE OROCH - MANUTENÇÃO/PEÇAS  VEICULOS (100,00%);</t>
  </si>
  <si>
    <t>MATERIAL DE CONSUMO EM OBRA - MATERIAIS DE CONSUMO EM OBRAS  (100,00%);</t>
  </si>
  <si>
    <t>REFEIÇÕES COLABORADORES 1º QUINZENA 03/2025 - REFEIÇÕES COLABORADORES (100,00%);</t>
  </si>
  <si>
    <t>ENGREMAT SERVICOS boleto - SERVIÇO LAUDO TECNICO (100,00%);</t>
  </si>
  <si>
    <t>REFEIÇÕES COLABORADORES 1º QUINZENA 03/205 - REFEIÇÕES COLABORADORES (100,00%);</t>
  </si>
  <si>
    <t>MATERIAL DE CONSUMO : EXTENSOR, ROLOS E SUPORTE - MATERIAIS DE CONSUMO EM OBRAS  (100,00%);</t>
  </si>
  <si>
    <t>LOCAÇÃO DE CONTAINER REF. PERÍODO 02/02 A 02/03/25 - LOCAÇÃO CONTAINER  (100,00%);</t>
  </si>
  <si>
    <t>EPIS / TINTA E FERRAMENTAS MANUAIS - TINTAS E SOLVENTES (10,16%);
EPIS (61,95%);
MATERIAIS / FERRAMENTAS  MANUAIS  (27,89%);</t>
  </si>
  <si>
    <t>ALUGUEL CASA 05.03 A 05.04.25 - ALUGUEL ALOJAMENTO  (100,00%);</t>
  </si>
  <si>
    <t>CONFECÇÃO PGR / CONFECÇÃO PCMSO E EMISSÃO ART - PROGRAMA DE SEGURANÇA DO TRABALHO  (100,00%);</t>
  </si>
  <si>
    <t>MAT. CONSUMO EM OBRA: CACAMBA / ESPATULA / LIXA E PINCEL - MATERIAIS DE CONSUMO EM OBRAS  (100,00%);</t>
  </si>
  <si>
    <t>MANUTENÇÃO LIXADEIRA 4 ""POLEGADAS - MANUTENÇÃO/PEÇAS MAQUINAS E EQUIPAMENTOS (100,00%);</t>
  </si>
  <si>
    <t>MATERIAIS ELETRICOS - MATERIAL ELETRICO  (100,00%);</t>
  </si>
  <si>
    <t>MATERIAL ELETRICO - MATERIAL ELETRICO  (100,00%);</t>
  </si>
  <si>
    <t>RESINA PARA PISO - TINTAS E SOLVENTES (100,00%);</t>
  </si>
  <si>
    <t>LOCAÇÃO CONTAINER REF. 05/02 A 05/03/25 - LOCAÇÃO CONTAINER  (100,00%);</t>
  </si>
  <si>
    <t>MANUT. COMPRESSOR ELÉTRICO JA 37 parcela restante - MANUTENÇÃO/PEÇAS MAQUINAS E EQUIPAMENTOS (100,00%);</t>
  </si>
  <si>
    <t>FERRAMENTAS MANUAIS - KIT REPARO - MATERIAIS / FERRAMENTAS  MANUAIS  (100,00%);</t>
  </si>
  <si>
    <t>COMBUSTIVEL - COMBUSTIVEL VEICULOS (59,39%);
COMBUSTIVEL EQUIPAMENTOS (40,61%);</t>
  </si>
  <si>
    <t>R &amp; L FERRAGENS - PIX 001.866.121-17 - MATERIAIS DE CONSUMO EM OBRAS  (100,00%);</t>
  </si>
  <si>
    <t>REFEIÇÃO COLABORADORES - REFEIÇÕES COLABORADORES (100,00%);</t>
  </si>
  <si>
    <t>PASSAGEM COLABORADOR - JOÃO DE DEUS DE SOUSA SILVA - PASSAGENS COLABORADORES (100,00%);</t>
  </si>
  <si>
    <t>FRETE MOBILIZAÇÃO GOIÂNIA X CATALÃO - FRETE MATERIAIS E EQUIPAMENTOS (100,00%);</t>
  </si>
  <si>
    <t>SOCIETY - 01.03 A 01.04 - ALUGUEL ALOJAMENTO  (100,00%);</t>
  </si>
  <si>
    <t>SOCIETY REF. 01.03 A 01.04 - ALUGUEL ALOJAMENTO  (100,00%);</t>
  </si>
  <si>
    <t>ALUGUEL FUNCIONÁRIOS 01-03 A 01-04-25 - ALUGUEL ALOJAMENTO  (100,00%);</t>
  </si>
  <si>
    <t>MAGRET GEISE ALVES - PIX 903.633.298-20 - ALUGUEL ALOJAMENTO  (100,00%);</t>
  </si>
  <si>
    <t>NOTA VENDA - TINTAS PTC 0852-25 - Recebimento de Clientes (100,00%);</t>
  </si>
  <si>
    <t>SERVIÇOS CONTABEIS - SERVIÇOS DE CONSULTORIA  (100,00%);</t>
  </si>
  <si>
    <t>MARCIO ROBERTO - PIX 101.431.651-00 - EXAMES  (100,00%);</t>
  </si>
  <si>
    <t>MARCOS ALEM DOS REIS PAIXÃO - PIX 708.544.321-91 - LOCAÇÃO EMPILHADEIRA (100,00%);</t>
  </si>
  <si>
    <t>GABRIEL ALCINO - PIX  30.824.170/0001-51 - MANUTENÇÃO/PEÇAS  VEICULOS (100,00%);</t>
  </si>
  <si>
    <t>GUIA PARA SOLICITAÇÃO DE CERTIDÃO NEGATIVA - HONORARIOS ADVOCATICIOS  (100,00%);</t>
  </si>
  <si>
    <t>TAR PIX PGTO TRANSF / TAR CONTA CERTA 02/25 - TARIFAS BANCARIAS (100,00%);</t>
  </si>
  <si>
    <t>NOTA VENDA - TINTAS PTC 0847-25 - Recebimento de Clientes (100,00%);</t>
  </si>
  <si>
    <t>ELIZIO ALVES - FERIAS  (100,00%);</t>
  </si>
  <si>
    <t>DAMIAO BORGES AMARANTE - FERIAS  (100,00%);</t>
  </si>
  <si>
    <t>NEWTON ALVES VIEIRA - FERIAS  (100,00%);</t>
  </si>
  <si>
    <t>JOAO DE DEUS DE SOUSA SILVA - FERIAS  (100,00%);</t>
  </si>
  <si>
    <t>IVANILTO EVANGELHO MIRANDA - FERIAS  (100,00%);</t>
  </si>
  <si>
    <t>DESPESAS REF. SEMANA 24/02 A 28/02 - MANUTENÇÃO/PEÇAS  VEICULOS (24,16%);
REFEIÇÕES COLABORADORES (18,12%);
EPIS (8,25%);
TRANSPORTE DE COLABORADORES  (23,35%);
MATERIAIS / FERRAMENTAS  MANUAIS  (26,13%);</t>
  </si>
  <si>
    <t>JOÃO PAULO - PIX   (85) 9 9631-9092 - ENERGIA ALOJAMENTO (100,00%);</t>
  </si>
  <si>
    <t>RODRIGO DANIEL DA CONCEIÇAO - PIX 017.143.291-60 - SERVIÇO ELETRICO  (100,00%);</t>
  </si>
  <si>
    <t>R. DAS CAMELIAS Nº 475  COND. PAMPULHA REF. 12/2023 - AGUA ALOJAMENTO (100,00%);</t>
  </si>
  <si>
    <t>R. DAS CAMELIAS Nº 475  COND. PAMPULHA REF. 01/2025 - AGUA ALOJAMENTO (100,00%);</t>
  </si>
  <si>
    <t>R. DAS CAMELIAS Nº 475  COND. PAMPULHA REF. 02/2025 - AGUA ALOJAMENTO (100,00%);</t>
  </si>
  <si>
    <t>R. DAS CAMELIAS Nº 475 COND. PAMPULHA REF. 01/2025 - ENERGIA ALOJAMENTO (100,00%);</t>
  </si>
  <si>
    <t>R. DAS CAMELIAS Nº 475 COND. PAMPULHA REF. 02/2025 - ENERGIA ALOJAMENTO (100,00%);</t>
  </si>
  <si>
    <t>EDIVANA GOMES VERAS - PIX 475.354.311-00 - HOTEL COLABORADORES  (100,00%);</t>
  </si>
  <si>
    <t>SALARIO MURILO REF. 02/2025 - SALARIO (100,00%);</t>
  </si>
  <si>
    <t>RIVALDO DOS SANTOS MARTINS - ACERTO RESCISORIOS  (100,00%);</t>
  </si>
  <si>
    <t>RIVALDO DOS SANTOS MARTINS - MULTA RESCISORIAS FGTS (100,00%);</t>
  </si>
  <si>
    <t>PIX - (62) 9 9475-2890 - SERVIÇO LAVA JATO (100,00%);</t>
  </si>
  <si>
    <t>KLEBER GARCIA DE SOUSA - PIX (62) 9 9331-1571 - MANUTENÇÃO/PEÇAS  VEICULOS (100,00%);</t>
  </si>
  <si>
    <t>JORGE MARQUES DA  SILVA - PIX 474.809.803-10 - FRETE TRANSPORTADORA (100,00%);</t>
  </si>
  <si>
    <t>ROUNDUP ORIGINAL - MATERIAIS DE CONSUMO EM OBRAS  (100,00%);</t>
  </si>
  <si>
    <t>GASTOS COMERCIAIS P/ VISITA - COMBUSTIVEL VEICULOS (98,62%);
PEDAGIOS  (1,38%);</t>
  </si>
  <si>
    <t>HORAS EXTRAS EXTRAORDINARIAS REF. 02/2025 - SALARIO (100,00%);</t>
  </si>
  <si>
    <t>TRANSPORTE DE COLABORADORES 26/02 A 01/03 - TRANSPORTE DE COLABORADORES  (100,00%);</t>
  </si>
  <si>
    <t>KIT 5 FILTROS PISTOLA - MANUTENÇÃO/PEÇAS MAQUINAS E EQUIPAMENTOS (100,00%);</t>
  </si>
  <si>
    <t>RUA DOS ANDRADES N 211 PERIODO 10-03 A 10-04 - ALUGUEL ALOJAMENTO  (100,00%);</t>
  </si>
  <si>
    <t>ALUGUEL JULIANO  10-03 a 10-04 - ALUGUEL ALOJAMENTO  (100,00%);</t>
  </si>
  <si>
    <t>REF. 10/03 A 10/04 - SR APRIGIO (100,00%);</t>
  </si>
  <si>
    <t>DESPESAS COM PROCESSO - PEDRO JORGE ARAUJO - DESPESAS COM PROCESSOS  (100,00%);</t>
  </si>
  <si>
    <t>VALE ALIMENTAÇÃO REF. 02/2025 - VALE ALIMENTAÇÃO (100,00%);</t>
  </si>
  <si>
    <t>PEDRO MOURA BEZERRA - PIX 290.944.881-91 - LAVANDERIA (100,00%);</t>
  </si>
  <si>
    <t>CLEVELAND C. LUCENA JR - PIX 002.178.061-71 - GUINCHO  (100,00%);</t>
  </si>
  <si>
    <t>TAG CAIXA REF. MÊS 02/2025 - PEDAGIOS  (100,00%);</t>
  </si>
  <si>
    <t>VISTORIA OROCH - CUSTOS E GUIAS DE TRANSFERENCIA VEICULOS (100,00%);</t>
  </si>
  <si>
    <t>MAURO J. MACEDO - PIX Josemacedo2412@gmail.com - SERVIÇO PLOTAGEM / ADESIVO / PLACAS / CRACHAS  (100,00%);</t>
  </si>
  <si>
    <t>ENCOMENTA EPEIS - COMPUTADOR E CARTAO VA - FRETE TRANSPORTADORA (100,00%);</t>
  </si>
  <si>
    <t>TACÓGRAFO ÔNIBUS SCANER - MANUTENÇÃO/PEÇAS  VEICULOS (100,00%);</t>
  </si>
  <si>
    <t>SALARIO EXTRAORDINARIO INSS - SALARIO (100,00%);</t>
  </si>
  <si>
    <t>BM 27 ROTINA RAPALLO - Recebimento de Clientes (100,00%);</t>
  </si>
  <si>
    <t>BM 19 ROTINA BRENDA NATAL - Recebimento de Clientes (100,00%);</t>
  </si>
  <si>
    <t>PLANO DE SAÚDE REF. MÊS 03/2025 - PLANO DE SAUDE  (100,00%);</t>
  </si>
  <si>
    <t>40 VALE REFEIÇÕES - REFEIÇÕES COLABORADORES (100,00%);</t>
  </si>
  <si>
    <t>RODINHAS DA MAQUINA DE HIDROJATO - MANUTENÇÃO/PEÇAS MAQUINAS E EQUIPAMENTOS (100,00%);</t>
  </si>
  <si>
    <t>LOCAÇÃO CONTEINER - LOCAÇÃO CONTAINER  (100,00%);</t>
  </si>
  <si>
    <t>CONTA DE ENERGIA REF 12/2024 - ENERGIA ALOJAMENTO (100,00%);</t>
  </si>
  <si>
    <t>COMBUSTIVEL MARCOS EXAMES - COMBUSTIVEL VEICULOS (100,00%);</t>
  </si>
  <si>
    <t>CAMINHÃO GUINCHO P/ RETIRADA COMPRESSOR - GUINCHO  (100,00%);</t>
  </si>
  <si>
    <t>ARMARIO 12 PORTAS E ARMARIO 41 P/ OBRA - MATERIAS DE ESCRITORIO / PAPELARIA  (100,00%);</t>
  </si>
  <si>
    <t>ENERGIA ADM TRINDADE - ENERGIA ADM (100,00%);</t>
  </si>
  <si>
    <t>RUA 402 Nº 916 CASA 02 BAIRRO PORTAL NORTE - ENERGIA ALOJAMENTO (100,00%);</t>
  </si>
  <si>
    <t>SUSPENSÃO DO ÔNIBUS IVECO - MANUTENÇÃO/PEÇAS  VEICULOS (100,00%);</t>
  </si>
  <si>
    <t>TACOGRAFO ÔNIBUS SCANIA - MANUTENÇÃO/PEÇAS  VEICULOS (100,00%);</t>
  </si>
  <si>
    <t>COMISSAO VENDA DAS TINTAS NF 1220 - 1221 - COMISSÃO  (100,00%);</t>
  </si>
  <si>
    <t>R. JACY GUIMARÃES, 12 REF. 01/2025 e 02/2025 - AGUA ALOJAMENTO (100,00%);</t>
  </si>
  <si>
    <t>MARCO AURÉLIO SOUZA DE BARROS - PIX (62) 9 8544-7000 - MANUTENÇÃO/PEÇAS MAQUINAS E EQUIPAMENTOS (100,00%);</t>
  </si>
  <si>
    <t>MOVEIS ESTRELA - PIX 15.065.786/0001-00 - MATERIAS DE ESCRITORIO / PAPELARIA  (100,00%);</t>
  </si>
  <si>
    <t>SERVIÇO UBER MOACIR - SERVIÇO MOTOBOY / UBER  (100,00%);</t>
  </si>
  <si>
    <t>TAR CONTR/RENOV CTA GAR - TARIFAS BANCARIAS (100,00%);</t>
  </si>
  <si>
    <t>BM 03 - Recebimento de Clientes (100,00%);</t>
  </si>
  <si>
    <t>TREINAMENTO NR6 EPIs EPCs - CURSOS / TREINAMENTOS  (100,00%);</t>
  </si>
  <si>
    <t>FERRAMENTAS MANUAIS - MATERIAIS / FERRAMENTAS  MANUAIS  (100,00%);</t>
  </si>
  <si>
    <t>MATERIAL DE PAPELARIA - MATERIAS DE ESCRITORIO / PAPELARIA  (100,00%);</t>
  </si>
  <si>
    <t>NR22 - PROGRAMA DE GERENCIAMENTO DE RISCOS - PGR - PROGRAMA DE SEGURANÇA DO TRABALHO  (100,00%);</t>
  </si>
  <si>
    <t>PLANO ODONTOLÓGICO REF. 02/2024 - PLANO DE SAUDE  (100,00%);</t>
  </si>
  <si>
    <t>LOCAÇÃO CONTAINER REF. 05/03 A 04/04 - LOCAÇÃO CONTAINER  (100,00%);</t>
  </si>
  <si>
    <t>MATERIAL DE CONSUMO - ESCOVA DE AÇO PINCEL - MATERIAIS DE CONSUMO EM OBRAS  (100,00%);</t>
  </si>
  <si>
    <t>EMPRESTIMO FEITO PELO GENILDO PARA O SIDNEY - PAGAMENTOS EMPRESTIMOS (100,00%);</t>
  </si>
  <si>
    <t>MASTER TUR TRANSPORTE - PIX 46.829.447/0001-79 - TRANSPORTE DE COLABORADORES  (100,00%);</t>
  </si>
  <si>
    <t>LOCAÇÃO CONTAINER REF. PERÍODO 23/01 A 23/02 - LOCAÇÃO CONTAINER  (100,00%);</t>
  </si>
  <si>
    <t>CURSO POS GECYKA 2º MENSALIDADE - CURSOS / TREINAMENTOS  (100,00%);</t>
  </si>
  <si>
    <t>CONSULTA CONNECT REF. MÊS 02/2025 - SERVIÇO SERASA (100,00%);</t>
  </si>
  <si>
    <t>FRETE MOBILIZAÇÃO GOIÂNIA X CATALÃO - PARADA GABRIELLE - FRETE MATERIAIS E EQUIPAMENTOS (100,00%);</t>
  </si>
  <si>
    <t>IDEVANIR CARVALHO RAMOS - PIX (64) 98452-4746 - REFEIÇÕES COLABORADORES (100,00%);</t>
  </si>
  <si>
    <t>COMBUSTIVEL - COMBUSTIVEL VEICULOS (44,11%);
COMBUSTIVEL EQUIPAMENTOS (55,89%);</t>
  </si>
  <si>
    <t>TRANSPORTE DE COLABORADORES 05/03 A 10/03 - TRANSPORTE DE COLABORADORES  (100,00%);</t>
  </si>
  <si>
    <t>PASSAGENS COLABORADORES 05/03 A 08/03 - PASSAGENS COLABORADORES (100,00%);</t>
  </si>
  <si>
    <t>CAIXA ROTATIVO MES MARÇO A ABRIL 2025 - REFEIÇÕES COLABORADORES (49,83%);
MATERIAIS DE LIMPEZA / HIGIENE  (44,53%);
SERVIÇO GRAFICA / IMPRESSAO  (3,51%);
MATERIAIS DE CONSUMO EM OBRAS  (2,13%);</t>
  </si>
  <si>
    <t>VALE TRANSPORTE REF. 15 DIAS - TRANSPORTE DE COLABORADORES  (100,00%);</t>
  </si>
  <si>
    <t>ELEUSA DE SOUZA - PIX  422.497.756-72 - SERVIÇO ELETRICO  (100,00%);</t>
  </si>
  <si>
    <t>COMBUSTIVEL PICK-UP - COMBUSTIVEL VEICULOS (100,00%);</t>
  </si>
  <si>
    <t>04 ENCHADAS P/ OBRA - MATERIAIS / FERRAMENTAS  MANUAIS  (100,00%);</t>
  </si>
  <si>
    <t>MATERIAS FERRAGISTAS - MATERIAIS DE CONSUMO EM OBRAS  (100,00%);</t>
  </si>
  <si>
    <t>FRETE TRANSPORTADORA GOIÂNIA X SERRA SALITRE - FRETE TRANSPORTADORA (100,00%);</t>
  </si>
  <si>
    <t>NOTA DÉBITO FEVEREIRO/2025 - Recebimento de Clientes (100,00%);</t>
  </si>
  <si>
    <t>LUCIANO DE ARISTEU FLORENCIO - FERIAS  (100,00%);</t>
  </si>
  <si>
    <t>GERSON DA SILVA GOMES - FERIAS  (100,00%);</t>
  </si>
  <si>
    <t>SERRA AGRO - PIX 9 9727-7108 - EPIS (100,00%);</t>
  </si>
  <si>
    <t>DESPESAS REF. SEMANA - MANUTENÇÃO/PEÇAS  VEICULOS (26,47%);
COMBUSTIVEL VEICULOS (43,69%);
REFEIÇÕES COLABORADORES (6,99%);
SERVIÇO SERRALHEIRO  (10,59%);
SERVIÇO MOTOBOY / UBER  (2,68%);
MATERIAIS DE CONSUMO EM OBRAS  (9,60%);</t>
  </si>
  <si>
    <t>02 PNEUS P/ HB20 S - MANUTENÇÃO/PEÇAS  VEICULOS (100,00%);</t>
  </si>
  <si>
    <t>CURSO POS EDUARDO 2º MENSALIDADE - CURSOS / TREINAMENTOS  (100,00%);</t>
  </si>
  <si>
    <t>TROCA DE 02 PNEUS ÔNIBUS SCANER - MANUTENÇÃO/PEÇAS  VEICULOS (100,00%);</t>
  </si>
  <si>
    <t>TORNEIRA COM FILTRO COZINHA - MATERIAIS DE CONSUMO EM OBRAS  (100,00%);</t>
  </si>
  <si>
    <t>TARIFAS P/ AGENDAMENTO DE REUNIÃO - SISTEMA / SERVIDOR  (100,00%);</t>
  </si>
  <si>
    <t>DESPESA DE VIAGEM REF. SEMANA 10/03 A 14/03 - REFEIÇÕES COLABORADORES (51,43%);
PASSAGENS COLABORADORES (48,57%);</t>
  </si>
  <si>
    <t>BACIA DE CONTENÇÃO P/ PRODUTOS QUÍMICOS - MATERIAIS DE CONSUMO EM OBRAS  (100,00%);</t>
  </si>
  <si>
    <t>BLOQUEIO JUDICIAL AÇÃO TRABALHISTA - ROBSON SANTIAGO - DESPESAS COM PROCESSOS  (100,00%);</t>
  </si>
  <si>
    <t>REFEIÇÃO COLABORADORES E ALIMENTAÇÃO ADM - REFEIÇÕES COLABORADORES (50,00%);
ALIMENTAÇÃO ADM (50,00%);</t>
  </si>
  <si>
    <t>R. FRANCISCO NOGUEIRA REF. 01/2025 - ENERGIA ALOJAMENTO (100,00%);</t>
  </si>
  <si>
    <t>MOBILIZAÇÃO OROCH  GOIANIA X SERRA - COMBUSTIVEL VEICULOS (27,65%);
FRETE MATERIAIS E EQUIPAMENTOS (59,24%);
REFEIÇÕES COLABORADORES (4,94%);
PEDAGIOS  (8,18%);</t>
  </si>
  <si>
    <t>MATERIAIS DE LIMPEZA E ALIMENTAÇÃO ADM - MATERIAIS DE LIMPEZA / HIGIENE  (35,47%);
ALIMENTAÇÃO ADM (64,53%);</t>
  </si>
  <si>
    <t>LOCAÇÃO MUNCK DEVOLUÇÃO TELHAR - LOCAÇÃO MUNCK / GUINDASTES (100,00%);</t>
  </si>
  <si>
    <t>LEONARDO LUIS DA SILVA SANTANA - PIX  leoluris2020@gmail.com - REFEIÇÕES COLABORADORES (100,00%);</t>
  </si>
  <si>
    <t>MANUTENÇAO FEIXA DE MOLA ONIBOS IVECO - MANUTENÇÃO/PEÇAS  VEICULOS (100,00%);</t>
  </si>
  <si>
    <t>DESPESAS DE VIAGENS / VISITAS TECNICAS - REFEIÇÕES COLABORADORES (100,00%);</t>
  </si>
  <si>
    <t>GASTOS COMERCIAIS VISITA ARAXA - MG - COMBUSTIVEL VEICULOS (100,00%);</t>
  </si>
  <si>
    <t>WALTERCIDES DE PAIVA JUNIOR - PIX 593.645.051-15 - MANUTENÇÃO/PEÇAS MAQUINAS E EQUIPAMENTOS (100,00%);</t>
  </si>
  <si>
    <t>TAG FRONTAL AIS 001 - SERVIÇO PLOTAGEM / ADESIVO / PLACAS / CRACHAS  (100,00%);</t>
  </si>
  <si>
    <t>DESPESAS REF. SEMANA 03/03 A 07/03 - REFEIÇÕES COLABORADORES (9,74%);
MATERIAS DE ESCRITORIO / PAPELARIA  (20,73%);
COMBUSTIVEL EQUIPAMENTOS (26,24%);
MATERIAIS DE INFORMATICA / COMPUTADOR (43,29%);</t>
  </si>
  <si>
    <t>BEBEDOR P/ OBRA - MATERIAS DE ESCRITORIO / PAPELARIA  (100,00%);</t>
  </si>
  <si>
    <t>MANUTENÇÃO OROCH - CAMERA DE RE - MANUTENÇÃO/PEÇAS  VEICULOS (100,00%);</t>
  </si>
  <si>
    <t>REFEIÇÕES COLABORADORES 2º QUINZENA MARÇO - REFEIÇÕES COLABORADORES (100,00%);</t>
  </si>
  <si>
    <t>LAVAGEM DOBLO - SERVIÇO LAVA JATO (100,00%);</t>
  </si>
  <si>
    <t>BM 14 - Recebimento de Clientes (100,00%);</t>
  </si>
  <si>
    <t>SISTEMA CNPJ 01.116.645/0001-57 - SISTEMA / SERVIDOR  (100,00%);</t>
  </si>
  <si>
    <t>IPVA SAVEIRO RB MBVS - PLACA QTN3I85 3º PARCELA - IPVA (100,00%);</t>
  </si>
  <si>
    <t>IPVA FIAT/TORO FREEDOM AT9 D - PLACA PLQ2I02 3º PARCELA - IPVA (100,00%);</t>
  </si>
  <si>
    <t>IPVA CHEVROLET/S10 LT DD4 - PLACA OBA1J57 3º PARCELA - IPVA (100,00%);</t>
  </si>
  <si>
    <t>IPVA RENAULT/OROCH PRO 16 - PLACA SDK1B29 3º PARCELA - IPVA (100,00%);</t>
  </si>
  <si>
    <t>IPVA IVECO/CITYCLASS 70C17 - PLACA ONB7A66 3º PARCELA - IPVA (100,00%);</t>
  </si>
  <si>
    <t>IPVA HYUNDAI/HB20S 1.6A PREM - PLACA QTS7F16 3º PARCELA - IPVA (100,00%);</t>
  </si>
  <si>
    <t>IPVA FORD/KA SE 1.0 HA C - PLACA RBM4C88 3º PARCELA - IPVA (100,00%);</t>
  </si>
  <si>
    <t>IPVA FIAT/ARGO DRIVE 1.0 - PLACA PBE2E75 3º PARCELA - IPVA (100,00%);</t>
  </si>
  <si>
    <t>IPVA I/FORD RANGER XLTCD3D4A - PLACA SDN9A29 3º PARCELA - IPVA (100,00%);</t>
  </si>
  <si>
    <t>IPVA I/FORD RANGER XLTCD4A32C - PLACA RCF2A85 3º PARCELA - IPVA (100,00%);</t>
  </si>
  <si>
    <t>IPVA I/FORD RANGER XLTCD4A32C - PLACA PRW6F12 3º PARCELA - IPVA (100,00%);</t>
  </si>
  <si>
    <t>IPVA EFFA/V21 - PLACA SDJ9E34 3º PARCELA - IPVA (100,00%);</t>
  </si>
  <si>
    <t>IPVA FIAT/DOBLO ESSENCE 7L E - PLACA RMN9D83 3º PARCELA - IPVA (100,00%);</t>
  </si>
  <si>
    <t>ALUGUEL KITNET GOIANIA  15/03 A 15/04 - ALUGUEL ALOJAMENTO  (100,00%);</t>
  </si>
  <si>
    <t>ALUGUEL KITNET 15-03 A 15-04-25 - ALUGUEL ALOJAMENTO  (100,00%);</t>
  </si>
  <si>
    <t>YCARO ELIANA 15.03 A 15.04 - ALUGUEL ALOJAMENTO  (100,00%);</t>
  </si>
  <si>
    <t>ALUG 15-03 A 15-04 RUA DO NIQUEL PECEM - ALUGUEL ALOJAMENTO  (100,00%);</t>
  </si>
  <si>
    <t>DESPESAS DA SEMANA REF. 10/03 A 14/03 - REFEIÇÕES COLABORADORES (5,16%);
MOVEIS OBRAS  (85,07%);
MATERIAIS DE CONSUMO EM OBRAS  (9,77%);</t>
  </si>
  <si>
    <t>IPVA RENAULT/OROCH EXP 16 SCE - PLACA RTP7H45 1º PARCELA - IPVA (100,00%);</t>
  </si>
  <si>
    <t>IPVA RENAULT/OROCH EXP 16 SCE - PLACA RTP7H45 2º PARCELA - IPVA (100,00%);</t>
  </si>
  <si>
    <t>IPVA RENAULT/OROCH EXP 16 SCE - PLACA RTP7H45 3º PARCELA - IPVA (100,00%);</t>
  </si>
  <si>
    <t>ALIMENTAÇÃO 15° NOVATO - REFEIÇÕES COLABORADORES (100,00%);</t>
  </si>
  <si>
    <t>TINTA DEMARCACAO SERVIÇO CMOC - TINTAS E SOLVENTES (100,00%);</t>
  </si>
  <si>
    <t>DESPESA VIAGEM MARCOS MAGALHÃES - REFEIÇÕES COLABORADORES (30,38%);
PASSAGENS COLABORADORES (69,62%);</t>
  </si>
  <si>
    <t>REFEIÇÃO COLABORADORES NIQUELANDIA MÊS 02/25 - REFEIÇÕES COLABORADORES (100,00%);</t>
  </si>
  <si>
    <t>ENCOMENDA DE NOTEBOOK GOIÂNIA X BARRO ALTO - FRETE TRANSPORTADORA (100,00%);</t>
  </si>
  <si>
    <t>02 PNEUS P/ FIAT TORO - MANUTENÇÃO/PEÇAS  VEICULOS (100,00%);</t>
  </si>
  <si>
    <t>TRANSFERÊNCIA ENTRE BANCOS ITAÚ X MERCANTIL - Transferência entre Bancos (100,00%);</t>
  </si>
  <si>
    <t>BM 12 FOSFATO CATALÃO MANUTENÇÃO - Recebimento de Clientes (100,00%);</t>
  </si>
  <si>
    <t>BM 12 FOSFATO OUVIDOR MANUTENÇÃO - Recebimento de Clientes (100,00%);</t>
  </si>
  <si>
    <t>BM 12 FOSFATO OUVIDOR ENGENHARIA - Recebimento de Clientes (100,00%);</t>
  </si>
  <si>
    <t>REFEIÇÕES COLABORADORES E ALIM ADM - REFEIÇÕES COLABORADORES (50,00%);
ALIMENTAÇÃO ADM (50,00%);</t>
  </si>
  <si>
    <t>ANUIDADE ITAÚ NOVO 7/12 - TARIFAS BANCARIAS (100,00%);</t>
  </si>
  <si>
    <t>SEGURO RANGER PRW 3/10 - SEGUROS DE VEICULOS  (100,00%);</t>
  </si>
  <si>
    <t>YELUMSEG / RANGER GENILDO 3/10 - SEGUROS DE VEICULOS  (100,00%);</t>
  </si>
  <si>
    <t>INFOMIDIA / NOTEBOOK SANSUMG 2/6 - MATERIAIS DE INFORMATICA / COMPUTADOR (100,00%);</t>
  </si>
  <si>
    <t>PISOS P/ GALPÃO ADM 2/10 - DESPESAS C/ CONSTRUÇÃO ESCRITORIO ADM  (100,00%);</t>
  </si>
  <si>
    <t>MANUTENÇÃO VEÍCULO FIAT TORO 1/4 - MANUTENÇÃO/PEÇAS  VEICULOS (100,00%);</t>
  </si>
  <si>
    <t>INFOMIDIA / ALEX COMPUTADOR ADM 1/6 - MATERIAIS DE INFORMATICA / COMPUTADOR (100,00%);</t>
  </si>
  <si>
    <t>MANUTENÇÃO VEÍCULO FIAT TORO (BOMBA INJETORA) 1/4 - MANUTENÇÃO/PEÇAS  VEICULOS (100,00%);</t>
  </si>
  <si>
    <t>ARTE NOVA / PLOTAGEM ÔNIBUS SCANER 1/2 - SERVIÇO PLOTAGEM / ADESIVO / PLACAS / CRACHAS  (100,00%);</t>
  </si>
  <si>
    <t>REDE MENDES / 06 PNEUS ÔNIBUS SCANER 01/03 - MANUTENÇÃO/PEÇAS  VEICULOS (100,00%);</t>
  </si>
  <si>
    <t>MANUTENÇÃO AR CONDICIONADO FIAT DOBLO - MANUTENÇÃO/PEÇAS  VEICULOS (100,00%);</t>
  </si>
  <si>
    <t>MANUTENÇÃO FIAT DOBLO - BIELETA TRAS - MANUTENÇÃO/PEÇAS  VEICULOS (100,00%);</t>
  </si>
  <si>
    <t>MANUTENÇÃO FIAT DOBLO - TUBO MOTOR / G SILENCIOSO - MANUTENÇÃO/PEÇAS  VEICULOS (100,00%);</t>
  </si>
  <si>
    <t>MANUTENÇÃO FIAT DOBLO - PALHETA UNIVERSAL - MANUTENÇÃO/PEÇAS  VEICULOS (100,00%);</t>
  </si>
  <si>
    <t>REF. FOLHA PAGAMENTO 02/2025 - SALARIO (100,00%);</t>
  </si>
  <si>
    <t>BM 06 FINAL - Recebimento de Clientes (100,00%);</t>
  </si>
  <si>
    <t>R. DOS ANDRADAS 211 REF. 03/2025 - AGUA ALOJAMENTO (100,00%);</t>
  </si>
  <si>
    <t>R. DOS ANDRADAS 211 REF. 02/2025 - ENERGIA ALOJAMENTO (100,00%);</t>
  </si>
  <si>
    <t>R. ALFEU MARRA Nº 65 REF. 02/2025 - ENERGIA ALOJAMENTO (100,00%);</t>
  </si>
  <si>
    <t>RUA 02, Nº 175 LOTEAMENTO JK REF. 02/2025 - ENERGIA ALOJAMENTO (100,00%);</t>
  </si>
  <si>
    <t>RUA 02, 175 QD C LT 09 JK CATALÃO REF. 02/2025 - AGUA ALOJAMENTO (100,00%);</t>
  </si>
  <si>
    <t>RUA . 2, 44 JK CATALÃO  MES 02/2025 - ENERGIA ALOJAMENTO (100,00%);</t>
  </si>
  <si>
    <t>SANEAMENTO RUA . 2, 44 JK CATALÃO  MES 02/2025 - AGUA ALOJAMENTO (100,00%);</t>
  </si>
  <si>
    <t>RUA DAS ANGÉLICAS Nº 309 REF. 02/2025 - ENERGIA ADM (100,00%);</t>
  </si>
  <si>
    <t>AV. LENCOIS, 5 REF. 03/2025 - ENERGIA ALOJAMENTO (100,00%);</t>
  </si>
  <si>
    <t>R. 402 Nº 916 QD 64 LT 08 REF. 02/2025 - AGUA ALOJAMENTO (100,00%);</t>
  </si>
  <si>
    <t>PLANO DE MANUTENÇÃO DOBLO RMN9D83 - MANUTENÇÃO/PEÇAS  VEICULOS (100,00%);</t>
  </si>
  <si>
    <t>VISITA TÉCNICA ESTADO DE GOIAS - COMBUSTIVEL VEICULOS (71,43%);
HOTEL COLABORADORES  (28,57%);</t>
  </si>
  <si>
    <t>R. SANTO ANTONIO QD 04 LT 07 REF. 02/2025 - ENERGIA ALOJAMENTO (100,00%);</t>
  </si>
  <si>
    <t>REVISÃO 20.000 KM OROCH VALDMAR - MANUTENÇÃO/PEÇAS  VEICULOS (100,00%);</t>
  </si>
  <si>
    <t>DESPESAS VIAGEM REF. 10/03 A 14/03 - REFEIÇÕES COLABORADORES (22,64%);
PASSAGENS COLABORADORES (77,36%);</t>
  </si>
  <si>
    <t>PASSAGENS COLABORADORES 10/03 A 14/03 - PASSAGENS COLABORADORES (100,00%);</t>
  </si>
  <si>
    <t>DESPESAS CARTORIO ASSINATURA DE TRANSFERENCIA - SERVIÇO CARTORIO (100,00%);</t>
  </si>
  <si>
    <t>JUROS BANCARIO ITAU EDUARDO - JUROS BANCARIOS  (100,00%);</t>
  </si>
  <si>
    <t>LAVA JATO FIAT TORO E HB20s - SERVIÇO LAVA JATO (100,00%);</t>
  </si>
  <si>
    <t>MATERIAL DE FERRAGISTA E CONEXOES - MATERIAIS DE CONSUMO EM OBRAS  (100,00%);</t>
  </si>
  <si>
    <t>TROCA DA BOMBA E BICO - FIAT TORO - MANUTENÇÃO/PEÇAS  VEICULOS (100,00%);</t>
  </si>
  <si>
    <t>TINTA ESMALTE NIQUELANDIA - SIDNEY - TINTAS E SOLVENTES (100,00%);</t>
  </si>
  <si>
    <t>MATERIAS DE FERRADISTA ADM - MATERIAIS DE CONSUMO EM OBRAS  (100,00%);</t>
  </si>
  <si>
    <t>LOCAÇÃO DE 02 COMPRESSORES REF. 06/02 A 05/03 - LOCAÇÃO COMPRESSORES (100,00%);</t>
  </si>
  <si>
    <t>MATERIAL MANUTENÇÃO SERENA 21 TORRES - TINTAS E SOLVENTES (100,00%);</t>
  </si>
  <si>
    <t>MATERIAL PARA REALIZAÇÃO PARADA GABRIELLE - TINTAS E SOLVENTES (100,00%);</t>
  </si>
  <si>
    <t>ALINHAMENTO / BALANCEAMENTO ÔNIBUS IVECO - MANUTENÇÃO/PEÇAS  VEICULOS (100,00%);</t>
  </si>
  <si>
    <t>VALE ALIMENTAÇÃO KARITA - VALE ALIMENTAÇÃO (100,00%);</t>
  </si>
  <si>
    <t>RUA 413, 315 CASA 01 PONTAL NORTE REF. 02/2025 - AGUA ALOJAMENTO (100,00%);</t>
  </si>
  <si>
    <t>RUA 413, Nº 315 BAIRRO PONTAL NORTE REF. 02/2025 - ENERGIA ALOJAMENTO (100,00%);</t>
  </si>
  <si>
    <t>RUA 405, Nº 184 BAIRRO PONTAL NORTE REF. 02/2025 - ENERGIA ALOJAMENTO (100,00%);</t>
  </si>
  <si>
    <t>RUA 405,184 QD 77 LT 05 REF. 02/2025 - AGUA ALOJAMENTO (100,00%);</t>
  </si>
  <si>
    <t>AV. DOS INCONFIDENTES 395, ABADIA MÊS 03/2025 - AGUA ALOJAMENTO (100,00%);</t>
  </si>
  <si>
    <t>MAT. CONSUMO EM OBRA - DISCO FLAP - MATERIAIS DE CONSUMO EM OBRAS  (100,00%);</t>
  </si>
  <si>
    <t>TREINAMENTO RESUMO DA NRS - CURSOS / TREINAMENTOS  (100,00%);</t>
  </si>
  <si>
    <t>MATERIAIS ELÉTRICOS - MATERIAL ELETRICO  (100,00%);</t>
  </si>
  <si>
    <t>SISTEMA EMISSOR NF - SISTEMA / SERVIDOR  (100,00%);</t>
  </si>
  <si>
    <t>PLACAS DE AGULHEIRO - MANUTENÇÃO/PEÇAS MAQUINAS E EQUIPAMENTOS (100,00%);</t>
  </si>
  <si>
    <t>MAT. CONSUMO - ESPATULA - MATERIAIS DE CONSUMO EM OBRAS  (100,00%);</t>
  </si>
  <si>
    <t>LOCAÇÃO DE RADIO PORTATIL - LOCAÇAO RADIOS DE COMUNICAÇÃO (100,00%);</t>
  </si>
  <si>
    <t>COMBUSTIVEL - COMBUSTIVEL VEICULOS (17,25%);
COMBUSTIVEL EQUIPAMENTOS (82,75%);</t>
  </si>
  <si>
    <t>LOCAÇÃO CONTAINER REF. PERIODO 06/03 A 06/04 - LOCAÇÃO CONTAINER  (100,00%);</t>
  </si>
  <si>
    <t>FRANCISCO RERISON - PIX 54.666.752/0001-15 - REFEIÇÕES COLABORADORES (100,00%);</t>
  </si>
  <si>
    <t>SISTEMA/SERVIDOR REF. 02/2025 - SISTEMA / SERVIDOR  (100,00%);</t>
  </si>
  <si>
    <t>MATERIAIS DE LIMPEZA P/ ALOJAMENTO - MATERIAIS DE LIMPEZA / HIGIENE  (100,00%);</t>
  </si>
  <si>
    <t>LOTE 14 REF. 02/2025 - IPTU (100,00%);</t>
  </si>
  <si>
    <t>TRANSPORTE COLABORADORES REF. 02/2025 - TRANSPORTE DE COLABORADORES  (100,00%);</t>
  </si>
  <si>
    <t>PAGAMENTO P/ SEM PARAR - PEDAGIOS  (100,00%);</t>
  </si>
  <si>
    <t>LOTE 15 REF. 02/2025 - IPTU (100,00%);</t>
  </si>
  <si>
    <t>LOTE 16 REF. 02/2025 - IPTU (100,00%);</t>
  </si>
  <si>
    <t>LOTE 17 REF. 02/2025 - IPTU (100,00%);</t>
  </si>
  <si>
    <t>ARTHUR RODRIGUES SEIDEMAN - PIX (64) 9 9302-3866 - TRANSPORTE DE COLABORADORES  (100,00%);</t>
  </si>
  <si>
    <t>HORAS EXTRAS EXTRAORDINARIAS - SALARIO (100,00%);</t>
  </si>
  <si>
    <t>SERGIO CPF 006.626.551-76 - FRETE TRANSPORTADORA (100,00%);</t>
  </si>
  <si>
    <t>PEDAGIOS - PEDAGIOS  (100,00%);</t>
  </si>
  <si>
    <t>MANUTENÇÃO VEÍCULO - CORREIA DOBLO - MANUTENÇÃO/PEÇAS  VEICULOS (100,00%);</t>
  </si>
  <si>
    <t>PINTURA PARACHOQUE ÔNIBUS IVECO - MANUTENÇÃO/PEÇAS  VEICULOS (100,00%);</t>
  </si>
  <si>
    <t>HONEMBERG MAGALHÃES - PIX 884.630.601-53 - MANUTENÇÃO/PEÇAS  VEICULOS (100,00%);</t>
  </si>
  <si>
    <t>EPIS - MACACÃO SANEAM. - EPIS (100,00%);</t>
  </si>
  <si>
    <t>MANUTENÇÃO ACESSÓRIOS FIAT STRADA QUALI TINTAS - MANUTENÇÃO/PEÇAS  VEICULOS (100,00%);</t>
  </si>
  <si>
    <t>ROBSON BONFIM ATAIDE -  robfloresta@hotmail.com - SERVIÇO ALVARAS E LICENCIAMENTO (100,00%);</t>
  </si>
  <si>
    <t>JATEAMENTO DE FILTRO DE AR P/ JATISTA - MANUTENÇÃO/PEÇAS MAQUINAS E EQUIPAMENTOS (100,00%);</t>
  </si>
  <si>
    <t>LAVAGEM DO ÔNIBUS IVECO - SERVIÇO LAVA JATO (100,00%);</t>
  </si>
  <si>
    <t>MOCHILAS P/ EPIS - EPIS (100,00%);</t>
  </si>
  <si>
    <t>EXAMES - ASO REF. 02/2025 - EXAMES  (100,00%);</t>
  </si>
  <si>
    <t>BM 15 ROTINA - Recebimento de Clientes (100,00%);</t>
  </si>
  <si>
    <t>BM 01 SPOT MOB. U-330/550 - Recebimento de Clientes (100,00%);</t>
  </si>
  <si>
    <t>BM 02 SPOT U-330/550 - Recebimento de Clientes (100,00%);</t>
  </si>
  <si>
    <t>BM 03 SPOT U-330/550 - Recebimento de Clientes (100,00%);</t>
  </si>
  <si>
    <t>HONORARIOS ADVOCATICIOS REF. 02/2025 - HONORARIOS ADVOCATICIOS  (100,00%);</t>
  </si>
  <si>
    <t>20.03 A 20.04 - ALUGUEL ALOJAMENTO  (100,00%);</t>
  </si>
  <si>
    <t>DR BRUNNA ADVOGADA ADM MES 03-2025 - HONORARIOS ADVOCATICIOS  (100,00%);</t>
  </si>
  <si>
    <t>DCTF WEB REF. 02/2025 - DCTFWEB  (100,00%);</t>
  </si>
  <si>
    <t>FGTS REF. 02/2025 - FGTS FUNCIONARIOS  (100,00%);</t>
  </si>
  <si>
    <t>CAIXA ROTATIVO REF. MÊS 03 E 04/2025 - MANUTENÇÃO/PEÇAS  VEICULOS (48,30%);
COMBUSTIVEL VEICULOS (51,70%);</t>
  </si>
  <si>
    <t>KIT 3 BALDES CAÇAMBAS DE PINTURA 11 LITROS - MATERIAIS DE CONSUMO EM OBRAS  (100,00%);</t>
  </si>
  <si>
    <t>REAL BORRACHAS - PIX 18.538.446/0001-30 - MANGUEIRAS / CONEXÕES (100,00%);</t>
  </si>
  <si>
    <t>MATERIAL DE CONSUMO - VEDA ROSCA - MATERIAIS DE CONSUMO EM OBRAS  (100,00%);</t>
  </si>
  <si>
    <t>COMBUSTÍVEL DOBLO - COMBUSTIVEL VEICULOS (100,00%);</t>
  </si>
  <si>
    <t>80 GALÕES TINTA JOTUN MOSAIC - TINTAS E SOLVENTES (100,00%);</t>
  </si>
  <si>
    <t>PARCELAMENTO ISS PROTESTADO Nº 87278727 - PARCELAMENTO (100,00%);</t>
  </si>
  <si>
    <t>DESPESA VIAGEM VLI - PASSAGENS COLABORADORES (100,00%);</t>
  </si>
  <si>
    <t>DESPESA VIAGEM EDVALDO - REFEIÇÕES COLABORADORES (16,67%);
PASSAGENS COLABORADORES (83,33%);</t>
  </si>
  <si>
    <t>SILAS VILIAM FELIPE - PIX 870.522.291-53 - FRETE MATERIAIS E EQUIPAMENTOS (100,00%);</t>
  </si>
  <si>
    <t>ADIANTAMENTO SALARIAL TAMILLYS GABRIELLY - SALARIO (100,00%);</t>
  </si>
  <si>
    <t>CRISTYANO FRANTHESCO SANTOS SILVA - ACERTO RESCISORIOS  (100,00%);</t>
  </si>
  <si>
    <t>CRISTYANO FRANTHESCO SANTOS SILVA - FGTS FUNCIONARIOS  (100,00%);</t>
  </si>
  <si>
    <t>REFEIÇÃO COLABORADOR ERIVALDO NUNES - REFEIÇÕES COLABORADORES (100,00%);</t>
  </si>
  <si>
    <t>MATERIAL DE CONSUMO - ESPANTA GATO KIT 6 - MATERIAIS DE CONSUMO EM OBRAS  (100,00%);</t>
  </si>
  <si>
    <t>LOCAÇÃO COMPRESSOR 03/02 A 15/03 - LOCAÇÃO COMPRESSORES (100,00%);</t>
  </si>
  <si>
    <t>TREINAMENTOS NR6 EPIs e EPCs - CURSOS / TREINAMENTOS  (100,00%);</t>
  </si>
  <si>
    <t>MUNCK GIGANTAO EUROCHEM X SERRA - LOCAÇÃO MUNCK / GUINDASTES (100,00%);</t>
  </si>
  <si>
    <t>TROCA DE PNEUS FIAT TORO - MANUTENÇÃO/PEÇAS  VEICULOS (100,00%);</t>
  </si>
  <si>
    <t>1759 - ISS RETIDO NA FONTE (ESPONTANEO) - ISS  (100,00%);</t>
  </si>
  <si>
    <t>1708 - ISS PRÓPRIO (INSTANTÂNEO) - ISS  (100,00%);</t>
  </si>
  <si>
    <t>DESPESAS VLI PERÍODO 13/01 A 02/02/25 - SERVIÇO LAVA JATO (9,10%);
MANUTENÇÃO/PEÇAS  VEICULOS (43,69%);
REFEIÇÕES COLABORADORES (1,37%);
MATERIAS DE ESCRITORIO / PAPELARIA  (8,54%);
EPIS (17,64%);
MATERIAIS DE CONSUMO EM OBRAS  (19,65%);</t>
  </si>
  <si>
    <t>DESPESAS VLI PERÍODO 03/02 A 06/03 - MATERIAS DE ESCRITORIO / PAPELARIA  (37,97%);
EPIS (12,73%);
CURSOS / TREINAMENTOS  (16,56%);
MANUTENÇÃO/PEÇAS MAQUINAS E EQUIPAMENTOS (8,23%);
INTERNET OBRAS  (11,43%);
MATERIAIS DE CONSUMO EM OBRAS  (13,08%);</t>
  </si>
  <si>
    <t>COMBUSTIVEL MOTO MURILO - COMBUSTIVEL VEICULOS (100,00%);</t>
  </si>
  <si>
    <t>FERIAS RESTANTE MURILO 10 DIAS - COPETENCIA 2024 - FERIAS  (100,00%);</t>
  </si>
  <si>
    <t>ALIMENTAÇÃO COMPLEMENTAR - REFEIÇÕES COLABORADORES (100,00%);</t>
  </si>
  <si>
    <t>DESPESAS DE VIAGEM NOVATO - PASSAGENS COLABORADORES (100,00%);</t>
  </si>
  <si>
    <t>MANUTENÇÃO MOTOR DE PARTIDA ONIBOS SCANIA - MANUTENÇÃO/PEÇAS  VEICULOS (100,00%);</t>
  </si>
  <si>
    <t>SACOS P/ LIXO ADM - MATERIAIS DE LIMPEZA / HIGIENE  (100,00%);</t>
  </si>
  <si>
    <t>COMBUSTÍVEL RANGER S10 GILVAN - COMBUSTIVEL VEICULOS (100,00%);</t>
  </si>
  <si>
    <t>ALIMENTAÇÃO ADM P/ TREINAMENTO - ALIMENTAÇÃO ADM (100,00%);</t>
  </si>
  <si>
    <t>GARRAFA TÉRMICA - MATERIAS DE ESCRITORIO / PAPELARIA  (100,00%);</t>
  </si>
  <si>
    <t>ISS RETIDO NA FONTE (PRÓPRIO) REF. 01/02 E 03/2025 - ISS  (100,00%);</t>
  </si>
  <si>
    <t>COLCHÃO P/ ALOJAMENTO MOSAIC PARADA - MOVEIS OBRAS  (100,00%);</t>
  </si>
  <si>
    <t>60 LUVAS ANTI-IMPACTOS - EPIS (100,00%);</t>
  </si>
  <si>
    <t>03 KITS FAQUEIROS - SERVIÇO BRINDES E ACESSORIOS (100,00%);</t>
  </si>
  <si>
    <t>COMBUSTÍVEL ÔNIBUS IVECO - COMBUSTIVEL VEICULOS (100,00%);</t>
  </si>
  <si>
    <t>BM 13 ROTINA FOSFATO CATALÃO ENGENHARIA - Recebimento de Clientes (100,00%);</t>
  </si>
  <si>
    <t>BM 18 PROJEÇÃO NIOBIO - Recebimento de Clientes (100,00%);</t>
  </si>
  <si>
    <t>PLANO SAÚDE REF. MÊS 03/25 - PLANO DE SAUDE  (100,00%);</t>
  </si>
  <si>
    <t>PIS E COFINS REF. 02/2025 - PIS (17,81%);
COFINS  (82,19%);</t>
  </si>
  <si>
    <t>VIAGEM VALDAR MONJOLOS - COMBUSTIVEL VEICULOS (50,00%);
HOTEL COLABORADORES  (25,00%);
REFEIÇÕES COLABORADORES (25,00%);</t>
  </si>
  <si>
    <t>ADITIVO P/ VEÍCULOS DIESEL - MANUTENÇÃO/PEÇAS  VEICULOS (100,00%);</t>
  </si>
  <si>
    <t>DIÁRIA MOTORISTA GENIVALDO - FRETE MATERIAIS E EQUIPAMENTOS (100,00%);</t>
  </si>
  <si>
    <t>PASSAGENS COLABORADORES 17/03 A 21/03 - PASSAGENS COLABORADORES (100,00%);</t>
  </si>
  <si>
    <t>DIARIA STEFÂNIA - HOTEL COLABORADORES  (100,00%);</t>
  </si>
  <si>
    <t>DESPESA VIAGEM STEFÂNIA - COMBUSTIVEL VEICULOS (50,00%);
REFEIÇÕES COLABORADORES (35,00%);
PEDAGIOS  (15,00%);</t>
  </si>
  <si>
    <t>CARTAO VA ADM - VALE ALIMENTAÇÃO (100,00%);</t>
  </si>
  <si>
    <t>PASSAGEM COLABORADOR ERIC - PASSAGENS COLABORADORES (100,00%);</t>
  </si>
  <si>
    <t>FOLGA DE CAMPO MES 03-2025 - PASSAGENS COLABORADORES (100,00%);</t>
  </si>
  <si>
    <t>DESPESA DE VIAGEM REF. SEMANA 17/03 A 21/03 - REFEIÇÕES COLABORADORES (40,34%);
PASSAGENS COLABORADORES (59,66%);</t>
  </si>
  <si>
    <t>UBER P/ WANDSON - TRANSPORTE DE COLABORADORES  (100,00%);</t>
  </si>
  <si>
    <t>SEGURO DE VIDA REF. MÊS 02/2025 - SEGUROS DE VIDA  (100,00%);</t>
  </si>
  <si>
    <t>TREINAMENTO REGRAS PELA VIDA 5.5 - CURSOS / TREINAMENTOS  (100,00%);</t>
  </si>
  <si>
    <t>MATERIAL DE CONSUMO - DISCO-FLAP - MATERIAIS DE CONSUMO EM OBRAS  (100,00%);</t>
  </si>
  <si>
    <t>CALIBRAÇÃO DE DISPOSITIVOS DE SEGURANÇA - SERVIÇO LAUDO TECNICO (100,00%);</t>
  </si>
  <si>
    <t>CONFECÇÃO DE PCA / PPR E EMISSÃO DE ART - PROGRAMA DE SEGURANÇA DO TRABALHO  (100,00%);</t>
  </si>
  <si>
    <t>LOCAÇÃO DE SALA DE TREINAMENTO 19 E 20/02 - PROGRAMA DE SEGURANÇA DO TRABALHO  (100,00%);</t>
  </si>
  <si>
    <t>MANUTENÇÃO DE EQUIPAMENTO - MANUTENÇÃO/PEÇAS MAQUINAS E EQUIPAMENTOS (100,00%);</t>
  </si>
  <si>
    <t>FERRAMENTAS MANUAIS - CHAVES - MATERIAIS / FERRAMENTAS  MANUAIS  (100,00%);</t>
  </si>
  <si>
    <t>LOCAÇÃO RÁDIO PERÍODO 15/01 A 14/02 - LOCAÇAO RADIOS DE COMUNICAÇÃO (100,00%);</t>
  </si>
  <si>
    <t>CLARO TELEFONIA REF. 02/2025 - INTERNET / TELEFONE ADM  (100,00%);</t>
  </si>
  <si>
    <t>DESPESAS REF. SEMANA 10/03 A 14/03 - HOTEL COLABORADORES  (7,84%);
REFEIÇÕES COLABORADORES (21,30%);
EPIS (6,27%);
PASSAGENS COLABORADORES (31,36%);
SERVIÇO MOTOBOY / UBER  (23,19%);
INTERNET OBRAS  (10,04%);</t>
  </si>
  <si>
    <t>COMBUSTIVEL - COMBUSTIVEL VEICULOS (39,12%);
COMBUSTIVEL EQUIPAMENTOS (60,88%);</t>
  </si>
  <si>
    <t>C&amp;A COMERCIAL - PIX 39.273.309/0001-90 - REFEIÇÕES COLABORADORES (100,00%);</t>
  </si>
  <si>
    <t>RESTAURANTE MATA FOME - PIX 57.730.611/0001-02 - REFEIÇÕES COLABORADORES (100,00%);</t>
  </si>
  <si>
    <t>DESPESAS REF. SEMANA 17/03 A 21/03 - COMBUSTIVEL VEICULOS (19,89%);
REFEIÇÕES COLABORADORES (14,46%);
EPIS (18,08%);
TRANSPORTE DE COLABORADORES  (36,26%);
MATERIAIS DE CONSUMO EM OBRAS  (11,30%);</t>
  </si>
  <si>
    <t>FRETE GOIANIA X SERRA DO SALITRE ( COMPRESSOR E MAQUINAS ) - FRETE MATERIAIS E EQUIPAMENTOS (100,00%);</t>
  </si>
  <si>
    <t>VISITA TÉCNICA - COMBUSTIVEL VEICULOS (65,22%);
REFEIÇÕES COLABORADORES (34,78%);</t>
  </si>
  <si>
    <t>LS MANGUEIRAS EIRELI - PIX  (31) 9 8425-3748 - MANGUEIRAS / CONEXÕES (100,00%);</t>
  </si>
  <si>
    <t>TROCA DE ÓLEO DOBLÔ - MANUTENÇÃO/PEÇAS  VEICULOS (100,00%);</t>
  </si>
  <si>
    <t>UBER MOACIR DIA 24/03 A 25/03 - SERVIÇO MOTOBOY / UBER  (100,00%);</t>
  </si>
  <si>
    <t>COMBUSTÍVEL DOBLÔ - COMBUSTIVEL VEICULOS (100,00%);</t>
  </si>
  <si>
    <t>LOCAÇÃO RADIO REF. MÊS 02/2025 - LOCAÇAO RADIOS DE COMUNICAÇÃO (100,00%);</t>
  </si>
  <si>
    <t>BM 04 FINAL - Recebimento de Clientes (100,00%);</t>
  </si>
  <si>
    <t>WILLIAM MONTEIRO BEZERRA - FERIAS  (100,00%);</t>
  </si>
  <si>
    <t>RYAN GABRIEL GONÇALVES DOS SANTOS - ACERTO RESCISORIOS  (100,00%);</t>
  </si>
  <si>
    <t>MAURO ALFREDO DE FREITAS - FERIAS  (100,00%);</t>
  </si>
  <si>
    <t>GASTOS SEMANA 17/03 A 21/03 - MATERIAIS DE CONSUMO EM OBRAS  (100,00%);</t>
  </si>
  <si>
    <t>COMPRA VENTILADOR P/ALOJAMENTO NIOBIO - MOVEIS OBRAS  (100,00%);</t>
  </si>
  <si>
    <t>CERTIFICADO DIGITAL EDUARDO PESSOA FÍSICA - SERVIÇO CARTORIO (100,00%);</t>
  </si>
  <si>
    <t>BM ELETROMÓVEIS - PIX 54-712-878-0001/89 - MOVEIS OBRAS  (100,00%);</t>
  </si>
  <si>
    <t>COMBUSTIVEL P/ MOTO MURILO - COMBUSTIVEL VEICULOS (100,00%);</t>
  </si>
  <si>
    <t>ALESSANDRO ALVES PARREIRA - 905.093.581-87 - MANUTENÇÃO/PEÇAS  VEICULOS (100,00%);</t>
  </si>
  <si>
    <t>TRANSFERÊNCIA ENTRE BANCOS ITAÚ X SAFRA - Origens Financeiras (100,00%);</t>
  </si>
  <si>
    <t>DESPESA VIAGEM JOSÉ SIMÕES - PASSAGENS COLABORADORES (100,00%);</t>
  </si>
  <si>
    <t>PEDAGIO ÔNIBUS SCANER - GOIÂNIA X UBERABA - PEDAGIOS  (100,00%);</t>
  </si>
  <si>
    <t>BM 01 - Recebimento de Clientes (100,00%);</t>
  </si>
  <si>
    <t>FRETE COMPONENTE B GOIÂNIA X MONJOLOS - FRETE TRANSPORTADORA (100,00%);</t>
  </si>
  <si>
    <t>FGTS EM ATRASO PAULO - FGTS FUNCIONARIOS  (100,00%);</t>
  </si>
  <si>
    <t>HOTEL MOTORISTA - HOTEL COLABORADORES  (100,00%);</t>
  </si>
  <si>
    <t>FRETE VENDA DE MATERIAIS REF. 03 OBRAS - FRETE MATERIAIS E EQUIPAMENTOS (100,00%);</t>
  </si>
  <si>
    <t>MANUTENÇÃO PEÇA ÔNIBUS IVECO - MANUTENÇÃO/PEÇAS  VEICULOS (100,00%);</t>
  </si>
  <si>
    <t>UBER RODOVIÁRIA X HOTEL - SERVIÇO MOTOBOY / UBER  (100,00%);</t>
  </si>
  <si>
    <t>COMBUSTÍVEL ÔNIBUS SCANER - COMBUSTIVEL VEICULOS (100,00%);</t>
  </si>
  <si>
    <t>CADEADO P/ ÔNIBUS - MATERIAIS DE CONSUMO EM OBRAS  (100,00%);</t>
  </si>
  <si>
    <t>DIARIA DO MECANICO MATHEUS SCANEA - MANUTENÇÃO/PEÇAS  VEICULOS (100,00%);</t>
  </si>
  <si>
    <t>BRINDES 2 FAQUEIROS 20 AGENDAS - SERVIÇO BRINDES E ACESSORIOS (100,00%);</t>
  </si>
  <si>
    <t>PARCELAMENTO RFB 2435 01-60 - PARCELAMENTO (100,00%);</t>
  </si>
  <si>
    <t>PARCELAMENTO PGFN SISPAR 011319100  04-60 - PARCELAMENTO (100,00%);</t>
  </si>
  <si>
    <t>PEÇA P/ ÔNIBUS SCANER - MANUTENÇÃO/PEÇAS  VEICULOS (100,00%);</t>
  </si>
  <si>
    <t>UBER SERVIÇOS GERAIS - MOACIR - SERVIÇO MOTOBOY / UBER  (100,00%);</t>
  </si>
  <si>
    <t>EMPRESTIMO SOCIO - GILVAN APRIGIO RODRIGUES - Recebimento de empréstimo sócios  (100,00%);</t>
  </si>
  <si>
    <t>ITAU</t>
  </si>
  <si>
    <t>Saldo Inicial ITAU isolamento</t>
  </si>
  <si>
    <t>TAR PLANO ADAPT 1 12/24 - TARIFAS BANCARIAS (100,00%);</t>
  </si>
  <si>
    <t>RENDIMENTOS APLICAÇÃO - Origens Financeiras (100,00%);</t>
  </si>
  <si>
    <t>RENDIMENTO APLICAÇÃO  - Origens Financeiras (100,00%);</t>
  </si>
  <si>
    <t>BRAZ SERVICE - Recebimento de Clientes (100,00%);</t>
  </si>
  <si>
    <t>PGFN 011015098 - PARCELAMENTO (100,00%);</t>
  </si>
  <si>
    <t>PGFN 011015050 PIS - CONFINS - CSLL - ISS - PARCELAMENTO (100,00%);</t>
  </si>
  <si>
    <t>DAS PARCSN VERSAO 2.0.0 PIS - CONFINS - INSS - IRPJ - PARCELAMENTO (100,00%);</t>
  </si>
  <si>
    <t>DARF 02110001201139141612401  10 PARCELAS - PARCELAMENTO (100,00%);</t>
  </si>
  <si>
    <t>Saldo Final ITAU isolamento</t>
  </si>
  <si>
    <t>TAR PLANO ADAPT 1 01/25 - TARIFAS BANCARIAS (100,00%);</t>
  </si>
  <si>
    <t>TAR PLANO ADAPT 1 02/25 - TARIFAS BANCARIAS (100,00%);</t>
  </si>
  <si>
    <t>ITAU isolamento</t>
  </si>
  <si>
    <t>Saldo Inicial Mercantil</t>
  </si>
  <si>
    <t>TAR. PACOTE SERVICOS - TARIFAS BANCARIAS (100,00%);</t>
  </si>
  <si>
    <t>IOF - CHEQUE ESPECIAL - JUROS BANCARIOS  (100,00%);</t>
  </si>
  <si>
    <t>DESPESAS REF. SEMANA 30/12 A 03/01/25 - DESPESAS C/ CONSTRUÇÃO ESCRITORIO ADM  (100,00%);</t>
  </si>
  <si>
    <t>TARIFA ABERT. CREDITO - TARIFAS BANCARIAS (100,00%);</t>
  </si>
  <si>
    <t>DESPESAS DA SEMANA 06/01 A 10/01 - DESPESAS C/ CONSTRUÇÃO ESCRITORIO ADM  (100,00%);</t>
  </si>
  <si>
    <t>BLOCOS DE CONCRETO - DESPESAS C/ CONSTRUÇÃO ESCRITORIO ADM  (100,00%);</t>
  </si>
  <si>
    <t>PINTURA MURO / MARCELO JOSE DA SILVA - DESPESAS C/ MURO  (100,00%);</t>
  </si>
  <si>
    <t>SERRALHEIRO ADM / JAIRO SOARES - DESPESAS C/ CONSTRUÇÃO ESCRITORIO ADM  (100,00%);</t>
  </si>
  <si>
    <t>CANOS E CONEXÕES - DESPESAS C/ CONSTRUÇÃO ESCRITORIO ADM  (100,00%);</t>
  </si>
  <si>
    <t>SACOS DE CIMENTO / CONSTRUÇÃO ESCRITORIO ADM - DESPESAS C/ CONSTRUÇÃO ESCRITORIO ADM  (100,00%);</t>
  </si>
  <si>
    <t>PINTURA ALAMBRADOS - DESPESAS C/ MURO  (100,00%);</t>
  </si>
  <si>
    <t>MÃO DE OBRA SEMANA 13/01 A 17/01 - DESPESAS C/ CONSTRUÇÃO ESCRITORIO ADM  (100,00%);</t>
  </si>
  <si>
    <t>AREA E BRITA - DESPESAS C/ CONSTRUÇÃO ESCRITORIO ADM  (100,00%);</t>
  </si>
  <si>
    <t>DESPESAS DA SEMANA 13/01 A 17/01 - DESPESAS C/ CONSTRUÇÃO ESCRITORIO ADM  (100,00%);</t>
  </si>
  <si>
    <t>PEDREIROS - MÃO DE OBRA - DESPESAS C/ CONSTRUÇÃO ESCRITORIO ADM  (100,00%);</t>
  </si>
  <si>
    <t>DESPESAS DA SEMANA REF. 20/01 A 24/01/25 - DESPESAS C/ CONSTRUÇÃO ESCRITORIO ADM  (100,00%);</t>
  </si>
  <si>
    <t>TUBOS E CONEXÕES - DESPESAS C/ CONSTRUÇÃO ESCRITORIO ADM  (100,00%);</t>
  </si>
  <si>
    <t>FERRAGENS - DESPESAS C/ GALPÃO ALMOXARIFADO  (100,00%);</t>
  </si>
  <si>
    <t>CONSTRUÇÃO FERRAGENS MARCELO - DESPESAS C/ GALPÃO ALMOXARIFADO  (100,00%);</t>
  </si>
  <si>
    <t>SERVIÇO MUNCK - DESPESAS C/ GALPÃO ALMOXARIFADO  (100,00%);</t>
  </si>
  <si>
    <t>FERRAGEM - DESPESAS C/ GALPÃO ALMOXARIFADO  (100,00%);</t>
  </si>
  <si>
    <t>MARCELO SERRALHEIRO - DESPESAS C/ MURO  (100,00%);</t>
  </si>
  <si>
    <t>DESPESA DA SEMANA 27/01 A 31/01 - DESPESAS C/ CONSTRUÇÃO ESCRITORIO ADM  (100,00%);</t>
  </si>
  <si>
    <t>MÃO DE OBRA PEDREIROS - DESPESAS C/ CONSTRUÇÃO ESCRITORIO ADM  (100,00%);</t>
  </si>
  <si>
    <t>MARCELO SERRALHEIRO - DESPESAS C/ GALPÃO ALMOXARIFADO  (100,00%);</t>
  </si>
  <si>
    <t>Saldo Final Mercantil</t>
  </si>
  <si>
    <t>TAR. PACOTES SERVIÇOS 02/25 - TARIFAS BANCARIAS (100,00%);</t>
  </si>
  <si>
    <t>CIRLENE RODRIGUES SILVA P - DESPESAS C/ CONSTRUÇÃO ESCRITORIO ADM  (100,00%);</t>
  </si>
  <si>
    <t>MARCELO SERRALHEIRO - DESPESAS C/ CONSTRUÇÃO ESCRITORIO ADM  (100,00%);</t>
  </si>
  <si>
    <t>DESPESAS REF. SEMANA 03/02 A 07/02/25 - DESPESAS C/ CONSTRUÇÃO ESCRITORIO ADM  (100,00%);</t>
  </si>
  <si>
    <t>MÃO DE OBRA - PEDREIRO - DESPESAS C/ CONSTRUÇÃO ESCRITORIO ADM  (100,00%);</t>
  </si>
  <si>
    <t>AREIA - DESPESAS C/ CONSTRUÇÃO ESCRITORIO ADM  (100,00%);</t>
  </si>
  <si>
    <t>1º PAGAMENTO DRYWALL - DESPESAS C/ CONSTRUÇÃO ESCRITORIO ADM  (100,00%);</t>
  </si>
  <si>
    <t>DESPESAS REF. SEMANA 10/02 A 14/02 - DESPESAS C/ CONSTRUÇÃO ESCRITORIO ADM  (100,00%);</t>
  </si>
  <si>
    <t>PINGADEIRAS DO MURO - DESPESAS C/ MURO  (100,00%);</t>
  </si>
  <si>
    <t>MARCELO SERRALHEIRO - DESPESAS C/ MURO  (40,63%);
DESPESAS C/ CONSTRUÇÃO ESCRITORIO ADM  (59,38%);</t>
  </si>
  <si>
    <t>MÃO DE OBRA PEDREIRO - DESPESAS C/ CONSTRUÇÃO ESCRITORIO ADM  (100,00%);</t>
  </si>
  <si>
    <t>AR CONDICIONADO - DESPESAS C/ CONSTRUÇÃO ESCRITORIO ADM  (100,00%);</t>
  </si>
  <si>
    <t>CIMENTO - DESPESAS C/ CONSTRUÇÃO ESCRITORIO ADM  (100,00%);</t>
  </si>
  <si>
    <t>INSTALAÇÃO ELÉTRICA - DESPESAS C/ CONSTRUÇÃO ESCRITORIO ADM  (100,00%);</t>
  </si>
  <si>
    <t>PINTURA DOS PORTÕES / MARCELO - DESPESAS C/ MURO  (100,00%);</t>
  </si>
  <si>
    <t>DESPESAS REF. SEMANA 17/02 A 21/02 - DESPESAS C/ CONSTRUÇÃO ESCRITORIO ADM  (100,00%);</t>
  </si>
  <si>
    <t>FERRAGENS / GALPÃO - DESPESAS C/ GALPÃO ALMOXARIFADO  (100,00%);</t>
  </si>
  <si>
    <t>PEDRAS DE MARMORE 50% - DESPESAS C/ CONSTRUÇÃO ESCRITORIO ADM  (100,00%);</t>
  </si>
  <si>
    <t>DESPESAS PEDREIRO / GALPÃO ADM - DESPESAS C/ CONSTRUÇÃO ESCRITORIO ADM  (100,00%);</t>
  </si>
  <si>
    <t>MATERIAIS R L - DESPESAS C/ CONSTRUÇÃO ESCRITORIO ADM  (100,00%);</t>
  </si>
  <si>
    <t>DRYWALL ADM - DESPESAS C/ CONSTRUÇÃO ESCRITORIO ADM  (100,00%);</t>
  </si>
  <si>
    <t>MAO DE OBRA PEDREIRO - DESPESAS C/ CONSTRUÇÃO ESCRITORIO ADM  (100,00%);</t>
  </si>
  <si>
    <t>REF. DESPESAS DA SEMANA 24/02 A 28/02 - DESPESAS C/ CONSTRUÇÃO ESCRITORIO ADM  (100,00%);</t>
  </si>
  <si>
    <t>RESTANTE PG PEDRAS E MARMORE - DESPESAS C/ CONSTRUÇÃO ESCRITORIO ADM  (100,00%);</t>
  </si>
  <si>
    <t>TARIFA ABERT. CREDITO E TAR. PACOTE SERVICOS BANCO MERCANTIL - TARIFAS BANCARIAS (100,00%);</t>
  </si>
  <si>
    <t>MARMORE - DESPESAS C/ CONSTRUÇÃO ESCRITORIO ADM  (100,00%);</t>
  </si>
  <si>
    <t>DIÁRIA PEDREIRO - DESPESAS C/ CONSTRUÇÃO ESCRITORIO ADM  (100,00%);</t>
  </si>
  <si>
    <t>MATERIAIS FERRAGISTA - DESPESAS C/ CONSTRUÇÃO ESCRITORIO ADM  (100,00%);</t>
  </si>
  <si>
    <t>DESPESAS REF. SEMANA 03/03 A 07/03 - DESPESAS C/ CONSTRUÇÃO ESCRITORIO ADM  (100,00%);</t>
  </si>
  <si>
    <t>LIMPEZA DO LOTE - DESPESAS C/ GALPÃO ALMOXARIFADO  (100,00%);</t>
  </si>
  <si>
    <t>CALHAS E RUFUS - DESPESAS C/ CONSTRUÇÃO ESCRITORIO ADM  (100,00%);</t>
  </si>
  <si>
    <t>ENTRADA DE PGTO DOS BLINDEX - DESPESAS C/ CONSTRUÇÃO ESCRITORIO ADM  (100,00%);</t>
  </si>
  <si>
    <t>CARTÓRIO OBRA TRINDADE - SERVIÇO CARTORIO (100,00%);</t>
  </si>
  <si>
    <t>DESPESAS DA SEMANA REF. 10/03 A 14/03 - DESPESAS C/ CONSTRUÇÃO ESCRITORIO ADM  (100,00%);</t>
  </si>
  <si>
    <t>SERVIÇO TERRAPLANAGEM - DESPESAS C/ FUNDAÇÃO TERRAPLANAGEM  (100,00%);</t>
  </si>
  <si>
    <t>JRS.PROP.CH.ESPECIAL - JUROS BANCARIOS  (100,00%);</t>
  </si>
  <si>
    <t>JRS.PROP.CH.ESPECIAL  - JUROS BANCARIOS  (100,00%);</t>
  </si>
  <si>
    <t>CALHAS E RUFOS - DESPESAS C/ CONSTRUÇÃO ESCRITORIO ADM  (100,00%);</t>
  </si>
  <si>
    <t>DIÁRIAS DE PEDREIRO - DESPESAS C/ GALPÃO ALMOXARIFADO  (100,00%);</t>
  </si>
  <si>
    <t>DESPESAS DA SEMANA REF. 17/03 A 21/03 - DESPESAS C/ CONSTRUÇÃO ESCRITORIO ADM  (50,00%);
DESPESAS C/ GALPÃO ALMOXARIFADO  (50,00%);</t>
  </si>
  <si>
    <t>BLOCOS DE CONCRETO - DESPESAS C/ GALPÃO ALMOXARIFADO  (100,00%);</t>
  </si>
  <si>
    <t>DESPESAS REF. SEMANA 24/03 A 28/03 - DESPESAS C/ CONSTRUÇÃO ESCRITORIO ADM  (50,00%);
DESPESAS C/ GALPÃO ALMOXARIFADO  (50,00%);</t>
  </si>
  <si>
    <t>MÃO DE OBRA PEDREIRO - DESPESAS C/ CONSTRUÇÃO ESCRITORIO ADM  (50,00%);
DESPESAS C/ GALPÃO ALMOXARIFADO  (50,00%);</t>
  </si>
  <si>
    <t>TARIFA.ABERT.CREDITO  - TARIFAS BANCARIAS (100,00%);</t>
  </si>
  <si>
    <t>Mercantil</t>
  </si>
  <si>
    <t>Saldo Inicial SAFRA</t>
  </si>
  <si>
    <t>TARIFA PACOTE PJ EMPRESA 3 - TARIFAS BANCARIAS (100,00%);</t>
  </si>
  <si>
    <t>APLICAÇÃO FINANCEIRA - Origens Financeiras (100,00%);</t>
  </si>
  <si>
    <t>RENDIMENTO APLICAÇÃ  - Origens Financeiras (100,00%);</t>
  </si>
  <si>
    <t>Saldo Final SAFRA</t>
  </si>
  <si>
    <t>TARIFAS BANCARIAS - PACOTE PJ EMPRESAS 3 - TARIFAS BANCARIAS (100,00%);</t>
  </si>
  <si>
    <t>PACOTE PJ EMPRESA 3 - TARIFAS BANCARIAS (100,00%);</t>
  </si>
  <si>
    <t>SAFRA</t>
  </si>
  <si>
    <t>Recebimento de Clientes</t>
  </si>
  <si>
    <t>ALIMENTAÇÃO ADM</t>
  </si>
  <si>
    <t>Compra de Veiculo</t>
  </si>
  <si>
    <t>Saldo Final Itau Isolamento</t>
  </si>
  <si>
    <t>COMBUSTÍVEL - COMBUSTIVEL VEICULOS (64,82)</t>
  </si>
  <si>
    <t>COMBUSTIVEL EQUIPAMENTOS (35,18%);</t>
  </si>
  <si>
    <t>DESPESA DE VIAGEM REF. 31/12 A 03/01/25 - REFEIÇÕES COLABORADORES (10,95%)</t>
  </si>
  <si>
    <t>DESPESA DE VIAGEM REF. 31/12 A 03/01/25 -PASSAGENS COLABORADORES (89,05%);</t>
  </si>
  <si>
    <t>CAIXA ROTATIVO REF. MÊS 01/25 / JOSÉ EDUARDO - FRETE MATERIAIS E EQUIPAMENTOS (80,00%)</t>
  </si>
  <si>
    <t>CAIXA ROTATIVO REF. MÊS 01/25 / JOSÉ EDUARDO -MATERIAIS DE LIMPEZA / HIGIENE  (20,00%);</t>
  </si>
  <si>
    <t>DESP. REF 11-11 A 17-11 - MANUTENÇÃO/PEÇAS  VEICULOS (5,21%)</t>
  </si>
  <si>
    <t>DESP. REF 11-11 A 17-11 -COMBUSTIVEL VEICULOS (36,92%)</t>
  </si>
  <si>
    <t>DESP. REF 11-11 A 17-11 -COMBUSTIVEL EQUIPAMENTOS (57,87%);</t>
  </si>
  <si>
    <t>DESPESAS REF. PERÍODO 04/11 A 10/11 - MANUTENÇÃO/PEÇAS  VEICULOS (2,14%)</t>
  </si>
  <si>
    <t>DESPESAS REF. PERÍODO 04/11 A 10/11 - COMBUSTIVEL VEICULOS (14,72%)</t>
  </si>
  <si>
    <t>DESPESAS REF. PERÍODO 04/11 A 10/11 -HOTEL COLABORADORES  (33,45%)</t>
  </si>
  <si>
    <t>DESPESAS REF. PERÍODO 04/11 A 10/11 -REFEIÇÕES COLABORADORES (2,28%)</t>
  </si>
  <si>
    <t>DESPESAS REF. PERÍODO 04/11 A 10/11-EPIS (1,67%)</t>
  </si>
  <si>
    <t>DESPESAS REF. PERÍODO 04/11 A 10/11 BONIFICAÇOES (41,82%)</t>
  </si>
  <si>
    <t>DESPESAS REF. PERÍODO 04/11 A 10/11 -MATERIAIS / FERRAMENTAS  MANUAIS  (0,56%)</t>
  </si>
  <si>
    <t>DESPESAS REF. PERÍODO 04/11 A 10/11 -MATERIAIS DE CONSUMO EM OBRAS  (0,84%)</t>
  </si>
  <si>
    <t>DESPESAS REF. PERÍODO 04/11 A 10/11 - GUINCHO  (2,51%)</t>
  </si>
  <si>
    <t>DESP. REF. 01/12 A 08/12 - MANUTENÇÃO/PEÇAS  VEICULOS (1,86%)</t>
  </si>
  <si>
    <t>DESP. REF. 01/12 A 08/12 -COMBUSTIVEL VEICULOS (49,67%)</t>
  </si>
  <si>
    <t>DESP. REF. 01/12 A 08/12 -MATERIAIS DE CONSUMO EM OBRAS  (48,46%)</t>
  </si>
  <si>
    <t>DESPESAS VLI PERÍODO 04/11 A 06/12/24 - SERVIÇO LAVA JATO (7,83%)</t>
  </si>
  <si>
    <t>DESPESAS VLI PERÍODO 04/11 A 06/12/24 -MANUTENÇÃO/PEÇAS  VEICULOS (13,30%)</t>
  </si>
  <si>
    <t>DESPESAS VLI PERÍODO 04/11 A 06/12/24 -REFEIÇÕES COLABORADORES (10,33%);</t>
  </si>
  <si>
    <t>DESPESAS VLI PERÍODO 04/11 A 06/12/24 -EPIS (8,39%)</t>
  </si>
  <si>
    <t>DESPESAS VLI PERÍODO 04/11 A 06/12/24 -TRANSPORTE DE COLABORADORES  (4,04%)</t>
  </si>
  <si>
    <t>DESPESAS VLI PERÍODO 04/11 A 06/12/24 - MANUTENÇÃO/PEÇAS MAQUINAS E EQUIPAMENTOS (5,18%)</t>
  </si>
  <si>
    <t>DESPESAS VLI PERÍODO 04/11 A 06/12/24 -SERVIÇO SERRALHEIRO  (6,28%)</t>
  </si>
  <si>
    <t>DESPESAS VLI PERÍODO 04/11 A 06/12/24 -INTERNET OBRAS  (7,09%)</t>
  </si>
  <si>
    <t>DESPESAS VLI PERÍODO 04/11 A 06/12/24-MATERIAIS DE CONSUMO EM OBRAS  (37,56%)</t>
  </si>
  <si>
    <t>DESPESA VIAGEM VISITA TÉCNICA VALDMAR AUGUSTO - COMBUSTIVEL VEICULOS (50,00%)</t>
  </si>
  <si>
    <t>DESPESA VIAGEM VISITA TÉCNICA VALDMAR AUGUSTO -HOTEL COLABORADORES  (33,33%)</t>
  </si>
  <si>
    <t>DESPESA VIAGEM VISITA TÉCNICA VALDMAR AUGUSTO - REFEIÇÕES COLABORADORES (16,67%)</t>
  </si>
  <si>
    <t>COMBUSTÍVEL - COMBUSTIVEL VEICULOS (62,46%)</t>
  </si>
  <si>
    <t>COMBUSTÍVEL -COMBUSTIVEL EQUIPAMENTOS (37,54%)</t>
  </si>
  <si>
    <t>LIXA / PROLONGADOR/ GARFO E JOTAMASTIC - TINTAS E SOLVENTES (90,42%)</t>
  </si>
  <si>
    <t>LIXA / PROLONGADOR/ GARFO E JOTAMASTIC - MATERIAIS PINCEL / ROLOS / LIXAS  (9,58%);</t>
  </si>
  <si>
    <t>CAIXA ROTATIVO MES JAN A FEV 2025 - FRETE MATERIAIS E EQUIPAMENTOS (40,00%)</t>
  </si>
  <si>
    <t>CAIXA ROTATIVO MES JAN A FEV 2025 -MATERIAIS DE LIMPEZA / HIGIENE  (35,00%)</t>
  </si>
  <si>
    <t>CAIXA ROTATIVO MES JAN A FEV 2025 -MATERIAIS DE CONSUMO EM OBRAS  (25,00%)</t>
  </si>
  <si>
    <t>VISITA TECNICA - SANTOS - COMBUSTIVEL VEICULOS (68,75%)</t>
  </si>
  <si>
    <t>VISITA TECNICA - SANTOS PEDAGIOS  (31,25%);</t>
  </si>
  <si>
    <t>DESPESAS DE VIAGEM 06-01 A 10-01 - REFEIÇÕES COLABORADORES (47,60%)</t>
  </si>
  <si>
    <t>DESPESAS DE VIAGEM 06-01 A 10-01 PASSAGENS COLABORADORES (52,40%);</t>
  </si>
  <si>
    <t>NOTAS REEM MAGNO - MOSAIC UBA - REFEIÇÕES COLABORADORES (15,00%)</t>
  </si>
  <si>
    <t>NOTAS REEM MAGNO - MOSAIC UBA - SERVIÇO MOTOBOY / UBER  (85,00%);</t>
  </si>
  <si>
    <t>DESPESA - MANUTENÇÃO/PEÇAS  VEICULOS (64,81%)</t>
  </si>
  <si>
    <t>DESPESA - PEDAGIOS  (25,93%)</t>
  </si>
  <si>
    <t>DESPESA - MATERIAIS DE CONSUMO EM OBRAS  (9,26%)</t>
  </si>
  <si>
    <t>MATERIAL DE CONSUMO E TINTAS E SOLVENTES - TINTAS E SOLVENTES (56,58%)</t>
  </si>
  <si>
    <t>MATERIAL DE CONSUMO E TINTAS E SOLVENTES -MATERIAIS DE CONSUMO EM OBRAS  (43,42%);</t>
  </si>
  <si>
    <t>GASTOS VISITA TECNICA SANTOS - HOTEL COLABORADORES  (48,00%)</t>
  </si>
  <si>
    <t>GASTOS VISITA TECNICA SANTOS REFEIÇÕES COLABORADORES (39,00%);</t>
  </si>
  <si>
    <t>GASTOS VISITA TECNICA SANTOS-PEDAGIOS  (13,00%);</t>
  </si>
  <si>
    <t>Gastos com  Locações</t>
  </si>
  <si>
    <t>G. com Viagens e Hospedagens</t>
  </si>
  <si>
    <t>G. com Máquinas e Equipamentos</t>
  </si>
  <si>
    <t>G. Locações</t>
  </si>
  <si>
    <t>G. Veículos</t>
  </si>
  <si>
    <t>G. Fretes</t>
  </si>
  <si>
    <t>OK</t>
  </si>
  <si>
    <t>Gastos com maquinas e equipamentos</t>
  </si>
  <si>
    <t>ok</t>
  </si>
  <si>
    <t>DEB IOF / DEB JUROS-JUROS BANCARIOS  (100,00%);</t>
  </si>
  <si>
    <t>TRANSFERÊNCIA ENTRE BANCOS ITAÚ ANDAIMES X CEF-Transferência entre Bancos (100,00%);</t>
  </si>
  <si>
    <t>FOLHA PGTO REF. MÊS 03/2025-SALARIO (100,00%);</t>
  </si>
  <si>
    <t>BM 10 Hh-Recebimento de Clientes (100,00%);</t>
  </si>
  <si>
    <t>BM 10 LOC EQUIPAMENTOS-Recebimento de Clientes (100,00%);</t>
  </si>
  <si>
    <t>EMPRESTIMO BANCO CAIXA / PEGO PARA PAGAR MERCANTIL-PAGAMENTOS EMPRESTIMOS (100,00%);</t>
  </si>
  <si>
    <t>TRANSFERÊNCIA ENTRE BANCOS CEF X SAFRA-Transferência entre Bancos (100,00%);</t>
  </si>
  <si>
    <t>DEB TARIFA-TARIFAS BANCARIAS (100,00%);</t>
  </si>
  <si>
    <t>IMOBILIARIO LOTE PARQUE OESTE-FINANCIAMENTO (100,00%);</t>
  </si>
  <si>
    <t>TRANSFERÊNCIA ENTRE BANCOS CEF X ITAÚ-Transferência entre Bancos (100,00%);</t>
  </si>
  <si>
    <t>TARIFAS BANCARIAS - DB T CESTA -TARIFAS BANCARIAS (100,00%);</t>
  </si>
  <si>
    <t>ADIANTAMENTO 40%-SALARIO (100,00%);</t>
  </si>
  <si>
    <t>TRANSFERÊNCIA ENTRE BANCOS ITAÚ X CEF-Transferência entre Bancos (100,00%);</t>
  </si>
  <si>
    <t>EMPRESTIMO BANCO CAIXA / CAPITAL DE GIRO R$ 300.000,00-PAGAMENTOS EMPRESTIMOS (100,00%);</t>
  </si>
  <si>
    <t>TRANSFERÊNCIA ENTRE BANCOS SAFRA X CEF-Transferência entre Bancos (100,00%);</t>
  </si>
  <si>
    <t>IMPOSTOS DEBITADOS EM CONTA CAIXA ECONOMICA-PARCELAMENTO (100,00%);</t>
  </si>
  <si>
    <t xml:space="preserve">SALDO FINAL </t>
  </si>
  <si>
    <t>TRANSFERÊNCIA ENTRE BANCOS ITAÚ X SAFRA-Transferência entre Bancos (100,00%);</t>
  </si>
  <si>
    <t>RENDIMENTO APLICAÇÃO -Origens Financeiras (100,00%);</t>
  </si>
  <si>
    <t>RENDIMENTO APLICAÇÃO-Origens Financeiras (100,00%);</t>
  </si>
  <si>
    <t>PACOTE PJ EMPRESA 3-JUROS BANCARIOS  (100,00%);</t>
  </si>
  <si>
    <t>TRANSFERÊNCIA ENTRE BANCOS SAFRA X ITAÚ-Transferência entre Bancos (100,00%);</t>
  </si>
  <si>
    <t>TINTAS E MASSA-DESPESAS C/ CONSTRUÇÃO ESCRITORIO ADM  (100,00%);</t>
  </si>
  <si>
    <t>STILLO METAIS-DESPESAS C/ GALPÃO ALMOXARIFADO  (100,00%);</t>
  </si>
  <si>
    <t>TAR. PACOTE SERVICOS-TARIFAS BANCARIAS (100,00%);</t>
  </si>
  <si>
    <t>IOF-CHEQUE ESPECIAL-JUROS BANCARIOS  (100,00%);</t>
  </si>
  <si>
    <t>MATERIAL ELETRICO-DESPESAS C/ CONSTRUÇÃO ESCRITORIO ADM  (100,00%);</t>
  </si>
  <si>
    <t>TRANSFERÊNCIA ENTRE BANCOS ITAÚ X MERCANTIL-Transferência entre Bancos (100,00%);</t>
  </si>
  <si>
    <t>MATERIAIS ELETRICOS-DESPESAS C/ CONSTRUÇÃO ESCRITORIO ADM  (100,00%);</t>
  </si>
  <si>
    <t>MÃO DE OBRA PEDREIRO-DESPESAS C/ GALPÃO ALMOXARIFADO  (100,00%);</t>
  </si>
  <si>
    <t>COMPRA DE 02 BLINDEX-DESPESAS C/ CONSTRUÇÃO ESCRITORIO ADM  (100,00%);</t>
  </si>
  <si>
    <t>PINTURA ADM-DESPESAS C/ CONSTRUÇÃO ESCRITORIO ADM  (100,00%);</t>
  </si>
  <si>
    <t>DESPESA DA SEMANA REF. 31/03 A 04/04-DESPESAS C/ CONSTRUÇÃO ESCRITORIO ADM  (50,00%</t>
  </si>
  <si>
    <t>DESPESAS C/ GALPÃO ALMOXARIFADO  (50,00%);</t>
  </si>
  <si>
    <t>MASSA CORRIDA-DESPESAS C/ CONSTRUÇÃO ESCRITORIO ADM  (100,00%);</t>
  </si>
  <si>
    <t>JRS.PROP.CH.ESPECIAL-JUROS BANCARIOS  (100,00%);</t>
  </si>
  <si>
    <t>SERVIÇO DRYWALL-DESPESAS C/ CONSTRUÇÃO ESCRITORIO ADM  (100,00%);</t>
  </si>
  <si>
    <t>DESPESAS DA SEMANA REF. 07/04 A 11/04-DESPESAS C/ GALPÃO ALMOXARIFADO  (100,00%);</t>
  </si>
  <si>
    <t>DESPESA DA SEMANA REF. 07/04 A 11/04-DESPESAS C/ CONSTRUÇÃO ESCRITORIO ADM  (50,00%);
DESPESAS C/ GALPÃO ALMOXARIFADO  (50,00%);</t>
  </si>
  <si>
    <t>FERRAGENS E TELHAS-DESPESAS C/ GALPÃO ALMOXARIFADO  (100,00%);</t>
  </si>
  <si>
    <t>DESPESA SEMANA REF. 14/04 A 17/04-DESPESAS C/ CONSTRUÇÃO ESCRITORIO ADM  (50,00%);
DESPESAS C/ GALPÃO ALMOXARIFADO  (50,00%);</t>
  </si>
  <si>
    <t>BLOCOS CONCRETO-DESPESAS C/ GALPÃO ALMOXARIFADO  (100,00%);</t>
  </si>
  <si>
    <t>PINTURA-DESPESAS C/ CONSTRUÇÃO ESCRITORIO ADM  (100,00%);</t>
  </si>
  <si>
    <t>DESPESAS DA SEMANA REF. 21/04 A 25/04-DESPESAS C/ CONSTRUÇÃO ESCRITORIO ADM  (50,00%);
DESPESAS C/ GALPÃO ALMOXARIFADO  (50,00%);</t>
  </si>
  <si>
    <t>MÃO DE OBRA PEDREIRO-DESPESAS C/ CONSTRUÇÃO ESCRITORIO ADM  (100,00%);</t>
  </si>
  <si>
    <t>TARIFA ABERT. CREDITO-TARIFAS BANCARIAS (100,00%);</t>
  </si>
  <si>
    <t>TELHAS P/ ALMOXARIFADO ESCRITÓRIO-DESPESAS C/ GALPÃO ALMOXARIFADO  (100,00%);</t>
  </si>
  <si>
    <t>TELHAS TRANSLUCIDAS P/ ALMOXAFIRADO ESCRITORIO-DESPESAS C/ GALPÃO ALMOXARIFADO  (100,00%);</t>
  </si>
  <si>
    <t xml:space="preserve">saldo final </t>
  </si>
  <si>
    <t>TRANSFERÊNCIA ENTRE BANCOS ITAÚ X ITAÚ ANDAIMES-Transferência entre Bancos (100,00%);</t>
  </si>
  <si>
    <t>TAR PLANO ADAPT 1 03/25-TARIFAS BANCARIAS (100,00%);</t>
  </si>
  <si>
    <t>TRANSFERÊNCIA ENTRE BANCOS ITAÚ AINDAMES X ITAÚ-Transferência entre Bancos (100,00%);</t>
  </si>
  <si>
    <t>TRANSFERÊNCIA ENTRE BANCOS ITAÚ ANDAIMES X ITAÚ-Transferência entre Bancos (100,00%);</t>
  </si>
  <si>
    <t>BRAZ SERVICE-Recebimento de Clientes (100,00%);</t>
  </si>
  <si>
    <t>PGFN 011015098-PARCELAMENTO (100,00%);</t>
  </si>
  <si>
    <t>DAS PARCSN VERSAO 2.0.0 PIS - CONFINS - INSS - IRPJ-PARCELAMENTO (100,00%);</t>
  </si>
  <si>
    <t>PGFN 011015050 PIS - CONFINS - CSLL - ISS-PARCELAMENTO (100,00%);</t>
  </si>
  <si>
    <t>DARF 02110001201139141612401  10 PARCELAS-PARCELAMENTO (100,00%);</t>
  </si>
  <si>
    <t xml:space="preserve">SALDO </t>
  </si>
  <si>
    <t>EMPRESTIMO SOCIO - GILVAN APRIGIO RODRIGUES-Recebimento de empréstimo  (100,00%);</t>
  </si>
  <si>
    <t>BM 12 MARÇO-Recebimento de Clientes (100,00%);</t>
  </si>
  <si>
    <t>R. 413 Nº 315 PORTAL NORTE  01-04 A 01-05-25-ALUGUEL ALOJAMENTO  (100,00%);</t>
  </si>
  <si>
    <t>R. 402 Nº 916 BAIRRO PORTAL NORTE / 01-04 A 01-05-ALUGUEL ALOJAMENTO  (100,00%);</t>
  </si>
  <si>
    <t>A IDEAL ISOLAMENTOS-CONTABILIDADE (100,00%);</t>
  </si>
  <si>
    <t>RUA 02 Nº 44 / SOCIETY 01.04 A 01.05-ALUGUEL ALOJAMENTO  (100,00%);</t>
  </si>
  <si>
    <t>RUA 02 Nº 175 BAIRRO JK / SOCIETY REF. 01.04 A 01.05-ALUGUEL ALOJAMENTO  (100,00%);</t>
  </si>
  <si>
    <t>BRINDES SANEAGO-SERVIÇO BRINDES E ACESSORIOS (100,00%);</t>
  </si>
  <si>
    <t>GABRIELLE ELIAS DE FREITAS - PIX (64) 9 9259-1215-FRETE TRANSPORTADORA (100,00%);</t>
  </si>
  <si>
    <t>CERTIFICADO DIGITAL GECYKA PHABLYNE PESSOA FÍSICA-SERVIÇO CARTORIO (100,00%);</t>
  </si>
  <si>
    <t>ALIMENTAÇÃO ADM-ALIMENTAÇÃO ADM (100,00%);</t>
  </si>
  <si>
    <t>RUA 419 Nº 85 BAIRRO PORTAL NORTE REF. 01/04 A 01/05-ALUGUEL ALOJAMENTO  (100,00%);</t>
  </si>
  <si>
    <t>DESPESAS MOTORISTA VIAGEM GYN X UBA - EURÍPEDES-REFEIÇÕES COLABORADORES (100,00%);</t>
  </si>
  <si>
    <t>REFEIÇÕES COLABORADORES REF. 01/04 A 15/04-REFEIÇÕES COLABORADORES (100,00%);</t>
  </si>
  <si>
    <t>MATERIAIS DE CONSUMO EM OBRA-MATERIAIS DE CONSUMO EM OBRAS  (100,00%);</t>
  </si>
  <si>
    <t>CHAVEIRO-MATERIAS DE ESCRITORIO (100,00%);</t>
  </si>
  <si>
    <t>FRETE UBERABA X SERRA-FRETE ABRASIVOS  (100,00%);</t>
  </si>
  <si>
    <t>30 GALÕES JOTAMASTIC 90 CINZA MANSERV-TINTAS E SOLVENTES (100,00%);</t>
  </si>
  <si>
    <t>PAGAMENTO DE EMPRESTIMO SÓCIO GILVAN APRIGIO-PAGAMENTOS EMPRESTIMOS (100,00%);</t>
  </si>
  <si>
    <t>MANGUEIRAS E CONEXÕES-MANGUEIRAS / CONEXÕES (100,00%);</t>
  </si>
  <si>
    <t>TINTA DEMARCACAO SERVIÇO CMOC-TINTAS E SOLVENTES (100,00%);</t>
  </si>
  <si>
    <t>EPIS-EPIS (100,00%);</t>
  </si>
  <si>
    <t>MATERIAL ELÉTRICO-MATERIAL ELETRICO  (100,00%);</t>
  </si>
  <si>
    <t>TINTAS E SOLVENTES-TINTAS E SOLVENTES (100,00%);</t>
  </si>
  <si>
    <t>LOCAÇÃO CONTAINER REF. PERÍODO 04/03 A 02/04-LOCAÇÃO CONTAINER  (100,00%);</t>
  </si>
  <si>
    <t>CONTRIBUIÇÃO ASSOCIATIVA REF. A TRIMESTRAL 2025-SERVIÇO ABRACO ANUIDADE (100,00%);</t>
  </si>
  <si>
    <t>TRANSPORTE COLABORADORES GOIANÉSIA P/ AABA MÊS 02/25-TRANSPORTE DE COLABORADORES  (100,00%);</t>
  </si>
  <si>
    <t>COMBUSTÍVEL RANGER-COMBUSTIVEL VEICULOS (100,00%);</t>
  </si>
  <si>
    <t>LICENÇA PROJET COMPUTADOR WILLIAM-MATERIAIS DE INFORMATICA / COMPUTADOR (100,00%);</t>
  </si>
  <si>
    <t>MATERIAIS DE LIMPEZA E MATERIAIS DE CONSUMO P/ ALOJAMENTOS-MATERIAIS DE LIMPEZA / HIGIENE  (100,00%);</t>
  </si>
  <si>
    <t>MANOEL PIRES SANTANA - PIX (98) 9 8407-6318-REFEIÇÕES COLABORADORES (100,00%);</t>
  </si>
  <si>
    <t>EDIVALDO PEREIRA DE ARAUJO 34 9 9907-1602-TRANSPORTE DE COLABORADORES  (100,00%);</t>
  </si>
  <si>
    <t>AUTO SOCORRO EZEQUIEL - PIX 29.751.094/0001-12-MANUTENÇÃO/PEÇAS  VEICULOS (100,00%);</t>
  </si>
  <si>
    <t>ARTHUR RODRIGUES SEIDEMAN - PIX (64) 9 9302-3866-TRANSPORTE DE COLABORADORES  (100,00%);</t>
  </si>
  <si>
    <t>SERGIO PIX - 006.626.551-76-FRETE TRANSPORTADORA (100,00%);</t>
  </si>
  <si>
    <t>MANUTENÇÃO ÔNIBUS SCANER-MANUTENÇÃO/PEÇAS  VEICULOS (100,00%);</t>
  </si>
  <si>
    <t>REFEIÇÃO COLABORADORES-REFEIÇÕES COLABORADORES (100,00%);</t>
  </si>
  <si>
    <t>JOSE MARIA DE MELO - PIX (86) 9 9977-0777-PASSAGENS COLABORADORES (100,00%);</t>
  </si>
  <si>
    <t>TAR CONTA CERTA 03/25 E TAR PIX PGTO TRANSF-TARIFAS BANCARIAS (100,00%);</t>
  </si>
  <si>
    <t>JUROS BANCÁRIOS - IOF-JUROS BANCARIOS  (100,00%);</t>
  </si>
  <si>
    <t>06 GALÕES DE MACROPOXY CINZA 6,5-TINTAS E SOLVENTES (100,00%);</t>
  </si>
  <si>
    <t>UEMERSON BARBOSA DA SILVA-FERIAS  (100,00%);</t>
  </si>
  <si>
    <t>FABRICIO SOARES SILVA-FERIAS  (100,00%);</t>
  </si>
  <si>
    <t>JOSIEL SILVA MARTINS-FERIAS  (100,00%);</t>
  </si>
  <si>
    <t>DESPESAS REF. VIAGEM P/ MONJOLOS-REFEIÇÕES COLABORADORES (100,00%);</t>
  </si>
  <si>
    <t>REEM PASSAGEM DE IDA - FOLGA DE CAMPO-PASSAGENS COLABORADORES (100,00%);</t>
  </si>
  <si>
    <t>LOCAÇÃO MUNCK PARADA GABRIELLE-LOCAÇÃO MUNCK / GUINDASTES (100,00%);</t>
  </si>
  <si>
    <t>ELEUSA DE SOUZA - PIX  422.497.756-72-SERVIÇO ELETRICO  (100,00%);</t>
  </si>
  <si>
    <t>CORREIO - ENVIO DE CARTÕES-FRETE TRANSPORTADORA (100,00%);</t>
  </si>
  <si>
    <t>TRANSPORTE COLABORADORES-TRANSPORTE DE COLABORADORES  (100,00%);</t>
  </si>
  <si>
    <t>DESPESA VIAGEM-PASSAGENS COLABORADORES (100,00%);</t>
  </si>
  <si>
    <t>UNIFORMES-UNIFORMES (100,00%);</t>
  </si>
  <si>
    <t>ALIMENTACAO ADM-ALIMENTAÇÃO ADM (100,00%);</t>
  </si>
  <si>
    <t>BM 15 ROTINA-Recebimento de Clientes (100,00%);</t>
  </si>
  <si>
    <t>BM 01 PTC 843-24 M²-Recebimento de Clientes (100,00%);</t>
  </si>
  <si>
    <t>BM 01 MOBILIZAÇÃO PTC 842-24 Hh-Recebimento de Clientes (100,00%);</t>
  </si>
  <si>
    <t>CONSULTORIA ANALISE ENVOLVENDO ORGANIZAÇÃO SOCIETARIA E HOLDING-SERVIÇOS DE CONSULTORIA  (100,00%);</t>
  </si>
  <si>
    <t>LARISSE PEREIRA ROSA MESQUITA-FERIAS  (100,00%);</t>
  </si>
  <si>
    <t>SINDICATO-SINDICATO  (100,00%);</t>
  </si>
  <si>
    <t>MANUTENÇÃO VEÍCULOS-MANUTENÇÃO/PEÇAS  VEICULOS (100,00%);</t>
  </si>
  <si>
    <t>REFEIÇÃO COLABORADOR-REFEIÇÕES COLABORADORES (100,00%);</t>
  </si>
  <si>
    <t>EXAMES-EXAMES  (100,00%);</t>
  </si>
  <si>
    <t>TRANSCLARA LTDA - PIX 12.967.276/0001-22-TRANSPORTE DE COLABORADORES  (100,00%);</t>
  </si>
  <si>
    <t>SISTEMA DE EMISSOR DE NOTAS-SISTEMA / SERVIDOR  (100,00%);</t>
  </si>
  <si>
    <t>ALUGUEL GALPAO ADM 10/02 A 10/03-ALUGUEIS ADM (100,00%);</t>
  </si>
  <si>
    <t>SALÁRIO REF. MÊS 03/2025-SALARIO (100,00%);</t>
  </si>
  <si>
    <t>LOCAÇÃO COMPRESSOR 03/02 A 15/03-LOCAÇÃO COMPRESSORES (100,00%);</t>
  </si>
  <si>
    <t>LOCAÇÃO VEÍCULO HB20 REF. 18/01 A 17/02/25-LOCAÇAO VEICULOS  (100,00%);</t>
  </si>
  <si>
    <t>NOTA VENDA-Recebimento de Clientes (100,00%);</t>
  </si>
  <si>
    <t>MANUTENÇÃO BATERIA ÔNIBUS SCANER-MANUTENÇÃO/PEÇAS  VEICULOS (100,00%);</t>
  </si>
  <si>
    <t>MANUTENÇÃO PNEU ÔNIBUS SCANER-MANUTENÇÃO/PEÇAS  VEICULOS (100,00%);</t>
  </si>
  <si>
    <t>MANUTENÇÃO MATHEUS ÔNIBUS SCANER-MANUTENÇÃO/PEÇAS  VEICULOS (100,00%);</t>
  </si>
  <si>
    <t>CAPA DA PORCA MANUTENÇÃO ÔNIBUS SCANER-MANUTENÇÃO/PEÇAS  VEICULOS (100,00%);</t>
  </si>
  <si>
    <t>PASSAGEM STEFÂNIA-PASSAGENS COLABORADORES (100,00%);</t>
  </si>
  <si>
    <t>CONTA OI ADM-INTERNET / TELEFONE ADM  (100,00%);</t>
  </si>
  <si>
    <t>UBER BRENDA ADM-SERVIÇO MOTOBOY / UBER  (100,00%);</t>
  </si>
  <si>
    <t>LAVAJATO ADM-SERVIÇO LAVA JATO (100,00%);</t>
  </si>
  <si>
    <t>JUROS-JUROS BANCARIOS  (100,00%);</t>
  </si>
  <si>
    <t>COMISSAO VENDA DAS TINTAS NF 1247-COMISSÃO  (100,00%);</t>
  </si>
  <si>
    <t>ADCONT MATRIZ-CONTABILIDADE (100,00%);</t>
  </si>
  <si>
    <t>R. JACY GUIMARAES 12 CS REF. 05.04 A 05.05.25-ALUGUEL ALOJAMENTO  (100,00%);</t>
  </si>
  <si>
    <t>R. ALFREU MARRA Nº 65-ALUGUEL ALOJAMENTO  (100,00%);</t>
  </si>
  <si>
    <t>PNEUS P/ ÔNIBUS SCANER-MANUTENÇÃO/PEÇAS  VEICULOS (100,00%);</t>
  </si>
  <si>
    <t>SERVICOS CONTABEIS-CONTABILIDADE (100,00%);</t>
  </si>
  <si>
    <t>SALARIO MURILO REF. 03/2025-SALARIO (100,00%);</t>
  </si>
  <si>
    <t>HOTEL STEFANIA E JACINTO 30 DIAS-HOTEL COLABORADORES  (100,00%);</t>
  </si>
  <si>
    <t>FRETE BUSCAR TINTAS MONJOLOS-FRETE TINTAS E SOLVENTE (100,00%);</t>
  </si>
  <si>
    <t>SERVIÇOS DE UBER-SERVIÇO MOTOBOY / UBER  (100,00%);</t>
  </si>
  <si>
    <t>EMPRESTIMO PROSPECTAR CAPITAL-Recebimento de empréstimo  (100,00%);</t>
  </si>
  <si>
    <t>YASMIN APARECIDA DA SILVA-ACERTO RESCISORIOS  (100,00%);</t>
  </si>
  <si>
    <t>VALE ALIMENTAÇÃO REF. 03/2025-VALE ALIMENTAÇÃO (100,00%);</t>
  </si>
  <si>
    <t>CONCERTO CELULAR STEFANIA-MAQUINAS / EQUIPAMENTOS  (100,00%);</t>
  </si>
  <si>
    <t>ENCOMENDAS DA SEMANA CATALÃO-FRETE TRANSPORTADORA (100,00%);</t>
  </si>
  <si>
    <t>ZEQUINHA BORDADOS - PIX 05.480.460/0001-88-UNIFORMES (100,00%);</t>
  </si>
  <si>
    <t>BETO BATERIAIS - PIX 03.638.668/0001-57-MANUTENÇÃO/PEÇAS  VEICULOS (100,00%);</t>
  </si>
  <si>
    <t>ASA BRANCA TRANSP. - PIX 52.738.313/0001-45-FRETE TRANSPORTADORA (100,00%);</t>
  </si>
  <si>
    <t>PASSAGENS COLABORADOR - JOSE NILTON-PASSAGENS COLABORADORES (100,00%);</t>
  </si>
  <si>
    <t>MAT. CONSUMO - PACOTE ENFORCA GATO-MATERIAIS DE CONSUMO EM OBRAS  (100,00%);</t>
  </si>
  <si>
    <t>SACOS DE LIXO-MATERIAIS DE LIMPEZA / HIGIENE  (100,00%);</t>
  </si>
  <si>
    <t>SEGURO DE VIDA GILVAN-SEGURO DE VIDA GILVAN / GENILDO (100,00%);</t>
  </si>
  <si>
    <t>SEGURO DE VIDA GENILDO-SEGURO DE VIDA GILVAN / GENILDO (100,00%);</t>
  </si>
  <si>
    <t>MATERIAIS DE LIMPEZA E HIGIENE-MATERIAIS DE LIMPEZA / HIGIENE  (100,00%);</t>
  </si>
  <si>
    <t>MUNDIAL FERRAGENS - PIX 37.662.137/0001-11-MANUTENÇÃO/PEÇAS MAQUINAS E EQUIPAMENTOS (100,00%);</t>
  </si>
  <si>
    <t>PAGAMENTO SALARIO EXTRAORDINARIO UBERABA-SALARIO (100,00%);</t>
  </si>
  <si>
    <t>TRANSPORTADORA GOIÂNIA X FORTALEZA-FRETE TRANSPORTADORA (100,00%);</t>
  </si>
  <si>
    <t>TAR CONTR/RENOV CTA GAR-TARIFAS BANCARIAS (100,00%);</t>
  </si>
  <si>
    <t>CONFECÇÃO PGR / CONFECÇÃO PCMSO E EMISSÃO ART-PROGRAMA DE SEGURANÇA DO TRABALHO  (100,00%);</t>
  </si>
  <si>
    <t>TREINAMENTOS NR6 EPIs e EPCs-CURSOS / TREINAMENTOS  (100,00%);</t>
  </si>
  <si>
    <t>MATERIAIS DE CONSUMO-MATERIAIS DE CONSUMO EM OBRAS  (100,00%);</t>
  </si>
  <si>
    <t>TREINAMENTO NR20 E NR35-CURSOS / TREINAMENTOS  (100,00%);</t>
  </si>
  <si>
    <t>EXTINTOR PQS 08 KG E SUPORTE DE SOLO-MAQUINAS / EQUIPAMENTOS  (100,00%);</t>
  </si>
  <si>
    <t>TREINAMENTO NR6 EPIs e EPCs-CURSOS / TREINAMENTOS  (100,00%);</t>
  </si>
  <si>
    <t>TREINAMENTO ATENDIMENTO PRÉ HOSPITALAR-CURSOS / TREINAMENTOS  (100,00%);</t>
  </si>
  <si>
    <t>TREINAMENTO NR33-CURSOS / TREINAMENTOS  (100,00%);</t>
  </si>
  <si>
    <t>MATERIAIS DE LIMPEZA-MATERIAIS DE LIMPEZA / HIGIENE  (100,00%);</t>
  </si>
  <si>
    <t>SISTEMA OBRA PRIMA-SISTEMA / SERVIDOR  (100,00%);</t>
  </si>
  <si>
    <t>LOCAÇÃO CONTAINER REF. 05/04 A 04/05-LOCAÇÃO CONTAINER  (100,00%);</t>
  </si>
  <si>
    <t>PLANO ODONTOLÓGICO REF. 03/2024-PLANO DE SAUDE  (100,00%);</t>
  </si>
  <si>
    <t>ISS RETIDO NA FONTE (ESPONTÂNEO)  REF. 03/2025-ISS  (100,00%);</t>
  </si>
  <si>
    <t>LOCAÇÃO CONTAINERS REF. 23/02 A 23/03/25-LOCAÇÃO CONTAINER  (100,00%);</t>
  </si>
  <si>
    <t>SABOR MINEIRO - PIX 27.585.336/0001-10-REFEIÇÕES COLABORADORES (100,00%);</t>
  </si>
  <si>
    <t>LOCAÇÃO DE 02 COMPRESSORES REF. 06/03 A 05/04/25-LOCAÇÃO COMPRESSORES (100,00%);</t>
  </si>
  <si>
    <t>COMBUSTÍVEL VEÍCULOS-COMBUSTIVEL VEICULOS (100,00%);</t>
  </si>
  <si>
    <t>INTERNET OBRA-INTERNET OBRAS  (100,00%);</t>
  </si>
  <si>
    <t>CONVERSOR HDMI P/ VGA-MATERIAIS DE INFORMATICA / COMPUTADOR (100,00%);</t>
  </si>
  <si>
    <t>FRETE ENCOMENDA P/ MOSAIC-FRETE TRANSPORTADORA (100,00%);</t>
  </si>
  <si>
    <t>JK FARDAMENTOS 32.510.826/0001-97-UNIFORMES (100,00%);</t>
  </si>
  <si>
    <t>HOSPEDAGEM DE SITE / E-MAIL-SISTEMA / SERVIDOR  (100,00%);</t>
  </si>
  <si>
    <t>GLEIBER TORRES DE MORAES - PIX gleibertorres@gmail.com-EXAMES  (100,00%);</t>
  </si>
  <si>
    <t>COMBUSTIVEL-COMBUSTIVEL VEICULOS (100,00%);</t>
  </si>
  <si>
    <t>06 UND ANTI EMBACANTE-EPIS (100,00%);</t>
  </si>
  <si>
    <t>UNIMED GILVAN MÊS 03/2025-PLANO DE SAUDE GILVAN / GENILDO (100,00%);</t>
  </si>
  <si>
    <t>UNIMED GENILDO MÊS 03/2025-PLANO DE SAUDE GILVAN / GENILDO (100,00%);</t>
  </si>
  <si>
    <t>MATERIAIS DE CONSTRUÇÃO-MATERIAIS DE CONSUMO EM OBRAS  (100,00%);</t>
  </si>
  <si>
    <t>YASMIN APARECIDA DA SILVA-FGTS FUNCIONARIOS  (100,00%);</t>
  </si>
  <si>
    <t>DESPESA DE VIAGEM REF. SEMANA 07/04 A 11/04-REFEIÇÕES COLABORADORES (100,00%);</t>
  </si>
  <si>
    <t>FRETE VENDA DE MATERIAIS REF. 03 OBRAS-FRETE MATERIAIS E EQUIPAMENTOS (100,00%);</t>
  </si>
  <si>
    <t>PASSAGENS COLABORADORES 07/04 A 11/04-PASSAGENS COLABORADORES (100,00%);</t>
  </si>
  <si>
    <t>EXAME - ASO NEWTOM-EXAMES  (100,00%);</t>
  </si>
  <si>
    <t>ALUGUEL SIDNEY / ENCARREGADO-ALUGUEL ALOJAMENTO  (100,00%);</t>
  </si>
  <si>
    <t>R. SANTO ANTÔNIO QD 04 LT 07 Nº 207  BAIRRO CENTRO-ALUGUEL ALOJAMENTO  (100,00%);</t>
  </si>
  <si>
    <t>R. SANTO ANTONIO S/N-ALUGUEL ALOJAMENTO  (100,00%);</t>
  </si>
  <si>
    <t>RUA DOS ANDRADES N 211 PERIODO 10-04 A 10-05-ALUGUEL ALOJAMENTO  (100,00%);</t>
  </si>
  <si>
    <t>R. DOS INCONFIDENTES Nº 395  10-04 A 10-05-ALUGUEL ALOJAMENTO  (100,00%);</t>
  </si>
  <si>
    <t>MAGNO-ALUGUEL ALOJAMENTO  (100,00%);</t>
  </si>
  <si>
    <t>INÁCIO JOSÉ DA SILVA-FERIAS  (100,00%);</t>
  </si>
  <si>
    <t>FRANCISCO EVALDO DE SOUSA JUNIOR-FERIAS  (100,00%);</t>
  </si>
  <si>
    <t>CELSO ALVES MENDES-FERIAS  (100,00%);</t>
  </si>
  <si>
    <t>FRANCISCO RODRIGUES FERREIRA-FERIAS  (100,00%);</t>
  </si>
  <si>
    <t>ANTONIO RONIELLYSON DE MACEDO PEREIRA-FERIAS  (100,00%);</t>
  </si>
  <si>
    <t>SEGUROS VEÍCULOS-SEGUROS DE VEICULOS  (100,00%);</t>
  </si>
  <si>
    <t>MASTER TUR TRANSPORTE - PIX 46.829.447/0001-79-TRANSPORTE DE COLABORADORES  (100,00%);</t>
  </si>
  <si>
    <t>PLACAS DE ZERO ACIDENTES-SERVIÇO PLOTAGEM / ADESIVO / PLACAS / CRACHAS  (100,00%);</t>
  </si>
  <si>
    <t>COMPRA DE FOLGA DE CAMPO 03/04/25-PASSAGENS COLABORADORES (100,00%);</t>
  </si>
  <si>
    <t>RITA DE CASSIA PEREIRA TELES-ACERTO RESCISORIOS  (100,00%);</t>
  </si>
  <si>
    <t>RITA DE CASSIA PEREIRA TELES-MULTA RESCISORIAS FGTS (100,00%);</t>
  </si>
  <si>
    <t>SEGUROS EFFA / IVECO-SEGUROS DE VEICULOS  (100,00%);</t>
  </si>
  <si>
    <t>PLANO DE SAÚDE REF. MÊS 04/2025-PLANO DE SAUDE  (100,00%);</t>
  </si>
  <si>
    <t>TAG CAIXA REF. MÊS 03/2025-PEDAGIOS  (100,00%);</t>
  </si>
  <si>
    <t>SERVIÇO UBER MOACIR-SERVIÇO MOTOBOY / UBER  (100,00%);</t>
  </si>
  <si>
    <t>BORDADO CAMISAS RICARDO-UNIFORMES (100,00%);</t>
  </si>
  <si>
    <t>PAULO - PIX (62) 9 8118-8365-SERVIÇO LAVA JATO (100,00%);</t>
  </si>
  <si>
    <t>CREA-SERVIÇO CREA ANUIDADE (100,00%);</t>
  </si>
  <si>
    <t>MCZA INF. COM. DE SERVIÇO LTDA - PIX 04.802.532/0001-01-MATERIAIS DE INFORMATICA / COMPUTADOR (100,00%);</t>
  </si>
  <si>
    <t>COMBUSTÍVEL RANGER GILVAN-COMBUSTIVEL VEICULOS (100,00%);</t>
  </si>
  <si>
    <t>MAT. DE CONSUMO ADM-MATERIAIS DE CONSUMO EM OBRAS  (100,00%);</t>
  </si>
  <si>
    <t>LOCAÇÃO DE ANDAIMES-LOCAÇÃO ANDAIMES (100,00%);</t>
  </si>
  <si>
    <t>COMBUSTÍVEL RANGER GENILDO-COMBUSTIVEL VEICULOS (100,00%);</t>
  </si>
  <si>
    <t>DESPESA VIAGEM - PASSAGEM CLAUDVAN-PASSAGENS COLABORADORES (100,00%);</t>
  </si>
  <si>
    <t>BONIFICAÇÃO VALDEMAR + GESTOR NF 2390-BONIFICAÇOES (100,00%);</t>
  </si>
  <si>
    <t>PEDREIRO SR. JOAO - RETIRADA DOS EXAUSTORES-MANUTENÇÃO/PEÇAS MAQUINAS E EQUIPAMENTOS (100,00%);</t>
  </si>
  <si>
    <t>BM 01 - JATO 50 INTERCALARES-Recebimento de Clientes (100,00%);</t>
  </si>
  <si>
    <t>BM 29 ROTINA-Recebimento de Clientes (100,00%);</t>
  </si>
  <si>
    <t>BM 28 TINTAS-Recebimento de Clientes (100,00%);</t>
  </si>
  <si>
    <t>UNIFORMES P/ GLEIBER-UNIFORMES (100,00%);</t>
  </si>
  <si>
    <t>DIARISTA SR. APRIGIO - MARIA MADALENA XAVIER VIEIRA-RETIRADAS GILVAN / GENILDO (100,00%);</t>
  </si>
  <si>
    <t>FRANCISCO IVANILSON ROCHA DE CARVALHO-ACERTO RESCISORIOS  (100,00%);</t>
  </si>
  <si>
    <t>FRANCISCO IVANILSON ROCHA DE CARVALHO-FGTS FUNCIONARIOS  (100,00%);</t>
  </si>
  <si>
    <t>JULIO CESAR DE OLIVEIRA QUEIROZ - PIX 416.142.593-72-TRANSPORTE DE COLABORADORES  (100,00%);</t>
  </si>
  <si>
    <t>REFEIÇÃO COLABORADOR - DAMIÃO BORGES AMARANTE-REFEIÇÕES COLABORADORES (100,00%);</t>
  </si>
  <si>
    <t>KIT CALOTA FIAT MOBI-MANUTENÇÃO/PEÇAS  VEICULOS (100,00%);</t>
  </si>
  <si>
    <t>EDSON MOREIRA DA SILVA - PIX 935.070.621-00-MANUTENÇÃO/PEÇAS MAQUINAS E EQUIPAMENTOS (100,00%);</t>
  </si>
  <si>
    <t>SERVIÇO LOCAÇÃO MUNCK P/ RETIRADA DE EQUIPAMENTOS-LOCAÇÃO MUNCK / GUINDASTES (100,00%);</t>
  </si>
  <si>
    <t>REVISÃO ELÉTRICA ÔNIBUS SCANER-MANUTENÇÃO/PEÇAS  VEICULOS (100,00%);</t>
  </si>
  <si>
    <t>PASSAGEM COLABORADOR - JOSE NILTON PEREIRA-PASSAGENS COLABORADORES (100,00%);</t>
  </si>
  <si>
    <t>INTERNET ADM-INTERNET / TELEFONE ADM  (100,00%);</t>
  </si>
  <si>
    <t>PAGAMENTO DO 50% VALOR DO CREA-SERVIÇO CREA ANUIDADE (100,00%);</t>
  </si>
  <si>
    <t>COMISSAO PLEITO CMOC MINERAÇÃO - 2024-BONIFICAÇOES (100,00%);</t>
  </si>
  <si>
    <t>13 OVOS DE PASCOA PARA ADM-ALIMENTAÇÃO ADM (100,00%);</t>
  </si>
  <si>
    <t>DESPESAS COM PROCESSO SIDNEI-DESPESAS COM PROCESSOS  (100,00%);</t>
  </si>
  <si>
    <t>DESPESAS GOIANESIA X BARRO ALTO-PASSAGENS COLABORADORES (100,00%);</t>
  </si>
  <si>
    <t>CASA PACK  DISTRIB. DE EMB. - PIX 43.564.720/0001-92-MATERIAIS DE CONSUMO EM OBRAS  (100,00%);</t>
  </si>
  <si>
    <t>20 FAIXAS REFLETIVA-EPIS (100,00%);</t>
  </si>
  <si>
    <t>MANUTENÇÃO ELETRICA E MANUTENÇÃO BOLSA DE AR-MANUTENÇÃO/PEÇAS  VEICULOS (100,00%);</t>
  </si>
  <si>
    <t>RESTAURANTE MATA FOME - PIX 57.730.611/0001-02-REFEIÇÕES COLABORADORES (100,00%);</t>
  </si>
  <si>
    <t>VISTORIA HB20-CUSTOS E GUIAS DE TRANSFERENCIA VEICULOS (100,00%);</t>
  </si>
  <si>
    <t>PASSAGENS COLABORADORES REF. 07/04 A 11/04-PASSAGENS COLABORADORES (100,00%);</t>
  </si>
  <si>
    <t>REEM EMPRESA BSM GUINDASTE-MANUTENÇÃO/PEÇAS  VEICULOS (100,00%);</t>
  </si>
  <si>
    <t>FOSFATO-Recebimento de Clientes (100,00%);</t>
  </si>
  <si>
    <t>NIOBIO-Recebimento de Clientes (100,00%);</t>
  </si>
  <si>
    <t>INTERNET AABA-INTERNET OBRAS  (100,00%);</t>
  </si>
  <si>
    <t>IPVA SAVEIRO RB MBVS - PLACA QTN3I85 4º PARCELA-IPVA (100,00%);</t>
  </si>
  <si>
    <t>IPVA FIAT/TORO FREEDOM AT9 D - PLACA PLQ2I02 4º PARCELA-IPVA (100,00%);</t>
  </si>
  <si>
    <t>IPVA CHEVROLET/S10 LT DD4 - PLACA OBA1J57 4º PARCELA-IPVA (100,00%);</t>
  </si>
  <si>
    <t>IPVA RENAULT/OROCH PRO 16 - PLACA SDK1B29 4º PARCELA-IPVA (100,00%);</t>
  </si>
  <si>
    <t>IPVA IVECO/CITYCLASS 70C17 - PLACA ONB7A66 4º PARCELA-IPVA (100,00%);</t>
  </si>
  <si>
    <t>IPVA HYUNDAI/HB20S 1.6A PREM - PLACA QTS7F16 4º PARCELA-IPVA (100,00%);</t>
  </si>
  <si>
    <t>IPVA FORD/KA SE 1.0 HA C - PLACA RBM4C88 4º PARCELA-IPVA (100,00%);</t>
  </si>
  <si>
    <t>IPVA FIAT/ARGO DRIVE 1.0 - PLACA PBE2E75 4º PARCELA-IPVA (100,00%);</t>
  </si>
  <si>
    <t>IPVA I/FORD RANGER XLTCD3D4A - PLACA SDN9A29 4º PARCELA-IPVA (100,00%);</t>
  </si>
  <si>
    <t>IPVA I/FORD RANGER XLTCD4A32C - PLACA RCF2A85 4º PARCELA-IPVA (100,00%);</t>
  </si>
  <si>
    <t>IPVA I/FORD RANGER XLTCD4A32C - PLACA PRW6F12 4º PARCELA-IPVA (100,00%);</t>
  </si>
  <si>
    <t>IPVA EFFA/V21 - PLACA SDJ9E34 4º PARCELA-IPVA (100,00%);</t>
  </si>
  <si>
    <t>IPVA FIAT/DOBLO ESSENCE 7L E - PLACA RMN9D83 4º PARCELA-IPVA (100,00%);</t>
  </si>
  <si>
    <t>INSPENÇÃO EM 03 MÁQUINAS DE HIDROJATO-SERVIÇO LAUDO TECNICO (100,00%);</t>
  </si>
  <si>
    <t>IPVA RENAULT/OROCH EXP 16 SCE - PLACA RTP7H45 4º PARCELA-IPVA (100,00%);</t>
  </si>
  <si>
    <t>ALUGUEL KITNET GOIANIA  15/04 A 15/05-ALUGUEL ALOJAMENTO  (100,00%);</t>
  </si>
  <si>
    <t>RUA AV. BEATRIZ BRAGA CASA 03 REF. 15-04 A 15-05-25-ALUGUEL ALOJAMENTO  (100,00%);</t>
  </si>
  <si>
    <t>R. FRANCISCA NOG. COSTA Nº 564  15.04 A 15.05-ALUGUEL ALOJAMENTO  (100,00%);</t>
  </si>
  <si>
    <t>RUA DO NIQUEL COND. ACACIA APT. 102 REF. 15-04 A 15-05-ALUGUEL ALOJAMENTO  (100,00%);</t>
  </si>
  <si>
    <t>ELESSANDRO OLIVEIRA - PIX  elessandrodeoliveira07@gmail.com-ALUGUEL ALOJAMENTO  (100,00%);</t>
  </si>
  <si>
    <t>R. DAS ANGÉLICAS S/N REF.  03/25-AGUA ADM (100,00%);</t>
  </si>
  <si>
    <t>R. ALFEU MARRA Nº 65 CENTRO REF. 03/2025-AGUA ALOJAMENTO (100,00%);</t>
  </si>
  <si>
    <t>R. JACY GUIMARAES 12 CS REF. 03/2025-ENERGIA ALOJAMENTO (100,00%);</t>
  </si>
  <si>
    <t>R. JACY GUIMARÃES, 12 REF. 03/2025-AGUA ALOJAMENTO (100,00%);</t>
  </si>
  <si>
    <t>R. ALFEU MARRA Nº 65 REF. 03/2025-ENERGIA ALOJAMENTO (100,00%);</t>
  </si>
  <si>
    <t>R. DOS ANDRADAS 211 REF. 03/2025-ENERGIA ALOJAMENTO (100,00%);</t>
  </si>
  <si>
    <t>R. DOS ANDRADAS 211 REF. 04/2025-AGUA ALOJAMENTO (100,00%);</t>
  </si>
  <si>
    <t>AV. DOS INCONFIDENTES 395, ABADIA MÊS 02/2025-AGUA ALOJAMENTO (100,00%);</t>
  </si>
  <si>
    <t>AV. DOS INCONFIDENTES 395, ABADIA MÊS 04/2025-AGUA ALOJAMENTO (100,00%);</t>
  </si>
  <si>
    <t>RUA 402 Nº 916 CASA 02 BAIRRO PORTAL NORTE REF. 03/2025-ENERGIA ALOJAMENTO (100,00%);</t>
  </si>
  <si>
    <t>R. 402 Nº 916 QD 64 LT 08 REF. 03/2025-AGUA ALOJAMENTO (100,00%);</t>
  </si>
  <si>
    <t>RUA 413, Nº 315 BAIRRO PONTAL NORTE REF. 03/2025-ENERGIA ALOJAMENTO (100,00%);</t>
  </si>
  <si>
    <t>RUA 413, 315 CASA 01 PONTAL NORTE REF. 03/2025-AGUA ALOJAMENTO (100,00%);</t>
  </si>
  <si>
    <t>RUA . 2, 44 JK CATALÃO  MES 03/2025-ENERGIA ALOJAMENTO (100,00%);</t>
  </si>
  <si>
    <t>SANEAMENTO RUA . 2, 44 JK CATALÃO  MES 03/2025-AGUA ALOJAMENTO (100,00%);</t>
  </si>
  <si>
    <t>BRINDES 2 FAQUEIROS 20 AGENDAS-SERVIÇO BRINDES E ACESSORIOS (100,00%);</t>
  </si>
  <si>
    <t>RUA 419 Nº 85 QD 27 LT 11 PONTAL NORTE REF. 03/25-ENERGIA ALOJAMENTO (100,00%);</t>
  </si>
  <si>
    <t>RUA 419 Nº 85 QD 27 LT 11 PONTAL NORTE REF. 02/25-AGUA ALOJAMENTO (100,00%);</t>
  </si>
  <si>
    <t>RUA 419 Nº 85 QD 27 LT 11 PONTAL NORTE REF. 03/25-AGUA ALOJAMENTO (100,00%);</t>
  </si>
  <si>
    <t>R. SANTO ANTONIO QD 04 LT 07 REF. 03/2025-ENERGIA ALOJAMENTO (100,00%);</t>
  </si>
  <si>
    <t>R. SANTO ANTÔNIO QD 04 LT 07 REF. 03/2025-AGUA ALOJAMENTO (100,00%);</t>
  </si>
  <si>
    <t>REF. FOLHA PAGAMENTO 03/2025-SALARIO (100,00%);</t>
  </si>
  <si>
    <t>FEIRA EVENTO PUC-SERVIÇO BRINDES E ACESSORIOS (100,00%);</t>
  </si>
  <si>
    <t>RUA 02, Nº 175 LOTEAMENTO JK REF. 03/2025-ENERGIA ALOJAMENTO (100,00%);</t>
  </si>
  <si>
    <t>RUA 02, 175 QD C LT 09 JK CATALÃO REF. 03/2025-AGUA ALOJAMENTO (100,00%);</t>
  </si>
  <si>
    <t>RUA 405, Nº 184 BAIRRO PONTAL NORTE REF. 03/2025-ENERGIA ALOJAMENTO (100,00%);</t>
  </si>
  <si>
    <t>RUA 405,184 QD 77 LT 05 REF. 03/2025-AGUA ALOJAMENTO (100,00%);</t>
  </si>
  <si>
    <t>DESPESA VIAGEM VALDMAR P/ EUROCHEM-COMBUSTIVEL VEICULOS (100,00%);</t>
  </si>
  <si>
    <t>MATERIAIS DE INFORMATICA - TINTAS IMPRESSORA-MATERIAIS DE INFORMATICA / COMPUTADOR (100,00%);</t>
  </si>
  <si>
    <t>KIT 16 CORTINAS P/ ÔNIBUS E PARA SOL ÔNIBUS IVECO-MANUTENÇÃO/PEÇAS  VEICULOS (100,00%);</t>
  </si>
  <si>
    <t>DESPESA DE VIAGEM REF. SEMANA 14/04 A 18/04-REFEIÇÕES COLABORADORES (100,00%);</t>
  </si>
  <si>
    <t>DIARIA HOTEL P/ STEFÂNIA-HOTEL COLABORADORES  (100,00%);</t>
  </si>
  <si>
    <t>COMISSAO VALDMAR SERVIÇO CHAMINE-COMISSÃO  (100,00%);</t>
  </si>
  <si>
    <t>BONIFICAÇAO NF 2395-BONIFICAÇOES (100,00%);</t>
  </si>
  <si>
    <t>MANUTENÇÃO HIDROJATO DO YCARO-MANUTENÇÃO/PEÇAS MAQUINAS E EQUIPAMENTOS (100,00%);</t>
  </si>
  <si>
    <t>JUROS LIMITE DA CONTA -JUROS BANCARIOS  (100,00%);</t>
  </si>
  <si>
    <t>ACORDO JUDICIAL REINALDO FREITAS - MOSAIC UBA-GUIAS TRABALHISTAS E PROCESSO (100,00%);</t>
  </si>
  <si>
    <t>NR22 - PROGRAMA DE GERENCIAMENTO DE RISCOS - PGR-PROGRAMA DE SEGURANÇA DO TRABALHO  (100,00%);</t>
  </si>
  <si>
    <t>SERVIÇO DE CONSULTORIA CONSELHO CONSULTIVO GERECIAL-SERVIÇOS DE CONSULTORIA  (100,00%);</t>
  </si>
  <si>
    <t>PLACAS DE AGULHEIRO-MANUTENÇÃO/PEÇAS MAQUINAS E EQUIPAMENTOS (100,00%);</t>
  </si>
  <si>
    <t>LOTE 14 REF. 03/2025-IPTU (100,00%);</t>
  </si>
  <si>
    <t>LOTE 15 REF. 03/2025-IPTU (100,00%);</t>
  </si>
  <si>
    <t>LOTE 16 REF. 03/2025-IPTU (100,00%);</t>
  </si>
  <si>
    <t>LOTE 17 REF. 03/2025-IPTU (100,00%);</t>
  </si>
  <si>
    <t>TREINAMENTO NR6 EPIS E EPCs-CURSOS / TREINAMENTOS  (100,00%);</t>
  </si>
  <si>
    <t>CONFECÇÃO DE PCMSO-PROGRAMA DE SEGURANÇA DO TRABALHO  (100,00%);</t>
  </si>
  <si>
    <t>MATERIAL DE CONSUMO-MATERIAIS DE CONSUMO EM OBRAS  (100,00%);</t>
  </si>
  <si>
    <t>AQUARELA LANCHONETE - PIX 09.327.589/0001-01-REFEIÇÕES COLABORADORES (100,00%);</t>
  </si>
  <si>
    <t>SISTEMA/SERVIDOR REF. 03/2025-SISTEMA / SERVIDOR  (100,00%);</t>
  </si>
  <si>
    <t>CURSO POS EDUARDO 3º MENSALIDADE-CURSOS / TREINAMENTOS  (100,00%);</t>
  </si>
  <si>
    <t>TELEMETRIA / COBLI-SERVIÇO TELEMETRIA / FADIGA (100,00%);</t>
  </si>
  <si>
    <t>RESTAURANTE MARINA - PIX 50.531.065/0001-31-REFEIÇÕES COLABORADORES (100,00%);</t>
  </si>
  <si>
    <t>CURSO POS GECYKA 3º MENSALIDADE-CURSOS / TREINAMENTOS  (100,00%);</t>
  </si>
  <si>
    <t>EXAMES - ASO-EXAMES  (100,00%);</t>
  </si>
  <si>
    <t>SISTEMA / SERVIDOR-SISTEMA / SERVIDOR  (100,00%);</t>
  </si>
  <si>
    <t>FERRAMENTAS MANUAIS-MATERIAIS / FERRAMENTAS  MANUAIS  (100,00%);</t>
  </si>
  <si>
    <t>REFEIÇÕES COLABORADORES-REFEIÇÕES COLABORADORES (100,00%);</t>
  </si>
  <si>
    <t>CONSULTA CONNECT REF. MÊS 03/2025-SERVIÇO SERASA (100,00%);</t>
  </si>
  <si>
    <t>EXAMES - ASO REF. MÊS 03/2025-EXAMES  (100,00%);</t>
  </si>
  <si>
    <t>GRAFIMIDIAS COM. DE INF. - PIX 13.822.617/0001-34-SERVIÇO PLOTAGEM / ADESIVO / PLACAS / CRACHAS  (100,00%);</t>
  </si>
  <si>
    <t>TRANSPORTE COLABORADORES REF. 04/2025-TRANSPORTE DE COLABORADORES  (100,00%);</t>
  </si>
  <si>
    <t>AUTO POSTO VITÓRIA RÉGIA - PIX 04.157.583/0001-10-COMBUSTIVEL VEICULOS (100,00%);</t>
  </si>
  <si>
    <t>AUTO POSTO VITÓRIA RÉGIA - PIX 04.157.583/0001-10-SERVIÇO LAVA JATO (100,00%);</t>
  </si>
  <si>
    <t>FRANCISCO RERISON - PIX 54.666.752/0001-15-REFEIÇÕES COLABORADORES (100,00%);</t>
  </si>
  <si>
    <t>MATERIAIS DE INFORMATICA-MATERIAIS DE INFORMATICA / COMPUTADOR (100,00%);</t>
  </si>
  <si>
    <t>FRETE TRANSPORTADORA SERRA E UBERABA-FRETE TRANSPORTADORA (100,00%);</t>
  </si>
  <si>
    <t>ANTONIO MOREIRA DA SILVA-FERIAS  (100,00%);</t>
  </si>
  <si>
    <t>02 REFLETORES 500W-MATERIAIS / FERRAMENTAS  MANUAIS  (100,00%);</t>
  </si>
  <si>
    <t>PINTURA DOS GALPOES ADM RUA DAS ANGELICAS-MANUTENÇÃO/PEÇAS MAQUINAS E EQUIPAMENTOS (100,00%);</t>
  </si>
  <si>
    <t>FRETE REF. BORRACHA VEDAÇÃO P/ ENGATE - MOSAIC UBA-FRETE TRANSPORTADORA (100,00%);</t>
  </si>
  <si>
    <t>REFEIÇÕES COLABORADORES REF.  15/04 A 30/04-REFEIÇÕES COLABORADORES (100,00%);</t>
  </si>
  <si>
    <t>REFEIÇÕES COLABORADORES REF. 15/04 A 30/04-REFEIÇÕES COLABORADORES (100,00%);</t>
  </si>
  <si>
    <t>REFEIÇÃO COLABORADORES 15/04 A 30/04-REFEIÇÕES COLABORADORES (100,00%);</t>
  </si>
  <si>
    <t>MATERIAIS DE LIMPEZA - SACOS P/ LIXO-MATERIAIS DE LIMPEZA / HIGIENE  (100,00%);</t>
  </si>
  <si>
    <t>MATERIAIS DE CONSUMO - SILICONE-MATERIAIS DE CONSUMO EM OBRAS  (100,00%);</t>
  </si>
  <si>
    <t>EXAMES - ASO REF. 03/2025-EXAMES  (100,00%);</t>
  </si>
  <si>
    <t>GUIA DE INTEIRO TEOR FAZENDA-SERVIÇO CARTORIO (100,00%);</t>
  </si>
  <si>
    <t>UBER MOACIR P/ STEFÂNIA HOTEL X AEROPORTO-SERVIÇO MOTOBOY / UBER  (100,00%);</t>
  </si>
  <si>
    <t>GPS DESCRIÇÃO 636722422-PARCELAMENTO (100,00%);</t>
  </si>
  <si>
    <t>BM 02 ENTREGA FINAL-Recebimento de Clientes (100,00%);</t>
  </si>
  <si>
    <t>MURILO VIEIRA ALVES-FERIAS  (100,00%);</t>
  </si>
  <si>
    <t>FRANCISCO RAFAEL MARTINS-FERIAS  (100,00%);</t>
  </si>
  <si>
    <t>FGTS REF. 03/2025-FGTS FUNCIONARIOS  (100,00%);</t>
  </si>
  <si>
    <t>SERGINHO 006.626.551-76-PASSAGENS COLABORADORES (100,00%);</t>
  </si>
  <si>
    <t>SERGINHO 006.626.551-76-FRETE TRANSPORTADORA (100,00%);</t>
  </si>
  <si>
    <t>NEWTON ALVES VIEIRA-ACERTO RESCISORIOS  (100,00%);</t>
  </si>
  <si>
    <t>R. ALFEU MARRA Nº 65 CENTRO REF. 02/2025-AGUA ALOJAMENTO (100,00%);</t>
  </si>
  <si>
    <t>NEWTON ALVES VIEIRA-MULTA RESCISORIAS FGTS (100,00%);</t>
  </si>
  <si>
    <t>KLEIBER MARCELINO  DE PAULA - PIX 55.358.979/0001-66-SERVIÇO PLOTAGEM / ADESIVO / PLACAS / CRACHAS  (100,00%);</t>
  </si>
  <si>
    <t>VALE TRANSPORTE REF. 09 DIAS-TRANSPORTE DE COLABORADORES  (100,00%);</t>
  </si>
  <si>
    <t>GASTOS COM PROPAGANDA/ COMERCIAL-SERVIÇO GOOGLE ADS (100,00%);</t>
  </si>
  <si>
    <t>ANUIDADE ITAÚ-TARIFAS BANCARIAS (100,00%);</t>
  </si>
  <si>
    <t>ANUIDADE ITAÚ NOVO 8/12-TARIFAS BANCARIAS (100,00%);</t>
  </si>
  <si>
    <t>SEGURO RANGER PRW 4/10-SEGUROS DE VEICULOS  (100,00%);</t>
  </si>
  <si>
    <t>YELUMSEG / RANGER GENILDO 4/10-SEGUROS DE VEICULOS  (100,00%);</t>
  </si>
  <si>
    <t>INFOMIDIA / NOTEBOOK SANSUMG 3/6-MATERIAIS DE INFORMATICA / COMPUTADOR (100,00%);</t>
  </si>
  <si>
    <t>PISOS P/ GALPÃO ADM 3/10-DESPESAS C/ CONSTRUÇÃO ESCRITORIO ADM  (100,00%);</t>
  </si>
  <si>
    <t>MANUTENÇÃO VEÍCULO FIAT TORO 2/4-MANUTENÇÃO/PEÇAS  VEICULOS (100,00%);</t>
  </si>
  <si>
    <t>INFOMIDIA / ALEX COMPUTADOR ADM 2/6-MATERIAIS DE INFORMATICA / COMPUTADOR (100,00%);</t>
  </si>
  <si>
    <t>MANUTENÇÃO VEÍCULO FIAT TORO (BOMBA INJETORA) 2/4-MANUTENÇÃO/PEÇAS  VEICULOS (100,00%);</t>
  </si>
  <si>
    <t>ARTE NOVA / PLOTAGEM ÔNIBUS SCANER 2/2-SERVIÇO PLOTAGEM / ADESIVO / PLACAS / CRACHAS  (100,00%);</t>
  </si>
  <si>
    <t>REDE MENDES / 06 PNEUS ÔNIBUS SCANER 02/03-MANUTENÇÃO/PEÇAS  VEICULOS (100,00%);</t>
  </si>
  <si>
    <t>UBER-SERVIÇO MOTOBOY / UBER  (100,00%);</t>
  </si>
  <si>
    <t>UNIFORMES ADM / OPTION RACING-UNIFORMES (100,00%);</t>
  </si>
  <si>
    <t>CENTER PISOS / PISOS CONSTRUÇÃO ADM 1/2-DESPESAS C/ CONSTRUÇÃO ESCRITORIO ADM  (100,00%);</t>
  </si>
  <si>
    <t>STARLINK-INTERNET OBRAS  (100,00%);</t>
  </si>
  <si>
    <t>AUTENTIQUE.COM-SISTEMA / SERVIDOR  (100,00%);</t>
  </si>
  <si>
    <t>CCARTUCHO / ADM IMPRESSORA-MATERIAIS DE INFORMATICA / COMPUTADOR (100,00%);</t>
  </si>
  <si>
    <t>COMPUTADOR / ADM KARITA 1/6-MATERIAIS DE INFORMATICA / COMPUTADOR (100,00%);</t>
  </si>
  <si>
    <t>REFORMULAÇÃO SITE A IDEAL PARTNER GOOGLE 1/10-SISTEMA / SERVIDOR  (100,00%);</t>
  </si>
  <si>
    <t>MAT. CONSUMO - FILTRO DISCO DN1-MATERIAIS DE CONSUMO EM OBRAS  (100,00%);</t>
  </si>
  <si>
    <t>DESPESA VIAGEM - REFEIÇÃO CARLOS DE JESUS SANTANA-REFEIÇÕES COLABORADORES (100,00%);</t>
  </si>
  <si>
    <t>DESPESA ÔNIBUS SCANER-MANUTENÇÃO/PEÇAS  VEICULOS (100,00%);</t>
  </si>
  <si>
    <t>LOCAÇÃO CACAMBA-LOCAÇAO CAÇAMBA P/ RESIDUOS  (100,00%);</t>
  </si>
  <si>
    <t>BONIFICAÇAO NF-BONIFICAÇOES (100,00%);</t>
  </si>
  <si>
    <t>REVISÃO ÔNIBUS EFFA-MANUTENÇÃO/PEÇAS  VEICULOS (100,00%);</t>
  </si>
  <si>
    <t>VALE ALIMENTAÇÃO NIQUELANDIA REF. 03/2025-REFEIÇÕES COLABORADORES (100,00%);</t>
  </si>
  <si>
    <t>MANUT. COMPRESSOR ELÉTRICO JA 37 parcela restante-MANUTENÇÃO/PEÇAS MAQUINAS E EQUIPAMENTOS (100,00%);</t>
  </si>
  <si>
    <t>HONORARIOS ADVOCATICIOS REF. 03/2025-HONORARIOS ADVOCATICIOS  (100,00%);</t>
  </si>
  <si>
    <t>AV. LENCOIS, 5 REF. 20.04 A 20.05-ALUGUEL ALOJAMENTO  (100,00%);</t>
  </si>
  <si>
    <t>DR BRUNNA ADVOGADA ADM MES 04-2025-HONORARIOS ADVOCATICIOS  (100,00%);</t>
  </si>
  <si>
    <t>NEWTON ALVES VIEIRA-FGTS FUNCIONARIOS  (100,00%);</t>
  </si>
  <si>
    <t>PEDRO DE MOURA BEZERRA - PIX 290.944.881-91-LAVANDERIA (100,00%);</t>
  </si>
  <si>
    <t>MÓVEIS ESCRITORIO TRINDADE - KIT 04 LIXEIRA PRIME-MATERIAS DE ESCRITORIO (100,00%);</t>
  </si>
  <si>
    <t>PASSAGENS COLABORADORES REF. 14/04 A 18/04-PASSAGENS COLABORADORES (100,00%);</t>
  </si>
  <si>
    <t>ISS PRÓPRIO (ESPONTÂNEO) REF. 03/2025-ISS  (100,00%);</t>
  </si>
  <si>
    <t>DIF. ISS RETIDO NA FONTE  REF. 03/2025-ISS  (100,00%);</t>
  </si>
  <si>
    <t>PARCELAMENTO PGFN SISPAR 012544350-PARCELAMENTO (100,00%);</t>
  </si>
  <si>
    <t>PARCELAMENTO PGFN SISPAR 012544309-PARCELAMENTO (100,00%);</t>
  </si>
  <si>
    <t>REFEIÇÃO COLABORADORES 2º QUINZENA 04/2025 CLEBER DE SOUZA-REFEIÇÕES COLABORADORES (100,00%);</t>
  </si>
  <si>
    <t>PARCELAMENTO ISS PROTESTADO Nº 87278727-PARCELAMENTO (100,00%);</t>
  </si>
  <si>
    <t>ISS DESCRIÇÃO 71604641 / 2024-PARCELAMENTO (100,00%);</t>
  </si>
  <si>
    <t>PARCELAMENTO DEBITO EM CONTA EM ATRASO-PARCELAMENTO (100,00%);</t>
  </si>
  <si>
    <t>REPARCELAMENTO / CARTAO DE CREDITO-DESPESA CARTAO DE CREDITO  (100,00%);</t>
  </si>
  <si>
    <t>CALIBRAÇÃO DE DISPOSITIVOS DE SEGURANÇA-SERVIÇO LAUDO TECNICO (100,00%);</t>
  </si>
  <si>
    <t>CONFECÇÃO DE PCA / PPR E EMISSÃO DE ART-PROGRAMA DE SEGURANÇA DO TRABALHO  (100,00%);</t>
  </si>
  <si>
    <t>TREINAMENTO NR12 / NR20 / NR33 / NR35-CURSOS / TREINAMENTOS  (100,00%);</t>
  </si>
  <si>
    <t>TREINAMENTO DIREÇÃO PREVENTIVA-CURSOS / TREINAMENTOS  (100,00%);</t>
  </si>
  <si>
    <t>MATERIAIS DE CONSUMO EM OBRA - ESTOPA PASTELÃO 25KG-MATERIAIS DE CONSUMO EM OBRAS  (100,00%);</t>
  </si>
  <si>
    <t>INTERNET PARCERIA EUROCHEM SERRA-INTERNET OBRAS  (100,00%);</t>
  </si>
  <si>
    <t>HONORÁRIO ADVOCATÍCIO - STELLA-HONORARIOS ADVOCATICIOS  (100,00%);</t>
  </si>
  <si>
    <t>MATERIAIS DE PAPELARIA-MATERIAS DE ESCRITORIO (100,00%);</t>
  </si>
  <si>
    <t>COMBUSTÍVEL-COMBUSTIVEL VEICULOS (100,00%);</t>
  </si>
  <si>
    <t>LOCAÇÃO DE RÁDIO PORTÁTIL-LOCAÇAO RADIOS DE COMUNICAÇÃO (100,00%);</t>
  </si>
  <si>
    <t>PLANO SAÚDE REF. MÊS 04/25-PLANO DE SAUDE  (100,00%);</t>
  </si>
  <si>
    <t>LOCAÇÃO CONTAINER REF. 01/03 A 31/03/25-LOCAÇÃO CONTAINER  (100,00%);</t>
  </si>
  <si>
    <t>COMBUSTÍVEL-COMBUSTIVEL VEICULOS (42,09%);
COMBUSTIVEL EQUIPAMENTOS (57,91%);</t>
  </si>
  <si>
    <t>VIAGEM GENILDO P/ BRASÍLIA-REFEIÇÕES COLABORADORES (100,00%);</t>
  </si>
  <si>
    <t>DESPESA DE VIAGEM  VALDMAR - PEDAGIO-PEDAGIOS  (100,00%);</t>
  </si>
  <si>
    <t>JUCIANE GONÇALVES DA SILVA - PIX Jucianed077@gmail.com-SERVIÇO LAVA JATO (100,00%);</t>
  </si>
  <si>
    <t>FRETE GOIANIA X SERRA DO SALITRE-FRETE TRANSPORTADORA (100,00%);</t>
  </si>
  <si>
    <t>MAXSANDER MENEZES DE OLIVEIRA - PIX (62) 9 9475-2890-SERVIÇO LAVA JATO (100,00%);</t>
  </si>
  <si>
    <t>COMPRA DE 02 CINTOS DE SEGURANÇA P/ ÔNIBUS IVECO-MANUTENÇÃO/PEÇAS  VEICULOS (100,00%);</t>
  </si>
  <si>
    <t>LOCAÇÃO DE CONTAINER REF. MÊS 03/25-LOCAÇÃO CONTAINER  (100,00%);</t>
  </si>
  <si>
    <t>LOCAÇÃO CONTAINER REF. 04/2025-LOCAÇÃO CONTAINER  (100,00%);</t>
  </si>
  <si>
    <t>LOCAÇÃO CONTAINER REF. 03/2025-LOCAÇÃO CONTAINER  (100,00%);</t>
  </si>
  <si>
    <t>COMBUSTÍVEL DOBLÔ-COMBUSTIVEL VEICULOS (100,00%);</t>
  </si>
  <si>
    <t>FRETE GOIÂNIA X UBERABA-FRETE TRANSPORTADORA (100,00%);</t>
  </si>
  <si>
    <t>BRINDES GESTORES VLI-SERVIÇO BRINDES E ACESSORIOS (100,00%);</t>
  </si>
  <si>
    <t>CAMINHAO ELFA-FINANCIAMENTO (100,00%);</t>
  </si>
  <si>
    <t>MARIA DA FE VIDAL PASCOA - PIX 07.430.239/0004-93-COMBUSTIVEL VEICULOS (100,00%);</t>
  </si>
  <si>
    <t>ENCOMENDA GOIÂNIA X BRASILIA-FRETE TRANSPORTADORA (100,00%);</t>
  </si>
  <si>
    <t>PAULO GOMES - PIX 964.883.103-30-DESPESAS COM PROCESSOS  (100,00%);</t>
  </si>
  <si>
    <t>ROLO TIRA BOLHAS 23CM-MATERIAIS DE CONSUMO EM OBRAS  (100,00%);</t>
  </si>
  <si>
    <t>ENCOMENDA BRASILIA X GOINAIA-FRETE TRANSPORTADORA (100,00%);</t>
  </si>
  <si>
    <t>CAIXA PAPELÃO P/ MUDANÇA-MATERIAIS DE CONSUMO EM OBRAS  (100,00%);</t>
  </si>
  <si>
    <t>FOLGA DE CAMPO MES 04-2025 FERIAS-PASSAGENS COLABORADORES (100,00%);</t>
  </si>
  <si>
    <t>CASA DE CALDAS GILVAN GENILDO-CASA DE CALDAS GILVAN / GENILDO (100,00%);</t>
  </si>
  <si>
    <t>TRAV DA PONTE Nº 07 CENTRO REF. 25 DIAS-ALUGUEL ALOJAMENTO  (100,00%);</t>
  </si>
  <si>
    <t>DIARIA HOSPEDAGEM STEFÂNIA-HOTEL COLABORADORES  (100,00%);</t>
  </si>
  <si>
    <t>ROTINA-Recebimento de Clientes (100,00%);</t>
  </si>
  <si>
    <t>BM SPOT-Recebimento de Clientes (100,00%);</t>
  </si>
  <si>
    <t>FOSTATO-Recebimento de Clientes (100,00%);</t>
  </si>
  <si>
    <t>COMPRA VEICULO HB20s 2019/2019-COMPRA DE VEICULO  (100,00%);</t>
  </si>
  <si>
    <t>SEGURO DE VIDA REF. MÊS 03/2025-SEGUROS DE VIDA  (100,00%);</t>
  </si>
  <si>
    <t>FRETE CATALÃO X GOIANIA DESMOBILIZAÇÃO-FRETE MATERIAIS E EQUIPAMENTOS (100,00%);</t>
  </si>
  <si>
    <t>DESPESA DE VIAGEM STEFÂNIA DE MONJOLOS X GOIANIA-REFEIÇÕES COLABORADORES (100,00%);</t>
  </si>
  <si>
    <t>RODRIGO FERNANDES DE FARIA - PIX (62) 9 8244-1672-SERVIÇO LAVA JATO (100,00%);</t>
  </si>
  <si>
    <t>R. ALFEU MARRA Nº 65 CASA 02 REF. 12/24 A 03/2025-ENERGIA ALOJAMENTO (100,00%);</t>
  </si>
  <si>
    <t>FOCO GRAFICA / RAFFAEL CÂNDIDO - PIX 25.449.576/0001-61-SERVIÇO GRAFICA / IMPRESSAO  (100,00%);</t>
  </si>
  <si>
    <t>LOCAÇÃO DE COMPRESSOR REF. 03/03 A 19/04-LOCAÇÃO COMPRESSORES (100,00%);</t>
  </si>
  <si>
    <t>COMBUSTIVEL MOTO MURILO-COMBUSTIVEL VEICULOS (100,00%);</t>
  </si>
  <si>
    <t>PASSAGENS COLABORADORES CASSIO E CLAUDVAN-PASSAGENS COLABORADORES (100,00%);</t>
  </si>
  <si>
    <t>NOTA DE REEMBOLSO DO VALDMAR, MATERIAS RAPALLO-BONIFICAÇOES (100,00%);</t>
  </si>
  <si>
    <t>MANUTENÇÃO ELÉTRICA FIAT TORO-MANUTENÇÃO/PEÇAS  VEICULOS (100,00%);</t>
  </si>
  <si>
    <t>FINANCIAMENTO OROCH-FINANCIAMENTO (100,00%);</t>
  </si>
  <si>
    <t>SISTEMA OBRA PRIMA / CRIAÇÃO DE RELATÓRIO-SISTEMA / SERVIDOR  (100,00%);</t>
  </si>
  <si>
    <t>PEÇAS P/ MANUTENÇÃO ÔNIBUS SCANER-MANUTENÇÃO/PEÇAS  VEICULOS (100,00%);</t>
  </si>
  <si>
    <t>CURSO CEO GENILDO-CURSOS / TREINAMENTOS  (100,00%);</t>
  </si>
  <si>
    <t>FRETE DE GOIÂNIA X UBERABA / ROLO FURA BOLHA-FRETE TRANSPORTADORA (100,00%);</t>
  </si>
  <si>
    <t>COMBUSTIVEL DOBLO-COMBUSTIVEL VEICULOS (100,00%);</t>
  </si>
  <si>
    <t>CONTRATO INFORMATICA ALEX-SISTEMA / SERVIDOR  (100,00%);</t>
  </si>
  <si>
    <t>MANUTENÇÃO HIDROJATO 500 BAR-MANUTENÇÃO/PEÇAS MAQUINAS E EQUIPAMENTOS (100,00%);</t>
  </si>
  <si>
    <t>MATERIAL ETERNIT 3º REMESSA-TINTAS E SOLVENTES (100,00%);</t>
  </si>
  <si>
    <t>MATERIAL VENDIDO MOSAIC UBA-TINTAS E SOLVENTES (100,00%);</t>
  </si>
  <si>
    <t>MATERIAL MANUTENÇÃO SERENA 21 TORRES-TINTAS E SOLVENTES (100,00%);</t>
  </si>
  <si>
    <t>MATERIAL PARA REALIZAÇÃO PARADA GABRIELLE-TINTAS E SOLVENTES (100,00%);</t>
  </si>
  <si>
    <t>MATERIAIS DE CONSUMO - LIXA FERRO GRANA-MATERIAIS DE CONSUMO EM OBRAS  (100,00%);</t>
  </si>
  <si>
    <t>MATERIAL DE CONSUMO : FITA CREPE, DESEMPENADEIRA , PROLONGADOR E ESPATULA-MATERIAIS DE CONSUMO EM OBRAS  (100,00%);</t>
  </si>
  <si>
    <t>PROLONGADOR 3M ATLAS-MATERIAIS DE CONSUMO EM OBRAS  (100,00%);</t>
  </si>
  <si>
    <t>TINTAS E SOLVENTES - TINTA MARATHON 500 E TINTA MARATHON BEGE-TINTAS E SOLVENTES (100,00%);</t>
  </si>
  <si>
    <t>EMPRESTIMO BANCO ITAU CAIXA AVAL-PAGAMENTOS EMPRESTIMOS (100,00%);</t>
  </si>
  <si>
    <t>BM FINAL Hh-Recebimento de Clientes (100,00%);</t>
  </si>
  <si>
    <t>JACINTO FERNANDES DE LIMA NETO-FERIAS  (100,00%);</t>
  </si>
  <si>
    <t>REGINALDO ROCHA-FERIAS  (100,00%);</t>
  </si>
  <si>
    <t>JOSE TYELES NUNES-FERIAS  (100,00%);</t>
  </si>
  <si>
    <t>CARTÃO PARA TODOS-ASSISTENCIA MEDICA ADM  (100,00%);</t>
  </si>
  <si>
    <t>MAT. CONSUMO EM OBRA-MATERIAIS DE CONSUMO EM OBRAS  (100,00%);</t>
  </si>
  <si>
    <t>COMBUSTÍVEL DOBLO-COMBUSTIVEL VEICULOS (100,00%);</t>
  </si>
  <si>
    <t>LEVAR EQUIP AUTO ENG E VIAGEM A RODOVIARIA-SERVIÇO MOTOBOY / UBER  (100,00%);</t>
  </si>
  <si>
    <t>MANUTENÇÃO 1 LIXADEIRA 4"-MANUTENÇÃO/PEÇAS MAQUINAS E EQUIPAMENTOS (100,00%);</t>
  </si>
  <si>
    <t>PASSAGENS COLABORADORES REF. 21/04 A 25/04-PASSAGENS COLABORADORES (100,00%);</t>
  </si>
  <si>
    <t>BM ELETROMOVEIS - PIX 54-712-878-0001/89-MOVEIS OBRAS  (100,00%);</t>
  </si>
  <si>
    <t>PARCELAMENTO ENTRADA PGFN 011319029 1-6-PARCELAMENTO (100,00%);</t>
  </si>
  <si>
    <t>PARCELAMENTO PGFN 011319136 1 - 60-PARCELAMENTO (100,00%);</t>
  </si>
  <si>
    <t>PARCELMANETO PGFN 011468295-PARCELAMENTO (100,00%);</t>
  </si>
  <si>
    <t>PARCELAMENTO PGFN SISPAR 011319100  01-60-PARCELAMENTO (100,00%);</t>
  </si>
  <si>
    <t>PARCELAMENTO RFB 2435 01-60-PARCELAMENTO (100,00%);</t>
  </si>
  <si>
    <t>DARF DESCRIÇÃO 02110001200418536862273/22-PARCELAMENTO (100,00%);</t>
  </si>
  <si>
    <t>DARF DESCRIÇÃO 02110001200404633142202/22-PARCELAMENTO (100,00%);</t>
  </si>
  <si>
    <t>GPS DESCRIÇÃO 637648862-PARCELAMENTO (100,00%);</t>
  </si>
  <si>
    <t>GPS DESCRIÇÃO 639886841-PARCELAMENTO (100,00%);</t>
  </si>
  <si>
    <t>PGFN DESCRIÇÃO SISPAR 006893211-PARCELAMENTO (100,00%);</t>
  </si>
  <si>
    <t>PGFN DESCRIÇÃO SISPAR 009515789-PARCELAMENTO (100,00%);</t>
  </si>
  <si>
    <t>DAS PARCSN VERSAO 2.0.0-PARCELAMENTO (100,00%);</t>
  </si>
  <si>
    <t>MAQUINAS E EQUIPAMENTOS: PISTOLA DE PRESSÃO-MAQUINAS / EQUIPAMENTOS  (100,00%);</t>
  </si>
  <si>
    <t>ABRASIVO MINERAL-ABRASIVOS (100,00%);</t>
  </si>
  <si>
    <t>LOCAÇÃO CONTAINER REF. 02/04 A 02/05-LOCAÇÃO CONTAINER  (100,00%);</t>
  </si>
  <si>
    <t>LOCAÇÃO RÁDIO PERÍODO 15/02 A 14/03-LOCAÇAO RADIOS DE COMUNICAÇÃO (100,00%);</t>
  </si>
  <si>
    <t>LOCAÇÃO RADIO REF. MÊS 03/2025-LOCAÇAO RADIOS DE COMUNICAÇÃO (100,00%);</t>
  </si>
  <si>
    <t>MATERIAL CONSUMO-MATERIAIS DE CONSUMO EM OBRAS  (100,00%);</t>
  </si>
  <si>
    <t>MATERIAL DE CONSUMO EM OBRA-MATERIAIS DE CONSUMO EM OBRAS  (100,00%);</t>
  </si>
  <si>
    <t>MATERIAS DE CONSUMO-MATERIAIS DE CONSUMO EM OBRAS  (100,00%);</t>
  </si>
  <si>
    <t>CLARO TELEFONIA REF. 03/2025-INTERNET / TELEFONE ADM  (100,00%);</t>
  </si>
  <si>
    <t>02 AVALIAÇÕES DE POEIRA RESPIRAVEL NO PORTO-PROGRAMA DE SEGURANÇA DO TRABALHO  (100,00%);</t>
  </si>
  <si>
    <t>TRANSTUR GS&amp;F - PIX 21.554.901/0001-03-TRANSPORTE DE COLABORADORES  (100,00%);</t>
  </si>
  <si>
    <t>LIMPEZA ESCRITÓRIO-SERVIÇO LIMPEZA ALOJAMENTO/ESCRITORIO (100,00%);</t>
  </si>
  <si>
    <t>LEONARDO LUIS DA SILVA SANTANA-ACERTO RESCISORIOS  (100,00%);</t>
  </si>
  <si>
    <t>LEONARDO LUIS DA SILVA SANTANA-MULTA RESCISORIAS FGTS (100,00%);</t>
  </si>
  <si>
    <t>PEDRO WICTOR DA SILVA BEZERRA-ACERTO RESCISORIOS  (100,00%);</t>
  </si>
  <si>
    <t>EXAME - ASO BRUNA KATLEN - PIX 700.624.831-02-EXAMES  (100,00%);</t>
  </si>
  <si>
    <t>VALE TRANSPORTE REF. 21 DIAS-TRANSPORTE DE COLABORADORES  (100,00%);</t>
  </si>
  <si>
    <t>VALE TRANSPORTE REF. 25/04 A 31/05-TRANSPORTE DE COLABORADORES  (100,00%);</t>
  </si>
  <si>
    <t>LIC. ANUAL CICLOMOTOR/REB SEM- REB - PLACA PQW1709-IPVA (100,00%);</t>
  </si>
  <si>
    <t>VISITA TECNICA-COMBUSTIVEL VEICULOS (100,00%);</t>
  </si>
  <si>
    <t>COMBUSTÍVEL MARCOS ANTONIO MENDES-COMBUSTIVEL VEICULOS (100,00%);</t>
  </si>
  <si>
    <t>MANUTENÇÃO OROCH - REVISÃO 30.000 KM GARANTIA-MANUTENÇÃO/PEÇAS  VEICULOS (100,00%);</t>
  </si>
  <si>
    <t>MAT. CONSUMO - PALETES-MATERIAIS DE CONSUMO EM OBRAS  (100,00%);</t>
  </si>
  <si>
    <t>RAIMUNDO FERREIRA NETO - PIX 349.557.391-72-MANUTENÇÃO/PEÇAS  VEICULOS (100,00%);</t>
  </si>
  <si>
    <t>LAVAGEM RANGER GILVAN-SERVIÇO LAVA JATO (100,00%);</t>
  </si>
  <si>
    <t>PASSAGEM GILVAN-PASSAGENS COLABORADORES (100,00%);</t>
  </si>
  <si>
    <t>SERVIÇO MUNCK DESMOBILIZAÇÃO EQUIPAMENTOS-LOCAÇÃO MUNCK / GUINDASTES (100,00%);</t>
  </si>
  <si>
    <t>UNIFORMES E EPIS-EPIS (9,92%)</t>
  </si>
  <si>
    <t>UNIFORMES (90,08%);</t>
  </si>
  <si>
    <t>MATERIAIS DE CONSUMO E MANGUEIRAS E CONEXÕES-MANGUEIRAS / CONEXÕES (16,70%)</t>
  </si>
  <si>
    <t>MATERIAIS DE CONSUMO EM OBRAS  (83,30%);</t>
  </si>
  <si>
    <t>DESPESA DE VIAGEM REF. 31/03 A 04/04-REFEIÇÕES COLABORADORES (38,18%)</t>
  </si>
  <si>
    <t>PASSAGENS COLABORADORES (61,82%);</t>
  </si>
  <si>
    <t>DESPESAS PERÍODO 24/03 A 30/03-SERVIÇO LAVA JATO (73,18%)</t>
  </si>
  <si>
    <t>REFEIÇÕES COLABORADORES (26,82%);</t>
  </si>
  <si>
    <t>ALIMENTAÇÃO 07-04 A 15-04 E REEM PASSAGEM-REFEIÇÕES COLABORADORES (74,22%)</t>
  </si>
  <si>
    <t>PASSAGENS COLABORADORES (25,78%);</t>
  </si>
  <si>
    <t>COMBUSTIVEL-COMBUSTIVEL VEICULOS (38,58%)</t>
  </si>
  <si>
    <t>COMBUSTIVEL EQUIPAMENTOS (61,42%);</t>
  </si>
  <si>
    <t>DESPESA VIAGEM GOIÂNIA X BARRO ALTO-COMBUSTIVEL VEICULOS (94,82%)</t>
  </si>
  <si>
    <t>REFEIÇÕES COLABORADORES (2,80%)</t>
  </si>
  <si>
    <t>PEDAGIOS  (2,38%);</t>
  </si>
  <si>
    <t>VIAGEM GOIÂNIA X BRASÍLIA-COMBUSTIVEL VEICULOS (80,00%);</t>
  </si>
  <si>
    <t>REFEIÇÕES COLABORADORES (20,00%);</t>
  </si>
  <si>
    <t>COMBUSTÍVEL-COMBUSTIVEL VEICULOS (39,64%)</t>
  </si>
  <si>
    <t>COMBUSTIVEL EQUIPAMENTOS (60,36%);</t>
  </si>
  <si>
    <t>DESPESA VIAGEM VALDMAR P/ MONJOLOS-HOTEL COLABORADORES  (62,50%)</t>
  </si>
  <si>
    <t>REFEIÇÕES COLABORADORES (37,50%);</t>
  </si>
  <si>
    <t>DESPESA VIAGEM RAFAEL CALAÇO-REFEIÇÕES COLABORADORES (58,62%)</t>
  </si>
  <si>
    <t>PASSAGENS COLABORADORES (41,38%);</t>
  </si>
  <si>
    <t>VIAGEM STEFÂNIA MONJOLOS X GOIÂNIA-COMBUSTIVEL VEICULOS (70,00%)</t>
  </si>
  <si>
    <t>PEDAGIOS  (5,00%);</t>
  </si>
  <si>
    <t>REFEIÇÕES COLABORADORES (25,00%)</t>
  </si>
  <si>
    <t>COMBUSTIVEL-COMBUSTIVEL VEICULOS (62,55%)</t>
  </si>
  <si>
    <t>COMBUSTIVEL EQUIPAMENTOS (37,45%);</t>
  </si>
  <si>
    <t>DESPESA DE VIAGEM REF. SEMANA 22/04 A 25/04-REFEIÇÕES COLABORADORES (48,28%)</t>
  </si>
  <si>
    <t>PASSAGENS COLABORADORES (51,72%);</t>
  </si>
  <si>
    <t>NILVA BATISTA CARDOSO - PIX (38) 9 9911-8113-HOTEL COLABORADORES  (46,86%)</t>
  </si>
  <si>
    <t>REFEIÇÕES COLABORADORES (46,55%)</t>
  </si>
  <si>
    <t>LAVANDERIA (6,60%);</t>
  </si>
  <si>
    <t>PIS E COFINS REF. 03/2025-PIS (17,81%)</t>
  </si>
  <si>
    <t>COFINS  (82,19%);</t>
  </si>
  <si>
    <t>DESPESA REF. SEMANA 14/04 A 18/04-SERVIÇO LIMPEZA ALOJAMENTO/ESCRITORIO (96,65%)</t>
  </si>
  <si>
    <t>SERVIÇO MOTOBOY / UBER  (3,35%);</t>
  </si>
  <si>
    <t>MATERIAIS DE LIMPEZA E MANUTENÇÃO IMPRESSORA-MATERIAIS DE LIMPEZA / HIGIENE  (55,81%)</t>
  </si>
  <si>
    <t>MANUTENÇÃO/PEÇAS MAQUINAS E EQUIPAMENTOS (44,19%);</t>
  </si>
  <si>
    <t>DESPESA DA SEMANA REF. 14/04 A 18/04-MANUTENÇÃO/PEÇAS  VEICULOS (71,27%)</t>
  </si>
  <si>
    <t>LOCAÇÃO EMPILHADEIRA (8,91%)</t>
  </si>
  <si>
    <t>COMBUSTIVEL VEICULOS (8,91%)</t>
  </si>
  <si>
    <t>SERVIÇO MOTOBOY / UBER  (1,77%)</t>
  </si>
  <si>
    <t>MATERIAIS DE CONSUMO EM OBRAS  (9,14%)</t>
  </si>
  <si>
    <t>DESPESAS REF. SEMANA 24/03 A 28/03-COMBUSTIVEL VEICULOS (7,75%)</t>
  </si>
  <si>
    <t>REFEIÇÕES COLABORADORES (10,64%)</t>
  </si>
  <si>
    <t>MATERIAS DE ESCRITORIO (7,68%)</t>
  </si>
  <si>
    <t>EPIS (13,43%)</t>
  </si>
  <si>
    <t>SERVIÇO MOTOBOY / UBER  (8,31%)</t>
  </si>
  <si>
    <t>MATERIAIS DE INFORMATICA / COMPUTADOR (5,04%)</t>
  </si>
  <si>
    <t>MATERIAIS DE CONSUMO EM OBRAS  (2,84%)</t>
  </si>
  <si>
    <t>MANGUEIRAS / CONEXÕES (44,31%)</t>
  </si>
  <si>
    <t>DESPESAS PERÍODO 17/03 A 13/03-SERVIÇO LAVA JATO (60,87%)</t>
  </si>
  <si>
    <t>MANUTENÇÃO/PEÇAS  VEICULOS (39,13%);</t>
  </si>
  <si>
    <t>DESPESAS PERÍODO 10/03 A 16/03-SERVIÇO LAVA JATO (52,63%)</t>
  </si>
  <si>
    <t>REFEIÇÕES COLABORADORES (38,35%);</t>
  </si>
  <si>
    <t>SERVIÇO PLOTAGEM / ADESIVO / PLACAS / CRACHAS  (9,02%);</t>
  </si>
  <si>
    <t>DESPESAS PERÍODO 03/03 A 09/03-SERVIÇO LAVA JATO (35,89%</t>
  </si>
  <si>
    <t>MANUTENÇÃO/PEÇAS  VEICULOS (38,45%);</t>
  </si>
  <si>
    <t>COMBUSTIVEL VEICULOS (25,66%);</t>
  </si>
  <si>
    <t>DESP. REF. 24/02 A 02/03-SERVIÇO LAVA JATO (23,74%</t>
  </si>
  <si>
    <t>EPIS (61,00%);</t>
  </si>
  <si>
    <t>MANUTENÇÃO/PEÇAS  VEICULOS (15,26%)</t>
  </si>
  <si>
    <t>DESP. REF. 17/02 A 23/02-SERVIÇO LAVA JATO (72,83%)</t>
  </si>
  <si>
    <t>MATERIAIS DE CONSUMO EM OBRAS  (27,17%);</t>
  </si>
  <si>
    <t>DESPESAS PERÍODO 10/02 A 16/02-SERVIÇO LAVA JATO (13,70%);</t>
  </si>
  <si>
    <t>MANUTENÇÃO/PEÇAS  VEICULOS (8,22%)</t>
  </si>
  <si>
    <t>MATERIAIS DE CONSUMO EM OBRAS  (78,08%);</t>
  </si>
  <si>
    <t>DESP. REF. 03/02 A 09/02-HOTEL COLABORADORES  (82,56%)</t>
  </si>
  <si>
    <t>SERVIÇO LIMPEZA ALOJAMENTO/ESCRITORIO (14,58%)</t>
  </si>
  <si>
    <t>MATERIAIS / FERRAMENTAS  MANUAIS  (1,31%)</t>
  </si>
  <si>
    <t>MATERIAIS DE CONSUMO EM OBRAS  (1,55%);</t>
  </si>
  <si>
    <t>CAIXA ROTATIVO MES ABRIL A MAIO 2025-MANUTENÇÃO/PEÇAS  VEICULOS (3,72%)</t>
  </si>
  <si>
    <t>REFEIÇÕES COLABORADORES (24,09%)</t>
  </si>
  <si>
    <t>MATERIAIS DE LIMPEZA / HIGIENE  (67,66%)</t>
  </si>
  <si>
    <t>MATERIAS DE ESCRITORIO (4,53%);</t>
  </si>
  <si>
    <t>DESPESAS REF. 31/03 A 04/04-REFEIÇÕES COLABORADORES (31,53%)</t>
  </si>
  <si>
    <t>EPIS (3,08%)</t>
  </si>
  <si>
    <t>SERVIÇO MOTOBOY / UBER  (18,99%)</t>
  </si>
  <si>
    <t>MATERIAIS DE INFORMATICA / COMPUTADOR (23,05%)</t>
  </si>
  <si>
    <t>SERVIÇO PLOTAGEM / ADESIVO / PLACAS / CRACHAS  (19,61%)</t>
  </si>
  <si>
    <t>MATERIAIS DE CONSUMO EM OBRAS  (3,75%);</t>
  </si>
  <si>
    <t>DESPESA VIAGEM VALDMAR EUROCHEM X MONJOLOS-MANUTENÇÃO/PEÇAS  VEICULOS (13,57%)</t>
  </si>
  <si>
    <t>COMBUSTIVEL VEICULOS (40,71%)</t>
  </si>
  <si>
    <t>HOTEL COLABORADORES  (13,57%)</t>
  </si>
  <si>
    <t>PEDAGIOS  (18,59%);</t>
  </si>
  <si>
    <t>REFEIÇÕES COLABORADORES (13,57%</t>
  </si>
  <si>
    <t>DESPESAS VLI PERÍODO 09/03 A 30/03-SERVIÇO LAVA JATO (2,57%)</t>
  </si>
  <si>
    <t>MANUTENÇÃO/PEÇAS  VEICULOS (36,50%)</t>
  </si>
  <si>
    <t>EPIS (30,16%)</t>
  </si>
  <si>
    <t>SERVIÇO LIMPEZA ALOJAMENTO/ESCRITORIO (4,12%)</t>
  </si>
  <si>
    <t>INTERNET OBRAS  (5,66%)</t>
  </si>
  <si>
    <t>MATERIAIS DE CONSUMO EM OBRAS  (20,98%);</t>
  </si>
  <si>
    <t>DESPESAS REF. SEMANA 07/04 A 11/04-COMBUSTIVEL VEICULOS (35,00%)</t>
  </si>
  <si>
    <t>REFEIÇÕES COLABORADORES (28,81%)</t>
  </si>
  <si>
    <t>MATERIAS DE ESCRITORIO (2,24%)</t>
  </si>
  <si>
    <t>EPIS (24,40%)</t>
  </si>
  <si>
    <t>PEDAGIOS  (1,14%)</t>
  </si>
  <si>
    <t>SERVIÇO MOTOBOY / UBER  (8,41%);</t>
  </si>
  <si>
    <t>REEMBOLSO EDUARDO REF. 04/2025-INTERNET / TELEFONE ADM  (0,33%)</t>
  </si>
  <si>
    <t>PASSAGENS COLABORADORES (93,81%);</t>
  </si>
  <si>
    <t>JUROS BANCARIOS  (4,42%</t>
  </si>
  <si>
    <t>SERVIÇO CARTORIO (1,44%);</t>
  </si>
  <si>
    <t>DESPESA VIAGEM VALDMAR P/ ARAXA-COMBUSTIVEL VEICULOS (62,50%)</t>
  </si>
  <si>
    <t>HOTEL COLABORADORES  (25,00%)</t>
  </si>
  <si>
    <t>REFEIÇÕES COLABORADORES (12,50%);</t>
  </si>
  <si>
    <t>DESPESAS DE VIAGEM REF. 28/04 A 29/04-REFEIÇÕES COLABORADORES (78,26%)</t>
  </si>
  <si>
    <t>PASSAGENS COLABORADORES (21,74%);</t>
  </si>
  <si>
    <t>CSLL / IRPJ REF. 03/2025-IRPJ (55,84%)</t>
  </si>
  <si>
    <t>CSLL (44,16%)</t>
  </si>
  <si>
    <t>COMBUSTIVEL-COMBUSTIVEL VEICULOS (59,40%)</t>
  </si>
  <si>
    <t>COMBUSTIVEL EQUIPAMENTOS (40,60%);</t>
  </si>
  <si>
    <t>VISITA TECNICA CATALÃO-COMBUSTIVEL VEICULOS (66,23%)</t>
  </si>
  <si>
    <t>REFEIÇÕES COLABORADORES (33,77%);</t>
  </si>
  <si>
    <t>DESPESAS REF. SEMANA 21/04 A 25/04-COMBUSTIVEL VEICULOS (22,58%)</t>
  </si>
  <si>
    <t>REFEIÇÕES COLABORADORES (22,74%)</t>
  </si>
  <si>
    <t>MATERIAL ELETRICO  (21,36%)</t>
  </si>
  <si>
    <t>MOVEIS OBRAS  (7,03%)</t>
  </si>
  <si>
    <t>MATERIAIS DE CONSUMO EM OBRAS  (26,29%);</t>
  </si>
  <si>
    <t>CONTAS DE ENERGIA E AGUA MES 02 E MES 03 50% DO VALOR-AGUA ALOJAMENTO (37,34%</t>
  </si>
  <si>
    <t>ENERGIA ALOJAMENTO (62,66%);</t>
  </si>
  <si>
    <t xml:space="preserve">saldo </t>
  </si>
  <si>
    <t>DEB IOF / DEB JUROS -JUROS BANCARIOS  (100,00%);</t>
  </si>
  <si>
    <t>BM 11 FEVEREIRO-Recebimento de Clientes (100,00%);</t>
  </si>
  <si>
    <t>RECIBO LOCAÇÃO EQUIP.-Recebimento de Clientes (100,00%);</t>
  </si>
  <si>
    <t>BM 13-Recebimento de Clientes (100,00%);</t>
  </si>
  <si>
    <t>FOLHA PGTO REF. MÊS 04/2025-SALARIO (100,00%);</t>
  </si>
  <si>
    <t>TAG CAIXA REF. MÊS 04/2025-PEDAGIOS  (100,00%);</t>
  </si>
  <si>
    <t>DEB T CESTA -TARIFAS BANCARIAS (100,00%);</t>
  </si>
  <si>
    <t>GUIA PROCESSO PAULO GOMES FARIAS-GUIAS TRABALHISTAS E PROCESSO (100,00%);</t>
  </si>
  <si>
    <t>BM 13 ROTINA-Recebimento de Clientes (100,00%);</t>
  </si>
  <si>
    <t>TRANSFERÊNCIA ENTRA BANCOS CEF X ITAÚ-Transferência entre Bancos (100,00%);</t>
  </si>
  <si>
    <t>TRANSFERÊNCIA ENTE BANCOS ITAÚ X SAFRA-Transferência entre Bancos (100,00%);</t>
  </si>
  <si>
    <t>MÃO DE OBRA PEDREIRO-DESPESAS C/ CONSTRUÇÃO ESCRITORIO ADM  (50,00%);
DESPESAS C/ GALPÃO ALMOXARIFADO  (50,00%);</t>
  </si>
  <si>
    <t>BLOCOS DE CONCRETO-DESPESAS C/ GALPÃO ALMOXARIFADO  (100,00%);</t>
  </si>
  <si>
    <t>SERRALHEIRO-DESPESAS C/ GALPÃO ALMOXARIFADO  (100,00%);</t>
  </si>
  <si>
    <t>DESPESAS DA SEMANA REF. 28/04 A 30/04-DESPESAS C/ CONSTRUÇÃO ESCRITORIO ADM  (25,00%);
DESPESAS C/ GALPÃO ALMOXARIFADO  (75,00%);</t>
  </si>
  <si>
    <t>IOF - CHEQUE ESPECIAL-JUROS BANCARIOS  (100,00%);</t>
  </si>
  <si>
    <t>TELAS P/ CONCRETAGEM-DESPESAS C/ GALPÃO ALMOXARIFADO  (100,00%);</t>
  </si>
  <si>
    <t>DESPESA SEMANA REF. 05/05 A 09/05-DESPESAS C/ CONSTRUÇÃO ESCRITORIO ADM  (50,00%);
DESPESAS C/ GALPÃO ALMOXARIFADO  (50,00%);</t>
  </si>
  <si>
    <t>SERVIÇO SERRALHEIRO-DESPESAS C/ GALPÃO ALMOXARIFADO  (100,00%);</t>
  </si>
  <si>
    <t>PISO TATIL-DESPESAS C/ CONSTRUÇÃO ESCRITORIO ADM  (100,00%);</t>
  </si>
  <si>
    <t>NILTON GONÇALVES - ELETRICISTA-DESPESAS C/ CONSTRUÇÃO ESCRITORIO ADM  (100,00%);</t>
  </si>
  <si>
    <t>AREIA E CIMENTO-DESPESAS C/ GALPÃO ALMOXARIFADO  (100,00%);</t>
  </si>
  <si>
    <t>POÇO ARTESIANO-DESPESAS C/ GALPÃO ALMOXARIFADO  (100,00%);</t>
  </si>
  <si>
    <t>DESPESA SEMANA REF. 12/05 A 16/05-DESPESAS C/ CONSTRUÇÃO ESCRITORIO ADM  (50,00%);
DESPESAS C/ GALPÃO ALMOXARIFADO  (50,00%);</t>
  </si>
  <si>
    <t>SERVICO PEDREIROS-DESPESAS C/ CONSTRUÇÃO ESCRITORIO ADM  (50,14%);
DESPESAS C/ GALPÃO ALMOXARIFADO  (49,86%);</t>
  </si>
  <si>
    <t>CONCRETO-DESPESAS C/ GALPÃO ALMOXARIFADO  (100,00%);</t>
  </si>
  <si>
    <t>BLINDEX-DESPESAS C/ CONSTRUÇÃO ESCRITORIO ADM  (100,00%);</t>
  </si>
  <si>
    <t>CONCRETAGEM PISO-DESPESAS C/ GALPÃO ALMOXARIFADO  (100,00%);</t>
  </si>
  <si>
    <t>CONCRETAGEM ALMOXARIFADO-DESPESAS C/ GALPÃO ALMOXARIFADO  (100,00%);</t>
  </si>
  <si>
    <t>DESPESA SEMANA REF. 19/05 A 23/05-DESPESAS C/ CONSTRUÇÃO ESCRITORIO ADM  (50,00%);
DESPESAS C/ GALPÃO ALMOXARIFADO  (50,00%);</t>
  </si>
  <si>
    <t xml:space="preserve"> TARIFA ABERT.CREDITO-TARIFAS BANCARIAS (100,00%);</t>
  </si>
  <si>
    <t>POÇO ARTESIANO-DESPESAS C/ CONSTRUÇÃO ESCRITORIO ADM  (100,00%);</t>
  </si>
  <si>
    <t>INSTALAÇÃO ARES-CONDICIONADOS-DESPESAS C/ CONSTRUÇÃO ESCRITORIO ADM  (100,00%);</t>
  </si>
  <si>
    <t>BONIFICAÇÃO GLAUBER - PRORROGAÇÃO DO PRAZO 60 DIAS-BONIFICAÇOES (100,00%);</t>
  </si>
  <si>
    <t>TRANSFERÊNCIA ENTRE BANCOS ITAÚ X MERCANTIL -Transferência entre Bancos (100,00%);</t>
  </si>
  <si>
    <t>CALÇADA-DESPESAS C/ CONSTRUÇÃO ESCRITORIO ADM  (100,00%);</t>
  </si>
  <si>
    <t>DRYWALL-SERVIÇO LIMPEZA ALOJAMENTO/ESCRITORIO (100,00%);</t>
  </si>
  <si>
    <t>BLOCO DE CONCRETO-DESPESAS C/ GALPÃO ALMOXARIFADO  (100,00%);</t>
  </si>
  <si>
    <t>DESPESA SEMANA REF. 26/05 A 30/05-DESPESAS C/ CONSTRUÇÃO ESCRITORIO ADM  (50,00%);
DESPESAS C/ GALPÃO ALMOXARIFADO  (50,00%);</t>
  </si>
  <si>
    <t>TAR PLANO ADAPT 1 04/25-TARIFAS BANCARIAS (100,00%);</t>
  </si>
  <si>
    <t>Saldo inicial Itau Isolamento</t>
  </si>
  <si>
    <t>ITAU Isolamento</t>
  </si>
  <si>
    <t>R. 413 Nº 315 PORTAL NORTE  01-05 A 01-06-25-ALUGUEL ALOJAMENTO  (100,00%);</t>
  </si>
  <si>
    <t>R. 402 Nº 916 BAIRRO PORTAL NORTE / 01-05 A 01-06-ALUGUEL ALOJAMENTO  (100,00%);</t>
  </si>
  <si>
    <t>RUA 02 Nº 44 / SOCIETY 01.05 A 01.06-ALUGUEL ALOJAMENTO  (100,00%);</t>
  </si>
  <si>
    <t>RUA 02 Nº 175 BAIRRO JK / SOCIETY REF. 01.05 A 01.06-ALUGUEL ALOJAMENTO  (100,00%);</t>
  </si>
  <si>
    <t>RUA 419 Nº 85 BAIRRO PORTAL NORTE REF. 01/05 A 01/06-ALUGUEL ALOJAMENTO  (100,00%);</t>
  </si>
  <si>
    <t>ERIVALDO NASCIMENTO DE SOUZA-ACERTO RESCISORIOS  (100,00%);</t>
  </si>
  <si>
    <t>WILLIAM COSTA DOS SANTOS-ACERTO RESCISORIOS  (100,00%);</t>
  </si>
  <si>
    <t>JANDERSON GOMES DOS SANTOS-ACERTO RESCISORIOS  (100,00%);</t>
  </si>
  <si>
    <t>KARITA LORENA JOSE PEREIRA RODRIGUES-ACERTO RESCISORIOS  (100,00%);</t>
  </si>
  <si>
    <t>KARITA LORENA JOSE PEREIRA RODRIGUES-FGTS FUNCIONARIOS  (100,00%);</t>
  </si>
  <si>
    <t>ERIVALDO NASCIMENTO DE SOUZA-MULTA RESCISORIAS FGTS (100,00%);</t>
  </si>
  <si>
    <t>WILLIAM COSTA DOS SANTOS-MULTA RESCISORIAS FGTS (100,00%);</t>
  </si>
  <si>
    <t>JANDERSON GOMES DOS SANTOS-MULTA RESCISORIAS FGTS (100,00%);</t>
  </si>
  <si>
    <t>LUCIMAR FRANCISCO DE SOUZA - PIX (62) 9 8458-1214-FRETE TRANSPORTADORA (100,00%);</t>
  </si>
  <si>
    <t>FRETE TRANSPORTADORA GOIÂNIA X FORTALEZA-FRETE TRANSPORTADORA (100,00%);</t>
  </si>
  <si>
    <t>REFEIÇÕES COLABORADORES REF. 01/05 A 15/05-REFEIÇÕES COLABORADORES (100,00%);</t>
  </si>
  <si>
    <t>R. JACY GUIMARAES 12 CS REF. 05.05 A 05.06.25-ALUGUEL ALOJAMENTO  (100,00%);</t>
  </si>
  <si>
    <t>R. ALFEU MARRA Nº 65-ALUGUEL ALOJAMENTO  (100,00%);</t>
  </si>
  <si>
    <t>PAGAMENTO EMPRESTIMO CLM FUNDO - NF VLI GARANTIA-PAGAMENTOS EMPRESTIMOS (100,00%);</t>
  </si>
  <si>
    <t>BONIFICAÇAO NF 2418-BONIFICAÇOES (100,00%);</t>
  </si>
  <si>
    <t>PASSAGEM COLABORADOR JOSE TYELES NUNES-PASSAGENS COLABORADORES (100,00%);</t>
  </si>
  <si>
    <t>REFEIÇÃO COLABORADORES - JANIEL E FRANCISCO DAS CHAGAS-REFEIÇÕES COLABORADORES (100,00%);</t>
  </si>
  <si>
    <t>ALUGUEL GALPAO ADM 10/04 a 10/05-ALUGUEIS ADM (100,00%);</t>
  </si>
  <si>
    <t>MANUTENÇÃO COMPRESSOR MOSAIC UBERABA-MANUTENÇÃO/PEÇAS MAQUINAS E EQUIPAMENTOS (100,00%);</t>
  </si>
  <si>
    <t>COMBUSTÍVEL HB20-COMBUSTIVEL VEICULOS (100,00%);</t>
  </si>
  <si>
    <t>VIAGENS SENADOR CANEDO X RODOVIARIA-SERVIÇO MOTOBOY / UBER  (100,00%);</t>
  </si>
  <si>
    <t>PAGAMENTO 50% BACIA DE CONTENÇÃO P/ PRODUTOS QUÍMICOS-MATERIAIS DE CONSUMO EM OBRAS  (100,00%);</t>
  </si>
  <si>
    <t>PASSAGENS COLABORADORES REF. 28/04 A 30/04-PASSAGENS COLABORADORES (100,00%);</t>
  </si>
  <si>
    <t>IOF-JUROS BANCARIOS  (100,00%);</t>
  </si>
  <si>
    <t>TAR PIX PGTO TRANSF / TAR CONTA CERTA 04/25-TARIFAS BANCARIAS (100,00%);</t>
  </si>
  <si>
    <t>MANUTENÇÃO RANGER GILVAN-MANUTENÇÃO/PEÇAS  VEICULOS (100,00%);</t>
  </si>
  <si>
    <t>SOL NASCENTE LAVANDERIA - PIX 08.807.690/0001-05-LAVANDERIA (100,00%);</t>
  </si>
  <si>
    <t>JC RESTAURANTE INDUSTRIAL - PIX 07.808.708/0001-12-REFEIÇÕES COLABORADORES (100,00%);</t>
  </si>
  <si>
    <t>KLEIBER MARCELINO DE PAULA - PIX 55.358.979/0001-66-SERVIÇO PLOTAGEM / ADESIVO / PLACAS / CRACHAS  (100,00%);</t>
  </si>
  <si>
    <t>MAT. CONSUMO - FLANGE E PORCAS-MATERIAIS DE CONSUMO EM OBRAS  (100,00%);</t>
  </si>
  <si>
    <t>MAT. CONSUMO - PINCEIS-MATERIAIS DE CONSUMO EM OBRAS  (100,00%);</t>
  </si>
  <si>
    <t>MAT. CONSUMO-MATERIAIS DE CONSUMO EM OBRAS  (100,00%);</t>
  </si>
  <si>
    <t>COMBUSTIVEL P/ VISITA EM ANAPOLIS-COMBUSTIVEL VEICULOS (100,00%);</t>
  </si>
  <si>
    <t>BONIFICAÇÃO NF 2417-BONIFICAÇOES (100,00%);</t>
  </si>
  <si>
    <t>LOCAÇÃO CONTAINER REF. 03/04 A 02/05-LOCAÇÃO CONTAINER  (100,00%);</t>
  </si>
  <si>
    <t>MATERIAL DE ESCRITORIO-MATERIAS DE ESCRITORIO (100,00%);</t>
  </si>
  <si>
    <t>WALTERCIDES DE PAIVA - PIX 593.645.051-15-SERVIÇO SERRALHEIRO  (100,00%);</t>
  </si>
  <si>
    <t>LOCAÇÃO MUNCK REF. 23/04-LOCAÇÃO MUNCK / GUINDASTES (100,00%);</t>
  </si>
  <si>
    <t>SERVIÇO DE DESMOBILIZAÇÃO-FRETE MATERIAIS E EQUIPAMENTOS (100,00%);</t>
  </si>
  <si>
    <t>LOCAÇÃO COMPRESSORES REF. PERÍODO 06/04 A 05/05/25-LOCAÇÃO COMPRESSORES (100,00%);</t>
  </si>
  <si>
    <t>MAT. INFORMÁTICA - FONE DE OUVIDO E SSD SATA-MATERIAIS DE INFORMATICA / COMPUTADOR (100,00%);</t>
  </si>
  <si>
    <t>KA ENTULHOS - PIX 03.232.029/0001-97-LOCAÇAO CAÇAMBA P/ RESIDUOS  (100,00%);</t>
  </si>
  <si>
    <t>COMBUSTÍVEL-COMBUSTIVEL VEICULOS (55,93%);
COMBUSTIVEL EQUIPAMENTOS (44,07%);</t>
  </si>
  <si>
    <t>REAL BORRACHAS - PIX 18.538.446/0001-30-MATERIAIS DE CONSUMO EM OBRAS  (100,00%);</t>
  </si>
  <si>
    <t>ADRIEL BISPO COSTA-ACERTO RESCISORIOS  (100,00%);</t>
  </si>
  <si>
    <t>ADRIEL BISPO COSTA-MULTA RESCISORIAS FGTS (100,00%);</t>
  </si>
  <si>
    <t>12 UND DE RISCADOR DE SERRALHEIRO-MATERIAIS DE CONSUMO EM OBRAS  (100,00%);</t>
  </si>
  <si>
    <t>COMBUSTIVEL RANGER GILVAN-COMBUSTIVEL VEICULOS (100,00%);</t>
  </si>
  <si>
    <t>FABRICAÇÃO 20 MOLAS P/ AGULHEIRO-MANUTENÇÃO/PEÇAS MAQUINAS E EQUIPAMENTOS (100,00%);</t>
  </si>
  <si>
    <t>PASSAGEM 03 COLABORADORES PAULINO X PARNAIBA-PASSAGENS COLABORADORES (100,00%);</t>
  </si>
  <si>
    <t>JOYCE PAIVA TOBIAS DA SILVA-FERIAS  (100,00%);</t>
  </si>
  <si>
    <t>VALE ALIMENTAÇÃO REF. 04/2025-VALE ALIMENTAÇÃO (100,00%);</t>
  </si>
  <si>
    <t>P/ FAZER PAGAMENTO DO SEM PARAR-PEDAGIOS  (100,00%);</t>
  </si>
  <si>
    <t>DIARIAS POUSADA JACINTO MES 04-04 A 08-05-HOTEL COLABORADORES  (100,00%);</t>
  </si>
  <si>
    <t>COMBUSTIVEL VEICULOS SERENA-COMBUSTIVEL VEICULOS (100,00%);</t>
  </si>
  <si>
    <t>DANIEL BATISTA DE LIMA - PIX (62) 9 9973-2030-MANUTENÇÃO/PEÇAS MAQUINAS E EQUIPAMENTOS (100,00%);</t>
  </si>
  <si>
    <t>MARCELO PRUDENCIO PEREIRA-MATERIAIS DE LIMPEZA / HIGIENE  (100,00%);</t>
  </si>
  <si>
    <t>REEMBOLSO VALDMAR REF. MANUT. VEICULOS OROCH-MANUTENÇÃO/PEÇAS  VEICULOS (100,00%);</t>
  </si>
  <si>
    <t>KIT 10 PUNHO P/ LIXADEIRA / ESMILHADEIRA BOSCH-MANUTENÇÃO/PEÇAS MAQUINAS E EQUIPAMENTOS (100,00%);</t>
  </si>
  <si>
    <t>POLIMENTO DOBLO-MANUTENÇÃO/PEÇAS  VEICULOS (100,00%);</t>
  </si>
  <si>
    <t>COMPRA DE OLEO E FILTROS P/ REVISÃO COMPRESSOR A DIESEL-MANUTENÇÃO/PEÇAS MAQUINAS E EQUIPAMENTOS (100,00%);</t>
  </si>
  <si>
    <t>R. SANTO ANTÔNIO QD 04 LT 07 REF. 04/2025-AGUA ALOJAMENTO (100,00%);</t>
  </si>
  <si>
    <t>LAVA RAPIDO-SERVIÇO LAVA JATO (100,00%);</t>
  </si>
  <si>
    <t>LOCAÇÃO CONTAINER REF. 05/04 A 05/05-LOCAÇÃO CONTAINER  (100,00%);</t>
  </si>
  <si>
    <t>CONTRATO PRESTAÇÃO DE SERVIÇO RICARDO-SALARIO (100,00%);</t>
  </si>
  <si>
    <t>RAFAEL SOUSA FERREIRA CALAÇA-ACERTO RESCISORIOS  (100,00%);</t>
  </si>
  <si>
    <t>OZIEL GOMES DA SILVA-ACERTO RESCISORIOS  (100,00%);</t>
  </si>
  <si>
    <t>DOAÇÃO SOLIDARIA DIA DAS MAES-DOAÇÕES BENEFICENTES (100,00%);</t>
  </si>
  <si>
    <t>COMPUTADOR DELL I7 N-MATERIAIS DE INFORMATICA / COMPUTADOR (100,00%);</t>
  </si>
  <si>
    <t>MAT. CONSUMO - VASELINA-MATERIAIS DE CONSUMO EM OBRAS  (100,00%);</t>
  </si>
  <si>
    <t>RIBEIRO REMOCOES - PIX (64) 9 9671-3849-FRETE MATERIAIS E EQUIPAMENTOS (100,00%);</t>
  </si>
  <si>
    <t>R. SANTO ANTÔNIO QD 04 LT 07 REF. 02/2025-AGUA ALOJAMENTO (100,00%);</t>
  </si>
  <si>
    <t>SALARIO MURILO REF. 04/2025-SALARIO (100,00%);</t>
  </si>
  <si>
    <t>FRETE TRANSPORTADORA VLI E MOSAIC UBERABA-FRETE TRANSPORTADORA (100,00%);</t>
  </si>
  <si>
    <t>CERTIDAO ANTECEDENTES CRIMINAIS EDUARDO-SERVIÇO CARTORIO (100,00%);</t>
  </si>
  <si>
    <t>CERTIDAO ANTECEDENTES CRIMINAIS GECYKA-SERVIÇO CARTORIO (100,00%);</t>
  </si>
  <si>
    <t>DIARIA HOTEL JACINTO REF. 09/05/25-HOTEL COLABORADORES  (100,00%);</t>
  </si>
  <si>
    <t>ADESIVO DE VENDA DOBLO-SERVIÇO PLOTAGEM / ADESIVO / PLACAS / CRACHAS  (100,00%);</t>
  </si>
  <si>
    <t>RAFAEL SOUSA F. CALAÇA-FGTS FUNCIONARIOS  (100,00%);</t>
  </si>
  <si>
    <t>OZIEL GOMES-FGTS FUNCIONARIOS  (100,00%);</t>
  </si>
  <si>
    <t>RUA DAS ANGELICAS Nº 309 REF. 03/2025-ENERGIA ADM (100,00%);</t>
  </si>
  <si>
    <t>SOLICITACAO CERTIDAO NEGATIVA DE PROTESTOS-SERVIÇO CARTORIO (100,00%);</t>
  </si>
  <si>
    <t>SERVIÇO JATEAMENTO E PINTURA MAQUINA DE RECICLAGEM-Recebimento de Clientes (100,00%);</t>
  </si>
  <si>
    <t>SIDNEY FRANCISCO DA SILVA - PIX  008.392.741-73-ALUGUEL ALOJAMENTO  (100,00%);</t>
  </si>
  <si>
    <t>MARIA ÂNGELA - R. SANTO ANTÔNIO QD 04 LT 07 Nº 207  BAIRRO CENTRO-ALUGUEL ALOJAMENTO  (100,00%);</t>
  </si>
  <si>
    <t>MARIA ÂNGELA - R. SANTO ANTONIO S/N-ALUGUEL ALOJAMENTO  (100,00%);</t>
  </si>
  <si>
    <t>RUA DOS ANDRADES N 211 PERIODO 10-05 A 10-06-ALUGUEL ALOJAMENTO  (100,00%);</t>
  </si>
  <si>
    <t>R. DOS INCONFIDENTES Nº 395  10-05 A 10-06-ALUGUEL ALOJAMENTO  (100,00%);</t>
  </si>
  <si>
    <t>CURSO POS GECYKA 4º MENSALIDADE-CURSOS / TREINAMENTOS  (100,00%);</t>
  </si>
  <si>
    <t>CURSO POS EDUARDO 4º MENSALIDADE-CURSOS / TREINAMENTOS  (100,00%);</t>
  </si>
  <si>
    <t>ISS RETIDO NA FONTE (ESPONTÂNEO)  REF. 04/2025-ISS  (100,00%);</t>
  </si>
  <si>
    <t>SERVIÇO DE LIMPEZA ALOJAMENTO-SERVIÇO LIMPEZA ALOJAMENTO/ESCRITORIO (100,00%);</t>
  </si>
  <si>
    <t>THIAGO LUAN LEITE DA SILVA - PIX 099.742.084-75-SERVIÇO LIMPEZA ALOJAMENTO/ESCRITORIO (100,00%);</t>
  </si>
  <si>
    <t>CUSTAS CARTORIO - RETIRADA DE 04 PROTESTOS-SERVIÇO CARTORIO (100,00%);</t>
  </si>
  <si>
    <t>BAIXA DE 04 PROTESTOS-SERVIÇO CARTORIO (100,00%);</t>
  </si>
  <si>
    <t>PASSAGENS COLABORADORES-PASSAGENS COLABORADORES (100,00%);</t>
  </si>
  <si>
    <t>PASSAGENS COLABORADORES REF.-PASSAGENS COLABORADORES (100,00%);</t>
  </si>
  <si>
    <t>BONIFICAÇÃO NF 2423-BONIFICAÇOES (100,00%);</t>
  </si>
  <si>
    <t>R. DAS ANGÉLICAS S/N REF.  04/25-AGUA ADM (100,00%);</t>
  </si>
  <si>
    <t>R. JACY GUIMARAES 12 CS REF. 04/2025-ENERGIA ALOJAMENTO (100,00%);</t>
  </si>
  <si>
    <t>R. JACY GUIMARÃES, 12 REF. 04/2025-AGUA ALOJAMENTO (100,00%);</t>
  </si>
  <si>
    <t>R. ALFEU MARRA Nº 65 CASA 02 CENTRO REF. 04/2025-AGUA ALOJAMENTO (100,00%);</t>
  </si>
  <si>
    <t>LOCAÇÃO VEÍCULO-LOCAÇAO VEICULOS  (100,00%);</t>
  </si>
  <si>
    <t>R. SANTO ANTONIO QD 04 LT 07 REF. 04/2025-ENERGIA ALOJAMENTO (100,00%);</t>
  </si>
  <si>
    <t>SANEAMENTO RUA . 2, 44 JK CATALÃO  MES 04/2025-AGUA ALOJAMENTO (100,00%);</t>
  </si>
  <si>
    <t>RUA . 2, 44 JK CATALÃO  MES 04/2025-ENERGIA ALOJAMENTO (100,00%);</t>
  </si>
  <si>
    <t>RUA 402 Nº 916 CASA 02 BAIRRO PORTAL NORTE REF. 04/2025-ENERGIA ALOJAMENTO (100,00%);</t>
  </si>
  <si>
    <t>R. 402 Nº 916 QD 64 LT 08 REF. 04/2025-AGUA ALOJAMENTO (100,00%);</t>
  </si>
  <si>
    <t>RUA 413, 315 CASA 01 PONTAL NORTE REF. 04/2025-AGUA ALOJAMENTO (100,00%);</t>
  </si>
  <si>
    <t>RUA 419 Nº 85 QD 27 LT 11 PONTAL NORTE REF. 04/25-AGUA ALOJAMENTO (100,00%);</t>
  </si>
  <si>
    <t>R. ALFEU MARRA Nº 65 CASA 02 REF. 04/2025-ENERGIA ALOJAMENTO (100,00%);</t>
  </si>
  <si>
    <t>RUA DAS ANGELICAS Nº 309 REF. 04/2025-ENERGIA ALOJAMENTO (100,00%);</t>
  </si>
  <si>
    <t>RUA 413, Nº 315 BAIRRO PONTAL NORTE REF. 04/2025-ENERGIA ALOJAMENTO (100,00%);</t>
  </si>
  <si>
    <t>RUA 02, Nº 175 LOTEAMENTO JK REF. 04/2025-ENERGIA ALOJAMENTO (100,00%);</t>
  </si>
  <si>
    <t>AV. LENCOIS, 5 REF. 04/2025-ENERGIA ALOJAMENTO (100,00%);</t>
  </si>
  <si>
    <t>RUA 02, 175 QD C LT 09 JK CATALÃO REF. 04/2025-AGUA ALOJAMENTO (100,00%);</t>
  </si>
  <si>
    <t>RUA 419 Nº 85 QD 27 LT 11 PONTAL NORTE REF. 04/25-ENERGIA ALOJAMENTO (100,00%);</t>
  </si>
  <si>
    <t>R. DOS ANDRADAS 211 REF. 04/2025-ENERGIA ALOJAMENTO (100,00%);</t>
  </si>
  <si>
    <t>R. DOS ANDRADAS 211 REF. 05/2025-AGUA ALOJAMENTO (100,00%);</t>
  </si>
  <si>
    <t>AV. LENCOIS, 5 REF. 05/2025-ENERGIA ALOJAMENTO (100,00%);</t>
  </si>
  <si>
    <t>R. PONTE 7 D CENTRO REF. 05/2025-ENERGIA ALOJAMENTO (100,00%);</t>
  </si>
  <si>
    <t>PASSAGEM COLABORADOR EZEQUIAS FERNANDES-PASSAGENS COLABORADORES (100,00%);</t>
  </si>
  <si>
    <t>R. DOS INCONFIDENTES Nº 395 NOSSA SENHORA DA ABADIA-ENERGIA ALOJAMENTO (100,00%);</t>
  </si>
  <si>
    <t>AV. DOS INCONFIDENTES 395, ABADIA MÊS 05/2025-AGUA ALOJAMENTO (100,00%);</t>
  </si>
  <si>
    <t>LUIZ CARLOS DOS SANTOS-FERIAS  (100,00%);</t>
  </si>
  <si>
    <t>VALDMAR AUGUSTO CARVALHO-FERIAS  (100,00%);</t>
  </si>
  <si>
    <t>OLEO GULF ULTRASYNTH-MANUTENÇÃO/PEÇAS MAQUINAS E EQUIPAMENTOS (100,00%);</t>
  </si>
  <si>
    <t>MATERIAIS DE ESCRITORIO-MATERIAS DE ESCRITORIO (100,00%);</t>
  </si>
  <si>
    <t>UNIMED GILVAN MÊS 04/2025-PLANO DE SAUDE GILVAN / GENILDO (100,00%);</t>
  </si>
  <si>
    <t>UNIMED GENILDO MÊS 04/2025-PLANO DE SAUDE GILVAN / GENILDO (100,00%);</t>
  </si>
  <si>
    <t>AVALIAÇÃO DA TERRA - FAZENDA PG 50%-SERVIÇO CARTORIO (100,00%);</t>
  </si>
  <si>
    <t>LOTE 14 REF. 04/2025-IPTU (100,00%);</t>
  </si>
  <si>
    <t>CONFECÇÃO DE PCA E CONFECÇÃO DE PPR-PROGRAMA DE SEGURANÇA DO TRABALHO  (100,00%);</t>
  </si>
  <si>
    <t>MATERIAIS ELETRICOS-MATERIAL ELETRICO  (100,00%);</t>
  </si>
  <si>
    <t>MANGUEIRA E CONEXÕES-MANGUEIRAS / CONEXÕES (100,00%);</t>
  </si>
  <si>
    <t>PLANO ODONTOLÓGICO REF. 04/2024-PLANO DE SAUDE  (100,00%);</t>
  </si>
  <si>
    <t>FRETE TRANSPORTADORA SÃO PAULO X GOIÂNIA-FRETE TRANSPORTADORA (100,00%);</t>
  </si>
  <si>
    <t>LOCAÇÃO CONTAINER REF. 23/03 A 23/04-LOCAÇÃO CONTAINER  (100,00%);</t>
  </si>
  <si>
    <t>SISTEMA/SERVIDOR REF. 04/2025-SISTEMA / SERVIDOR  (100,00%);</t>
  </si>
  <si>
    <t>CALIBRAÇÃO RUGOSÍMETRO-MANUTENÇÃO/PEÇAS MAQUINAS E EQUIPAMENTOS (100,00%);</t>
  </si>
  <si>
    <t>LOCAÇÃO CONTAINER REF. 05/05 A 04/06-LOCAÇÃO CONTAINER  (100,00%);</t>
  </si>
  <si>
    <t>CASARÃO MATERIAIS P/ CONSTRUÇÃO - PIX (62) 9 8134-3072-MATERIAIS DE CONSUMO EM OBRAS  (100,00%);</t>
  </si>
  <si>
    <t>CAIXA ROTATIVO MES ABRIL A MAIO 2025-MATERIAIS DE LIMPEZA / HIGIENE  (100,00%);</t>
  </si>
  <si>
    <t>ESPEDITO NICOLAU DOS SANTOS - PIX 271.495.521-53-SERVIÇO PLOTAGEM / ADESIVO / PLACAS / CRACHAS  (100,00%);</t>
  </si>
  <si>
    <t>MULTA DE TRANSITO YCARO GOMES-MULTAS DE TRANSITO  (100,00%);</t>
  </si>
  <si>
    <t>CARLOS DE JESUS SANTANA-ACERTO RESCISORIOS  (100,00%);</t>
  </si>
  <si>
    <t>PLANO DE SAÚDE REF. MÊS 05/2025-PLANO DE SAUDE  (100,00%);</t>
  </si>
  <si>
    <t>ANTONIO CARLOS SILVA ALVES - PIX Cs123phb@gmail.com-TRANSPORTE DE COLABORADORES  (100,00%);</t>
  </si>
  <si>
    <t>MAT. DE CONSUMO-MATERIAIS DE CONSUMO EM OBRAS  (100,00%);</t>
  </si>
  <si>
    <t>PASSAGEM COLABORADOR ALISSON MELO-PASSAGENS COLABORADORES (100,00%);</t>
  </si>
  <si>
    <t>PASSAGEM COLABORADOR ERIVALDO NASCIMENTO-PASSAGENS COLABORADORES (100,00%);</t>
  </si>
  <si>
    <t>EXAME - ASO-EXAMES  (100,00%);</t>
  </si>
  <si>
    <t>ANUIDADE ITAÚ NOVO 9/12-TARIFAS BANCARIAS (100,00%);</t>
  </si>
  <si>
    <t>SEGURO RANGER PRW 5/10-SEGUROS DE VEICULOS  (100,00%);</t>
  </si>
  <si>
    <t>YELUMSEG / RANGER GENILDO 5/10-SEGUROS DE VEICULOS  (100,00%);</t>
  </si>
  <si>
    <t>INFOMIDIA / NOTEBOOK SANSUMG 4/6-MATERIAIS DE INFORMATICA / COMPUTADOR (100,00%);</t>
  </si>
  <si>
    <t>PISOS P/ GALPÃO ADM 4/10-DESPESAS C/ CONSTRUÇÃO ESCRITORIO ADM  (100,00%);</t>
  </si>
  <si>
    <t>MANUTENÇÃO VEÍCULO FIAT TORO 3/4-MANUTENÇÃO/PEÇAS  VEICULOS (100,00%);</t>
  </si>
  <si>
    <t>INFOMIDIA / ALEX COMPUTADOR ADM 3/6-MATERIAIS DE INFORMATICA / COMPUTADOR (100,00%);</t>
  </si>
  <si>
    <t>MANUTENÇÃO VEÍCULO FIAT TORO (BOMBA INJETORA) 3/4-MANUTENÇÃO/PEÇAS  VEICULOS (100,00%);</t>
  </si>
  <si>
    <t>REDE MENDES / 06 PNEUS ÔNIBUS SCANER 03/03-MANUTENÇÃO/PEÇAS  VEICULOS (100,00%);</t>
  </si>
  <si>
    <t>CENTER PISOS / PISOS CONSTRUÇÃO ADM 2/2-DESPESAS C/ CONSTRUÇÃO ESCRITORIO ADM  (100,00%);</t>
  </si>
  <si>
    <t>COMPUTADOR / ADM RH 2/6-MATERIAIS DE INFORMATICA / COMPUTADOR (100,00%);</t>
  </si>
  <si>
    <t>REFORMULAÇÃO SITE A IDEAL PARTNER GOOGLE 2/10-SISTEMA / SERVIDOR  (100,00%);</t>
  </si>
  <si>
    <t>CASA DO MARCINEIRO / MESA ADM ESCRITÓRIO 1/10-DESPESAS C/ CONSTRUÇÃO ESCRITORIO ADM  (100,00%);</t>
  </si>
  <si>
    <t>PASSAGEM AZUL / YCARO-PASSAGENS COLABORADORES (100,00%);</t>
  </si>
  <si>
    <t>PASSAGEM 123 MILHA STEFÂNIA 1/3-PASSAGENS COLABORADORES (100,00%);</t>
  </si>
  <si>
    <t>GUIA CARTÓRIO 2º-SERVIÇO CARTORIO (100,00%);</t>
  </si>
  <si>
    <t>STARLINK INTERNET-INTERNET OBRAS  (100,00%);</t>
  </si>
  <si>
    <t>PORTO SEGURO / RANGER GILVAN 1/10-SEGUROS DE VEICULOS  (100,00%);</t>
  </si>
  <si>
    <t>MERCADO LIVRE / GRAVADOR DE REUNIÃO 1/2-MATERIAIS DE INFORMATICA / COMPUTADOR (100,00%);</t>
  </si>
  <si>
    <t>GOOGLE ONE GENILDO / ADM SISTEMA-SISTEMA / SERVIDOR  (100,00%);</t>
  </si>
  <si>
    <t>MERCADO LIVRE / SISTEMA-SISTEMA / SERVIDOR  (100,00%);</t>
  </si>
  <si>
    <t>NAVESA / MANUTENÇÃO RANGER GILVAN 1/4-MANUTENÇÃO/PEÇAS  VEICULOS (100,00%);</t>
  </si>
  <si>
    <t>ATLANTA CARTUCHO / ADM IMPRESSORA-MATERIAIS DE INFORMATICA / COMPUTADOR (100,00%);</t>
  </si>
  <si>
    <t>ARMARIO SERVIDOR / COMPUTADOR 1/6-MATERIAIS DE INFORMATICA / COMPUTADOR (100,00%);</t>
  </si>
  <si>
    <t>CADEIRA ESCRITÓRIO / ADM 1/6-DESPESAS C/ CONSTRUÇÃO ESCRITORIO ADM  (100,00%);</t>
  </si>
  <si>
    <t>NAVESA / REVISÃO RANGER GILVAN 1/4-MANUTENÇÃO/PEÇAS  VEICULOS (100,00%);</t>
  </si>
  <si>
    <t>NAVESA / REVISÃO RANGER GENILDO 1/4-MANUTENÇÃO/PEÇAS  VEICULOS (100,00%);</t>
  </si>
  <si>
    <t>IPVA SAVEIRO RB MBVS - PLACA QTN3I85 5º PARCELA-IPVA (100,00%);</t>
  </si>
  <si>
    <t>IPVA FIAT/TORO FREEDOM AT9 D - PLACA PLQ2I02 5º PARCELA-IPVA (100,00%);</t>
  </si>
  <si>
    <t>IPVA CHEVROLET/S10 LT DD4 - PLACA OBA1J57 5º PARCELA-IPVA (100,00%);</t>
  </si>
  <si>
    <t>IPVA RENAULT/OROCH PRO 16 - PLACA SDK1B29 5º PARCELA-IPVA (100,00%);</t>
  </si>
  <si>
    <t>IPVA IVECO/CITYCLASS 70C17 - PLACA ONB7A66 5º PARCELA-IPVA (100,00%);</t>
  </si>
  <si>
    <t>IPVA HYUNDAI/HB20S 1.6A PREM - PLACA QTS7F16 5º PARCELA-IPVA (100,00%);</t>
  </si>
  <si>
    <t>IPVA FORD/KA SE 1.0 HA C - PLACA RBM4C88 5º PARCELA-IPVA (100,00%);</t>
  </si>
  <si>
    <t>IPVA FIAT/ARGO DRIVE 1.0 - PLACA PBE2E75 5º PARCELA-IPVA (100,00%);</t>
  </si>
  <si>
    <t>IPVA I/FORD RANGER XLTCD3D4A - PLACA SDN9A29 5º PARCELA-IPVA (100,00%);</t>
  </si>
  <si>
    <t>IPVA I/FORD RANGER XLTCD4A32C - PLACA RCF2A85 5º PARCELA-IPVA (100,00%);</t>
  </si>
  <si>
    <t>IPVA I/FORD RANGER XLTCD4A32C - PLACA PRW6F12 5º PARCELA-IPVA (100,00%);</t>
  </si>
  <si>
    <t>IPVA EFFA/V21 - PLACA SDJ9E34 5º PARCELA-IPVA (100,00%);</t>
  </si>
  <si>
    <t>IPVA FIAT/DOBLO ESSENCE 7L E - PLACA RMN9D83 5º PARCELA-IPVA (100,00%);</t>
  </si>
  <si>
    <t>IPVA RENAULT/OROCH EXP 16 SCE - PLACA RTP7H45 5º PARCELA-IPVA (100,00%);</t>
  </si>
  <si>
    <t>DESP. REF. 31/03 A 06/04-SERVIÇO LAVA JATO (92,11%);
MATERIAIS DE CONSUMO EM OBRAS  (7,89%);</t>
  </si>
  <si>
    <t>RUA AV. BEATRIZ BRAGA CASA 03 REF. 15-05 A 15-06-25-ALUGUEL ALOJAMENTO  (100,00%);</t>
  </si>
  <si>
    <t>R. FRANCISCA NOG. COSTA Nº 564  15.05 A 15.06-ALUGUEL ALOJAMENTO  (100,00%);</t>
  </si>
  <si>
    <t>RUA DO NIQUEL COND. ACACIA APT. 102 REF. 15-05 A 15-06-ALUGUEL ALOJAMENTO  (100,00%);</t>
  </si>
  <si>
    <t>MACELO FELIX DE MORAES-FERIAS  (100,00%);</t>
  </si>
  <si>
    <t>EDIVALDO RIBEIRO DA SILVA-FERIAS  (100,00%);</t>
  </si>
  <si>
    <t>REF. FOLHA PAGAMENTO 04/2025-SALARIO (100,00%);</t>
  </si>
  <si>
    <t>ELOSINO SOUSA JUNIOR-FERIAS  (100,00%);</t>
  </si>
  <si>
    <t>ANTONIO HILTON DA CONCEICAO-FERIAS  (100,00%);</t>
  </si>
  <si>
    <t>IADSON DA SILVA BASTOS-FERIAS  (100,00%);</t>
  </si>
  <si>
    <t>NOTAS DA SEMANA 31-03 A 04-05 2025-SERVIÇO LAVA JATO (100,00%);</t>
  </si>
  <si>
    <t>NOTINHAS DA SEMANA 05-05 A 11-05-PASSAGENS COLABORADORES (100,00%);</t>
  </si>
  <si>
    <t>CARLOS DE JESUS SANTANA-MULTA RESCISORIAS FGTS (100,00%);</t>
  </si>
  <si>
    <t>LUCAS DA CRUZ DOS SANTOS-FERIAS  (100,00%);</t>
  </si>
  <si>
    <t>EVA FASHION SERVICOS DA MODA EIRELI - PIX 37.245.919/0001-55-UNIFORMES (100,00%);</t>
  </si>
  <si>
    <t>LORRANE CAROLINE DE OLIVEIRA - PIX 13.553.365/0001-95-HOTEL COLABORADORES  (100,00%);</t>
  </si>
  <si>
    <t>VEICULO RANGER GILVAN-COMBUSTIVEL VEICULOS (100,00%);</t>
  </si>
  <si>
    <t>DIARISTA SR. APRIGIO-RETIRADAS GILVAN / GENILDO (100,00%);</t>
  </si>
  <si>
    <t>COMBUSTÍVEL RANGER PRETA-COMBUSTIVEL VEICULOS (100,00%);</t>
  </si>
  <si>
    <t>CONSULTA CONNECT REF. MÊS 04/2025-SERVIÇO SERASA (100,00%);</t>
  </si>
  <si>
    <t>LOCAÇÃO CONTAINER REF. 05/2025-LOCAÇÃO CONTAINER  (100,00%);</t>
  </si>
  <si>
    <t>ELABORAÇÃO PGR, PCA, PPR E PCMSO-PROGRAMA DE SEGURANÇA DO TRABALHO  (100,00%);</t>
  </si>
  <si>
    <t>PASSAGEM COLABORADOR P/ RODOVIÁRIA-SERVIÇO MOTOBOY / UBER  (100,00%);</t>
  </si>
  <si>
    <t>JUROS LIMITE DA CONTA-JUROS BANCARIOS  (100,00%);</t>
  </si>
  <si>
    <t>MAT. DE CONSUMO EM OBRA: ROLO, TRINCHA E ESPATULA-MATERIAIS DE CONSUMO EM OBRAS  (100,00%);</t>
  </si>
  <si>
    <t>MATERIAL DE CONSUMO - ROLO , TRINCHAS , LIXA FERRO E ESPATULA-MATERIAIS DE CONSUMO EM OBRAS  (100,00%);</t>
  </si>
  <si>
    <t>LABORATORIO POPULAR LTDA - PIX 18.409.521/0001-62-EXAMES  (100,00%);</t>
  </si>
  <si>
    <t>PASSAGEM COLABORADOR EDIMILSON DUARTE-PASSAGENS COLABORADORES (100,00%);</t>
  </si>
  <si>
    <t>PASSAGEM COLABORADOR JOSE MARCELO-TRANSPORTE DE COLABORADORES  (100,00%);</t>
  </si>
  <si>
    <t>RIBEIRO REMOCOES LEVES - PIX (64) 9 9671-3849-FRETE MATERIAIS E EQUIPAMENTOS (100,00%);</t>
  </si>
  <si>
    <t>MANUTENCAO DE MAQUINA DE LAVAR-MOVEIS OBRAS  (100,00%);</t>
  </si>
  <si>
    <t>ULTIMA CONTA ENERGIA WANDERSON-ENERGIA ALOJAMENTO (100,00%);</t>
  </si>
  <si>
    <t>PASSAGEM COLABORADOR EDIVALDO RIBEIRO-PASSAGENS COLABORADORES (100,00%);</t>
  </si>
  <si>
    <t>REFEIÇÕES COLABORADORES REF. 16/05 A 31/05-REFEIÇÕES COLABORADORES (100,00%);</t>
  </si>
  <si>
    <t>PASSAGEM COLABORADOR TARCISIO-PASSAGENS COLABORADORES (100,00%);</t>
  </si>
  <si>
    <t>REEMBOLSO CAIXA ROTATIVO REF. MÊS 04/2025-MANUTENÇÃO/PEÇAS  VEICULOS (100,00%);</t>
  </si>
  <si>
    <t>DESPESAS DO ÔNIBUS - EIXO TRASEIRO E RETIFICA DO CABECOTE-MANUTENÇÃO/PEÇAS  VEICULOS (100,00%);</t>
  </si>
  <si>
    <t>PASSAGENS COLABORADORES REF. 12/05 A 16/05-PASSAGENS COLABORADORES (100,00%);</t>
  </si>
  <si>
    <t>RETIFICA DO CABECOTE-MANUTENÇÃO/PEÇAS  VEICULOS (100,00%);</t>
  </si>
  <si>
    <t>TREINAMENTO NR26-CURSOS / TREINAMENTOS  (100,00%);</t>
  </si>
  <si>
    <t>TREINAMENTO NR12  / NR20 / NR33 E NR35-CURSOS / TREINAMENTOS  (100,00%);</t>
  </si>
  <si>
    <t>BAIXA DO PROTESTO SH ANDAIMES-SERVIÇO CARTORIO (100,00%);</t>
  </si>
  <si>
    <t>REFEICÕES COLABORADORES 16/05 A 31/05-REFEIÇÕES COLABORADORES (100,00%);</t>
  </si>
  <si>
    <t>LOTE 16 REF. 04/2025-IPTU (100,00%);</t>
  </si>
  <si>
    <t>LOTE 15 REF. 04/2025-IPTU (100,00%);</t>
  </si>
  <si>
    <t>LOTE 17 REF. 04/2025-IPTU (100,00%);</t>
  </si>
  <si>
    <t>TREINAMENTO DE NR06/ NR12/ NR26/ NR33/ NR34/ NR35-CURSOS / TREINAMENTOS  (100,00%);</t>
  </si>
  <si>
    <t>SAMERSON ALEXSANDRO DE MELO - PIX 787.510.636-20-HOTEL COLABORADORES  (100,00%);</t>
  </si>
  <si>
    <t>CARLOS RITLER MOREIRA GADELHA - PIX 943.891.013-15-MANUTENÇÃO/PEÇAS  VEICULOS (100,00%);</t>
  </si>
  <si>
    <t>REFEIÇÃO COLABORADOR SEVERINO CAMARA-REFEIÇÕES COLABORADORES (100,00%);</t>
  </si>
  <si>
    <t>REFEIÇÃO COLAB. BRENO ALEXANDRE - TREINAMENTO SOUZALANDIA-REFEIÇÕES COLABORADORES (100,00%);</t>
  </si>
  <si>
    <t>PASSAGEM COLABORADOR FRANCISCO JOSÉ MACEDO-PASSAGENS COLABORADORES (100,00%);</t>
  </si>
  <si>
    <t>MATERIAIS DE LIMPEZA - SACOS / LIXO-MATERIAIS DE LIMPEZA / HIGIENE  (100,00%);</t>
  </si>
  <si>
    <t>SERVIÇO DE PLASTIFICAÇÃO-SERVIÇO GRAFICA / IMPRESSAO  (100,00%);</t>
  </si>
  <si>
    <t>DESPESAS DE VIAGEM - GOIANIA X NIQUELANDIA-COMBUSTIVEL VEICULOS (100,00%);</t>
  </si>
  <si>
    <t>HONORARIOS ADVOCATICIOS REF. 04/2025-HONORARIOS ADVOCATICIOS  (100,00%);</t>
  </si>
  <si>
    <t>AV. LENCOIS, 5 REF. 20.05 A 20.06-ALUGUEL ALOJAMENTO  (100,00%);</t>
  </si>
  <si>
    <t>TRAV DA PONTE Nº 07 CENTRO REF. 05/2025-ALUGUEL ALOJAMENTO  (100,00%);</t>
  </si>
  <si>
    <t>FGTS REF. 04/2025-FGTS FUNCIONARIOS  (100,00%);</t>
  </si>
  <si>
    <t>SISTEMA EMISSOR NF-SISTEMA / SERVIDOR  (100,00%);</t>
  </si>
  <si>
    <t>VALDIR TOMAZ - PIX 061.328.306-69-SERVIÇO MECANICO  (100,00%);</t>
  </si>
  <si>
    <t>DESPESAS REF. VIAGEM P/ EUROCHEM-REFEIÇÕES COLABORADORES (100,00%);</t>
  </si>
  <si>
    <t>RODRIGO CANDIDO MARTINS - PIX (64) 9 9927-0424-MANUTENÇÃO/PEÇAS MAQUINAS E EQUIPAMENTOS (100,00%);</t>
  </si>
  <si>
    <t>COMPUCARD INDUSTRIA - PIX 05.927.765/0001-95-SERVIÇO PLOTAGEM / ADESIVO / PLACAS / CRACHAS  (100,00%);</t>
  </si>
  <si>
    <t>MOBILIZAÇÃO DE UMA TESOURINHA 10 MTS-FRETE MATERIAIS E EQUIPAMENTOS (100,00%);</t>
  </si>
  <si>
    <t>LOCAÇÃO DE PLATAFORMA TESOURA 10MT-LOCAÇAO PLATAFORMA ELEVATORIA (100,00%);</t>
  </si>
  <si>
    <t>PLANO DE SAÚDE REF. MÊS 05/2025 (COPARTICIPAÇÃO)-PLANO DE SAUDE  (100,00%);</t>
  </si>
  <si>
    <t>LOCAÇÃO CONTAINERS 01/02 A 28/02-LOCAÇÃO CONTAINER  (100,00%);</t>
  </si>
  <si>
    <t>LOCAÇÃO CONTAINERS 01/01 A 31/01/25-LOCAÇÃO CONTAINER  (100,00%);</t>
  </si>
  <si>
    <t>TRANSP. COLAB. REF. 42 VALES 04/25 E 180 VALES 05/25-TRANSPORTE DE COLABORADORES  (100,00%);</t>
  </si>
  <si>
    <t>EXAMES - ASO REF. 04/2025-EXAMES  (100,00%);</t>
  </si>
  <si>
    <t>MANUTENÇÃO COMPUTADOR GILVAN-MATERIAIS DE INFORMATICA / COMPUTADOR (100,00%);</t>
  </si>
  <si>
    <t>REF. P/ OS COLABORADORES EM TREINAMENTO 22 E 23/05/25-REFEIÇÕES COLABORADORES (100,00%);</t>
  </si>
  <si>
    <t>CLÍNICA MÉDICA MARIA GLEIDE BATISTA -LTDA - PIX 03.238.164/0001-40-EXAMES  (100,00%);</t>
  </si>
  <si>
    <t>LEONARDO DOS SANTOS LIMA - 060.272.004 48-PASSAGENS COLABORADORES (100,00%);</t>
  </si>
  <si>
    <t>REFEIÇÃO COLABORADORES TARCISIO LIMA E CLEBISOM TIAGO-REFEIÇÕES COLABORADORES (100,00%);</t>
  </si>
  <si>
    <t>REFEIÇÃO COLABORADORES FRANCISCO JOSÉ E LUIS EDUARDO DE SOUSA-REFEIÇÕES COLABORADORES (100,00%);</t>
  </si>
  <si>
    <t>RUAN DIAS FIGUEROA-ACERTO RESCISORIOS  (100,00%);</t>
  </si>
  <si>
    <t>RUAN DIAS FIGUEROA-FGTS FUNCIONARIOS  (100,00%);</t>
  </si>
  <si>
    <t>CLAYTON DE LIMA-FERIAS  (100,00%);</t>
  </si>
  <si>
    <t>GERSON DA SILVA GOMES-ACERTO RESCISORIOS  (100,00%);</t>
  </si>
  <si>
    <t>GERSON DA SILVA GOMES-MULTA RESCISORIAS FGTS (100,00%);</t>
  </si>
  <si>
    <t>COMBUSTIVEL VEICULOS-COMBUSTIVEL VEICULOS (100,00%);</t>
  </si>
  <si>
    <t>SERVIÇO DE LAVA JATO-SERVIÇO LAVA JATO (100,00%);</t>
  </si>
  <si>
    <t>GOMES FERREIRA E RODRIGUES - 21.092.348/0001-26-EXAMES  (100,00%);</t>
  </si>
  <si>
    <t>FRETE CARTÕES P/ COLABORADORES NAS OBRAS-FRETE TRANSPORTADORA (100,00%);</t>
  </si>
  <si>
    <t>MATERIAIS DE LIMPEZA - SACOS DE LIXO-MATERIAIS DE LIMPEZA / HIGIENE  (100,00%);</t>
  </si>
  <si>
    <t>ALUGUEL SALA TREINAMENTO DIAS 22/05 E 23/05-ALUGUEL ALOJAMENTO  (100,00%);</t>
  </si>
  <si>
    <t>ERIVAM SANTANA DE LIMA - PIX (34) 9 9211-8088-TRANSPORTE DE COLABORADORES  (100,00%);</t>
  </si>
  <si>
    <t>CLINICA LABORATORIO UNNIQUE LTDA ME - PIX 08.075.247/0001-89-EXAMES  (100,00%);</t>
  </si>
  <si>
    <t>DESPESA VIAGEM - TRANSPORTE ERIC SANTOS-TRANSPORTE DE COLABORADORES  (100,00%);</t>
  </si>
  <si>
    <t>DESPESA DE VIAGEM - TRANSPORTE CASSIO ASSIS-TRANSPORTE DE COLABORADORES  (100,00%);</t>
  </si>
  <si>
    <t>LINDENBERG ARAUJO ROCHA - PIX 860.667.906-25-GUINCHO  (100,00%);</t>
  </si>
  <si>
    <t>-Recebimento de Clientes (100,00%);</t>
  </si>
  <si>
    <t>SEGURO DE VIDA REF. MÊS 04/2025-SEGUROS DE VIDA  (100,00%);</t>
  </si>
  <si>
    <t>ZEQUINHA 05.480.460/0001-88-UNIFORMES (100,00%);</t>
  </si>
  <si>
    <t>DESPESA VIAGEM - TRANSPORTE COLAB. INACIO JOSE-TRANSPORTE DE COLABORADORES  (100,00%);</t>
  </si>
  <si>
    <t>R. FRANCISCO NOGUEIRA REF. 02/2025-ENERGIA ALOJAMENTO (100,00%);</t>
  </si>
  <si>
    <t>R. FRANCISCO NOGUEIRA REF. 03/2025-ENERGIA ALOJAMENTO (100,00%);</t>
  </si>
  <si>
    <t>R. FRANCISCO NOGUEIRA REF. 04/2025-ENERGIA ALOJAMENTO (100,00%);</t>
  </si>
  <si>
    <t>R. FRANCISCO NOGUEIRA REF. 05/2025-ENERGIA ALOJAMENTO (100,00%);</t>
  </si>
  <si>
    <t>MATERIAIS DE INFORMÁTICA - TONER E PASTA L-MATERIAIS DE INFORMATICA / COMPUTADOR (100,00%);</t>
  </si>
  <si>
    <t>MANUTENÇÃO ACIDENTE HB20s-MANUTENÇÃO/PEÇAS  VEICULOS (100,00%);</t>
  </si>
  <si>
    <t>SERV MONT. E DESM. ANDAIMES-Recebimento de Clientes (100,00%);</t>
  </si>
  <si>
    <t>IPVA I/FORD RANGER XLTCD3D4A - PLACA SDN9A29 1º PARCELA-IPVA (100,00%);</t>
  </si>
  <si>
    <t>IPVA I/FORD RANGER XLTCD4A32C - PLACA RCF2A85 1º PARCELA-IPVA (100,00%);</t>
  </si>
  <si>
    <t>IPVA I/FORD RANGER XLTCD4A32C - PLACA PRW6F12 1º PARCELA-IPVA (100,00%);</t>
  </si>
  <si>
    <t>IPVA EFFA/V21 - PLACA SDJ9E34 1º PARCELA-IPVA (100,00%);</t>
  </si>
  <si>
    <t>IPVA FIAT/DOBLO ESSENCE 7L E - PLACA RMN9D83 1º PARCELA-IPVA (100,00%);</t>
  </si>
  <si>
    <t>KESLEY ANDRADE DOS SANTOS-ACERTO RESCISORIOS  (100,00%);</t>
  </si>
  <si>
    <t>KESLEY ANDRADE DOS SANTOS-FGTS FUNCIONARIOS  (100,00%);</t>
  </si>
  <si>
    <t>AUTO ELETRICA ELTON - PIX (34) 9 9960-4112-MANUTENÇÃO/PEÇAS  VEICULOS (100,00%);</t>
  </si>
  <si>
    <t>PASSAGENS COLABORADORES REF. 19/05 A 23/05-PASSAGENS COLABORADORES (100,00%);</t>
  </si>
  <si>
    <t>GUINCHO RODOVIA A OFICINA EUROCHEM SERRA OROCHI-GUINCHO  (100,00%);</t>
  </si>
  <si>
    <t>BONIFICAÇÃO YCARO - SERV MONT ANDAIMENS-BONIFICAÇOES (100,00%);</t>
  </si>
  <si>
    <t>FRETE EPIS-FRETE TRANSPORTADORA (100,00%);</t>
  </si>
  <si>
    <t>LOCAÇÃO CONTAINERS-LOCAÇÃO CONTAINER  (100,00%);</t>
  </si>
  <si>
    <t>TREINAMENTO NR33/ NR34 E NR35-CURSOS / TREINAMENTOS  (100,00%);</t>
  </si>
  <si>
    <t>TREINAMENTO NR12-CURSOS / TREINAMENTOS  (100,00%);</t>
  </si>
  <si>
    <t>MANUTENÇÃO DE 08 ESMILHADEIRAS-MANUTENÇÃO/PEÇAS MAQUINAS E EQUIPAMENTOS (100,00%);</t>
  </si>
  <si>
    <t>REGRAS PELA VIDA 5.13 / NR26-CURSOS / TREINAMENTOS  (100,00%);</t>
  </si>
  <si>
    <t>TREINAMENTO REGRAS PELA VIDA 5.10 / NR12 / NR26-CURSOS / TREINAMENTOS  (100,00%);</t>
  </si>
  <si>
    <t>PLANO SAÚDE REF. MÊS 05/25-PLANO DE SAUDE  (100,00%);</t>
  </si>
  <si>
    <t>LOCAÇÃO RÁDIO PERÍODO 15/03 A 14/04-LOCAÇAO RADIOS DE COMUNICAÇÃO (100,00%);</t>
  </si>
  <si>
    <t>CLARO TELEFONIA REF. 04/2025-INTERNET / TELEFONE ADM  (100,00%);</t>
  </si>
  <si>
    <t>05 COLCHÕES-MOVEIS OBRAS  (100,00%);</t>
  </si>
  <si>
    <t>CANTINA L E - PIX 52.891.012/0001-57-REFEIÇÕES COLABORADORES (100,00%);</t>
  </si>
  <si>
    <t>LOCAÇÃO 07 LIXADEIRAS REF. PERÍODO 28/04 A 27/05/25-LOCAÇÃO EQUIPAMENTOS  (100,00%);</t>
  </si>
  <si>
    <t>TREINAMENTO NR6 / NR12 / NR20 / NR33-CURSOS / TREINAMENTOS  (100,00%);</t>
  </si>
  <si>
    <t>MAT. PAPELARIA-MATERIAS DE ESCRITORIO (100,00%);</t>
  </si>
  <si>
    <t>INTERNET MOVEL VALDMAR AUGUSTO-INTERNET OBRAS  (100,00%);</t>
  </si>
  <si>
    <t>AUTO SOCORRO EZEQUIEL - PIX 29.751.094/0001-12-MANUTENÇÃO/PEÇAS MAQUINAS E EQUIPAMENTOS (100,00%);</t>
  </si>
  <si>
    <t>JUCIANE GONÇALVES DA SILVA - PIX jucianed077@gmail.com-SERVIÇO LAVA JATO (100,00%);</t>
  </si>
  <si>
    <t>REVISÃO ONIBUS IVECO 85 MIL KM-MANUTENÇÃO/PEÇAS  VEICULOS (100,00%);</t>
  </si>
  <si>
    <t>ITU REF. 05/2023-IPTU (100,00%);</t>
  </si>
  <si>
    <t>ITU REF. 06/2023-IPTU (100,00%);</t>
  </si>
  <si>
    <t>ITU REF. 07/2023-IPTU (100,00%);</t>
  </si>
  <si>
    <t>ITU REF. 08/2023-IPTU (100,00%);</t>
  </si>
  <si>
    <t>ITU REF. 09/2023-IPTU (100,00%);</t>
  </si>
  <si>
    <t>MANUTENÇÃO OROCH-MANUTENÇÃO/PEÇAS  VEICULOS (100,00%);</t>
  </si>
  <si>
    <t>UBER MOACIR-SERVIÇO MOTOBOY / UBER  (100,00%);</t>
  </si>
  <si>
    <t>-DESUSO  (100,00%);</t>
  </si>
  <si>
    <t>MANUTENÇÃO RANGER-MANUTENÇÃO/PEÇAS  VEICULOS (100,00%);</t>
  </si>
  <si>
    <t>ENERGIA REF. 01/25 A 05/25-ENERGIA ALOJAMENTO (100,00%);</t>
  </si>
  <si>
    <t>TARIFA INICIAL ABERTURA DE CONTA CAPITAL INTEGRALIZADO-TARIFAS BANCARIAS (100,00%);</t>
  </si>
  <si>
    <t>PGFN - SISPAR: 012850218-PARCELAMENTO (100,00%);</t>
  </si>
  <si>
    <t>EMISSÃO DE INTEIRO TEOR LOTE PQ OESTE E FAZENDA-SERVIÇO CARTORIO (100,00%);</t>
  </si>
  <si>
    <t>LOCAÇÃO RADIO REF. MÊS 04/2025-LOCAÇAO RADIOS DE COMUNICAÇÃO (100,00%);</t>
  </si>
  <si>
    <t>PORTAL P/ PORTA E COLA-DESPESAS C/ CONSTRUÇÃO ESCRITORIO ADM  (100,00%);</t>
  </si>
  <si>
    <t>BM 16 ROTINA-Recebimento de Clientes (100,00%);</t>
  </si>
  <si>
    <t>BM 16-Recebimento de Clientes (100,00%);</t>
  </si>
  <si>
    <t>LOCAÇÃO VEÍCULO HB20 REF. 17/02 A 19/03/25-LOCAÇAO VEICULOS  (100,00%);</t>
  </si>
  <si>
    <t>ELIAS LEONCIO DE PAULA - PIX (62) 9 9959-2188-MANUTENÇÃO/PEÇAS MAQUINAS E EQUIPAMENTOS (100,00%);</t>
  </si>
  <si>
    <t>RAI GLEIDSON LIMA DA SILVA-FERIAS  (100,00%);</t>
  </si>
  <si>
    <t>BRUNO VINICIUS DOS SANTOS-FERIAS  (100,00%);</t>
  </si>
  <si>
    <t>CASSIO ASSIS DOS SANTOS-ACERTO RESCISORIOS  (100,00%);</t>
  </si>
  <si>
    <t>CASSIO ASSIS DOS SANTOS-FGTS FUNCIONARIOS  (100,00%);</t>
  </si>
  <si>
    <t>WILLIAM MONTEIRO BEZERRA-FERIAS  (100,00%);</t>
  </si>
  <si>
    <t>MURILLO LUIZ PEREIRA - PIX (34) 9 9818-6238-MANUTENÇÃO/PEÇAS MAQUINAS E EQUIPAMENTOS (100,00%);</t>
  </si>
  <si>
    <t>REFEIÇÃO COLABORADOR WICLIFF NOGUEIRA-REFEIÇÕES COLABORADORES (100,00%);</t>
  </si>
  <si>
    <t>SEGURO DE PASSAGEIRO IVECO CITYCLESS-SEGUROS DE VEICULOS  (100,00%);</t>
  </si>
  <si>
    <t>ALUGUEL GALPAO ADM 10/04 a 10/05* CORRETO -ATT EDUARDO-ALUGUEIS ADM (100,00%);</t>
  </si>
  <si>
    <t>FRETE ARAGUARI X SERRA SALITRE-FRETE TINTAS E SOLVENTE (100,00%);</t>
  </si>
  <si>
    <t>LOCAÇÃO CONTAINER REF. 01/02 A 28/02/25-LOCAÇÃO CONTAINER  (100,00%);</t>
  </si>
  <si>
    <t>FRETE SILAS CATALÃO X GOINAIA + FRETE ADM TRINDADE-FRETE MATERIAIS E EQUIPAMENTOS (100,00%);</t>
  </si>
  <si>
    <t>RYANN PABLO MEDEIROS DE ARAUJO-ACERTO RESCISORIOS  (100,00%);</t>
  </si>
  <si>
    <t>RYANN PABLO MEDEIROS DE ARAUJO-FGTS FUNCIONARIOS  (100,00%);</t>
  </si>
  <si>
    <t>MATHEUS VICTOR MARQUES DA SILVA SOUSA-FGTS FUNCIONARIOS  (100,00%);</t>
  </si>
  <si>
    <t>JOSE ALBERTO SIPRIANO DANTAS-ACERTO RESCISORIOS  (100,00%);</t>
  </si>
  <si>
    <t>JOSE ALBERTO SIPRIANO DANTAS-FGTS FUNCIONARIOS  (100,00%);</t>
  </si>
  <si>
    <t>JOSE ALBERTO SIPRIANO DANTAS-MULTA RESCISORIAS FGTS (100,00%);</t>
  </si>
  <si>
    <t>VALE TRANSPORTE REF. 20 DIAS-TRANSPORTE DE COLABORADORES  (100,00%);</t>
  </si>
  <si>
    <t>DESPESAS VIAGEM VISITA TEC. L.EDUARDO.M - BALSAS-COMBUSTIVEL VEICULOS (100,00%);</t>
  </si>
  <si>
    <t>IDA VALDMAR - ITUBIARA - GO-COMBUSTIVEL VEICULOS (100,00%);</t>
  </si>
  <si>
    <t>DIARIA ROBERTO FRETE GOIÂNIA X SERRA DO SALITRE-TINTAS E SOLVENTES (100,00%);</t>
  </si>
  <si>
    <t>DIARIA HOSPEDAGEM REINALDO-HOTEL COLABORADORES  (100,00%);</t>
  </si>
  <si>
    <t>COMPRESSOR ELETRICO SCHULZ SRP 4060E AD-MAQUINAS / EQUIPAMENTOS  (100,00%);</t>
  </si>
  <si>
    <t>MATHEUS VICTOR MARQUES DA SILVA SOUSA-ACERTO RESCISORIOS  (100,00%);</t>
  </si>
  <si>
    <t>BICO E LEQUE PISTOLA AIR LESS-MANUTENÇÃO/PEÇAS MAQUINAS E EQUIPAMENTOS (100,00%);</t>
  </si>
  <si>
    <t>DESPESA DE VIAGEM REF. 05/05 A 09/05-REFEIÇÕES COLABORADORES (92,31%)</t>
  </si>
  <si>
    <t>DESPESA DE VIAGEM REF. 05/05 A 09/05PASSAGENS COLABORADORES (7,69%);</t>
  </si>
  <si>
    <t>DESPESAS REF. SEMANA 28/04 A 30/04-FRETE TRANSPORTADORA (14,55%);</t>
  </si>
  <si>
    <t>DESPESAS REF. SEMANA 28/04 A 30/04MATERIAIS DE CONSUMO EM OBRAS  (85,45%);</t>
  </si>
  <si>
    <t>DESPESAS REF. SEMANA 28/04 A 30/04-SERVIÇO LAVA JATO (4,28%)</t>
  </si>
  <si>
    <t>DESPESAS REF. SEMANA 28/04 A 30/04-REFEIÇÕES COLABORADORES (5,94%)</t>
  </si>
  <si>
    <t>DESPESAS REF. SEMANA 28/04 A 30/04-EPIS (17,20%);</t>
  </si>
  <si>
    <t>DESPESAS REF. SEMANA 28/04 A 30/04-PASSAGENS COLABORADORES (52,19%);</t>
  </si>
  <si>
    <t>DESPESAS REF. SEMANA 28/04 A 30/04-MATERIAIS DE INFORMATICA / COMPUTADOR (13,48%);</t>
  </si>
  <si>
    <t>DESPESAS REF. SEMANA 28/04 A 30/04-INTERNET OBRAS  (2,38%);</t>
  </si>
  <si>
    <t>DESPESAS REF. SEMANA 28/04 A 30/04-MATERIAIS DE CONSUMO EM OBRAS  (2,88%);</t>
  </si>
  <si>
    <t>DESPESAS REF. SEMANA 28/04 A 30/04SERVIÇO MOTOBOY / UBER  (1,65%)</t>
  </si>
  <si>
    <t>DESPESA DE VIAGEM ARAXA VISITA MOBILIZAÇÃO-COMBUSTIVEL VEICULOS (33,33%);</t>
  </si>
  <si>
    <t>DESPESA DE VIAGEM ARAXA VISITA MOBILIZAÇÃO-REFEIÇÕES COLABORADORES (33,33%);</t>
  </si>
  <si>
    <t>DESPESA DE VIAGEM ARAXA VISITA MOBILIZAÇÃO HOTEL COLABORADORES  (33,33%)</t>
  </si>
  <si>
    <t>DESPESAS VLI PERÍODO 08/04 A 02/05-SERVIÇO LAVA JATO (3,03%)</t>
  </si>
  <si>
    <t>DESPESAS VLI PERÍODO 08/04 A 02/05-COMBUSTIVEL VEICULOS (61,15%)</t>
  </si>
  <si>
    <t>DESPESAS VLI PERÍODO 08/04 A 02/05-HOTEL COLABORADORES  (6,25%);</t>
  </si>
  <si>
    <t>DESPESAS VLI PERÍODO 08/04 A 02/05-REFEIÇÕES COLABORADORES (1,21%);</t>
  </si>
  <si>
    <t>DESPESAS VLI PERÍODO 08/04 A 02/05-EPIS (10,52%)</t>
  </si>
  <si>
    <t>DESPESAS VLI PERÍODO 08/04 A 02/05-TRANSPORTE DE COLABORADORES  (8,19%);</t>
  </si>
  <si>
    <t>DESPESAS VLI PERÍODO 08/04 A 02/05-INTERNET OBRAS  (3,67%);</t>
  </si>
  <si>
    <t>DESPESAS VLI PERÍODO 08/04 A 02/05MATERIAIS DE CONSUMO EM OBRAS  (5,98%);</t>
  </si>
  <si>
    <t>CAIXA ROTATIVO MES MAIO A JUNHO 2025-REFEIÇÕES COLABORADORES (43,67%)</t>
  </si>
  <si>
    <t>CAIXA ROTATIVO MES MAIO A JUNHO 2025-MATERIAS DE ESCRITORIO (12,66%)</t>
  </si>
  <si>
    <t>CAIXA ROTATIVO MES MAIO A JUNHO 2025INTERNET OBRAS  (6,24%);</t>
  </si>
  <si>
    <t>CAIXA ROTATIVO MES MAIO A JUNHO 2025-MATERIAIS DE CONSUMO EM OBRAS  (37,43%);</t>
  </si>
  <si>
    <t>VISITA OBRA MOSAIC ARAXA-COMBUSTIVEL VEICULOS (60,00%);</t>
  </si>
  <si>
    <t>VISITA OBRA MOSAIC ARAXA-HOTEL COLABORADORES  (23,33%);</t>
  </si>
  <si>
    <t>VISITA OBRA MOSAIC ARAXA-REFEIÇÕES COLABORADORES (16,67%);</t>
  </si>
  <si>
    <t>DESPESA VIAGEM REF. SEMANA 12/05 A 16/05-REFEIÇÕES COLABORADORES (49,61%)</t>
  </si>
  <si>
    <t>DESPESA VIAGEM REF. SEMANA 12/05 A 16/05-PASSAGENS COLABORADORES (50,39%);</t>
  </si>
  <si>
    <t>COMBUSTIVEL-COMBUSTIVEL VEICULOS (43,53%);</t>
  </si>
  <si>
    <t>COMBUSTIVELCOMBUSTIVEL EQUIPAMENTOS (56,47%);</t>
  </si>
  <si>
    <t>DESPESA VIAGEM COLABORADOR GIVANILSON BARBOSA-REFEIÇÕES COLABORADORES (54,55%);</t>
  </si>
  <si>
    <t>DESPESA VIAGEM COLABORADOR GIVANILSON BARBOSA-PASSAGENS COLABORADORES (45,45%);</t>
  </si>
  <si>
    <t>MATERIAL DE CONSUMO E TINTAS E SOLVENTES-TINTAS E SOLVENTES (56,58%);</t>
  </si>
  <si>
    <t>MATERIAL DE CONSUMO E TINTAS E SOLVENTESMATERIAIS DE CONSUMO EM OBRAS  (43,42%);</t>
  </si>
  <si>
    <t>CAIXA ROTATIVO REF. MÊS 05/2025-MANUTENÇÃO/PEÇAS  VEICULOS (40,00%);</t>
  </si>
  <si>
    <t>CAIXA ROTATIVO REF. MÊS 05/2025-REFEIÇÕES COLABORADORES (30,00%)</t>
  </si>
  <si>
    <t>CAIXA ROTATIVO REF. MÊS 05/2025-MATERIAIS DE CONSUMO EM OBRAS  (30,00%);</t>
  </si>
  <si>
    <t>COMBUSTÍVEL-COMBUSTIVEL VEICULOS (93,40%)</t>
  </si>
  <si>
    <t>COMBUSTÍVEL-COMBUSTIVEL EQUIPAMENTOS (6,60%);</t>
  </si>
  <si>
    <t>REF. COLAB. E COMB. P/ DESMOBILIZAÇÃO DA PARADA MOSAIC ARAXA-COMBUSTIVEL VEICULOS (50,00%)</t>
  </si>
  <si>
    <t>REF. COLAB. E COMB. P/ DESMOBILIZAÇÃO DA PARADA MOSAIC ARAXA-REFEIÇÕES COLABORADORES (50,00%);</t>
  </si>
  <si>
    <t>DESPESA VIAGEM COLAB. WICLIFF NOGUEIRA-REFEIÇÕES COLABORADORES (44,44%);</t>
  </si>
  <si>
    <t>DESPESA VIAGEM COLAB. WICLIFF NOGUEIRA-PASSAGENS COLABORADORES (55,56%);</t>
  </si>
  <si>
    <t>PIS E COFINS REF. 04/2025-PIS (17,81%)</t>
  </si>
  <si>
    <t>PIS E COFINS REF. 04/2025COFINS  (82,19%);</t>
  </si>
  <si>
    <t>DESPESA SEMANA REF. 12/05 A 16/05-COMBUSTIVEL VEICULOS (43,65%)</t>
  </si>
  <si>
    <t>DESPESA SEMANA REF. 12/05 A 16/05-SERVIÇO ELETRICO  (17,05%);</t>
  </si>
  <si>
    <t>DESPESA SEMANA REF. 12/05 A 16/05-REFEIÇÕES COLABORADORES (10,46%);</t>
  </si>
  <si>
    <t>DESPESA SEMANA REF. 12/05 A 16/05-EPIS (17,05%);</t>
  </si>
  <si>
    <t>DESPESA SEMANA REF. 12/05 A 16/05-MATERIAIS / FERRAMENTAS  MANUAIS  (2,27%);</t>
  </si>
  <si>
    <t>DESPESA SEMANA REF. 12/05 A 16/05-MATERIAIS DE CONSUMO EM OBRAS  (9,52%);</t>
  </si>
  <si>
    <t>DESPESA VIAGEM REF. SEMANA 26/05 A 30/05-REFEIÇÕES COLABORADORES (33,80%);</t>
  </si>
  <si>
    <t>DESPESA VIAGEM REF. SEMANA 26/05 A 30/05-PASSAGENS COLABORADORES (66,20%);</t>
  </si>
  <si>
    <t>SERVIÇO MOBILIZAÇÃO E LOCAÇÃO CONTAINER REF. 06/05 A 06/06-FRETE MATERIAIS E EQUIPAMENTOS (89,19%)</t>
  </si>
  <si>
    <t>SERVIÇO MOBILIZAÇÃO E LOCAÇÃO CONTAINER REF. 06/05 A 06/06-LOCAÇÃO CONTAINER  (10,81%);</t>
  </si>
  <si>
    <t>DESPESA REF. SEMANA 15/05 A 20/05-REFEIÇÕES COLABORADORES (19,85%)</t>
  </si>
  <si>
    <t>DESPESA REF. SEMANA 15/05 A 20/05MATERIAIS DE LIMPEZA / HIGIENE  (5,09%);</t>
  </si>
  <si>
    <t>DESPESA REF. SEMANA 15/05 A 20/05EPIS (33,27%);</t>
  </si>
  <si>
    <t>DESPESA REF. SEMANA 15/05 A 20/05-MANUTENÇÃO/PEÇAS MAQUINAS E EQUIPAMENTOS (21,67%);</t>
  </si>
  <si>
    <t>DESPESA REF. SEMANA 15/05 A 20/05SERVIÇO MOTOBOY / UBER  (20,12%);</t>
  </si>
  <si>
    <t>VISITA TECNICA RICARDO - GOINESIA  JALLES MACHADO-COMBUSTIVEL VEICULOS (75,66%);</t>
  </si>
  <si>
    <t>VISITA TECNICA RICARDO - GOINESIA  JALLES MACHADO-REFEIÇÕES COLABORADORES (24,34%);</t>
  </si>
  <si>
    <t>COMBUSTIVEL-COMBUSTIVEL VEICULOS (36,15%)</t>
  </si>
  <si>
    <t>COMBUSTIVECOMBUSTIVEL EQUIPAMENTOS (63,85%);</t>
  </si>
  <si>
    <t>DESPESA REF. MÊS 05/2025 CONTA CORRENTE EDUARDO-MANUTENÇÃO/PEÇAS  VEICULOS (51,23%);</t>
  </si>
  <si>
    <t>DESPESA REF. MÊS 05/2025 CONTA CORRENTE EDUARDO-COMBUSTIVEL VEICULOS (21,60%)</t>
  </si>
  <si>
    <t>DESPESA REF. MÊS 05/2025 CONTA CORRENTE EDUARDO-ALIMENTAÇÃO ADM (14,32%);</t>
  </si>
  <si>
    <t>DESPESA REF. MÊS 05/2025 CONTA CORRENTE EDUARDOSERVIÇO MOTOBOY / UBER  (3,66%)</t>
  </si>
  <si>
    <t>DESPESA REF. MÊS 05/2025 CONTA CORRENTE EDUARDOJUROS BANCARIOS  (9,19%);</t>
  </si>
  <si>
    <t>PGR COMERCIAL LTDA - PIX 19.842.545/0001-73-REFEIÇÕES COLABORADORES (30,00%)</t>
  </si>
  <si>
    <t>PGR COMERCIAL LTDA - PIX 19.842.545/0001-73-MATERIAIS DE LIMPEZA / HIGIENE  (40,00%);</t>
  </si>
  <si>
    <t>PGR COMERCIAL LTDA - PIX 19.842.545/0001-73-MATERIAS DE ESCRITORIO (30,00%);</t>
  </si>
  <si>
    <t>DEB IOF / DEB JUROS - JUROS BANCARIOS  (100,00%);</t>
  </si>
  <si>
    <t>BM 14 TINTAS- Recebimento de Clientes (100,00%);</t>
  </si>
  <si>
    <t>BM 12 Hh- Recebimento de Clientes (100,00%);</t>
  </si>
  <si>
    <t>EMPRESTIMO BANCO CAIXA / PEGO PARA PAGAR MERCANTIL- PAGAMENTOS EMPRESTIMOS (100,00%);</t>
  </si>
  <si>
    <t>FOLHA PGTO REF. MÊS 05/2025- SALARIO (100,00%);</t>
  </si>
  <si>
    <t>TRANSFERÊNCIA ENTRE BANCOS CEF X ITAÚ- Transferência entre Bancos (100,00%);</t>
  </si>
  <si>
    <t>TRANSFERÊNCIA ENTRE BANCOS ITAÚ ANDAIMES X CEF- Transferência entre Bancos (100,00%);</t>
  </si>
  <si>
    <t>TRANSFERÊNCIA ENTRE BANCOS CEF X SAFRA- Transferência entre Bancos (100,00%);</t>
  </si>
  <si>
    <t>BM 13 TINTAS- Recebimento de Clientes (100,00%);</t>
  </si>
  <si>
    <t>BM 12 Hh FERTILIZANTES- Recebimento de Clientes (100,00%);</t>
  </si>
  <si>
    <t>RECIBO LOCAÇÃO- Recebimento de Clientes (100,00%);</t>
  </si>
  <si>
    <t>RECIBO LOC- Recebimento de Clientes (100,00%);</t>
  </si>
  <si>
    <t xml:space="preserve"> DB T CESTA / DEB TARIFA- TARIFAS BANCARIAS (100,00%);</t>
  </si>
  <si>
    <t>TAG CAIXA REF. MÊS 05/2025 (PGT DUPLICADO)- PEDAGIOS  (100,00%);</t>
  </si>
  <si>
    <t>IMOBILIARIO LOTE PARQUE OESTE- FINANCIAMENTO (100,00%);</t>
  </si>
  <si>
    <t>EMPRESTIMO BANCO CAIXA / CAPITAL DE GIRO R$ 300.000,00- PAGAMENTOS EMPRESTIMOS (100,00%);</t>
  </si>
  <si>
    <t>ADIANTAMENTO 40%- SALARIO (100,00%);</t>
  </si>
  <si>
    <t>TRANSFERÊNCIA ENTRE BANCOS ITAÚ X CAIXA - Transferência entre Bancos (100,00%);</t>
  </si>
  <si>
    <t>DEB TARIFA- TARIFAS BANCARIAS (100,00%);</t>
  </si>
  <si>
    <t>IMPOSTOS DEBITADOS EM CONTA CAIXA ECONOMICA- PARCELAMENTO (100,00%);</t>
  </si>
  <si>
    <t>TRANSFERÊNCIA ENTRE BANCOS ITAÚ X CEF- Transferência entre Bancos (100,00%);</t>
  </si>
  <si>
    <t xml:space="preserve">saldo inicial </t>
  </si>
  <si>
    <t>TRANSFERÊNCIA ENTRE BANCOS ITAÚ X SAFRA-  Transferência entre Bancos (100,00%);</t>
  </si>
  <si>
    <t xml:space="preserve"> PACOTE PJ EMPRESA 3-  TARIFAS BANCARIAS (100,00%);</t>
  </si>
  <si>
    <t>TRANSFERÊNCIA ENTRE BANCOS SAFRA X ITAÚ-  Transferência entre Bancos (100,00%);</t>
  </si>
  <si>
    <t>TRANSFERÊNCIA ENTRE BANCOS CEF X SAFRA-  Transferência entre Bancos (100,00%);</t>
  </si>
  <si>
    <t>TRANSFERENCIA ENTRE BANCOS ITAÚ X SAFRA-  Transferência entre Bancos (100,00%);</t>
  </si>
  <si>
    <t>IOF-CHEQUE ESPECIAL   - JUROS BANCARIOS  (100,00%);</t>
  </si>
  <si>
    <t>TAR. PACOTES SERVICOS  - TARIFAS BANCARIAS (100,00%);</t>
  </si>
  <si>
    <t>SERRALHEIRO MARCELO  - DESPESAS C/ GALPÃO ALMOXARIFADO  (100,00%);</t>
  </si>
  <si>
    <t>PORTAS GALPÃO ALMOXARIFADO  - DESPESAS C/ GALPÃO ALMOXARIFADO  (100,00%);</t>
  </si>
  <si>
    <t>INSTALAÇÃO AR CONDICIONADO ADM  - DESPESAS C/ CONSTRUÇÃO ESCRITORIO ADM  (100,00%);</t>
  </si>
  <si>
    <t>MATERIAL ELÉTRICO  - DESPESAS C/ CONSTRUÇÃO ESCRITORIO ADM  (100,00%);</t>
  </si>
  <si>
    <t>DESPESA SEMANA REF. 02/06 A 06/06  - DESPESAS C/ CONSTRUÇÃO ESCRITORIO ADM  (50,00%);
DESPESAS C/ GALPÃO ALMOXARIFADO  (50,00%);</t>
  </si>
  <si>
    <t>BLOCO DE CONCRETO P/ GALPÃO ALMOXARIFADO  - DESPESAS C/ CONSTRUÇÃO ESCRITORIO ADM  (100,00%);</t>
  </si>
  <si>
    <t>RUFOS  - DESPESAS C/ CONSTRUÇÃO ESCRITORIO ADM  (100,00%);</t>
  </si>
  <si>
    <t>BRITA P/ GALPÃO ALMOXARIFADO  - DESPESAS C/ GALPÃO ALMOXARIFADO  (100,00%);</t>
  </si>
  <si>
    <t>RESTANTE POÇO ARTESIANO  - DESPESAS C/ GALPÃO ALMOXARIFADO  (100,00%);</t>
  </si>
  <si>
    <t>DESPESA SEMANA REF. 09/06 A 13/06  - DESPESAS C/ CONSTRUÇÃO ESCRITORIO ADM  (100,00%);</t>
  </si>
  <si>
    <t>AREIA E BRITA  - DESPESAS C/ MURO E CALÇADAS (100,00%);</t>
  </si>
  <si>
    <t>DESPESAS C/ MURO  - DESPESAS C/ MURO E CALÇADAS (100,00%);</t>
  </si>
  <si>
    <t>DESPESA C/ MURO E DESPESA ESCRITORIO  - DESPESAS C/ MURO E CALÇADAS (70,00%);
DESPESAS C/ CONSTRUÇÃO ESCRITORIO ADM  (30,00%);</t>
  </si>
  <si>
    <t>TARIFA ABERT.CREDITO  - TARIFAS BANCARIAS (100,00%);</t>
  </si>
  <si>
    <t>PRÉ-MOLDADOS / MURO E CALÇADA  - DESPESAS C/ MURO E CALÇADAS (100,00%);</t>
  </si>
  <si>
    <t>DESPESA SEMANA CALCADA E MURO  REF. 23/06 A 27/06  - DESPESAS C/ MURO E CALÇADAS (100,00%);</t>
  </si>
  <si>
    <t>MATERIAL ELETRICO  - DESPESAS C/ CONSTRUÇÃO ESCRITORIO ADM  (100,00%);</t>
  </si>
  <si>
    <t>TAR PLANO ADAPT 1 05/25  -  TARIFAS BANCARIAS (100,00%);</t>
  </si>
  <si>
    <t>TRANSFERÊNCIA ENTRE ITAÚ ANDAIMES X ITAÚ  -  Transferência entre Bancos (100,00%);</t>
  </si>
  <si>
    <t>TRANSFERÊNCIA ENTRE BANCOS ITAÚ ANDAIMES X CEF  -  Transferência entre Bancos (100,00%);</t>
  </si>
  <si>
    <t>TRANSFERÊNCIA ENTRE BANCOS ITAÚ X ITAÚ ANDAIMES  -  Transferência entre Bancos (100,00%);</t>
  </si>
  <si>
    <t>BRAZ SERVICE  -  Recebimento de Clientes (100,00%);</t>
  </si>
  <si>
    <t>TRANSFERÊNCIA ENTRE BANCOS ITAÚ ANDAIMES X ITAÚ  -  Transferência entre Bancos (100,00%);</t>
  </si>
  <si>
    <t>DAS PARCSN VERSAO 2.0.0 PIS - CONFINS - INSS - IRPJ  -  PARCELAMENTO (100,00%);</t>
  </si>
  <si>
    <t>PGFN 011015098  -  PARCELAMENTO (100,00%);</t>
  </si>
  <si>
    <t>PGFN 011015050 PIS - CONFINS - CSLL - ISS  -  PARCELAMENTO (100,00%);</t>
  </si>
  <si>
    <t>DARF 02110001201139141612401  10 PARCELAS  -  PARCELAMENTO (100,00%);</t>
  </si>
  <si>
    <t xml:space="preserve">   -Recebimento de Clientes (100,00%);</t>
  </si>
  <si>
    <t>FRETE A IDEAL X A IDEAL   -FRETE MATERIAIS E EQUIPAMENTOS (100,00%);</t>
  </si>
  <si>
    <t>MANUTENÇÃO ELÉTRICA ÔNIBUS IVECO   -MANUTENÇÃO/PEÇAS  VEICULOS (100,00%);</t>
  </si>
  <si>
    <t>TRANSFERÊNCIA ENTRE BANCOS ITAÚ X SAFRA   -Transferência entre Bancos (100,00%);</t>
  </si>
  <si>
    <t>MATERIAL DE CONSUMO   -MATERIAIS DE CONSUMO EM OBRAS  (100,00%);</t>
  </si>
  <si>
    <t>ALIMENTAÇÃO ADM   -ALIMENTAÇÃO ADM (100,00%);</t>
  </si>
  <si>
    <t>REFEIÇÕES COLABORADORES REF. 01/06 A 15/06   -REFEIÇÕES FUNCIONARIOS  (100,00%);</t>
  </si>
  <si>
    <t>MATHEUS VICTOR MARQUES DA SILVA SOUSA   -ACERTO RESCISORIOS  (100,00%);</t>
  </si>
  <si>
    <t>MULTA VELOCIDADE 20% - IVECO/CITY CLASS   -MULTAS DE TRANSITO  (100,00%);</t>
  </si>
  <si>
    <t>RUA 419 Nº 85 BAIRRO PORTAL NORTE REF. 01/06 A 01/07   -ALUGUEL ALOJAMENTO  (100,00%);</t>
  </si>
  <si>
    <t>RUA 02 Nº 44 / SOCIETY 01.06 A 01.07   -ALUGUEL ALOJAMENTO  (100,00%);</t>
  </si>
  <si>
    <t>R. 402 Nº 916 BAIRRO PORTAL NORTE / 01-06 A 01-07   -ALUGUEL ALOJAMENTO  (100,00%);</t>
  </si>
  <si>
    <t>R. 413 Nº 315 PORTAL NORTE  01-06 A 01-07-25   -ALUGUEL ALOJAMENTO  (100,00%);</t>
  </si>
  <si>
    <t>DARF DESCRIÇÃO 02110001200404633142202/22   -PARCELAMENTO (100,00%);</t>
  </si>
  <si>
    <t>IOF   -JUROS BANCARIOS  (100,00%);</t>
  </si>
  <si>
    <t>TAR CONTA CERTA 05/25 / TAR PIX PGTO TRANSF   -TARIFAS BANCARIAS (100,00%);</t>
  </si>
  <si>
    <t>PASSAGENS COLABORADORES REF. 26/05 A 30/05   -PASSAGENS FUNCIONARIOS (100,00%);</t>
  </si>
  <si>
    <t>DARF DESCRIÇÃO 02110001200418536862273/22   -PARCELAMENTO (100,00%);</t>
  </si>
  <si>
    <t>UBER P/ MARCOS   -TRANSPORTE FUNCIONARIOS  (100,00%);</t>
  </si>
  <si>
    <t>LUCIMAR FRANCISCO DE SOUZA - PIX (62) 9 8458-1214   -PASSAGENS FUNCIONARIOS (100,00%);</t>
  </si>
  <si>
    <t>ACESSO CARREIRAS - PIX 37.137.110/0001-00   -SERVIÇOS DE CONSULTORIA  (100,00%);</t>
  </si>
  <si>
    <t>SOL NASCENTE LAVANDERIA - PIX 08.807.690/0001-05   -LAVANDERIA (100,00%);</t>
  </si>
  <si>
    <t>RIBEIRO REMOÇÕES LEVES - PIX (64) 9 9671-3849   -FRETE MATERIAIS E EQUIPAMENTOS (100,00%);</t>
  </si>
  <si>
    <t>GABRIELLE ELIAS DE FREITAS - PIX (64) 9 9259-1215   -FRETE TRANSPORTADORA (100,00%);</t>
  </si>
  <si>
    <t>SOLUCAO PRODUTOS P/ CONSTRUÇÃO - PIX 07.615.500/0001-87   -TINTAS E SOLVENTES (100,00%);</t>
  </si>
  <si>
    <t>REFEIÇÃO FUNCIONÁRIO JOSÉ TYELES   -REFEIÇÕES FUNCIONARIOS  (100,00%);</t>
  </si>
  <si>
    <t>MANUTENÇÃO ONIBOS SERVIÇO MECANICO   -MANUTENÇÃO/PEÇAS  VEICULOS (100,00%);</t>
  </si>
  <si>
    <t>IPVA I/FORD RANGER XLTCD4A32C - PLACA RBN3G39 5º PARCELA   -IPVA (100,00%);</t>
  </si>
  <si>
    <t>IPVA I/FORD RANGER XLTCD4A32C - PLACA RBN3G39 4º PARCELA   -IPVA (100,00%);</t>
  </si>
  <si>
    <t>IPVA I/FORD RANGER XLTCD4A32C - PLACA RBN3G39 3º PARCELA   -IPVA (100,00%);</t>
  </si>
  <si>
    <t>IPVA I/FORD RANGER XLTCD4A32C - PLACA RBN3G39 2º PARCELA   -IPVA (100,00%);</t>
  </si>
  <si>
    <t>IPVA I/FORD RANGER XLTCD4A32C - PLACA RBN3G39 1º PARCELA   -IPVA (100,00%);</t>
  </si>
  <si>
    <t>CONTA DE ENERGIA E CONTA DE AGUA   -ENERGIA ALOJAMENTO (100,00%);</t>
  </si>
  <si>
    <t>AUTO SOCORRO EZEQUIEL - PIX 29.751.094/0001-12   -MANUTENÇÃO/PEÇAS  VEICULOS (100,00%);</t>
  </si>
  <si>
    <t>MANUTENÇÃO VEÍCULOS   -MANUTENÇÃO/PEÇAS  VEICULOS (100,00%);</t>
  </si>
  <si>
    <t>LOCAÇÃO CONTAINER REF. 03/05 A 01/06   -LOCAÇÃO CONTAINER  (100,00%);</t>
  </si>
  <si>
    <t>MANOEL PIRES SANTANA - PIX (98) 9 8407-6318   -REFEIÇÕES FUNCIONARIOS  (100,00%);</t>
  </si>
  <si>
    <t>PGR COMERCIAL LTDA - PIX 19.842.545/0001-73   -REFEIÇÕES FUNCIONARIOS  (30,00%);
MATERIAIS DE LIMPEZA / HIGIENE  (40,00%);
MATERIAS DE ESCRITORIO (30,00%);</t>
  </si>
  <si>
    <t>RESTAURANTE MARINA - PIX 50.531.065/0001-31   -REFEIÇÕES FUNCIONARIOS  (100,00%);</t>
  </si>
  <si>
    <t>LOCAÇÃO CONTAINER REF. 01/04 A 30/04/25   -LOCAÇÃO CONTAINER  (100,00%);</t>
  </si>
  <si>
    <t>COMBUSTIVEL   -COMBUSTIVEL VEICULOS (62,88%);
COMBUSTIVEL EQUIPAMENTOS (37,12%);</t>
  </si>
  <si>
    <t>TRANSPORTE COLABORADORES REF. MÊS 04/2025   -TRANSPORTE FUNCIONARIOS  (100,00%);</t>
  </si>
  <si>
    <t>HM TREINAMENTOS EM SEGURANÇA - PIX 28.786.029/0001-60   -CURSOS / TREINAMENTOS  (100,00%);</t>
  </si>
  <si>
    <t>LOCAÇÃO VEÍCULO HB20 REF. 18/04 A 18/05/25   -LOCAÇAO VEICULOS  (100,00%);</t>
  </si>
  <si>
    <t>NR20 INTERMEDIARIO / NR33 E NR35   -CURSOS / TREINAMENTOS  (100,00%);</t>
  </si>
  <si>
    <t>MAT. CONSUMO EM OBRA   -MATERIAIS DE CONSUMO EM OBRAS  (100,00%);</t>
  </si>
  <si>
    <t>EPIS   -EPIS (100,00%);</t>
  </si>
  <si>
    <t>MAT. CONSUMO   -MATERIAIS DE CONSUMO EM OBRAS  (100,00%);</t>
  </si>
  <si>
    <t>MATERIAIS DE LIMPEZA   -MATERIAIS DE LIMPEZA / HIGIENE  (100,00%);</t>
  </si>
  <si>
    <t>FERRAMENTAS MANUAIS   -MATERIAIS / FERRAMENTAS  MANUAIS  (100,00%);</t>
  </si>
  <si>
    <t>MAQ. E EQUIP. - EXAUSTOR   -MAQUINAS / EQUIPAMENTOS  (100,00%);</t>
  </si>
  <si>
    <t>MAQUINAS E EQUIPAMENTOS: PISTOLA DE PINTURA E PISTOLA C/ CANECA   -MAQUINAS / EQUIPAMENTOS  (100,00%);</t>
  </si>
  <si>
    <t>MAQUINAS E EQUIPAMENTOS: PISTOLA DE PINTURA   -MAQUINAS / EQUIPAMENTOS  (100,00%);</t>
  </si>
  <si>
    <t>MAQUINAS E EQUIPAMENTOS: TANQUE DE PRESSAO E PISTOLA DE PINTURA   -MAQUINAS / EQUIPAMENTOS  (100,00%);</t>
  </si>
  <si>
    <t>LOCAÇÃO CONTAINER REF. 02/05 A 02/06   -LOCAÇÃO CONTAINER  (100,00%);</t>
  </si>
  <si>
    <t>LOCAÇÃO VEÍCULO HB20 REF. 19/03 A 18/04/25   -LOCAÇAO VEICULOS  (100,00%);</t>
  </si>
  <si>
    <t>MANGUEIRA E CONEXÕES   -MANGUEIRAS / CONEXÕES (100,00%);</t>
  </si>
  <si>
    <t>ABRASIVO MINERAL   -ABRASIVOS (100,00%);</t>
  </si>
  <si>
    <t>PNEUS P/ ÔNIBUS SCANER   -MANUTENÇÃO/PEÇAS  VEICULOS (100,00%);</t>
  </si>
  <si>
    <t>LOCAÇÃO DE CONTAINER   -LOCAÇÃO CONTAINER  (100,00%);</t>
  </si>
  <si>
    <t>TRANSFERÊNCIA ENTRE BANCOS SAFRA X ITAÚ   -Transferência entre Bancos (100,00%);</t>
  </si>
  <si>
    <t>DIÁRIA HOTEL MARCOS  VINÍCIUS   -HOTEL FUNCIONARIOS (100,00%);</t>
  </si>
  <si>
    <t>MANGUEIRAS E CONEXÕES   -MANGUEIRAS / CONEXÕES (100,00%);</t>
  </si>
  <si>
    <t>SERVICOS CONTABEIS   -CONTABILIDADE (100,00%);</t>
  </si>
  <si>
    <t>EXAME ASO - MARCOS VINÍCIUS   -EXAMES  (100,00%);</t>
  </si>
  <si>
    <t>MAT. DE CONSUMO E EXAME - ASO   -EXAMES  (36,36%);
MATERIAIS DE CONSUMO EM OBRAS  (63,64%);</t>
  </si>
  <si>
    <t>RODRIGO DANIEL DA CONCEIÇAO - PIX 017.143.291-60   -SERVIÇO ELETRICO  (100,00%);</t>
  </si>
  <si>
    <t>MANUTENÇÃO ÔNIBUS SERVIÇO MECANICO   -MANUTENÇÃO/PEÇAS  VEICULOS (100,00%);</t>
  </si>
  <si>
    <t>FRANCISCO DE ASSIS DE CARVALHO SANTOS   -FERIAS  (100,00%);</t>
  </si>
  <si>
    <t>NILSON LEMES GONÇALVES   -FERIAS  (100,00%);</t>
  </si>
  <si>
    <t>VANDERLEI ABADIO DA SILVA   -FERIAS  (100,00%);</t>
  </si>
  <si>
    <t>CASA DE CALDAS GILVAN GENILDO   -CASA DE CALDAS GILVAN / GENILDO (100,00%);</t>
  </si>
  <si>
    <t>R. JACY GUIMARAES 12 CS REF. 05.06 A 05.07.25   -ALUGUEL ALOJAMENTO  (100,00%);</t>
  </si>
  <si>
    <t>R. ALFEU MARRA Nº 65 CASA 02   -ALUGUEL ALOJAMENTO  (100,00%);</t>
  </si>
  <si>
    <t>FOLHA PGTO REF. MÊS 05/2025   -SALARIO (100,00%);</t>
  </si>
  <si>
    <t>ADRIANO SILVA SOUSA   -FGTS FUNCIONARIOS  (100,00%);</t>
  </si>
  <si>
    <t>AUGUSTO FERNANDES DE OLIVEIRA   -FGTS FUNCIONARIOS  (100,00%);</t>
  </si>
  <si>
    <t>BRINDES 2 FAQUEIROS 20 AGENDAS   -SERVIÇO BRINDES E ACESSORIOS (100,00%);</t>
  </si>
  <si>
    <t>TRANSFERÊNCIA ENTRE BANCOS CEF X ITAÚ   -Transferência entre Bancos (100,00%);</t>
  </si>
  <si>
    <t>TRANSFERÊNCIA ENTRE ITAÚ ANDAIMES X ITAÚ   -Transferência entre Bancos (100,00%);</t>
  </si>
  <si>
    <t>UBER MOACIR P/ RETIRADA DOS BRINDES   -SERVIÇO MOTOBOY / UBER  (100,00%);</t>
  </si>
  <si>
    <t>TARIFA DE ASSOCIAÇÃO AGSMB RANGER - PLACA RCF2A85   -SEGUROS DE VEICULOS  (100,00%);</t>
  </si>
  <si>
    <t>INSTALAÇÃO E CONFIGURAÇÃO SERVIDOR - RAMON JESUS   -SISTEMA / SERVIDOR  (100,00%);</t>
  </si>
  <si>
    <t>FGTS ADM STELLA   -FGTS FUNCIONARIOS  (100,00%);</t>
  </si>
  <si>
    <t>DIARIA HOTEL MARCOS VINICIUS   -HOTEL FUNCIONARIOS (100,00%);</t>
  </si>
  <si>
    <t>TINTAS E SOLVENTES   -TINTAS E SOLVENTES (100,00%);</t>
  </si>
  <si>
    <t>ADRIANO SILVA SOUSA   -ACERTO RESCISORIOS  (100,00%);</t>
  </si>
  <si>
    <t>AUGUSTO FERNANDES DE OLIVEIRA   -ACERTO RESCISORIOS  (100,00%);</t>
  </si>
  <si>
    <t>VALE TRANSPORTE REF. 17 DIAS   -TRANSPORTE FUNCIONARIOS  (100,00%);</t>
  </si>
  <si>
    <t>SERVIÇO LAVA JATO RANGER   -SERVIÇO LAVA JATO (100,00%);</t>
  </si>
  <si>
    <t>ARTHUR RODRIGUES SEIDEMAN - PIX (64) 9 9302-3866   -TRANSPORTE FUNCIONARIOS  (100,00%);</t>
  </si>
  <si>
    <t>SINDICATO   -SINDICATO  (100,00%);</t>
  </si>
  <si>
    <t>HELTON DA SILVA GOMES   -FERIAS  (100,00%);</t>
  </si>
  <si>
    <t>WALTERCIDES DE PAIVA - PIX 593.645.051-15   -SERVIÇO SERRALHEIRO  (100,00%);</t>
  </si>
  <si>
    <t>VALE ALIMENTAÇÃO REF. 05/2025   -VALE ALIMENTAÇÃO (100,00%);</t>
  </si>
  <si>
    <t>TAR CONTR/RENOV CTA GAR   -TARIFAS BANCARIAS (100,00%);</t>
  </si>
  <si>
    <t>REFEIÇÃO COLABORADOR JACINTO   -REFEIÇÕES FUNCIONARIOS  (100,00%);</t>
  </si>
  <si>
    <t>DIÁRIA HOTEL MARCOS VINICÍUS   -HOTEL FUNCIONARIOS (100,00%);</t>
  </si>
  <si>
    <t>RECARGA EXTINTORES   -MAQUINAS / EQUIPAMENTOS  (100,00%);</t>
  </si>
  <si>
    <t>MATERIAIS DE ESCRITÓRIO   -MATERIAS DE ESCRITORIO (100,00%);</t>
  </si>
  <si>
    <t>COMBUSTÍVEL DOBLO   -COMBUSTIVEL VEICULOS (100,00%);</t>
  </si>
  <si>
    <t>FABIOLA PEREIRA LIMA - PIX (62) 9 9518-0990   -SERVIÇO LAVA JATO (100,00%);</t>
  </si>
  <si>
    <t>LUBRIFICANTE SÃO JOÃO - PIX 43.009.085/0001-81   -MANUTENÇÃO/PEÇAS MAQUINAS E EQUIPAMENTOS (100,00%);</t>
  </si>
  <si>
    <t>JOSÉ UEUDES CHAGAS - PIX  (62) 9 9185-3043   -ALUGUEIS ADM (100,00%);</t>
  </si>
  <si>
    <t>VIAGEM GOIÂNIA X SÃO PAULO   -COMBUSTIVEL VEICULOS (40,00%);
HOTEL FUNCIONARIOS (40,00%);
ALIMENTAÇÃO ADM (20,00%);</t>
  </si>
  <si>
    <t>COMBUSTÍVEL   -COMBUSTIVEL VEICULOS (100,00%);</t>
  </si>
  <si>
    <t>EDMAR JOSÉ DE SOUZA - PIX 573.938.691-87   -FRETE MATERIAIS E EQUIPAMENTOS (100,00%);</t>
  </si>
  <si>
    <t>MARCOS ALEM DOS REIS PAIXÃO - PIX 42.436.690-0001-76   -LOCAÇÃO EMPILHADEIRA (100,00%);</t>
  </si>
  <si>
    <t>VALE ALIMENTAÇÃO REF. 05/2025 (CAIXA)   -VALE ALIMENTAÇÃO (100,00%);</t>
  </si>
  <si>
    <t>CONTRATO PRESTAÇÃO DE SERVIÇO RICARDO   -SALARIO (100,00%);</t>
  </si>
  <si>
    <t>TRANSFERENCIA ENTRE BANCOS ITAÚ X SAFRA   -Transferência entre Bancos (100,00%);</t>
  </si>
  <si>
    <t>PENSAO ALIMENTICIA EVERTON DOS SANTOS   -SALARIO (100,00%);</t>
  </si>
  <si>
    <t>R. CONCEIÇÃO DAS ALAGOAS Nº 596 REF. 23/05 A 09/06   -ALUGUEL ALOJAMENTO  (100,00%);</t>
  </si>
  <si>
    <t>UNIMED GENILDO MÊS 05/2025   -PLANO DE SAUDE  (100,00%);</t>
  </si>
  <si>
    <t>UNIMED GILVAN MÊS 05/2025   -PLANO DE SAUDE  (100,00%);</t>
  </si>
  <si>
    <t>CHAVEIRO TROCA DA FECHADURA PORTA RECEPÇÃO   -MANUTENÇÃO/PEÇAS MAQUINAS E EQUIPAMENTOS (100,00%);</t>
  </si>
  <si>
    <t>FAXINEIRA SR APRIGIO 10-05-2025 A 10-06-2025   -RETIRADAS GILVAN / GENILDO (100,00%);</t>
  </si>
  <si>
    <t>ENTREGA TINTAS GOIÂNIA X SERRA SALITRE   -FRETE MATERIAIS E EQUIPAMENTOS (100,00%);</t>
  </si>
  <si>
    <t>BOINICAÇÃO NF 2442   -BONIFICAÇOES (100,00%);</t>
  </si>
  <si>
    <t>ENCOMENDA GOIANIA X BARRO ALTO   -FRETE TRANSPORTADORA (100,00%);</t>
  </si>
  <si>
    <t>JOSÉ LEONARDO DE SOUSA - PIX 034.779.763-63   -SERVIÇO SERRALHEIRO  (100,00%);</t>
  </si>
  <si>
    <t>VIAGEM VALDMAR P/ ARAXA   -COMBUSTIVEL VEICULOS (100,00%);</t>
  </si>
  <si>
    <t>UBER E COMBUSTÍVEL   -COMBUSTIVEL VEICULOS (71,53%);
SERVIÇO MOTOBOY / UBER  (28,47%);</t>
  </si>
  <si>
    <t>PASSAGENS CURITIBA X SÃO PAULO E SÃO PAULO X GOIÂNIA   -PASSAGENS FUNCIONARIOS (100,00%);</t>
  </si>
  <si>
    <t>CARLOS RITLER MOREIRA GADELHA - PIX 943.891.013-15   -MANUTENÇÃO/PEÇAS  VEICULOS (100,00%);</t>
  </si>
  <si>
    <t>COMBUSTIVEL RANGER GILVAN   -COMBUSTIVEL VEICULOS (100,00%);</t>
  </si>
  <si>
    <t>TAG CAIXA REF. MÊS 05/2025   -PEDAGIOS  (100,00%);</t>
  </si>
  <si>
    <t>SEGUROS VEÍCULOS   -SEGUROS DE VEICULOS  (100,00%);</t>
  </si>
  <si>
    <t>PLANO DE SAÚDE REF. MÊS 06/2025   -PLANO DE SAUDE  (100,00%);</t>
  </si>
  <si>
    <t>ALUGUEL GALPAO ADM 10/05 a 10/06   -ALUGUEIS ADM (100,00%);</t>
  </si>
  <si>
    <t>UNIMED GENILDO MÊS 06/2025   -PLANO DE SAUDE  (100,00%);</t>
  </si>
  <si>
    <t>UNIMED GILVAN MÊS 06/2025   -PLANO DE SAUDE  (100,00%);</t>
  </si>
  <si>
    <t>MAGNO   -ALUGUEL ALOJAMENTO  (100,00%);</t>
  </si>
  <si>
    <t>RUA DOS ANDRADES N 211 PERIODO 10-06 A 10-07   -ALUGUEL ALOJAMENTO  (100,00%);</t>
  </si>
  <si>
    <t>MARIA ÂNGELA - R. SANTO ANTONIO S/N   -ALUGUEL ALOJAMENTO  (100,00%);</t>
  </si>
  <si>
    <t>MARIA ÂNGELA - R. SANTO ANTÔNIO QD 04 LT 07 Nº 207  BAIRRO CENTRO   -ALUGUEL ALOJAMENTO  (100,00%);</t>
  </si>
  <si>
    <t>SIDNEY FRANCISCO DA SILVA - PIX  008.392.741-73   -ALUGUEL ALOJAMENTO  (100,00%);</t>
  </si>
  <si>
    <t>CURSO CEO GENILDO   -CURSOS / TREINAMENTOS  (100,00%);</t>
  </si>
  <si>
    <t>CAMINHAO ELFA   -FINANCIAMENTO (100,00%);</t>
  </si>
  <si>
    <t>NIOBIO   -Recebimento de Clientes (100,00%);</t>
  </si>
  <si>
    <t>INTERNET ADM   -INTERNET / TELEFONE ADM  (100,00%);</t>
  </si>
  <si>
    <t>ACORDO SINDICATO - 2025   -SINDICATO  (100,00%);</t>
  </si>
  <si>
    <t>LAVAGEM RANGER GILVAN   -SERVIÇO LAVA JATO (100,00%);</t>
  </si>
  <si>
    <t>MAQUINAS E EQUIPAMENTOS   -MAQUINAS / EQUIPAMENTOS  (100,00%);</t>
  </si>
  <si>
    <t>DESPESA VIAGEM REF. SEMANA 09/06 A 13/06   -REFEIÇÕES FUNCIONARIOS  (45,71%);
PASSAGENS FUNCIONARIOS (54,29%);</t>
  </si>
  <si>
    <t>PASSAGENS COLABORADORES REF. 02/06 A 06/06   -PASSAGENS FUNCIONARIOS (100,00%);</t>
  </si>
  <si>
    <t>BOTOSSO TRANSPORTE - PIX 51.158.620/0001-94   -FRETE MATERIAIS E EQUIPAMENTOS (100,00%);</t>
  </si>
  <si>
    <t>TROCA CAIXA DE DIREÇÃO FIAT ARGO   -MANUTENÇÃO/PEÇAS  VEICULOS (100,00%);</t>
  </si>
  <si>
    <t>ANNA KARLA DA SILVA MORAES - PIX 705.472.101-24   -PROJETOS (100,00%);</t>
  </si>
  <si>
    <t>ALIMENTAÇÃO ADM E MAT. LIMPEZA   -MATERIAIS DE LIMPEZA / HIGIENE  (15,34%);
ALIMENTAÇÃO ADM (84,66%);</t>
  </si>
  <si>
    <t>CABANHA E FACAS E BRINDES - PIX 35.424.421/0001-24   -SERVIÇO BRINDES E ACESSORIOS (100,00%);</t>
  </si>
  <si>
    <t>DIESEL CAMBIO LTDA / ROSIENE - PIX 46.274.998/0001-13   -MANUTENÇÃO/PEÇAS  VEICULOS (100,00%);</t>
  </si>
  <si>
    <t>HOSPEDAGEM DE SITE / E-MAIL   -SISTEMA / SERVIDOR  (100,00%);</t>
  </si>
  <si>
    <t>FRETE MUDANÇA GOIANIA X TRINDADE   -FRETE MATERIAIS E EQUIPAMENTOS (100,00%);</t>
  </si>
  <si>
    <t>LOCAÇÃO DE COMPRESSOR REF. 06/05 A 05/06/25   -LOCAÇÃO COMPRESSORES (100,00%);</t>
  </si>
  <si>
    <t>MATERIAIS DE INFORMÁTICA - TONERS   -MATERIAIS DE INFORMATICA / COMPUTADOR (100,00%);</t>
  </si>
  <si>
    <t>EDIVALDO PEREIRA DE ARAUJO 34 9 9907-1602   -TRANSPORTE FUNCIONARIOS  (100,00%);</t>
  </si>
  <si>
    <t>MASTER TUR TRANSPORTE - PIX 46.829.447/0001-79   -TRANSPORTE FUNCIONARIOS  (100,00%);</t>
  </si>
  <si>
    <t>RESTAURANTE MATA FOME - PIX 57.730.611/0001-02   -REFEIÇÕES FUNCIONARIOS  (100,00%);</t>
  </si>
  <si>
    <t>INTERNET OBRA   -INTERNET OBRAS  (100,00%);</t>
  </si>
  <si>
    <t>LOCAÇÃO CONTAINER REF. 05/06 A 04/07   -LOCAÇÃO CONTAINER  (100,00%);</t>
  </si>
  <si>
    <t>MATERIAL PAPELARIA   -MATERIAS DE ESCRITORIO (100,00%);</t>
  </si>
  <si>
    <t>COMBUSTÍVEL   -COMBUSTIVEL VEICULOS (57,71%);
COMBUSTIVEL EQUIPAMENTOS (42,29%);</t>
  </si>
  <si>
    <t>CANTINA L E - PIX 52.891.012/0001-57   -REFEIÇÕES FUNCIONARIOS  (100,00%);</t>
  </si>
  <si>
    <t>CURSO POS GECYKA 5º MENSALIDADE   -CURSOS / TREINAMENTOS  (100,00%);</t>
  </si>
  <si>
    <t>CURSO POS EDUARDO 5º MENSALIDADE   -CURSOS / TREINAMENTOS  (100,00%);</t>
  </si>
  <si>
    <t>AQUARELA LANCHONETE - PIX 09.327.589/0001-01   -REFEIÇÕES FUNCIONARIOS  (100,00%);</t>
  </si>
  <si>
    <t>LOCAÇÃO CONTAINER REF. PERÍODO DE 23/04 A 23/05   -LOCAÇÃO CONTAINER  (100,00%);</t>
  </si>
  <si>
    <t>LOCAÇÃO VEÍCULOS   -LOCAÇAO VEICULOS  (100,00%);</t>
  </si>
  <si>
    <t>PLANO ODONTOLÓGICO REF. 05/2024   -PLANO DE SAUDE  (100,00%);</t>
  </si>
  <si>
    <t>SISTEMA OBRA PRIMA   -SISTEMA / SERVIDOR  (100,00%);</t>
  </si>
  <si>
    <t>FERRAMENTAS   -MATERIAIS / FERRAMENTAS  MANUAIS  (100,00%);</t>
  </si>
  <si>
    <t>ENGREMAT SERVIÇOS EIRELI - PIX 49.864.939/0001-93   -SERVIÇO LAUDO TECNICO (100,00%);</t>
  </si>
  <si>
    <t>MAQUINA / EQUIPAMENTO - FURADEIRA   -MAQUINAS / EQUIPAMENTOS  (100,00%);</t>
  </si>
  <si>
    <t>COMPUTADOR DELL I7 N   -MATERIAIS DE INFORMATICA / COMPUTADOR (100,00%);</t>
  </si>
  <si>
    <t>TRANSFERÊNCIA ENTRE BANCOS ITAÚ X ITAÚ ANDAIMES   -Transferência entre Bancos (100,00%);</t>
  </si>
  <si>
    <t>MOUSE E TECLADO ESCRITORIO MOSAIC   -MATERIAIS DE INFORMATICA / COMPUTADOR (100,00%);</t>
  </si>
  <si>
    <t>LIMPEZA DO MATO ALOJAMENTO SERENA   -SERVIÇO LIMPEZA ALOJAMENTO/ESCRITORIO (100,00%);</t>
  </si>
  <si>
    <t>PASSAGEM FUNCIONÁRIO EDINALDO ARRUDA   -PASSAGENS FUNCIONARIOS (100,00%);</t>
  </si>
  <si>
    <t>PASSAGEM FUNCIONARIO JONAS SILVA   -PASSAGENS FUNCIONARIOS (100,00%);</t>
  </si>
  <si>
    <t>LOCAÇÃO DE VEÍCULOS   -LOCAÇAO VEICULOS  (100,00%);</t>
  </si>
  <si>
    <t>02 DIARIAS HOTEL JOAO MANJO   -HOTEL FUNCIONARIOS (100,00%);</t>
  </si>
  <si>
    <t>SEGUROS EFFA / IVECO   -SEGUROS DE VEICULOS  (100,00%);</t>
  </si>
  <si>
    <t>REFEIÇÃO COLABORADOR REF. 09/06 A 15/06   -REFEIÇÕES FUNCIONARIOS  (100,00%);</t>
  </si>
  <si>
    <t>JAIME - PIX 255.951.348-01   -MANUTENÇÃO/PEÇAS MAQUINAS E EQUIPAMENTOS (100,00%);</t>
  </si>
  <si>
    <t>AUTO POSTO CENTRAL - PIX 05.971.755/0001-57   -COMBUSTIVEL VEICULOS (40,00%);
COMBUSTIVEL EQUIPAMENTOS (60,00%);</t>
  </si>
  <si>
    <t>TOTAL PROTEÇÃO - PIX 54.670.136/0001-38   -MATERIAS DE ESCRITORIO (100,00%);</t>
  </si>
  <si>
    <t>RECARGA CELULAR TIM +55 62 8240-1167   -INTERNET / TELEFONE ADM  (100,00%);</t>
  </si>
  <si>
    <t>UBER E MENSALIDADE CURSO GILVAN E REINALDO   -CURSOS / TREINAMENTOS  (91,57%);
SERVIÇO MOTOBOY / UBER  (8,43%);</t>
  </si>
  <si>
    <t>RUA DAS ANGELICAS Nº 309 REF. 05/2025   -ENERGIA ADM (100,00%);</t>
  </si>
  <si>
    <t>DELSON CORREA E CORREA   -FERIAS  (100,00%);</t>
  </si>
  <si>
    <t>COMPRA DE FOLGA DE CAMPO 27/07/25   -PASSAGENS FUNCIONARIOS (100,00%);</t>
  </si>
  <si>
    <t>RUA 419 Nº 85 QD 27 LT 11 PONTAL NORTE REF. 05/25   -AGUA ALOJAMENTO (100,00%);</t>
  </si>
  <si>
    <t>RUA 419 Nº 85 QD 27 LT 11 PONTAL NORTE REF. 05/25   -ENERGIA ALOJAMENTO (100,00%);</t>
  </si>
  <si>
    <t>R. 402 Nº 916 QD 64 LT 08 REF. 05/2025   -AGUA ALOJAMENTO (100,00%);</t>
  </si>
  <si>
    <t>RUA 402 Nº 916 CASA 02 BAIRRO PORTAL NORTE REF. 05/2025   -ENERGIA ALOJAMENTO (100,00%);</t>
  </si>
  <si>
    <t>RUA 413, 315 CASA 01 PONTAL NORTE REF. 05/2025   -AGUA ALOJAMENTO (100,00%);</t>
  </si>
  <si>
    <t>RUA 413, Nº 315 BAIRRO PONTAL NORTE REF. 05/2025   -ENERGIA ALOJAMENTO (100,00%);</t>
  </si>
  <si>
    <t>SANEAMENTO RUA . 2, 44 JK CATALÃO  MES 05/2025   -AGUA ALOJAMENTO (100,00%);</t>
  </si>
  <si>
    <t>RUA . 2, 44 JK CATALÃO  MES 05/2025   -ENERGIA ALOJAMENTO (100,00%);</t>
  </si>
  <si>
    <t>R. ALFEU MARRA Nº 65 CASA 02 CENTRO REF. 05/2025   -AGUA ALOJAMENTO (100,00%);</t>
  </si>
  <si>
    <t>R. JACY GUIMARÃES, 12 REF. 05/2025   -AGUA ALOJAMENTO (100,00%);</t>
  </si>
  <si>
    <t>R. JACY GUIMARAES 12 CS REF. 05/2025   -ENERGIA ALOJAMENTO (100,00%);</t>
  </si>
  <si>
    <t>IVONE STEFANIA SANTOS FERREIRA   -FERIAS  (100,00%);</t>
  </si>
  <si>
    <t>MARCOS VINICIOS MARTINS   -FERIAS  (100,00%);</t>
  </si>
  <si>
    <t>ROBERTO DELFINO - PIX  409.494.191-68   -SALARIO (100,00%);</t>
  </si>
  <si>
    <t>CLAUDEMIR NUNES DA SILVA - PIX (62) 9 9193-5380   -SERVIÇO MOTOBOY / UBER  (100,00%);</t>
  </si>
  <si>
    <t>PASSAGEM FUNCIONARIO LUIZ CARLOS DOS SANTOS   -PASSAGENS FUNCIONARIOS (100,00%);</t>
  </si>
  <si>
    <t>JEFFERSON DE CARVALHO - PIX (21) 9 8246-3495   -FRETE TINTAS E SOLVENTE (100,00%);</t>
  </si>
  <si>
    <t>RETIFICAÇÃO CAR FAZENDA   -SERVIÇO ALVARAS E LICENCIAMENTO (100,00%);</t>
  </si>
  <si>
    <t>LOCAÇÃO DE COMPRESSOR 03/04 A 19/05   -LOCAÇÃO COMPRESSORES (100,00%);</t>
  </si>
  <si>
    <t>TINTAS E SOLVENTES - TINTA MARATHON 500 E TINTA MARATHON BEGE   -TINTAS E SOLVENTES (100,00%);</t>
  </si>
  <si>
    <t>MATERIAL DE CONSUMO - ABRACADEIRA   -MATERIAIS DE CONSUMO EM OBRAS  (100,00%);</t>
  </si>
  <si>
    <t>ESPEDITO NICOLAU DOS SANTOS - PIX 271.495.521-53   -SERVIÇO PLOTAGEM / ADESIVO / PLACAS / CRACHAS  (100,00%);</t>
  </si>
  <si>
    <t>CAIO VINICIUS PEREIRA - PIX 62 9 8231-2127   -REFEIÇÕES FUNCIONARIOS  (100,00%);</t>
  </si>
  <si>
    <t>JULIO CESAR DE OLIVEIRA QUEIROZ - PIX 416.142.593-72   -TRANSPORTE FUNCIONARIOS  (100,00%);</t>
  </si>
  <si>
    <t>ADRIEL SILVA DE SOUSA   -ACERTO RESCISORIOS  (100,00%);</t>
  </si>
  <si>
    <t>REFEIÇÕES COLABORADORES   -REFEIÇÕES FUNCIONARIOS  (100,00%);</t>
  </si>
  <si>
    <t>JOSE SIMOES DE PINHO FILHO   -PASSAGENS FUNCIONARIOS (100,00%);</t>
  </si>
  <si>
    <t>SANDRE - COMERCIO E IND. EMBALAGENS - PIX 06.942.157/0001-12   -EQUIPAMENTOS DE AFERIÇÃO (100,00%);</t>
  </si>
  <si>
    <t>REFEIÇÕES COLABORADORES REF. 16/06 A 30/06   -REFEIÇÕES FUNCIONARIOS  (100,00%);</t>
  </si>
  <si>
    <t>JUROS LIMITE DA CONTA   -JUROS BANCARIOS  (100,00%);</t>
  </si>
  <si>
    <t>VENDA DO VEICULO DOBLO PLACA RMN9D82   -COMPRA/VENDA VEICULOS (100,00%);</t>
  </si>
  <si>
    <t>TRANSFORMADOR 75 KVA E 380 S 440 P/ COMPRESSOR 275 PCM   -MAQUINAS / EQUIPAMENTOS  (100,00%);</t>
  </si>
  <si>
    <t>ANUNCIO OLX DOBLO   -MANUTENÇÃO/PEÇAS  VEICULOS (100,00%);</t>
  </si>
  <si>
    <t>PRODUTOS DE LIMPEZA ADM   -MATERIAIS DE LIMPEZA / HIGIENE  (100,00%);</t>
  </si>
  <si>
    <t>ANUIDADAE C6 BANK   -TARIFAS BANCARIAS (100,00%);</t>
  </si>
  <si>
    <t>SANTO ANTONIO RANGER   -MANUTENÇÃO/PEÇAS  VEICULOS (100,00%);</t>
  </si>
  <si>
    <t>MERCADO / ADM   -ALIMENTAÇÃO ADM (100,00%);</t>
  </si>
  <si>
    <t>UBER ADM CARTÃO EDUARDO   -SERVIÇO MOTOBOY / UBER  (100,00%);</t>
  </si>
  <si>
    <t>AUTENTIQUE.COM   -SISTEMA / SERVIDOR  (100,00%);</t>
  </si>
  <si>
    <t>STARLINK INTERNET   -INTERNET OBRAS  (100,00%);</t>
  </si>
  <si>
    <t>MANUTENÇÃO VEÍCULO FIAT TORO (BOMBA INJETORA) 4/4   -MANUTENÇÃO/PEÇAS  VEICULOS (100,00%);</t>
  </si>
  <si>
    <t>INFOMIDIA / NOTEBOOK SANSUMG 5/6   -MATERIAIS DE INFORMATICA / COMPUTADOR (100,00%);</t>
  </si>
  <si>
    <t>GUIA VINCULADA AO PROCESSO 5226359-87.2024.8.09.0150   -DESPESAS COM PROCESSOS  (100,00%);</t>
  </si>
  <si>
    <t>LOCAÇÃO CAMINHÃO MUNCK   -LOCAÇÃO MUNCK / GUINDASTES (100,00%);</t>
  </si>
  <si>
    <t>SERVIÇO DE DESMOBILIZAÇÃO   -LOCAÇÃO CONTAINER  (100,00%);</t>
  </si>
  <si>
    <t>APRESEG - SEGURANÇA OCUPACIONAL - PIX 15.024.758/0001-37   -CURSOS / TREINAMENTOS  (100,00%);</t>
  </si>
  <si>
    <t>BRENDA - PIX (62) 9 8107-9347   -ALIMENTAÇÃO ADM (100,00%);</t>
  </si>
  <si>
    <t>pix@grbtec.com.br   -SERVIÇOS DE CONSULTORIA  (100,00%);</t>
  </si>
  <si>
    <t>COMBUSTIVEL VEICULOS SERENA   -COMBUSTIVEL VEICULOS (100,00%);</t>
  </si>
  <si>
    <t>REF. FOLHA PAGAMENTO 05/2025   -SALARIO (100,00%);</t>
  </si>
  <si>
    <t>P/ FAZER PAGAMENTO DO SEM PARAR   -PEDAGIOS  (100,00%);</t>
  </si>
  <si>
    <t>DESPESA VIAGEM MAGNO   -COMBUSTIVEL VEICULOS (45,04%);
REFEIÇÕES FUNCIONARIOS  (35,47%);
SERVIÇO MOTOBOY / UBER  (19,49%);</t>
  </si>
  <si>
    <t>IPVA I/FORD RANGER XLTCD4A32C - PLACA RBN3G39 6º PARCELA   -IPVA (100,00%);</t>
  </si>
  <si>
    <t>HONORÁRIO ADVOCATÍCIO - STELLA   -HONORARIOS ADVOCATICIOS  (100,00%);</t>
  </si>
  <si>
    <t>R. FRANCISCA NOG. COSTA Nº 564  15.06 A 15.07   -ALUGUEL ALOJAMENTO  (100,00%);</t>
  </si>
  <si>
    <t>RUA AV. BEATRIZ BRAGA CASA 03 REF. 15-06 A 15-07-25   -ALUGUEL ALOJAMENTO  (100,00%);</t>
  </si>
  <si>
    <t>IPVA RENAULT/OROCH EXP 16 SCE - PLACA RTP7H45 6º PARCELA   -IPVA (100,00%);</t>
  </si>
  <si>
    <t>IPVA EFFA/V21 - PLACA SDJ9E34 6º PARCELA   -IPVA (100,00%);</t>
  </si>
  <si>
    <t>IPVA I/FORD RANGER XLTCD4A32C - PLACA PRW6F12 6º PARCELA   -IPVA (100,00%);</t>
  </si>
  <si>
    <t>IPVA I/FORD RANGER XLTCD4A32C - PLACA RCF2A85 6º PARCELA   -IPVA (100,00%);</t>
  </si>
  <si>
    <t>IPVA I/FORD RANGER XLTCD3D4A - PLACA SDN9A29 6º PARCELA   -IPVA (100,00%);</t>
  </si>
  <si>
    <t>IPVA FIAT/ARGO DRIVE 1.0 - PLACA PBE2E75 6º PARCELA   -IPVA (100,00%);</t>
  </si>
  <si>
    <t>IPVA HYUNDAI/HB20S 1.6A PREM - PLACA QTS7F16 6º PARCELA   -IPVA (100,00%);</t>
  </si>
  <si>
    <t>IPVA IVECO/CITYCLASS 70C17 - PLACA ONB7A66 6º PARCELA   -IPVA (100,00%);</t>
  </si>
  <si>
    <t>IPVA RENAULT/OROCH PRO 16 - PLACA SDK1B29 6º PARCELA   -IPVA (100,00%);</t>
  </si>
  <si>
    <t>IPVA CHEVROLET/S10 LT DD4 - PLACA OBA1J57 6º PARCELA   -IPVA (100,00%);</t>
  </si>
  <si>
    <t>IPVA FIAT/TORO FREEDOM AT9 D - PLACA PLQ2I02 6º PARCELA   -IPVA (100,00%);</t>
  </si>
  <si>
    <t>IPVA SAVEIRO RB MBVS - PLACA QTN3I85 6º PARCELA   -IPVA (100,00%);</t>
  </si>
  <si>
    <t>INTERNET AABA   -INTERNET OBRAS  (100,00%);</t>
  </si>
  <si>
    <t>FOSFATO   -Recebimento de Clientes (100,00%);</t>
  </si>
  <si>
    <t>DESPESA VIAGEM REF. SEMANA 16/06 A 20/06   -REFEIÇÕES FUNCIONARIOS  (22,91%);
PASSAGENS FUNCIONARIOS (77,09%);</t>
  </si>
  <si>
    <t>PASSAGENS FUNCIONÁRIOS REF. 09/06 A 13/06   -PASSAGENS FUNCIONARIOS (100,00%);</t>
  </si>
  <si>
    <t>REFEIÇÃO 2º QUINZENA FUNCIONARIO JOSIEL   -REFEIÇÕES FUNCIONARIOS  (100,00%);</t>
  </si>
  <si>
    <t>TRANSPORTE COLABORADORES   -TRANSPORTE FUNCIONARIOS  (100,00%);</t>
  </si>
  <si>
    <t>MANUTENÇÃO PNEU FIAT ARGO   -MANUTENÇÃO/PEÇAS  VEICULOS (100,00%);</t>
  </si>
  <si>
    <t>FRETE TRANSPORTADORA - CARTÕES ALIMENTAÇÃO ALOJAMENTO   -FRETE TRANSPORTADORA (100,00%);</t>
  </si>
  <si>
    <t>CREA   -SERVIÇO CREA ANUIDADE (100,00%);</t>
  </si>
  <si>
    <t>OPÇÃO UNIFORMES - PIX 01.388.774/0001-02   -UNIFORMES (100,00%);</t>
  </si>
  <si>
    <t>R. SANTO ANTONIO QD 04 LT 07 REF. 05/2025   -ENERGIA ALOJAMENTO (100,00%);</t>
  </si>
  <si>
    <t>R. ALFEU MARRA Nº 65 CASA 02 REF. 05/2025   -ENERGIA ALOJAMENTO (100,00%);</t>
  </si>
  <si>
    <t>MARCIA ALVES - PIX 706.113.911-04   -UNIFORMES (100,00%);</t>
  </si>
  <si>
    <t>RUA DO NIQUEL COND. ACACIA APT. 102 REF. 15-06 A 15-07   -ALUGUEL ALOJAMENTO  (100,00%);</t>
  </si>
  <si>
    <t>JK FARDAMENTOS 32.510.826/0001-97   -UNIFORMES (100,00%);</t>
  </si>
  <si>
    <t>REFEIÇÕES FUNCIONÁRIA LARISSA LIRA DOS SANTOS   -REFEIÇÕES FUNCIONARIOS  (100,00%);</t>
  </si>
  <si>
    <t>PASSAGEM WILLIAN MÊS 06/2025   -PASSAGENS FUNCIONARIOS (100,00%);</t>
  </si>
  <si>
    <t>PASSAGEM WILLIAN MÊS 05/2025   -PASSAGENS FUNCIONARIOS (100,00%);</t>
  </si>
  <si>
    <t>PASSAGEM FUNCIONÁRIO EVERTON DOS SANTOS   -PASSAGENS FUNCIONARIOS (100,00%);</t>
  </si>
  <si>
    <t>PASSAGEM FUNCIONÁRIO RENAN SOARES   -PASSAGENS FUNCIONARIOS (100,00%);</t>
  </si>
  <si>
    <t>DESPESA VIAGEM JOÃO MANJA - INSPETOR DE PINTURA P/ COMPORTAS   -COMBUSTIVEL VEICULOS (92,51%);
REFEIÇÕES FUNCIONARIOS  (7,49%);</t>
  </si>
  <si>
    <t>DESPESAS MOBILIZAÇÃO - REINALDO RIBEIRO   -COMBUSTIVEL VEICULOS (30,00%);
HOTEL FUNCIONARIOS (50,00%);
REFEIÇÕES FUNCIONARIOS  (20,00%);</t>
  </si>
  <si>
    <t>TRANSFERÊNCIA ENTRE BANCOS ITAÚ ANDAIMES X ITAÚ   -Transferência entre Bancos (100,00%);</t>
  </si>
  <si>
    <t>UNIFORMES NR10 E ANTI ACIDO   -UNIFORMES (100,00%);</t>
  </si>
  <si>
    <t>FRETE MATERIAIS E EQUIPAMENTOS   -FRETE MATERIAIS E EQUIPAMENTOS (100,00%);</t>
  </si>
  <si>
    <t>FGTS REF. 05/2025   -FGTS FUNCIONARIOS  (100,00%);</t>
  </si>
  <si>
    <t>TRANSP. COLAB. REF. 140 VALES 05/25 E 281 VALES 06/25   -TRANSPORTE FUNCIONARIOS  (100,00%);</t>
  </si>
  <si>
    <t>JOAO FERNANDES MORAIS SILVA   -FERIAS  (100,00%);</t>
  </si>
  <si>
    <t>COMBUSTIVEL   -COMBUSTIVEL VEICULOS (49,02%);
COMBUSTIVEL EQUIPAMENTOS (50,98%);</t>
  </si>
  <si>
    <t>REFEIÇÃO FUNCIONÁRIOS   -REFEIÇÕES FUNCIONARIOS  (100,00%);</t>
  </si>
  <si>
    <t>MANUTENÇÃO EQUIPAMENTOS   -MANUTENÇÃO/PEÇAS MAQUINAS E EQUIPAMENTOS (100,00%);</t>
  </si>
  <si>
    <t>EXAMES - ASO REF. 05/2025   -EXAMES  (100,00%);</t>
  </si>
  <si>
    <t>SISTEMA/SERVIDOR REF. 05/2025   -SISTEMA / SERVIDOR  (100,00%);</t>
  </si>
  <si>
    <t>CONSULTA CONNECT REF. MÊS 05/2025   -SERVIÇO SERASA (100,00%);</t>
  </si>
  <si>
    <t>LOCAÇÃO VEÍCULOS - INDENIZAÇÃO REF. CONTRATO PECF008435   -LOCAÇAO VEICULOS  (100,00%);</t>
  </si>
  <si>
    <t>SISTEMA / SERVIDOR   -SISTEMA / SERVIDOR  (100,00%);</t>
  </si>
  <si>
    <t>CONFECÇÃO DE PCA E CONFECÇÃO DE PPR   -PROGRAMA DE SEGURANÇA DO TRABALHO  (100,00%);</t>
  </si>
  <si>
    <t>MATERIAIS DE CONSUMO   -MATERIAIS DE CONSUMO EM OBRAS  (100,00%);</t>
  </si>
  <si>
    <t>DESPESA DE OBRAS VALDMAR 09/06 A 13/06   -COMBUSTIVEL VEICULOS (76,80%);
REFEIÇÕES FUNCIONARIOS  (3,65%);
MATERIAIS DE LIMPEZA / HIGIENE  (19,55%);</t>
  </si>
  <si>
    <t>EXAMES - ASO   -EXAMES  (100,00%);</t>
  </si>
  <si>
    <t>LIMPEZA ESCRITÓRIO   -SERVIÇO LIMPEZA ALOJAMENTO/ESCRITORIO (100,00%);</t>
  </si>
  <si>
    <t>SISTEMA EMISSOR NF   -SISTEMA / SERVIDOR  (100,00%);</t>
  </si>
  <si>
    <t>DESPESA VIAGEM LEONARDO DOS SANTOS DE LIMA   -REFEIÇÕES FUNCIONARIOS  (67,82%);
PASSAGENS FUNCIONARIOS (32,18%);</t>
  </si>
  <si>
    <t>MATERIAL INFORMÁTICA - MOUSE OPTICO   -MATERIAIS DE INFORMATICA / COMPUTADOR (100,00%);</t>
  </si>
  <si>
    <t>TREINAMENTO NR12   -CURSOS / TREINAMENTOS  (100,00%);</t>
  </si>
  <si>
    <t>GRAFIMIDIAS COM. DE INF. - PIX 13.822.617/0001-34   -SERVIÇO PLOTAGEM / ADESIVO / PLACAS / CRACHAS  (100,00%);</t>
  </si>
  <si>
    <t>FEIRA EVENTO PUC - PARTICIPAÇÃO PENSACOLA   -SERVIÇO BRINDES E ACESSORIOS (100,00%);</t>
  </si>
  <si>
    <t>TRANSFERÊNCIA ENTRE BANCOS ITAÚ X CAIXA    -Transferência entre Bancos (100,00%);</t>
  </si>
  <si>
    <t>NOTA VENDA - TINTAS   -Recebimento de Clientes (100,00%);</t>
  </si>
  <si>
    <t>MOSAIC UB SPOT   -Recebimento de Clientes (100,00%);</t>
  </si>
  <si>
    <t>MOSAIC UB ROTINA   -Recebimento de Clientes (100,00%);</t>
  </si>
  <si>
    <t>ADIANTAMENTO 40%   -SALARIO (100,00%);</t>
  </si>
  <si>
    <t>RESTANTE FÉRIAS JOAO FERNANDES MORAIS SILVA   -FERIAS  (100,00%);</t>
  </si>
  <si>
    <t>ACERTO DEVOLUÇÃO ALOJAMENTO R. DOS INCONFIDENTES   -ALUGUEL ALOJAMENTO  (100,00%);</t>
  </si>
  <si>
    <t>IMPRESSÃO 25 APRESENTAÇÕES BRASMIM   -SERVIÇO GRAFICA / IMPRESSAO  (100,00%);</t>
  </si>
  <si>
    <t>MANUTENÇÃO PNEU RANGER 1/2   -MANUTENÇÃO/PEÇAS  VEICULOS (100,00%);</t>
  </si>
  <si>
    <t>PASSAGEM GENILDO E REINALDO GYN X GIG 1/2   -PASSAGENS FUNCIONARIOS (100,00%);</t>
  </si>
  <si>
    <t>PASSAGEM GENILDO VOLTA GIG X GYN   -PASSAGENS FUNCIONARIOS (100,00%);</t>
  </si>
  <si>
    <t>MESA DO GILVAN AFM 1/6   -DESPESAS C/ CONSTRUÇÃO ESCRITORIO ADM  (100,00%);</t>
  </si>
  <si>
    <t>PASSAGEM AEREA YCARO   -PASSAGENS FUNCIONARIOS (100,00%);</t>
  </si>
  <si>
    <t>COMPUTADOR / ADM GECYKA 1/6   -MATERIAIS DE INFORMATICA / COMPUTADOR (100,00%);</t>
  </si>
  <si>
    <t>NAVESA / REVISÃO RANGER GENILDO 2/4   -MANUTENÇÃO/PEÇAS  VEICULOS (100,00%);</t>
  </si>
  <si>
    <t>NAVESA / REVISÃO RANGER GILVAN 2/4   -MANUTENÇÃO/PEÇAS  VEICULOS (100,00%);</t>
  </si>
  <si>
    <t>CADEIRA ESCRITÓRIO / ADM 2/6   -DESPESAS C/ CONSTRUÇÃO ESCRITORIO ADM  (100,00%);</t>
  </si>
  <si>
    <t>ARMARIO SERVIDOR / COMPUTADOR 2/6   -MATERIAIS DE INFORMATICA / COMPUTADOR (100,00%);</t>
  </si>
  <si>
    <t>NAVESA / MANUTENÇÃO RANGER GILVAN 2/4   -MANUTENÇÃO/PEÇAS  VEICULOS (100,00%);</t>
  </si>
  <si>
    <t>MERCADO LIVRE / GRAVADOR DE REUNIÃO 2/2   -MATERIAIS DE INFORMATICA / COMPUTADOR (100,00%);</t>
  </si>
  <si>
    <t>PORTO SEGURO / RANGER GILVAN 2/10   -SEGUROS DE VEICULOS  (100,00%);</t>
  </si>
  <si>
    <t>PASSAGEM 123 MILHA STEFÂNIA 2/3   -PASSAGENS FUNCIONARIOS (100,00%);</t>
  </si>
  <si>
    <t>CASA DO MARCINEIRO / MESA ADM ESCRITÓRIO 2/10   -DESPESAS C/ CONSTRUÇÃO ESCRITORIO ADM  (100,00%);</t>
  </si>
  <si>
    <t>REFORMULAÇÃO SITE A IDEAL PARTNER GOOGLE 3/10   -SISTEMA / SERVIDOR  (100,00%);</t>
  </si>
  <si>
    <t>COMPUTADOR / ADM RH 3/6   -MATERIAIS DE INFORMATICA / COMPUTADOR (100,00%);</t>
  </si>
  <si>
    <t>INFOMIDIA / ALEX COMPUTADOR ADM 4/6   -MATERIAIS DE INFORMATICA / COMPUTADOR (100,00%);</t>
  </si>
  <si>
    <t>MANUTENÇÃO VEÍCULO FIAT TORO 4/4   -MANUTENÇÃO/PEÇAS  VEICULOS (100,00%);</t>
  </si>
  <si>
    <t>PISOS P/ GALPÃO ADM 5/10   -DESPESAS C/ CONSTRUÇÃO ESCRITORIO ADM  (100,00%);</t>
  </si>
  <si>
    <t>YELUMSEG / RANGER GENILDO 6/10   -SEGUROS DE VEICULOS  (100,00%);</t>
  </si>
  <si>
    <t>SEGURO RANGER RBN3G39   -SEGUROS DE VEICULOS  (100,00%);</t>
  </si>
  <si>
    <t>SEGURO RANGER PRW 6/10   -SEGUROS DE VEICULOS  (100,00%);</t>
  </si>
  <si>
    <t>ANUIDADE ITAÚ NOVO 10/12   -TARIFAS BANCARIAS (100,00%);</t>
  </si>
  <si>
    <t>GASTOS COM PROPAGANDA/ COMERCIAL   -SERVIÇO GOOGLE ADS (100,00%);</t>
  </si>
  <si>
    <t>COMISSAO MAGNO DE LIMA   -COMISSÃO  (100,00%);</t>
  </si>
  <si>
    <t>R. SANTO ANTÔNIO QD 04 LT 07 REF. 05/2025   -AGUA ALOJAMENTO (100,00%);</t>
  </si>
  <si>
    <t>DESPESA VIAGEM REINALDO GOIÂNIA X BRASÍLIA   -MANUTENÇÃO/PEÇAS  VEICULOS (77,68%);
REFEIÇÕES FUNCIONARIOS  (15,05%);
PEDAGIOS  (7,28%);</t>
  </si>
  <si>
    <t>ELABORAÇÃO DO PLANO DE ACAO CONFORME PGR   -PROGRAMA DE SEGURANÇA DO TRABALHO  (100,00%);</t>
  </si>
  <si>
    <t>LOCAÇÃO CAÇAMBA   -LOCAÇAO CAÇAMBA P/ RESIDUOS  (100,00%);</t>
  </si>
  <si>
    <t>DAVID JESUS DE PINHO   -PASSAGENS FUNCIONARIOS (100,00%);</t>
  </si>
  <si>
    <t>WANDSON NEVES GOMES   -PASSAGENS FUNCIONARIOS (100,00%);</t>
  </si>
  <si>
    <t>TRAV DA PONTE Nº 07 CENTRO REF. 06/2025   -ALUGUEL ALOJAMENTO  (100,00%);</t>
  </si>
  <si>
    <t>AV. LENCOIS, 5 REF. 20.06 A 20.07   -ALUGUEL ALOJAMENTO  (100,00%);</t>
  </si>
  <si>
    <t>HONORARIOS ADVOCATICIOS REF. 05/2025   -HONORARIOS ADVOCATICIOS  (100,00%);</t>
  </si>
  <si>
    <t>DR BRUNNA ADVOGADA ADM MES 05-2025   -HONORARIOS ADVOCATICIOS  (100,00%);</t>
  </si>
  <si>
    <t>CONTRATO INFORMATICA ALEX   -SISTEMA / SERVIDOR  (100,00%);</t>
  </si>
  <si>
    <t>CONSULTORIA ANALISE ENVOLVENDO ORGANIZAÇÃO SOCIETARIA E HOLDING   -SERVIÇOS DE CONSULTORIA  (100,00%);</t>
  </si>
  <si>
    <t>SERVIÇO DE CONSULTORIA CONSELHO CONSULTIVO GERECIAL   -SERVIÇOS DE CONSULTORIA  (100,00%);</t>
  </si>
  <si>
    <t>REPARCELAMENTO / CARTAO DE CREDITO   -DESPESA CARTAO DE CREDITO  (100,00%);</t>
  </si>
  <si>
    <t>DESPESA VIAGEM REF. SEMANA 23/06 A 27/06   -REFEIÇÕES FUNCIONARIOS  (40,00%);
PASSAGENS FUNCIONARIOS (60,00%);</t>
  </si>
  <si>
    <t>PASSAGENS FUNCIONÁRIOS REF. 16/06 A 20/06   -PASSAGENS FUNCIONARIOS (100,00%);</t>
  </si>
  <si>
    <t>EXAME DEMISSIONAL GIVANILSON BARBOSA DE SOUSA   -EXAMES  (100,00%);</t>
  </si>
  <si>
    <t>ROBSON BONFIM  ATAÍDE - PIX robfloresta@hotmail.com   -SERVIÇO ALVARAS E LICENCIAMENTO (100,00%);</t>
  </si>
  <si>
    <t>PLENO GOIANIA LOCAÇÕES EQUIP. - PIX financeirogo@plenolocacoes.com.br   -LOCAÇÃO EQUIPAMENTOS  (100,00%);</t>
  </si>
  <si>
    <t>LEVAR MATERIAL P/ TRANSPORTADORA   -SERVIÇO MOTOBOY / UBER  (100,00%);</t>
  </si>
  <si>
    <t>DESPESA FEIRA BRAMIM   -REFEIÇÕES FUNCIONARIOS  (33,33%);
TRANSPORTE FUNCIONARIOS  (66,67%);</t>
  </si>
  <si>
    <t>R. DOS ANDRADAS 211 REF. 05/2025   -ENERGIA ALOJAMENTO (100,00%);</t>
  </si>
  <si>
    <t>R. DOS ANDRADAS 211 REF. 06/2025   -AGUA ALOJAMENTO (100,00%);</t>
  </si>
  <si>
    <t>COMPRA 50% DA FORD RANGER VERMELHA SDN3A29   -COMPRA/VENDA VEICULOS (100,00%);</t>
  </si>
  <si>
    <t>DESPESA VIAGEM ROBERTO P/ EUROCHEM   -FRETE MATERIAIS E EQUIPAMENTOS (100,00%);</t>
  </si>
  <si>
    <t>ENTRADA FRETE COMPRESSOR GOIÂNIA X SERRA SALITRE   -FRETE MATERIAIS E EQUIPAMENTOS (100,00%);</t>
  </si>
  <si>
    <t>VALE TRANSPORTE REF. 05 DIAS   -TRANSPORTE FUNCIONARIOS  (100,00%);</t>
  </si>
  <si>
    <t>R. DAS ANGÉLICAS S/N REF.  05/25   -AGUA ADM (100,00%);</t>
  </si>
  <si>
    <t>ROSÂNGELA - PIX (62) 9 8471-5990   -ALIMENTAÇÃO ADM (100,00%);</t>
  </si>
  <si>
    <t>COMBUSTIVEL E REFEIÇÃO   -COMBUSTIVEL VEICULOS (88,12%);
REFEIÇÕES FUNCIONARIOS  (11,88%);</t>
  </si>
  <si>
    <t>TELEMETRIA / COBLI   -SERVIÇO TELEMETRIA / FADIGA (100,00%);</t>
  </si>
  <si>
    <t>R. PONTE 7 D CENTRO REF. 06/2025   -ENERGIA ALOJAMENTO (100,00%);</t>
  </si>
  <si>
    <t>AGNALDO BASÍLICO - PIX 585.550.641-04   -PROGRAMA DE SEGURANÇA DO TRABALHO  (100,00%);</t>
  </si>
  <si>
    <t>CAIO VINICIUS PEREIRA DA SILVA - PIX (62) 9 8231-2127   -REFEIÇÕES FUNCIONARIOS  (100,00%);</t>
  </si>
  <si>
    <t>RENAN SOARES DE OLIVEIRA   -FERIAS  (100,00%);</t>
  </si>
  <si>
    <t>A L DE SOUSA LTDA - PIX 54.670.136/0001-38   -MANUTENÇÃO/PEÇAS MAQUINAS E EQUIPAMENTOS (100,00%);</t>
  </si>
  <si>
    <t>CARTÃO PARA TODOS   -ASSISTENCIA MEDICA ADM  (100,00%);</t>
  </si>
  <si>
    <t>VALE TRANSPORTE REF. 08 DIAS   -TRANSPORTE FUNCIONARIOS  (100,00%);</t>
  </si>
  <si>
    <t>R. OLIMPIA AREA QD 66-A REF. 06/2025   -AGUA ADM (100,00%);</t>
  </si>
  <si>
    <t>SEGURO DE VIDA GILVAN   -SEGUROS DE VIDA  (100,00%);</t>
  </si>
  <si>
    <t>SEGURO DE VIDA GENILDO   -SEGUROS DE VIDA  (100,00%);</t>
  </si>
  <si>
    <t>COMBUSTÍVEL E MATERIAIS DE CONSUMO   -COMBUSTIVEL VEICULOS (79,50%);
MATERIAIS DE CONSUMO EM OBRAS  (20,50%);</t>
  </si>
  <si>
    <t>SERGIO  CPF 006.626.551-76   -FRETE TRANSPORTADORA (100,00%);</t>
  </si>
  <si>
    <t>COMBUSTÍVEL   -COMBUSTIVEL VEICULOS (41,20%);
COMBUSTIVEL EQUIPAMENTOS (58,80%);</t>
  </si>
  <si>
    <t>PLANO SAÚDE REF. MÊS 06/25   -PLANO DE SAUDE  (100,00%);</t>
  </si>
  <si>
    <t>SEGURO DE VIDA REF. MÊS 05/2025   -SEGUROS DE VIDA  (100,00%);</t>
  </si>
  <si>
    <t>PIS E COFINS REF. 05/2025   -PIS (17,81%);
COFINS  (82,19%);</t>
  </si>
  <si>
    <t>VENDA DE EPIS - 52 LUVAS ANTI IMPACTO  5 CONTOS E TALABARTE   -EPIS (100,00%);</t>
  </si>
  <si>
    <t>CLARO TELEFONIA REF. 05/2025   -INTERNET / TELEFONE ADM  (100,00%);</t>
  </si>
  <si>
    <t>LOCAÇÃO DE RÁDIO PORTÁTIL   -LOCAÇAO RADIOS DE COMUNICAÇÃO (100,00%);</t>
  </si>
  <si>
    <t>LOCAÇÃO RADIO REF. MÊS 05/2025   -LOCAÇAO RADIOS DE COMUNICAÇÃO (100,00%);</t>
  </si>
  <si>
    <t>MATERIAIS DE ESCRITORIO   -MATERIAS DE ESCRITORIO (100,00%);</t>
  </si>
  <si>
    <t>LOCAÇÃO DE ANDAIMES   -LOCAÇÃO ANDAIMES (100,00%);</t>
  </si>
  <si>
    <t>TREINAMENTO NR12/ NR20/ NR33/   -CURSOS / TREINAMENTOS  (100,00%);</t>
  </si>
  <si>
    <t>RELATÓRIO AUDIOMÉTRICO E ADENDO PCMSO   -PROGRAMA DE SEGURANÇA DO TRABALHO  (100,00%);</t>
  </si>
  <si>
    <t>TREINAMENTO NR05 - CIPAMIN   -CURSOS / TREINAMENTOS  (100,00%);</t>
  </si>
  <si>
    <t>FORNECIMENTO E CALIBRAÇÃO 03 MANÔMETROS   -SERVIÇO LAUDO TECNICO (100,00%);</t>
  </si>
  <si>
    <t>TREINAMENTO REGRAS PELA VIDA 5.10 / NR12 / NR26   -CURSOS / TREINAMENTOS  (100,00%);</t>
  </si>
  <si>
    <t>REGRAS PELA VIDA 5.13 / NR26   -CURSOS / TREINAMENTOS  (100,00%);</t>
  </si>
  <si>
    <t>MATERIAL DE CONSUMO EM OBRA   -MATERIAIS DE CONSUMO EM OBRAS  (100,00%);</t>
  </si>
  <si>
    <t>EMPRESTIMO BANCO ITAU CAIXA AVAL   -PAGAMENTOS EMPRESTIMOS (100,00%);</t>
  </si>
  <si>
    <t>R. DOS ABACATEIROS APT 04 - GESTORLUCIANO - PIX (62) 9 8112-3739   -ALUGUEL ALOJAMENTO  (100,00%);</t>
  </si>
  <si>
    <t>JOSE DHYEGO DE SOUSA BRANDAO - PIX (13) 9 9635-9823   -LOCAÇÃO MUNCK / GUINDASTES (100,00%);</t>
  </si>
  <si>
    <t>ELESSANDRO OLIVEIRA - PIX  elessandrodeoliveira07@gmail.com   -ALUGUEL ALOJAMENTO  (100,00%);</t>
  </si>
  <si>
    <t>ALIMENTAÇÃO FESTA ANIVERSARIANTE E ARRAIA   -ALIMENTAÇÃO ADM (100,00%);</t>
  </si>
  <si>
    <t>ZEQUINHA BORDADOS - PIX 05.480.460/0001-88   -UNIFORMES (100,00%);</t>
  </si>
  <si>
    <t>RAMON JESUS FERREIRA - PIX 033.582.191-00   -MATERIAS DE ESCRITORIO (100,00%);</t>
  </si>
  <si>
    <t>ERIVALDO NUNES DE ANDRADE   -PASSAGENS FUNCIONARIOS (100,00%);</t>
  </si>
  <si>
    <t>ALDA MARA MONTEIRO SILVA   -MULTA RESCISORIAS FGTS (100,00%);</t>
  </si>
  <si>
    <t>ALDA MARA MONTEIRO SILVA   -ACERTO RESCISORIOS  (100,00%);</t>
  </si>
  <si>
    <t>EVA PEREIRA FONSECA   -MULTA RESCISORIAS FGTS (100,00%);</t>
  </si>
  <si>
    <t>EVA PEREIRA FONSECA   -ACERTO RESCISORIOS  (100,00%);</t>
  </si>
  <si>
    <t>RAIMUNDO DE SOUSA - PIX 12.002.882/0001-03   -MAQUINAS / EQUIPAMENTOS  (100,00%);</t>
  </si>
  <si>
    <t>REVISÃO 40.000 KM OROCH   -MANUTENÇÃO/PEÇAS  VEICULOS (100,00%);</t>
  </si>
  <si>
    <t>PASSAGEM FUNCIONÁRIO CARLOS ANTONIO FERREIRA DOS SANT   -PASSAGENS FUNCIONARIOS (100,00%);</t>
  </si>
  <si>
    <t>PASSAGENS FUNCIONARIOS EQUIPE ANDAIMES   -PASSAGENS FUNCIONARIOS (100,00%);</t>
  </si>
  <si>
    <t>GRAN HOTEL GALEAO LTDA - PIX GRAN HOTEL GALEAO LTDA   -HOTEL FUNCIONARIOS (100,00%);</t>
  </si>
  <si>
    <t>SERVIÇO PISO CMOC   -TINTAS E SOLVENTES (100,00%);</t>
  </si>
  <si>
    <t>VENDA DE TINTA EUROCHEM   -TINTAS E SOLVENTES (100,00%);</t>
  </si>
  <si>
    <t>DESPESAS DE OBRAS   -MANUTENÇÃO/PEÇAS  VEICULOS (63,32%);
COMBUSTIVEL VEICULOS (26,39%);
MATERIAIS DE CONSUMO EM OBRAS  (10,29%);</t>
  </si>
  <si>
    <t>BRUSAO E CALÇA DE RASPA   -EPIS (100,00%);</t>
  </si>
  <si>
    <t>DESP. REF. 14/06 A 22/06   -SERVIÇO LAVA JATO (38,18%);
MANUTENÇÃO/PEÇAS  VEICULOS (7,27%);
COMBUSTIVEL VEICULOS (54,55%);</t>
  </si>
  <si>
    <t>FINANCIAMENTO OROCH   -FINANCIAMENTO (100,00%);</t>
  </si>
  <si>
    <t>EXAME ADMISSIONAL - RENATO SILVA SANTOS   -EXAMES  (100,00%);</t>
  </si>
  <si>
    <t>TRANSFERÊNCIA ENTRE BANCOS ITAÚ X CEF   -Transferência entre Bancos (100,00%);</t>
  </si>
  <si>
    <t>PARCELAMENTO ENTRADA PGFN 011319029 1-6   -PARCELAMENTO (100,00%);</t>
  </si>
  <si>
    <t>PARCELAMENTO PGFN SISPAR 012544309   -PARCELAMENTO (100,00%);</t>
  </si>
  <si>
    <t>PARCELAMENTO PGFN SISPAR 012544350   -PARCELAMENTO (100,00%);</t>
  </si>
  <si>
    <t>PGFN DESCRIÇÃO SISPAR 006893211   -PARCELAMENTO (100,00%);</t>
  </si>
  <si>
    <t>PGFN DESCRIÇÃO SISPAR 009515789   -PARCELAMENTO (100,00%);</t>
  </si>
  <si>
    <t>DAS PARCSN VERSAO 2.0.0   -PARCELAMENTO (100,00%);</t>
  </si>
  <si>
    <t>GPS DESCRIÇÃO 637648862   -PARCELAMENTO (100,00%);</t>
  </si>
  <si>
    <t>GPS DESCRIÇÃO 639886841   -PARCELAMENTO (100,00%);</t>
  </si>
  <si>
    <t>COMBUSTÍVEL RANGER   -COMBUSTIVEL VEICULOS (100,00%);</t>
  </si>
  <si>
    <t>VALE TRANSPORTE REF. 23 DIAS   -TRANSPORTE FUNCIONARIOS  (100,00%);</t>
  </si>
  <si>
    <t>MARIELI ALVES CARDOSO   -FERIAS  (100,00%);</t>
  </si>
  <si>
    <t>ELIAS LEONCIO DE PAULA - PIX (62) 9 9959-2188   -MANUTENÇÃO/PEÇAS MAQUINAS E EQUIPAMENTOS (100,00%);</t>
  </si>
  <si>
    <t>DESPESA REF. SEMANA 22/05 A 27/05   -MANUTENÇÃO/PEÇAS  VEICULOS (2,10%);</t>
  </si>
  <si>
    <t>REFEIÇÕES FUNCIONARIOS  (8,78%)</t>
  </si>
  <si>
    <t>MATERIAIS DE LIMPEZA / HIGIENE  (10,58%)</t>
  </si>
  <si>
    <t>EPIS (17,18%)</t>
  </si>
  <si>
    <t>PASSAGENS FUNCIONARIOS (61,36%)</t>
  </si>
  <si>
    <t>PGR COMERCIAL LTDA - PIX 19.842.545/0001-73   -REFEIÇÕES FUNCIONARIOS  (30,00%)</t>
  </si>
  <si>
    <t>MATERIAIS DE LIMPEZA / HIGIENE  (40,00%)</t>
  </si>
  <si>
    <t>MATERIAS DE ESCRITORIO (30,00%);</t>
  </si>
  <si>
    <t>CAIXA ROTATIVO MES JUNHO A JULHO 2025   -SERVIÇO LAVA JATO (8,20%)</t>
  </si>
  <si>
    <t>REFEIÇÕES FUNCIONARIOS  (30,75%)</t>
  </si>
  <si>
    <t>MATERIAIS DE LIMPEZA / HIGIENE  (25,63%)</t>
  </si>
  <si>
    <t>MATERIAIS DE CONSUMO EM OBRAS  (35,42%);</t>
  </si>
  <si>
    <t>DESPESAS VLI PERÍODO 03/05 A 29/05   -SERVIÇO LAVA JATO (1,08%)</t>
  </si>
  <si>
    <t>MANUTENÇÃO/PEÇAS  VEICULOS (51,65%)</t>
  </si>
  <si>
    <t>COMBUSTIVEL VEICULOS (11,52%)</t>
  </si>
  <si>
    <t>HOTEL FUNCIONARIOS (1,53%)</t>
  </si>
  <si>
    <t>REFEIÇÕES FUNCIONARIOS  (2,24%)</t>
  </si>
  <si>
    <t>MATERIAS DE ESCRITORIO (0,23%)</t>
  </si>
  <si>
    <t>EPIS (19,70%)</t>
  </si>
  <si>
    <t>CURSOS / TREINAMENTOS  (3,97%)</t>
  </si>
  <si>
    <t>MANUTENÇÃO/PEÇAS MAQUINAS E EQUIPAMENTOS (1,10%)</t>
  </si>
  <si>
    <t>ENERGIA ALOJAMENTO (2,08%)</t>
  </si>
  <si>
    <t>SERVIÇO LIMPEZA ALOJAMENTO/ESCRITORIO (1,67%)</t>
  </si>
  <si>
    <t>INTERNET OBRAS  (3,23%);</t>
  </si>
  <si>
    <t>VALOR P/ VIAGEM ROBERTO GOIÂNIA X SERRA SALITRE   -MANUTENÇÃO/PEÇAS  VEICULOS (17,00%);</t>
  </si>
  <si>
    <t>COMBUSTIVEL VEICULOS (60,00%)</t>
  </si>
  <si>
    <t>HOTEL FUNCIONARIOS (7,00%)</t>
  </si>
  <si>
    <t>REFEIÇÕES FUNCIONARIOS  (5,80%);</t>
  </si>
  <si>
    <t>PEDAGIOS  (10,20%);</t>
  </si>
  <si>
    <t>MANUTENÇÃO/PEÇAS MAQUINAS E EQUIPAMENTOS (1,10%);</t>
  </si>
  <si>
    <t>INTERNET OBRAS  (3,23%</t>
  </si>
  <si>
    <t>DESPESA SEMANA REF. 06/06 A 11/06   -MANUTENÇÃO/PEÇAS  VEICULOS (10,49%)</t>
  </si>
  <si>
    <t>COMBUSTIVEL VEICULOS (16,67%)</t>
  </si>
  <si>
    <t>REFEIÇÕES FUNCIONARIOS  (8,69%)</t>
  </si>
  <si>
    <t>MATERIAS DE ESCRITORIO (18,17%)</t>
  </si>
  <si>
    <t>EPIS (10,78%)</t>
  </si>
  <si>
    <t>SERVIÇO MOTOBOY / UBER  (35,20%);</t>
  </si>
  <si>
    <t>DESPESAS VIAGEM P/ ALEM PARAIBA MG E NOTAS REF. SEMANA 16/06 A 20/06   -SERVIÇO LAVA JATO (6,74%);</t>
  </si>
  <si>
    <t>COMBUSTIVEL VEICULOS (27,11%)</t>
  </si>
  <si>
    <t>HOTEL FUNCIONARIOS (9,58%)</t>
  </si>
  <si>
    <t>REFEIÇÕES FUNCIONARIOS  (18,35%);</t>
  </si>
  <si>
    <t>MATERIAIS DE LIMPEZA / HIGIENE  (17,48%);</t>
  </si>
  <si>
    <t>PEDAGIOS  (8,16%)</t>
  </si>
  <si>
    <t>SERVIÇO MOTOBOY / UBER  (9,22%)</t>
  </si>
  <si>
    <t>INTERNET OBRAS  (3,37%)</t>
  </si>
  <si>
    <t>DESPESAS SEMANA REF. 16/06 A 20/06   -LOCAÇÃO MUNCK / GUINDASTES (44,08%)</t>
  </si>
  <si>
    <t>REFEIÇÕES FUNCIONARIOS  (2,15%)</t>
  </si>
  <si>
    <t>MANGUEIRAS / CONEXÕES (41,32%</t>
  </si>
  <si>
    <t>SERVIÇO SERRALHEIRO  (8,26%);</t>
  </si>
  <si>
    <t>MATERIAIS DE CONSUMO EM OBRAS  (4,19%);</t>
  </si>
  <si>
    <t>PROJETOS</t>
  </si>
  <si>
    <t>FOLHA PGTO REF. MÊS 06/2025-SALARIO (100,00%);</t>
  </si>
  <si>
    <t>RECIBO LOC-Recebimento de Clientes (100,00%);</t>
  </si>
  <si>
    <t>valor liquido 12.748,27-Recebimento de Clientes (100,00%);</t>
  </si>
  <si>
    <t>DB T CESTA-TARIFAS BANCARIAS (100,00%);</t>
  </si>
  <si>
    <t>PROCESSO TRABALHISTA RICARDO JOSÉ DO NASCIMENTO-GUIAS TRABALHISTAS E PROCESSO (100,00%);</t>
  </si>
  <si>
    <t>TARIFA BANCARIA-TARIFAS BANCARIAS (100,00%);</t>
  </si>
  <si>
    <t>PACOTE PJ EMPRESA 3-TARIFAS BANCARIAS (100,00%);</t>
  </si>
  <si>
    <t>TRANSFERÊNCIA ENTRE BANCO ITAÚ X SAFRA-Transferência entre Bancos (100,00%);</t>
  </si>
  <si>
    <t>IOF-CHEQUE ESPECIAL -JUROS BANCARIOS  (100,00%);</t>
  </si>
  <si>
    <t>DESPESAS DA SEMANA REF. 30/06 A 04/07/25-DESPESAS C/ MURO E CALÇADAS (70,00%);
DESPESAS C/ GALPÃO ALMOXARIFADO  (30,00%);</t>
  </si>
  <si>
    <t>CALCADAS-DESPESAS C/ MURO E CALÇADAS (100,00%);</t>
  </si>
  <si>
    <t>MANUTENÇÃO AR CONDICIONADO-MANUTENÇÃO/PEÇAS MAQUINAS E EQUIPAMENTOS (100,00%);</t>
  </si>
  <si>
    <t>PORTA DE AÇOS-DESPESAS C/ GALPÃO ALMOXARIFADO  (100,00%);</t>
  </si>
  <si>
    <t xml:space="preserve"> TAR.TEDINTERNET-TARIFAS BANCARIAS (100,00%);</t>
  </si>
  <si>
    <t>TRANSFERÊNCIA ENTRE BANCOS MERCANTIL X ITAÚ-Transferência entre Bancos (100,00%);</t>
  </si>
  <si>
    <t>DESPESA SEMANA REF. 07/06 A 11/06-DESPESAS C/ CONSTRUÇÃO ESCRITORIO ADM  (100,00%);</t>
  </si>
  <si>
    <t xml:space="preserve"> JRS.PROP.CH.ESPECIAL-JUROS BANCARIOS  (100,00%);</t>
  </si>
  <si>
    <t>DESPESAS C/ CALÇADA-DESPESAS C/ MURO E CALÇADAS (100,00%);</t>
  </si>
  <si>
    <t>TARIFA ABERT. CREDITO / TAR. TEDINTERNET-TARIFAS BANCARIAS (100,00%);</t>
  </si>
  <si>
    <t>DESPESAS REF. SEMANA 21/07 A 25/07 - CALÇADA-DESPESAS C/ MURO E CALÇADAS (100,00%);</t>
  </si>
  <si>
    <t>MERCANTIL</t>
  </si>
  <si>
    <t xml:space="preserve">SALDO INCIIAL </t>
  </si>
  <si>
    <t>COMPRA DE 66 GL DE TINTA EPOXI JOTUN-TINTAS E SOLVENTES</t>
  </si>
  <si>
    <t>COMBUSTÍVEL RANGER GILVAN PLACA RBN 3G39-COMBUSTIVEL VEICULOS</t>
  </si>
  <si>
    <t xml:space="preserve">EXPRESS MANOEL - PIX (11) 9 9112-7994-FRETE ABRASIVOS </t>
  </si>
  <si>
    <t xml:space="preserve">REFEIÇÕES COLABORADORES REF. 01/07 A 15/07-REFEIÇÕES FUNCIONARIOS </t>
  </si>
  <si>
    <t xml:space="preserve">INTERNET PARCERIA EUROCHEM SERRA-INTERNET OBRAS </t>
  </si>
  <si>
    <t xml:space="preserve">FOGÃO COOKTOP-MOVEIS OBRAS </t>
  </si>
  <si>
    <t>PURIFICADOR ELECTROLUX-MATERIAS DE ESCRITORIO</t>
  </si>
  <si>
    <t xml:space="preserve">CLAUDEMIR NUNES DA SILVA - PIX (62) 9 9193-5380-SERVIÇO MOTOBOY / UBER </t>
  </si>
  <si>
    <t>DESPESAS RICARDO FEIRA BRASMIN-COMBUSTIVEL VEICULOS</t>
  </si>
  <si>
    <t>MAXSANDER MENEZES DE OLIVEIRA - PIX (62) 9 9475-2890-SERVIÇO LAVA JATO</t>
  </si>
  <si>
    <t>UNIFORMES NR10 E ANTI ACIDO-UNIFORMES</t>
  </si>
  <si>
    <t xml:space="preserve">RUA 419 Nº 85 BAIRRO PORTAL NORTE REF. 01/07 A 01/08-ALUGUEL ALOJAMENTO </t>
  </si>
  <si>
    <t xml:space="preserve">RUA 02 Nº 44 / SOCIETY 01.07 A 01.08-ALUGUEL ALOJAMENTO </t>
  </si>
  <si>
    <t xml:space="preserve">R. 402 Nº 916 BAIRRO PORTAL NORTE / 01-07 A 01-08-ALUGUEL ALOJAMENTO </t>
  </si>
  <si>
    <t xml:space="preserve">R. 413 Nº 315 PORTAL NORTE  01-07 A 01-08-25-ALUGUEL ALOJAMENTO </t>
  </si>
  <si>
    <t>ESTORNO DO ISS - INSULFILMS FUME G5-MATERIAS DE ESCRITORIO</t>
  </si>
  <si>
    <t>TRANSFERÊNCIA ENTRE BANCOS ITAÚ X CEF-Transferência entre Bancos</t>
  </si>
  <si>
    <t xml:space="preserve">IOF-JUROS BANCARIOS </t>
  </si>
  <si>
    <t>TAR PIX PGTO TRANSF / TAR CONTA CERTA 06/25-TARIFAS BANCARIAS</t>
  </si>
  <si>
    <t>MATERIAIS DE ESCRITORIO P/ ALOJAMENTO ANGLO-MATERIAS DE ESCRITORIO</t>
  </si>
  <si>
    <t>NOTA DE REAJUSTE CONTRATUAL AABA-RETIRADAS GILVAN / GENILDO</t>
  </si>
  <si>
    <t>ANNA KARLA DA SILVA MORAES - PIX 705.472.101-24-PROJETOS</t>
  </si>
  <si>
    <t xml:space="preserve">MOVEIS ALOJAMENTO-MOVEIS OBRAS </t>
  </si>
  <si>
    <t>HOTEL KI SONO - PIX 04.802.946/0001-22-HOTEL FUNCIONARIOS</t>
  </si>
  <si>
    <t xml:space="preserve">ARTHUR RODRIGUES SEIDEMAN - PIX (64) 9 9302-3866-TRANSPORTE FUNCIONARIOS </t>
  </si>
  <si>
    <t>DESPESAS REF. SEMANA 23/06 A 27/06-MANUTENÇÃO/PEÇAS  VEICULOS</t>
  </si>
  <si>
    <t xml:space="preserve">DESPESAS REF. SEMANA 23/06 A 27/06-REFEIÇÕES FUNCIONARIOS </t>
  </si>
  <si>
    <t xml:space="preserve">DESPESAS REF. SEMANA 23/06 A 27/06-MATERIAIS DE LIMPEZA / HIGIENE </t>
  </si>
  <si>
    <t xml:space="preserve">DESPESAS REF. SEMANA 23/06 A 27/06-PEDAGIOS </t>
  </si>
  <si>
    <t xml:space="preserve">DESPESAS REF. SEMANA 23/06 A 27/06-SERVIÇO MOTOBOY / UBER </t>
  </si>
  <si>
    <t xml:space="preserve">DESPESAS REF. SEMANA 23/06 A 27/06-MATERIAIS DE CONSUMO EM OBRAS </t>
  </si>
  <si>
    <t>FRETE TRANSPORTADORA UBERABA-FRETE TRANSPORTADORA</t>
  </si>
  <si>
    <t>SOL NASCENTE LAVANDERIA - PIX 08.807.690/0001-05-LAVANDERIA</t>
  </si>
  <si>
    <t xml:space="preserve">MANOEL PIRES SANTANA - PIX (98) 9 8407-6318-REFEIÇÕES FUNCIONARIOS </t>
  </si>
  <si>
    <t>VIAGEM VISITA TECNICA GENILDO CONDUTOS-ELETROBRAS-COMBUSTIVEL VEICULOS</t>
  </si>
  <si>
    <t xml:space="preserve">VIAGEM VISITA TECNICA GENILDO CONDUTOS-ELETROBRAS-REFEIÇÕES FUNCIONARIOS </t>
  </si>
  <si>
    <t>COMBUSTÍVEL-COMBUSTIVEL VEICULOS</t>
  </si>
  <si>
    <t>COMBUSTÍVEL-COMBUSTIVEL EQUIPAMENTOS</t>
  </si>
  <si>
    <t xml:space="preserve">LOCAÇÃO CONTAINERS 01/05 A 31/05-LOCAÇÃO CONTAINER </t>
  </si>
  <si>
    <t xml:space="preserve">LOCAÇÃO CONTAINERS 01/04 A 30/04-LOCAÇÃO CONTAINER </t>
  </si>
  <si>
    <t xml:space="preserve">LOCAÇÃO CONTAINERS 01/03 A 31/03-LOCAÇÃO CONTAINER </t>
  </si>
  <si>
    <t xml:space="preserve">RESTAURANTE MARINA - PIX 50.531.065/0001-31-REFEIÇÕES FUNCIONARIOS </t>
  </si>
  <si>
    <t xml:space="preserve">TRANSP. COLAB. REF. 05/2025-TRANSPORTE FUNCIONARIOS </t>
  </si>
  <si>
    <t>MANUTENÇÃO EQUIPAMENTOS-MANUTENÇÃO/PEÇAS MAQUINAS E EQUIPAMENTOS</t>
  </si>
  <si>
    <t xml:space="preserve">MATERIAL CONSUMO-MATERIAIS DE CONSUMO EM OBRAS </t>
  </si>
  <si>
    <t xml:space="preserve">MATERIAIS DE CONSUMO-MATERIAIS DE CONSUMO EM OBRAS </t>
  </si>
  <si>
    <t>LOCAÇÃO RÁDIO PERÍODO 15/04 A 14/05-LOCAÇAO RADIOS DE COMUNICAÇÃO</t>
  </si>
  <si>
    <t>CONTRIBUIÇÃO ASSOCIATIVA REF. A TRIMESTRAL 2025-SERVIÇO ABRACO ANUIDADE</t>
  </si>
  <si>
    <t>MANGUEIRAS E CONEXÕES-MANGUEIRAS / CONEXÕES</t>
  </si>
  <si>
    <t xml:space="preserve">TREINAMENTO NR18/  NR33/ NR34 E NR35-CURSOS / TREINAMENTOS </t>
  </si>
  <si>
    <t xml:space="preserve">MAT. CONSUMO-MATERIAIS DE CONSUMO EM OBRAS </t>
  </si>
  <si>
    <t>EPIS-EPIS</t>
  </si>
  <si>
    <t xml:space="preserve">LOCAÇÃO CONTAINER REF. 02/06 A 01/07-LOCAÇÃO CONTAINER </t>
  </si>
  <si>
    <t xml:space="preserve">LOCAÇÃO DE CONTAINER REF. PERÍODO 02/06 A 02/07-LOCAÇÃO CONTAINER </t>
  </si>
  <si>
    <t xml:space="preserve">TREINAMENTO NR18 / NR33/  NR34/ NR35-CURSOS / TREINAMENTOS </t>
  </si>
  <si>
    <t xml:space="preserve">MATERIAL DE CONSUMO-MATERIAIS DE CONSUMO EM OBRAS </t>
  </si>
  <si>
    <t xml:space="preserve">SEGURO DE PASSAGEIRO IVECO CITYCLESS-SEGUROS DE VEICULOS </t>
  </si>
  <si>
    <t xml:space="preserve">NR20 INTERMEDIARIO / NR33 E NR35-CURSOS / TREINAMENTOS </t>
  </si>
  <si>
    <t xml:space="preserve">MAQUINAS E EQUIPAMENTOS: PISTOLA DE PINTURA E PISTOLA C/ CANECA-MAQUINAS / EQUIPAMENTOS </t>
  </si>
  <si>
    <t xml:space="preserve">MAQUINAS E EQUIPAMENTOS: PISTOLA DE PINTURA-MAQUINAS / EQUIPAMENTOS </t>
  </si>
  <si>
    <t xml:space="preserve">MAQUINAS E EQUIPAMENTOS: TANQUE DE PRESSAO E PISTOLA DE PINTURA-MAQUINAS / EQUIPAMENTOS </t>
  </si>
  <si>
    <t>PNEUS P/ ÔNIBUS SCANER-MANUTENÇÃO/PEÇAS  VEICULOS</t>
  </si>
  <si>
    <t>-Recebimento de Clientes</t>
  </si>
  <si>
    <t>EMPRESTIMO DE CAPITAL - PORTO FERREIRA-PAGAMENTOS EMPRESTIMOS</t>
  </si>
  <si>
    <t>OLEO DIESEL / COMPRESSOR GENILDO-COMBUSTIVEL EQUIPAMENTOS</t>
  </si>
  <si>
    <t>FERNANDO HENRIQUE CORDEIRO DOS - PIX 020.333.981-96-MANUTENÇÃO/PEÇAS MAQUINAS E EQUIPAMENTOS</t>
  </si>
  <si>
    <t xml:space="preserve">DESPESA VIAGEM REF. SEMANA 30/06 A 04/07-REFEIÇÕES FUNCIONARIOS </t>
  </si>
  <si>
    <t>DESPESA VIAGEM REF. SEMANA 30/06 A 04/07-PASSAGENS FUNCIONARIOS</t>
  </si>
  <si>
    <t>PASSAGENS FUNCIONÁRIOS REF. 23/06 A 27/06-PASSAGENS FUNCIONARIOS</t>
  </si>
  <si>
    <t xml:space="preserve">-SERVIÇO MOTOBOY / UBER </t>
  </si>
  <si>
    <t>SERGIO  CPF 006.626.551-76-FRETE TRANSPORTADORA</t>
  </si>
  <si>
    <t>SEGURO GARANTIA OBRA ELETROBRAS-SEGURO GARANTIA</t>
  </si>
  <si>
    <t>ENTRADA FRETE COMPRESSOR GOIÂNIA X SERRA SALITRE-FRETE MATERIAIS E EQUIPAMENTOS</t>
  </si>
  <si>
    <t xml:space="preserve">GIVANILSON BARBOSA DE SOUSA-FGTS FUNCIONARIOS </t>
  </si>
  <si>
    <t xml:space="preserve">GIVANILSON BARBOSA DE SOUSA-ACERTO RESCISORIOS </t>
  </si>
  <si>
    <t xml:space="preserve">FRANCISCO JOSE FERREIRA-FERIAS </t>
  </si>
  <si>
    <t xml:space="preserve">THIAGO RODRIGUES DA SILVA-FERIAS </t>
  </si>
  <si>
    <t>FOLHA PGTO REF. MÊS 06/2025-SALARIO</t>
  </si>
  <si>
    <t>DESPESAS COMPRAS EDUARDO REF. MÊS 60/2025-COMBUSTIVEL VEICULOS</t>
  </si>
  <si>
    <t>DESPESAS COMPRAS EDUARDO REF. MÊS 60/2025-FRETE MATERIAIS E EQUIPAMENTOS</t>
  </si>
  <si>
    <t>DESPESAS COMPRAS EDUARDO REF. MÊS 60/2025-HOTEL FUNCIONARIOS</t>
  </si>
  <si>
    <t xml:space="preserve">DESPESAS COMPRAS EDUARDO REF. MÊS 60/2025-MATERIAIS DE LIMPEZA / HIGIENE </t>
  </si>
  <si>
    <t>DESPESAS COMPRAS EDUARDO REF. MÊS 60/2025-MATERIAS DE ESCRITORIO</t>
  </si>
  <si>
    <t>DESPESAS COMPRAS EDUARDO REF. MÊS 60/2025-ALIMENTAÇÃO ADM</t>
  </si>
  <si>
    <t xml:space="preserve">DESPESAS COMPRAS EDUARDO REF. MÊS 60/2025-SERVIÇO GRAFICA / IMPRESSAO </t>
  </si>
  <si>
    <t xml:space="preserve">DESPESAS COMPRAS EDUARDO REF. MÊS 60/2025-JUROS BANCARIOS </t>
  </si>
  <si>
    <t>DESPESAS COMPRAS EDUARDO REF. MÊS 60/2025-SERVIÇO CARTORIO</t>
  </si>
  <si>
    <t xml:space="preserve">DESPESAS COMPRAS EDUARDO REF. MÊS 60/2025-MATERIAIS / FERRAMENTAS  MANUAIS </t>
  </si>
  <si>
    <t>MADRI PNEUS LTDA - PIX 44.714.694/0001-02-FRETE MATERIAIS E EQUIPAMENTOS</t>
  </si>
  <si>
    <t>MADRI PNEUS LTDA - PIX 44.714.694/0001-02-MANUTENÇÃO/PEÇAS  VEICULOS</t>
  </si>
  <si>
    <t>FERCAM INFORMATICA LTDA - PIX 10.608.642/0001-21-MATERIAIS DE INFORMATICA / COMPUTADOR</t>
  </si>
  <si>
    <t>PASSAGEM CLAUDEVAN LOURIVAL ANGELO-PASSAGENS FUNCIONARIOS</t>
  </si>
  <si>
    <t xml:space="preserve">COMPRA DE NIVEL MAGNETICO E 02 TRENAS-MATERIAIS / FERRAMENTAS  MANUAIS </t>
  </si>
  <si>
    <t>GABRIELLE ELIAS DE FREITAS - PIX (64) 9 9259-1215-FRETE TRANSPORTADORA</t>
  </si>
  <si>
    <t>VISITA TÉCNICA GENILDO P/ SÃO PAULO-HOTEL FUNCIONARIOS</t>
  </si>
  <si>
    <t>NOTA DE REAJUSTE CONTRATUAL EUROCHEM NF 2465-RETIRADAS GILVAN / GENILDO</t>
  </si>
  <si>
    <t>TRANSFERÊNCIA ENTRE BANCOS CEF X ITAÚ-Transferência entre Bancos</t>
  </si>
  <si>
    <t xml:space="preserve">FRANCISCO RIBEIRO DA SILVA - PIX (62) 9 8113-5418-SERVIÇO SERRALHEIRO </t>
  </si>
  <si>
    <t>WILLIAN ALVES CORREIA - PIX (62) 9 9972-8352-MANUTENÇÃO/PEÇAS  VEICULOS</t>
  </si>
  <si>
    <t>COMBUSTIVEL FIAT ARGO-COMBUSTIVEL VEICULOS</t>
  </si>
  <si>
    <t>DIARIA JACINTO-HOTEL FUNCIONARIOS</t>
  </si>
  <si>
    <t>AUTO SOCORRO EZEQUIEL - PIX 29.751.094/0001-12-MANUTENÇÃO/PEÇAS  VEICULOS</t>
  </si>
  <si>
    <t xml:space="preserve">GOMES FERREIRA E RODRIGUES OLIVEIRA LTDA - PIX 21.092.348/0001-26-EXAMES </t>
  </si>
  <si>
    <t>JAIME - PIX 255.951.348-01-MANUTENÇÃO/PEÇAS MAQUINAS E EQUIPAMENTOS</t>
  </si>
  <si>
    <t>DESPESAS ADM REF. 30/06 A 04/07-MANUTENÇÃO/PEÇAS  VEICULOS</t>
  </si>
  <si>
    <t>DESPESAS ADM REF. 30/06 A 04/07-MATERIAS DE ESCRITORIO</t>
  </si>
  <si>
    <t>DESPESAS ADM REF. 30/06 A 04/07-COMBUSTIVEL EQUIPAMENTOS</t>
  </si>
  <si>
    <t xml:space="preserve">DESPESAS ADM REF. 30/06 A 04/07-SERVIÇO MOTOBOY / UBER </t>
  </si>
  <si>
    <t>DESPESAS MAN. EQUIPAMENTOS REF.  30/06 A 04/07-MANGUEIRAS / CONEXÕES</t>
  </si>
  <si>
    <t xml:space="preserve">DESPESAS MAN. EQUIPAMENTOS REF.  30/06 A 04/07-SERVIÇO SERRALHEIRO </t>
  </si>
  <si>
    <t xml:space="preserve">DESPESAS MAN. EQUIPAMENTOS REF.  30/06 A 04/07-MATERIAIS DE CONSUMO EM OBRAS </t>
  </si>
  <si>
    <t>SERVICOS CONTABEIS-CONTABILIDADE</t>
  </si>
  <si>
    <t>CAIXA ROTATIVO REF. MÊS 06/2025-SERVIÇO LAVA JATO</t>
  </si>
  <si>
    <t>CAIXA ROTATIVO REF. MÊS 06/2025-MANUTENÇÃO/PEÇAS  VEICULOS</t>
  </si>
  <si>
    <t xml:space="preserve">CAIXA ROTATIVO REF. MÊS 06/2025-REFEIÇÕES FUNCIONARIOS </t>
  </si>
  <si>
    <t xml:space="preserve">CAIXA ROTATIVO REF. MÊS 06/2025-MATERIAIS DE LIMPEZA / HIGIENE </t>
  </si>
  <si>
    <t xml:space="preserve">CAIXA ROTATIVO REF. MÊS 06/2025-MATERIAIS DE CONSUMO EM OBRAS </t>
  </si>
  <si>
    <t>CAIXA ROTATIVO MES JULHO A AGOSTO 2025-SERVIÇO LAVA JATO</t>
  </si>
  <si>
    <t xml:space="preserve">CAIXA ROTATIVO MES JULHO A AGOSTO 2025-REFEIÇÕES FUNCIONARIOS </t>
  </si>
  <si>
    <t xml:space="preserve">CAIXA ROTATIVO MES JULHO A AGOSTO 2025-MATERIAIS DE LIMPEZA / HIGIENE </t>
  </si>
  <si>
    <t xml:space="preserve">CAIXA ROTATIVO MES JULHO A AGOSTO 2025-MATERIAIS DE CONSUMO EM OBRAS </t>
  </si>
  <si>
    <t xml:space="preserve">R. ALFEU MARRA Nº 65 CASA 02-ALUGUEL ALOJAMENTO </t>
  </si>
  <si>
    <t xml:space="preserve">R. JACY GUIMARAES 12 CS REF. 05.07 A 05.08.25-ALUGUEL ALOJAMENTO </t>
  </si>
  <si>
    <t>CASA DE CALDAS GILVAN GENILDO-RETIRADAS GILVAN / GENILDO</t>
  </si>
  <si>
    <t>TAR CONTR/ RENOV CTA GAR-TARIFAS BANCARIAS</t>
  </si>
  <si>
    <t>130 mts MANGUEIRA DE JATO ABRASIVO-MANGUEIRAS / CONEXÕES</t>
  </si>
  <si>
    <t>TRANSFERÊNCIA ENTRE BANCOS SAFRA X ITAÚ-Transferência entre Bancos</t>
  </si>
  <si>
    <t>AUTO PEÇAS E MECANICA CARDOSO LTDA - PIX 15.299.929/0001-30-MANUTENÇÃO/PEÇAS  VEICULOS</t>
  </si>
  <si>
    <t>THIAGO DE CASTRO VIEIRA - PIX 05.971.755/0001-57-COMBUSTIVEL VEICULOS</t>
  </si>
  <si>
    <t xml:space="preserve">DESPESA VIAGEM REF. SEMANA 07/07 A 11/07-REFEIÇÕES FUNCIONARIOS </t>
  </si>
  <si>
    <t>DESPESA VIAGEM REF. SEMANA 07/07 A 11/07-PASSAGENS FUNCIONARIOS</t>
  </si>
  <si>
    <t>PASSAGENS FUNCIONÁRIOS REF. 30/06 A 04/07-PASSAGENS FUNCIONARIOS</t>
  </si>
  <si>
    <t xml:space="preserve">WELDER ANTONIO DA SILVA - PIX (64) 9 9996-6602-MATERIAIS / FERRAMENTAS  MANUAIS </t>
  </si>
  <si>
    <t xml:space="preserve">MOACIR BERNARDO DE BRITO SANTO - PIX (62) 9 9179-6006-SERVIÇO MOTOBOY / UBER </t>
  </si>
  <si>
    <t>CAIXA ROTATIVO REF. MÊS 06/2025-COMBUSTIVEL VEICULOS</t>
  </si>
  <si>
    <t>CAIXA ROTATIVO REF. MÊS 06/2025-HOTEL FUNCIONARIOS</t>
  </si>
  <si>
    <t>CAIXA ROTATIVO REF. MÊS 06/2025-PASSAGENS FUNCIONARIOS</t>
  </si>
  <si>
    <t xml:space="preserve">CAIXA ROTATIVO REF. MÊS 06/2025-PEDAGIOS </t>
  </si>
  <si>
    <t>AJUDA DE CUSTO MES 06-2025-SALARIO</t>
  </si>
  <si>
    <t>KIT TESTE DE ADERENCIA-EQUIPAMENTOS DE AFERIÇÃO</t>
  </si>
  <si>
    <t>AV. LENCOIS, 5 REF. 06/2025-ENERGIA ALOJAMENTO</t>
  </si>
  <si>
    <t>CONTRATO PRESTAÇÃO DE SERVIÇO RICARDO-SALARIO</t>
  </si>
  <si>
    <t>ALIMENTAÇÃO ADM-ALIMENTAÇÃO ADM</t>
  </si>
  <si>
    <t>VALE ALIMENTAÇÃO REF. 06/2025-VALE ALIMENTAÇÃO</t>
  </si>
  <si>
    <t>TAXA DE EXPEDIENTE DE SERVICOS DIVERSOS 02/23-TARIFA PREFEITURA</t>
  </si>
  <si>
    <t>TAXA DE EXPEDIENTE DE SERVICOS DIVERSOS 01/23-TARIFA PREFEITURA</t>
  </si>
  <si>
    <t>TAXA DE LICENCA P/ FUNCIONAMENTO (ESPONTANEO)  04/23-TARIFA PREFEITURA</t>
  </si>
  <si>
    <t>TAXA DE LICENCA P/ FUNCIONAMENTO (ESPONTANEO)  03/23-TARIFA PREFEITURA</t>
  </si>
  <si>
    <t>TAXA DE LICENCA P/ FUNCIONAMENTO (ESPONTANEO)  02/23-TARIFA PREFEITURA</t>
  </si>
  <si>
    <t>TAXA DE LICENCA P/ FUNCIONAMENTO (ESPONTANEO)  01/23-TARIFA PREFEITURA</t>
  </si>
  <si>
    <t xml:space="preserve">REFEIÇÃO E PASSAGEM FUNCIONARIO JOSE ROBERTO DA SILVA-REFEIÇÕES FUNCIONARIOS </t>
  </si>
  <si>
    <t>REFEIÇÃO E PASSAGEM FUNCIONARIO JOSE ROBERTO DA SILVA-PASSAGENS FUNCIONARIOS</t>
  </si>
  <si>
    <t xml:space="preserve">PASSAGEM E REFEIÇÃO FUNCIONARIO KEVIN-REFEIÇÕES FUNCIONARIOS </t>
  </si>
  <si>
    <t>PASSAGEM E REFEIÇÃO FUNCIONARIO KEVIN-PASSAGENS FUNCIONARIOS</t>
  </si>
  <si>
    <t>COMBUSTIVEL OROCH-COMBUSTIVEL VEICULOS</t>
  </si>
  <si>
    <t>PASSAGEM FUNCIONARIO JOSE EDSON-PASSAGENS FUNCIONARIOS</t>
  </si>
  <si>
    <t>REVISÃO DA RANGER-MANUTENÇÃO/PEÇAS  VEICULOS</t>
  </si>
  <si>
    <t>MC MATERIAIS DE CONSTRUCAO LTD - PIX 03.881.836/0001-30-TINTAS E SOLVENTES</t>
  </si>
  <si>
    <t>TRANSFERÊNCIA ENTRE BANCOS MERCANTIL X ITAÚ-Transferência entre Bancos</t>
  </si>
  <si>
    <t>COMBUSTIVER RANGER-COMBUSTIVEL VEICULOS</t>
  </si>
  <si>
    <t xml:space="preserve">ISS RETIDO NA FONTE (ESPONTANEO)  REF. 05/2025-ISS </t>
  </si>
  <si>
    <t xml:space="preserve">REFEIÇÃO FUNCIONARIOS-REFEIÇÕES FUNCIONARIOS </t>
  </si>
  <si>
    <t xml:space="preserve">UBER ADM CLINICA ASO X AIDEAL TRINDADE-SERVIÇO MOTOBOY / UBER </t>
  </si>
  <si>
    <t xml:space="preserve">SINDICATO-SINDICATO </t>
  </si>
  <si>
    <t>COMBUSTIVEIS EQUIPAMENTOS-COMBUSTIVEL EQUIPAMENTOS</t>
  </si>
  <si>
    <t>COMBUSTIVEIS VEICULOS-COMBUSTIVEL VEICULOS</t>
  </si>
  <si>
    <t xml:space="preserve">SEGUROS EFFA / IVECO-SEGUROS DE VEICULOS </t>
  </si>
  <si>
    <t xml:space="preserve">EDIVALDO PEREIRA DE ARAUJO 34 9 9907-1602-TRANSPORTE FUNCIONARIOS </t>
  </si>
  <si>
    <t>DESPESA REF. SEMANA 30/06 A 04/07-COMBUSTIVEL VEICULOS</t>
  </si>
  <si>
    <t xml:space="preserve">DESPESA REF. SEMANA 30/06 A 04/07-REFEIÇÕES FUNCIONARIOS </t>
  </si>
  <si>
    <t>DESPESA REF. SEMANA 30/06 A 04/07-MATERIAS DE ESCRITORIO</t>
  </si>
  <si>
    <t xml:space="preserve">HOSPEDAGEM DE SITE / E-MAIL-SISTEMA / SERVIDOR </t>
  </si>
  <si>
    <t xml:space="preserve">MATERIAIS DE LIMPEZA-MATERIAIS DE LIMPEZA / HIGIENE </t>
  </si>
  <si>
    <t>JUCIANE - Jucianed077@gmail.com-SERVIÇO LAVA JATO</t>
  </si>
  <si>
    <t xml:space="preserve">LOCAÇÃO CONTAINER REF. 05/07 A 04/08-LOCAÇÃO CONTAINER </t>
  </si>
  <si>
    <t xml:space="preserve">SISTEMA OBRA PRIMA / CONFECÇÃO DE 01 RELATÓRIO-SISTEMA / SERVIDOR </t>
  </si>
  <si>
    <t xml:space="preserve">RESTAURANTE MATA FOME - PIX 57.730.611/0001-02-REFEIÇÕES FUNCIONARIOS </t>
  </si>
  <si>
    <t xml:space="preserve">INTERNET OBRA-INTERNET OBRAS </t>
  </si>
  <si>
    <t>LOCAÇÃO 02 COMPRESSORES REF. 06/06 A 05/07/25-LOCAÇÃO COMPRESSORES</t>
  </si>
  <si>
    <t xml:space="preserve">PLANO ODONTOLÓGICO REF. 06/2024-PLANO DE SAUDE </t>
  </si>
  <si>
    <t>MATERIAIS DE ESCRITORIO-MATERIAS DE ESCRITORIO</t>
  </si>
  <si>
    <t xml:space="preserve">MATERIAS DE LIMPEZA-MATERIAIS DE LIMPEZA / HIGIENE </t>
  </si>
  <si>
    <t>TINTAS E SOLVENTES-TINTAS E SOLVENTES</t>
  </si>
  <si>
    <t xml:space="preserve">MAQUINA / EQUIPAMENTO - FURADEIRA-MAQUINAS / EQUIPAMENTOS </t>
  </si>
  <si>
    <t xml:space="preserve">PAGAMENTO DE EMPRESTIMO 2% A.M-Recebimento de empréstimo </t>
  </si>
  <si>
    <t>COMBUSTIVEL VEICULOS-COMBUSTIVEL VEICULOS</t>
  </si>
  <si>
    <t>COMBUSTÍVEL VEÍCULOS-COMBUSTIVEL VEICULOS</t>
  </si>
  <si>
    <t xml:space="preserve">ISS RETIDO NA FONTE (ESPONTANEO)  REF. 06/2025-ISS </t>
  </si>
  <si>
    <t>IPTU2023 LOTE 14,15,16,17 - PAGAMENTO EM CONTA-IPTU</t>
  </si>
  <si>
    <t>DESTRATO GALPAO PARQUE OESTE  ACORDO 6X-ALUGUEIS ADM</t>
  </si>
  <si>
    <t xml:space="preserve">JOSE EDSON ARRUDA DA SILVA-FERIAS </t>
  </si>
  <si>
    <t xml:space="preserve">ACORDO SINDICATO - 2025-SINDICATO </t>
  </si>
  <si>
    <t xml:space="preserve">R. CONCEIÇÃO DAS ALAGOAS Nº 596 REF.10 /06 A 10/07-ALUGUEL ALOJAMENTO </t>
  </si>
  <si>
    <t>LUANA ROLIM PEREIRA - PIX (62) 9 8138-1927-RETIRADAS GILVAN / GENILDO</t>
  </si>
  <si>
    <t>PASSAGEM FUNCIONARIO KEVIN-PASSAGENS FUNCIONARIOS</t>
  </si>
  <si>
    <t xml:space="preserve">MASTER TUR TRANSPORTE - PIX 46.829.447/0001-79-TRANSPORTE FUNCIONARIOS </t>
  </si>
  <si>
    <t>LOCAÇÃO DE COMPRESSOR 03/04 A 19/05-LOCAÇÃO COMPRESSORES</t>
  </si>
  <si>
    <t xml:space="preserve">PLANO DE SAÚDE REF. MÊS 07/2025-PLANO DE SAUDE </t>
  </si>
  <si>
    <t xml:space="preserve">MAGNO-ALUGUEL ALOJAMENTO </t>
  </si>
  <si>
    <t xml:space="preserve">MARIA ÂNGELA - R. SANTO ANTÔNIO QD 04 LT 07 Nº 207  BAIRRO CENTRO-ALUGUEL ALOJAMENTO </t>
  </si>
  <si>
    <t xml:space="preserve">RUA DOS ANDRADES N 211 PERIODO 10-07 A 10-08-ALUGUEL ALOJAMENTO </t>
  </si>
  <si>
    <t xml:space="preserve">MARIA ÂNGELA - R. SANTO ANTONIO S/N-ALUGUEL ALOJAMENTO </t>
  </si>
  <si>
    <t xml:space="preserve">SIDNEY FRANCISCO DA SILVA - PIX  008.392.741-73-ALUGUEL ALOJAMENTO </t>
  </si>
  <si>
    <t xml:space="preserve">CURSO CEO GENILDO-CURSOS / TREINAMENTOS </t>
  </si>
  <si>
    <t xml:space="preserve">INTERNET ADM (PROPORCIONAL)-INTERNET / TELEFONE ADM </t>
  </si>
  <si>
    <t>INSPEÇÃO EM 3 EQUIPAMENTOS - EUROCHEM SERRA-SERVIÇO LAUDO TECNICO</t>
  </si>
  <si>
    <t>SERVIÇO LAVA JATO - RANGER-SERVIÇO LAVA JATO</t>
  </si>
  <si>
    <t xml:space="preserve">VIAGEM GOIÂNIA X BRASÍLIA-REFEIÇÕES FUNCIONARIOS </t>
  </si>
  <si>
    <t xml:space="preserve">VIAGEM GOIÂNIA X BRASÍLIA-PEDAGIOS </t>
  </si>
  <si>
    <t>COMBUSTIVEL RANGER-COMBUSTIVEL VEICULOS</t>
  </si>
  <si>
    <t>NOTAS MANUTENÇÃO ONIBOS SCANEA-MANUTENÇÃO/PEÇAS  VEICULOS</t>
  </si>
  <si>
    <t>LP TRINDADE HOTEL LTDA-ME - PIX 28.134.079/0001-62-HOTEL FUNCIONARIOS</t>
  </si>
  <si>
    <t xml:space="preserve">DESPESA OBRA PORTO FERREIRA-REFEIÇÕES FUNCIONARIOS </t>
  </si>
  <si>
    <t xml:space="preserve">DESPESAS DE OBRAS NIOBIO E FOSFATO-REFEIÇÕES FUNCIONARIOS </t>
  </si>
  <si>
    <t xml:space="preserve">DESPESAS DE OBRAS NIOBIO E FOSFATO-MATERIAIS DE LIMPEZA / HIGIENE </t>
  </si>
  <si>
    <t>DESPESAS DE OBRAS NIOBIO E FOSFATO-MANUTENÇÃO/PEÇAS MAQUINAS E EQUIPAMENTOS</t>
  </si>
  <si>
    <t xml:space="preserve">MURILO VIEIRA ALVES-ACERTO RESCISORIOS </t>
  </si>
  <si>
    <t xml:space="preserve">LUIZ CARLOS DOS SANTOS-FGTS FUNCIONARIOS </t>
  </si>
  <si>
    <t>LUIZ CARLOS DOS SANTOS-MULTA RESCISORIAS FGTS</t>
  </si>
  <si>
    <t xml:space="preserve">LUIZ CARLOS DOS SANTOS-ACERTO RESCISORIOS </t>
  </si>
  <si>
    <t xml:space="preserve">JULIO CESAR DE OLIVEIRA QUEIROZ - PIX 416.142.593-72-TRANSPORTE FUNCIONARIOS </t>
  </si>
  <si>
    <t>SILAS VILIAM FELIPE - PIX 870.522.291-53-FRETE MATERIAIS E EQUIPAMENTOS</t>
  </si>
  <si>
    <t xml:space="preserve">SISTEMA OBRA PRIMA-SISTEMA / SERVIDOR </t>
  </si>
  <si>
    <t>MOBILIZAÇÃO PORTO FERREIRA-FRETE MATERIAIS E EQUIPAMENTOS</t>
  </si>
  <si>
    <t xml:space="preserve">SEGUROS VEICULOS-SEGUROS DE VEICULOS </t>
  </si>
  <si>
    <t>MARIA DA FE VIDAL PASCOA - PIX 07.430.239/000140-COMBUSTIVEL VEICULOS</t>
  </si>
  <si>
    <t>DEVOLUÇÃO BRASIL INSPEÇÃO - INSS RETIDO-SERVIÇO LAUDO TECNICO</t>
  </si>
  <si>
    <t xml:space="preserve">JUROS LIMITE DA CONTA-JUROS BANCARIOS </t>
  </si>
  <si>
    <t>BONIFICAÇÃO NF 2467-BONIFICAÇOES</t>
  </si>
  <si>
    <t>BONIFICAÇAO NF 2468-BONIFICAÇOES</t>
  </si>
  <si>
    <t xml:space="preserve">UBER-SERVIÇO MOTOBOY / UBER </t>
  </si>
  <si>
    <t>ANUIDADE C6 BANK-TARIFAS BANCARIAS</t>
  </si>
  <si>
    <t>MERCADO / ADM-ALIMENTAÇÃO ADM</t>
  </si>
  <si>
    <t>ALPHA IMPORIO-ALIMENTAÇÃO ADM</t>
  </si>
  <si>
    <t>NELSON T FARIA-ALIMENTAÇÃO ADM</t>
  </si>
  <si>
    <t>GUILHERME MON-ALIMENTAÇÃO ADM</t>
  </si>
  <si>
    <t>RESTAURANTE / ADM-ALIMENTAÇÃO ADM</t>
  </si>
  <si>
    <t>AQUARIO / ADM-ALIMENTAÇÃO ADM</t>
  </si>
  <si>
    <t>REDE MAE ALIMENTAÇÃO-ALIMENTAÇÃO ADM</t>
  </si>
  <si>
    <t>CALIFA PAES-ALIMENTAÇÃO ADM</t>
  </si>
  <si>
    <t>ALIMENTAÇÃO THALLYS-ALIMENTAÇÃO ADM</t>
  </si>
  <si>
    <t xml:space="preserve">AUTENTIQUE.COM-SISTEMA / SERVIDOR </t>
  </si>
  <si>
    <t xml:space="preserve">STARLINK INTERNET-INTERNET OBRAS </t>
  </si>
  <si>
    <t>INFOMIDIA / NOTEBOOK SANSUMG 6/6-MATERIAIS DE INFORMATICA / COMPUTADOR</t>
  </si>
  <si>
    <t>ANUNCIO OLX DOBLO-MANUTENÇÃO/PEÇAS  VEICULOS</t>
  </si>
  <si>
    <t>TRANSFERÊNCIA ENTRE BANCO ITAÚ X SAFRA-Transferência entre Bancos</t>
  </si>
  <si>
    <t xml:space="preserve">FGTS REF. 06/2025 LUIZ CARLOS DOS SANTOS E MURILO VIEIRA ALVES-FGTS FUNCIONARIOS </t>
  </si>
  <si>
    <t>ADEVALDO MELO DE SOUZA - PIX (62) 98167-5998-ALIMENTAÇÃO ADM</t>
  </si>
  <si>
    <t xml:space="preserve">CURSO POS GECYKA 6º MENSALIDADE-CURSOS / TREINAMENTOS </t>
  </si>
  <si>
    <t xml:space="preserve">CURSO POS EDUARDO 6º MENSALIDADE-CURSOS / TREINAMENTOS </t>
  </si>
  <si>
    <t>SERVIÇO DE BORDADOS-UNIFORMES</t>
  </si>
  <si>
    <t>PAR CALÇO DE RODA P/ CAMINHÃO-MANUTENÇÃO/PEÇAS  VEICULOS</t>
  </si>
  <si>
    <t>REF. FOLHA PAGAMENTO 06/2025-SALARIO</t>
  </si>
  <si>
    <t>MARTINS E SÁ IMPORTAÇÃO - PIX 71.187.165/0001-62-EPIS</t>
  </si>
  <si>
    <t xml:space="preserve">R. DOS ABACATEIROS APT 04 - GESTORLUCIANO - PIX (62) 9 8112-3739-ALUGUEL ALOJAMENTO </t>
  </si>
  <si>
    <t xml:space="preserve">RUA DO NIQUEL COND. ACACIA APT. 102 REF. 15-07 A 15-08-ALUGUEL ALOJAMENTO </t>
  </si>
  <si>
    <t xml:space="preserve">EXAMES - ASO-EXAMES </t>
  </si>
  <si>
    <t xml:space="preserve">HONORÁRIO ADVOCATÍCIO - STELLA-HONORARIOS ADVOCATICIOS </t>
  </si>
  <si>
    <t xml:space="preserve">R. FRANCISCA NOG. COSTA Nº 564  15.07 A 15.08-ALUGUEL ALOJAMENTO </t>
  </si>
  <si>
    <t xml:space="preserve">RUA AV. BEATRIZ BRAGA CASA 03 REF. 15-07 A 15-08-25-ALUGUEL ALOJAMENTO </t>
  </si>
  <si>
    <t xml:space="preserve">MAQUINAS E EQUIPAMENTO-MAQUINAS / EQUIPAMENTOS </t>
  </si>
  <si>
    <t>IPVA I/FORD RANGER XLTCD4A32C - PLACA RBN3G39 7º PARCELA-IPVA</t>
  </si>
  <si>
    <t>IPVA RENAULT/OROCH EXP 16 SCE - PLACA RTP7H45 7º PARCELA-IPVA</t>
  </si>
  <si>
    <t>IPVA EFFA/V21 - PLACA SDJ9E34 7º PARCELA-IPVA</t>
  </si>
  <si>
    <t>IPVA I/FORD RANGER XLTCD4A32C - PLACA PRW6F12 7º PARCELA-IPVA</t>
  </si>
  <si>
    <t>REMESSA TINTA CONTRATO VLI - PECEM-TINTAS E SOLVENTES</t>
  </si>
  <si>
    <t>VENDA DE TINTA EUROCHEM-TINTAS E SOLVENTES</t>
  </si>
  <si>
    <t>SERVIÇO PISO CMOC-TINTAS E SOLVENTES</t>
  </si>
  <si>
    <t>IPVA I/FORD RANGER XLTCD4A32C - PLACA RCF2A85 7º PARCELA-IPVA</t>
  </si>
  <si>
    <t>IPVA I/FORD RANGER XLTCD3D4A - PLACA SDN9A29 7º PARCELA-IPVA</t>
  </si>
  <si>
    <t>IPVA FIAT/ARGO DRIVE 1.0 - PLACA PBE2E75 7º PARCELA-IPVA</t>
  </si>
  <si>
    <t>IPVA HYUNDAI/HB20S 1.6A PREM - PLACA QTS7F16 7º PARCELA-IPVA</t>
  </si>
  <si>
    <t>IPVA IVECO/CITYCLASS 70C17 - PLACA ONB7A66 7º PARCELA-IPVA</t>
  </si>
  <si>
    <t>IPVA RENAULT/OROCH PRO 16 - PLACA SDK1B29 7º PARCELA-IPVA</t>
  </si>
  <si>
    <t>IPVA CHEVROLET/S10 LT DD4 - PLACA OBA1J57 7º PARCELA-IPVA</t>
  </si>
  <si>
    <t>IPVA FIAT/TORO FREEDOM AT9 D - PLACA PLQ2I02 7º PARCELA-IPVA</t>
  </si>
  <si>
    <t>IPVA SAVEIRO RB MBVS - PLACA QTN3I85 7º PARCELA-IPVA</t>
  </si>
  <si>
    <t xml:space="preserve">INTERNET AABA-INTERNET OBRAS </t>
  </si>
  <si>
    <t>FOSFATO-Recebimento de Clientes</t>
  </si>
  <si>
    <t>NIOBIO-Recebimento de Clientes</t>
  </si>
  <si>
    <t>VISITA TECNICA RICARDO GOIANÉSIA-COMBUSTIVEL VEICULOS</t>
  </si>
  <si>
    <t>BONIFICAÇÃO, SER PISO NF 2470-BONIFICAÇOES</t>
  </si>
  <si>
    <t>VISITA TECNICA VALDMAR NA EMPRESA JALES MACHADO EM GOIANÉSIA-COMBUSTIVEL VEICULOS</t>
  </si>
  <si>
    <t xml:space="preserve">VISITA TECNICA VALDMAR NA EMPRESA JALES MACHADO EM GOIANÉSIA-REFEIÇÕES FUNCIONARIOS </t>
  </si>
  <si>
    <t xml:space="preserve">CENILIA PRADO DA SILVA - PIX (64) 9 9976-1166-MATERIAIS DE CONSUMO EM OBRAS </t>
  </si>
  <si>
    <t xml:space="preserve">DESPESA VIAGEM REF. SEMANA 14/07 A 18/07-REFEIÇÕES FUNCIONARIOS </t>
  </si>
  <si>
    <t>DESPESA VIAGEM REF. SEMANA 14/07 A 18/07-PASSAGENS FUNCIONARIOS</t>
  </si>
  <si>
    <t>PASSAGENS FUNCIONÁRIOS REF. 07/07 A 11/07-PASSAGENS FUNCIONARIOS</t>
  </si>
  <si>
    <t xml:space="preserve">REFEIÇÕES COLABORADORES REF. 16/07 A 31/07-REFEIÇÕES FUNCIONARIOS </t>
  </si>
  <si>
    <t>VALE ALIMENTAÇÃO RESTANTE AABA-VALE ALIMENTAÇÃO</t>
  </si>
  <si>
    <t xml:space="preserve">DESPESAS REF. 10/07 E 11/07-REFEIÇÕES FUNCIONARIOS </t>
  </si>
  <si>
    <t>DESPESAS REF. 10/07 E 11/07-EPIS</t>
  </si>
  <si>
    <t>DESPESAS REF. 10/07 E 11/07-MANGUEIRAS / CONEXÕES</t>
  </si>
  <si>
    <t>DESPESAS REF. 10/07 E 11/07-BONIFICAÇOES</t>
  </si>
  <si>
    <t>DESPESAS REF. 10/07 E 11/07-MATERIAIS DE INFORMATICA / COMPUTADOR</t>
  </si>
  <si>
    <t xml:space="preserve">DESPESAS REF. 10/07 E 11/07-INTERNET OBRAS </t>
  </si>
  <si>
    <t xml:space="preserve">DESPESAS REF. 10/07 E 11/07-MATERIAIS DE CONSUMO EM OBRAS </t>
  </si>
  <si>
    <t xml:space="preserve">SISTEMA EMISSOR NF-SISTEMA / SERVIDOR </t>
  </si>
  <si>
    <t xml:space="preserve">VIAGEM REINALDO P/ MOSAIC-REFEIÇÕES FUNCIONARIOS </t>
  </si>
  <si>
    <t xml:space="preserve">VIAGEM REINALDO P/ MOSAIC-PEDAGIOS </t>
  </si>
  <si>
    <t>VIAGEM REINALDO P/ MOSAIC-COMBUSTIVEL VEICULOS</t>
  </si>
  <si>
    <t xml:space="preserve">VILMAR ALVES TOLEDO JUNIOR - PIX - 861.236.021-87-SISTEMA / SERVIDOR </t>
  </si>
  <si>
    <t xml:space="preserve">DESPESAS REF. 04/07 A 09/07-REFEIÇÕES FUNCIONARIOS </t>
  </si>
  <si>
    <t>DESPESAS REF. 04/07 A 09/07-EPIS</t>
  </si>
  <si>
    <t xml:space="preserve">DESPESAS REF. 04/07 A 09/07-SERVIÇO MOTOBOY / UBER </t>
  </si>
  <si>
    <t>DESPESAS REF. 04/07 A 09/07-MATERIAIS DE INFORMATICA / COMPUTADOR</t>
  </si>
  <si>
    <t>DESP. REF. 30/06 A 06/07-SERVIÇO LAVA JATO</t>
  </si>
  <si>
    <t xml:space="preserve">SUPERMERCADO LONDRINA - PIX (62) 9 8545-9270-REFEIÇÕES FUNCIONARIOS </t>
  </si>
  <si>
    <t xml:space="preserve">SUPERMERCADO LONDRINA - PIX (62) 9 8545-9270-MATERIAIS DE LIMPEZA / HIGIENE </t>
  </si>
  <si>
    <t>CONSULTA CONNECT REF. MÊS 06/2025-SERVIÇO SERASA</t>
  </si>
  <si>
    <t xml:space="preserve">TRANSP. COLAB. REF. 506 VALES MÊS 07/2025-TRANSPORTE FUNCIONARIOS </t>
  </si>
  <si>
    <t>COMBUSTÍVEL EQUIPAMENTOS-COMBUSTIVEL EQUIPAMENTOS</t>
  </si>
  <si>
    <t>COMBUSTIVEL-COMBUSTIVEL VEICULOS</t>
  </si>
  <si>
    <t xml:space="preserve">INTERNET ADM-INTERNET / TELEFONE ADM </t>
  </si>
  <si>
    <t xml:space="preserve">REFEIÇÃO FUNCIONÁRIOS-REFEIÇÕES FUNCIONARIOS </t>
  </si>
  <si>
    <t>TELEMETRIA / COBLI-SERVIÇO TELEMETRIA / FADIGA</t>
  </si>
  <si>
    <t xml:space="preserve">AQUARELA LANCHONETE - PIX 09.327.589/0001-01-REFEIÇÕES FUNCIONARIOS </t>
  </si>
  <si>
    <t>MANUTENCAO EQUIPAMENTO-MANUTENÇÃO/PEÇAS MAQUINAS E EQUIPAMENTOS</t>
  </si>
  <si>
    <t xml:space="preserve">MAQUINAS / EQUIPAMENTOS-MAQUINAS / EQUIPAMENTOS </t>
  </si>
  <si>
    <t xml:space="preserve">CARLOS - PIX 29.841.928/0001-80-CURSOS / TREINAMENTOS </t>
  </si>
  <si>
    <t xml:space="preserve">TREINAMENTO NR35-CURSOS / TREINAMENTOS </t>
  </si>
  <si>
    <t>MATERIAIS ESCRITORIO-MATERIAS DE ESCRITORIO</t>
  </si>
  <si>
    <t xml:space="preserve">MATERIAL ELETRICO-MATERIAL ELETRICO </t>
  </si>
  <si>
    <t xml:space="preserve">LOCAÇÃO BANHEIROS QUÍMICOS REF. 12/05 A 11/06-LOCAÇAO BANHEIRO QUIMICO </t>
  </si>
  <si>
    <t xml:space="preserve">TRANSFORMADOR 75 KVA E 380 S 440 P/ COMPRESSOR 275 PCM-MAQUINAS / EQUIPAMENTOS </t>
  </si>
  <si>
    <t xml:space="preserve">FERRAMENTAS MANUAIS - ESTILETE STARRET-MATERIAIS / FERRAMENTAS  MANUAIS </t>
  </si>
  <si>
    <t xml:space="preserve">ATENDIMENTO PRE HOSPITALAR (PRIMEIRO SOCORROS)-PROGRAMA DE SEGURANÇA DO TRABALHO </t>
  </si>
  <si>
    <t xml:space="preserve">TREINAMENTO NR33-CURSOS / TREINAMENTOS </t>
  </si>
  <si>
    <t xml:space="preserve">MARIA VITORIA MACHADO DA SILVA-FGTS FUNCIONARIOS </t>
  </si>
  <si>
    <t xml:space="preserve">MARIA VITORIA MACHADO DA SILVA-ACERTO RESCISORIOS </t>
  </si>
  <si>
    <t xml:space="preserve">FGTS VICTOR GABRIEL PEREIRA REF. 06/2025-FGTS FUNCIONARIOS </t>
  </si>
  <si>
    <t xml:space="preserve">FGTS GILMAR APARECIDO TAVARES REF. 06/2025-FGTS FUNCIONARIOS </t>
  </si>
  <si>
    <t xml:space="preserve">FGTS ADRIEL SILVA DE SOUSA-FGTS FUNCIONARIOS </t>
  </si>
  <si>
    <t>MATERIAIS DE ESCRITÓRIO-MATERIAS DE ESCRITORIO</t>
  </si>
  <si>
    <t>COMPUTADOR DELL I7 N-MATERIAIS DE INFORMATICA / COMPUTADOR</t>
  </si>
  <si>
    <t xml:space="preserve">PAGAMENTO DE EMPRESTIMO 2% A.M 18 DIAS-Recebimento de empréstimo </t>
  </si>
  <si>
    <t xml:space="preserve">CASA FREITAS - PIX 01.740.627/0001-41-MOVEIS OBRAS </t>
  </si>
  <si>
    <t>CREA MINAS GERAIS X CONDUTOS-SERVIÇO CREA ANUIDADE</t>
  </si>
  <si>
    <t>FERNANDO HENRIQUE - PIX 020.333.981-96-MANUTENÇÃO/PEÇAS MAQUINAS E EQUIPAMENTOS</t>
  </si>
  <si>
    <t>JOAO PAULO - PIX (85) 9 9631-9092-ENERGIA ALOJAMENTO</t>
  </si>
  <si>
    <t>PROCESSO TRABALHISTA RICARDO JOSÉ DO NASCIMENTO-GUIAS TRABALHISTAS E PROCESSO</t>
  </si>
  <si>
    <t xml:space="preserve">P/ FAZER PAGAMENTO DO SEM PARAR-PEDAGIOS </t>
  </si>
  <si>
    <t>HOTEL SHALON - PIX 35.587.728/0001-46-HOTEL FUNCIONARIOS</t>
  </si>
  <si>
    <t>AV. LENCOIS, 5 REF. 07/2025-ENERGIA ALOJAMENTO</t>
  </si>
  <si>
    <t>R. ALFEU MARRA Nº 65 CASA 02 REF. 06/2025-ENERGIA ALOJAMENTO</t>
  </si>
  <si>
    <t>R. PONTE 7 D CENTRO REF. 07/2025-ENERGIA ALOJAMENTO</t>
  </si>
  <si>
    <t>R. 402 Nº 916 QD 64 LT 08 REF. 06/2025-AGUA ALOJAMENTO</t>
  </si>
  <si>
    <t>RUA 402 Nº 916 CASA 02 BAIRRO PORTAL NORTE REF. 06/2025-ENERGIA ALOJAMENTO</t>
  </si>
  <si>
    <t>SANEAMENTO RUA . 2, 44 JK CATALÃO  MES 06/2025-AGUA ALOJAMENTO</t>
  </si>
  <si>
    <t>RUA . 2, 44 JK CATALÃO  MES 06/2025-ENERGIA ALOJAMENTO</t>
  </si>
  <si>
    <t>RUA 413, 315 CASA 01 PONTAL NORTE REF. 06/2025-AGUA ALOJAMENTO</t>
  </si>
  <si>
    <t>RUA 413, Nº 315 BAIRRO PONTAL NORTE REF. 06/2025-ENERGIA ALOJAMENTO</t>
  </si>
  <si>
    <t>RUA 419 Nº 85 QD 27 LT 11 PONTAL NORTE REF. 06/25-AGUA ALOJAMENTO</t>
  </si>
  <si>
    <t>RUA 419 Nº 85 QD 27 LT 11 PONTAL NORTE REF. 06/25-ENERGIA ALOJAMENTO</t>
  </si>
  <si>
    <t>R. JACY GUIMARÃES, 12 REF. 06/2025-AGUA ALOJAMENTO</t>
  </si>
  <si>
    <t>R. SANTO ANTÔNIO QD 04 LT 07 REF. 06/2025-AGUA ALOJAMENTO</t>
  </si>
  <si>
    <t>R. CONCEIÇÃO DAS ALAGOAS Nº 596 REF. 07/25-ENERGIA ALOJAMENTO</t>
  </si>
  <si>
    <t>R. CONCEIÇÃO DAS ALAGOAS Nº 596 REF. 07/25-AGUA ALOJAMENTO</t>
  </si>
  <si>
    <t>R. OLIMPIA QD. 66A LT. AERA S/N REF. 06/2025-ENERGIA ADM</t>
  </si>
  <si>
    <t>R. ALFEU MARRA Nº 65 CASA 02 CENTRO REF. 06/2025-AGUA ALOJAMENTO</t>
  </si>
  <si>
    <t>R. DOS ANDRADAS 211 REF. 06/2025-ENERGIA ALOJAMENTO</t>
  </si>
  <si>
    <t>R. SANTO ANTONIO QD 04 LT 07 REF. 06/2025-ENERGIA ALOJAMENTO</t>
  </si>
  <si>
    <t>R. JACY GUIMARAES 12 CS REF. 06/2025-ENERGIA ALOJAMENTO</t>
  </si>
  <si>
    <t xml:space="preserve">DALISSON RODRIGO ALVES ROMAO-FERIAS </t>
  </si>
  <si>
    <t xml:space="preserve">JUROS / ITAÚ NV-JUROS BANCARIOS </t>
  </si>
  <si>
    <t xml:space="preserve">PISOS P/ GALPÃO ADM 6/10-DESPESAS C/ CONSTRUÇÃO ESCRITORIO ADM </t>
  </si>
  <si>
    <t xml:space="preserve">YELUMSEG / RANGER GENILDO 7/10-SEGUROS DE VEICULOS </t>
  </si>
  <si>
    <t xml:space="preserve">SEGURO RANGER PRW 7/10-SEGUROS DE VEICULOS </t>
  </si>
  <si>
    <t>300 LUVA MISTA CANO CURTA-EPIS</t>
  </si>
  <si>
    <t xml:space="preserve">BEBEDOR E REFRIGERADOR-MAQUINAS / EQUIPAMENTOS </t>
  </si>
  <si>
    <t>VIAGEM MAGNO P/ ALEM PARAÍBA-COMBUSTIVEL VEICULOS</t>
  </si>
  <si>
    <t>VIAGEM MAGNO P/ ALEM PARAÍBA-HOTEL FUNCIONARIOS</t>
  </si>
  <si>
    <t xml:space="preserve">VIAGEM MAGNO P/ ALEM PARAÍBA-REFEIÇÕES FUNCIONARIOS </t>
  </si>
  <si>
    <t>PIS/ COFINS/ CSLL E IRPJ-PIS</t>
  </si>
  <si>
    <t>JEFFERSON DE CARVALHO - PIX (21) 9 8246-3495-FRETE TINTAS E SOLVENTE</t>
  </si>
  <si>
    <t xml:space="preserve">ROSANGELA HELENA - PIX 002.992.221-60-MATERIAIS DE LIMPEZA / HIGIENE </t>
  </si>
  <si>
    <t>BUSCAR PNEUS SÃO LUIS X PAULINO NEVES-FRETE TRANSPORTADORA</t>
  </si>
  <si>
    <t>PNEUS P/ RANGER-MANUTENÇÃO/PEÇAS  VEICULOS</t>
  </si>
  <si>
    <t>FRETE EDIAL GOIANIA X CALDAS  COMPRESSOR E BALANCINHO-FRETE MATERIAIS E EQUIPAMENTOS</t>
  </si>
  <si>
    <t>CLEBER DE SOUZA SANTOS-PASSAGENS FUNCIONARIOS</t>
  </si>
  <si>
    <t>POSTO DE COMBUSTIVEL EUROCHEM-COMBUSTIVEL VEICULOS</t>
  </si>
  <si>
    <t>DESP. REF. 07/07 A 13/07-COMBUSTIVEL VEICULOS</t>
  </si>
  <si>
    <t>DESP. REF. 07/07 A 13/07-SERVIÇO LAVA JATO</t>
  </si>
  <si>
    <t>DESP. REF. 07/07 A 13/07-MANUTENÇÃO/PEÇAS  VEICULOS</t>
  </si>
  <si>
    <t>DESP. REF. 07/07 A 13/07-FRETE MATERIAIS E EQUIPAMENTOS</t>
  </si>
  <si>
    <t>RESTANTE ADIANTAMENTO 40% DALISSON RODRIGO-SALARIO</t>
  </si>
  <si>
    <t>ADIANTAMENTO 40%-SALARIO</t>
  </si>
  <si>
    <t>GRANALHA DE AÇO / ABRASIVO-ABRASIVOS</t>
  </si>
  <si>
    <t xml:space="preserve">R. TANCREDO NEVES S/N-ALUGUEL ALOJAMENTO </t>
  </si>
  <si>
    <t xml:space="preserve">DESPESA VIAGEM FUNCIONARIO PATRYCK SILVA SOUSA-REFEIÇÕES FUNCIONARIOS </t>
  </si>
  <si>
    <t>DESPESA VIAGEM FUNCIONARIO PATRYCK SILVA SOUSA-PASSAGENS FUNCIONARIOS</t>
  </si>
  <si>
    <t xml:space="preserve">REFEIÇÃO FUNCIONARIO DAMIAO BORGES-REFEIÇÕES FUNCIONARIOS </t>
  </si>
  <si>
    <t xml:space="preserve">CAIXA ROTATIVO REF. MÊS 06/2025 (RESTANTE)-PEDAGIOS </t>
  </si>
  <si>
    <t>BRUNO VINICIUS DOS SANTOS-MULTA RESCISORIAS FGTS</t>
  </si>
  <si>
    <t xml:space="preserve">BRUNO VINICIUS DOS SANTOS-ACERTO RESCISORIOS </t>
  </si>
  <si>
    <t xml:space="preserve">TAG CAIXA REF. MÊS 06/2025-PEDAGIOS </t>
  </si>
  <si>
    <t xml:space="preserve">TRAV DA PONTE Nº 07 CENTRO REF. 07/2025-ALUGUEL ALOJAMENTO </t>
  </si>
  <si>
    <t xml:space="preserve">AV. LENCOIS, 5 REF. 20.07 A 20.08-ALUGUEL ALOJAMENTO </t>
  </si>
  <si>
    <t>MANGUEIRAS E CONEXÕES E LOCAÇÃO MUNCK P/ OBRA-LOCAÇÃO MUNCK / GUINDASTES</t>
  </si>
  <si>
    <t>MANGUEIRAS E CONEXÕES E LOCAÇÃO MUNCK P/ OBRA-MANGUEIRAS / CONEXÕES</t>
  </si>
  <si>
    <t xml:space="preserve">DESPESA DA SEMANA REF. 11/07 A 16/07-MATERIAIS / FERRAMENTAS  MANUAIS </t>
  </si>
  <si>
    <t xml:space="preserve">DESPESA DA SEMANA REF. 11/07 A 16/07-MATERIAIS DE CONSUMO EM OBRAS </t>
  </si>
  <si>
    <t xml:space="preserve">REFEIÇÃO FUNCIONARIO RENAN SOARES DE OLIVEIRA-REFEIÇÕES FUNCIONARIOS </t>
  </si>
  <si>
    <t xml:space="preserve">REFEIÇÃO FUNCIONARIO CLEBER DE SOUZA SANTOS-REFEIÇÕES FUNCIONARIOS </t>
  </si>
  <si>
    <t>MOVEIS ESCRITORIO-MATERIAS DE ESCRITORIO</t>
  </si>
  <si>
    <t>PASSAGEM FUNCIONARION PEDRO HENRIQUE BARBOSA LIMA-PASSAGENS FUNCIONARIOS</t>
  </si>
  <si>
    <t>APARELHO DE PRESSÃO-EQUIPAMENTOS DE AFERIÇÃO</t>
  </si>
  <si>
    <t xml:space="preserve">MATERIAIS DE CONSUMO - VIDRO-MATERIAIS DE CONSUMO EM OBRAS </t>
  </si>
  <si>
    <t xml:space="preserve">MESA PIRENÓPOLIS-MOVEIS OBRAS </t>
  </si>
  <si>
    <t>TRANSFERÊNCIA ENTRE BANCOS ITAÚ X SAFRA-Transferência entre Bancos</t>
  </si>
  <si>
    <t>TRANSFERÊNCIA ENTRE BANCOS ITAÚ X MERCANTIL-Transferência entre Bancos</t>
  </si>
  <si>
    <t xml:space="preserve">BICO TURBO KARCHER-MAQUINAS / EQUIPAMENTOS </t>
  </si>
  <si>
    <t xml:space="preserve">REFLETOR HOLOFOTE LED C/ BATERIA-MAQUINAS / EQUIPAMENTOS </t>
  </si>
  <si>
    <t xml:space="preserve">PA RETA PLASTICA CABO MADEIRA-MATERIAIS / FERRAMENTAS  MANUAIS </t>
  </si>
  <si>
    <t xml:space="preserve">KIT 2 RADIO WALK TALK-MAQUINAS / EQUIPAMENTOS </t>
  </si>
  <si>
    <t>10 JOGOS DE FLANGE E PORCA REDONDA-MANUTENÇÃO/PEÇAS MAQUINAS E EQUIPAMENTOS</t>
  </si>
  <si>
    <t>TERMÔMETRO INFRAVERMELHO-EQUIPAMENTOS DE AFERIÇÃO</t>
  </si>
  <si>
    <t xml:space="preserve">PULVERIZADOR BORRIFADOR ALTA PRESSÃO-MATERIAIS / FERRAMENTAS  MANUAIS </t>
  </si>
  <si>
    <t xml:space="preserve">PULVERIZADOR VONDER 5LT-MATERIAIS / FERRAMENTAS  MANUAIS </t>
  </si>
  <si>
    <t>AUTO PEÇAS E MECANICA CARDOSO LTDA-MANUTENÇÃO/PEÇAS  VEICULOS</t>
  </si>
  <si>
    <t>AUTO PEÇAS E MECÂNICA CARDOSO LTDA-MANUTENÇÃO/PEÇAS  VEICULOS</t>
  </si>
  <si>
    <t xml:space="preserve">PLOTAGEM RANGER  1/2-SERVIÇO PLOTAGEM / ADESIVO / PLACAS / CRACHAS </t>
  </si>
  <si>
    <t>AUTO CARDOSO / REVISAO RANGER 1/2-MANUTENÇÃO/PEÇAS  VEICULOS</t>
  </si>
  <si>
    <t>COMPUTADOR RICARDO 1/6-MATERIAIS DE INFORMATICA / COMPUTADOR</t>
  </si>
  <si>
    <t>BANCOS RANGER-MANUTENÇÃO/PEÇAS  VEICULOS</t>
  </si>
  <si>
    <t xml:space="preserve">TANQUE PULMÃO 500L / SCHULZ 1/2-MAQUINAS / EQUIPAMENTOS </t>
  </si>
  <si>
    <t xml:space="preserve">JDL SEGURANCA CAMERAS, ALARMES E MOTOR 1/18-DESPESAS C/ CONSTRUÇÃO ESCRITORIO ADM </t>
  </si>
  <si>
    <t>CARTÓRIO / CERTIDÕES-SERVIÇO CARTORIO</t>
  </si>
  <si>
    <t xml:space="preserve">JUROS / ITAÚ-JUROS BANCARIOS </t>
  </si>
  <si>
    <t xml:space="preserve">GELADEIRA ADM-MOVEIS OBRAS </t>
  </si>
  <si>
    <t>NOTEBOOK / RH 1/6-MATERIAIS DE INFORMATICA / COMPUTADOR</t>
  </si>
  <si>
    <t>MANUTENÇÃO PNEU RANGER 2/2-MANUTENÇÃO/PEÇAS  VEICULOS</t>
  </si>
  <si>
    <t>PASSAGEM GENILDO E REINALDO GYN X GIG 2/2-PASSAGENS FUNCIONARIOS</t>
  </si>
  <si>
    <t xml:space="preserve">MESA DO GILVAN AFM 2/6-DESPESAS C/ CONSTRUÇÃO ESCRITORIO ADM </t>
  </si>
  <si>
    <t>COMPUTADOR / ADM GECYKA 2/6-MATERIAIS DE INFORMATICA / COMPUTADOR</t>
  </si>
  <si>
    <t>NAVESA / REVISÃO RANGER GENILDO 3/4-MANUTENÇÃO/PEÇAS  VEICULOS</t>
  </si>
  <si>
    <t>NAVESA / REVISÃO RANGER GILVAN 3/4-MANUTENÇÃO/PEÇAS  VEICULOS</t>
  </si>
  <si>
    <t xml:space="preserve">CADEIRA ESCRITÓRIO / ADM 3/6-DESPESAS C/ CONSTRUÇÃO ESCRITORIO ADM </t>
  </si>
  <si>
    <t>PASSAGEM AEREA YCARO-PASSAGENS FUNCIONARIOS</t>
  </si>
  <si>
    <t>ARMARIO SERVIDOR / COMPUTADOR 3/6-MATERIAIS DE INFORMATICA / COMPUTADOR</t>
  </si>
  <si>
    <t>NAVESA / MANUTENÇÃO RANGER GILVAN 3/4-MANUTENÇÃO/PEÇAS  VEICULOS</t>
  </si>
  <si>
    <t xml:space="preserve">PORTO SEGURO / RANGER GILVAN 3/10-SEGUROS DE VEICULOS </t>
  </si>
  <si>
    <t>PASSAGEM 123 MILHA STEFÂNIA 3/3-PASSAGENS FUNCIONARIOS</t>
  </si>
  <si>
    <t xml:space="preserve">CASA DO MARCINEIRO / MESA ADM ESCRITÓRIO 3/10-DESPESAS C/ CONSTRUÇÃO ESCRITORIO ADM </t>
  </si>
  <si>
    <t xml:space="preserve">REFORMULAÇÃO SITE A IDEAL PARTNER GOOGLE 4/10-SISTEMA / SERVIDOR </t>
  </si>
  <si>
    <t>COMPUTADOR / ADM RH 4/6-MATERIAIS DE INFORMATICA / COMPUTADOR</t>
  </si>
  <si>
    <t>INFOMIDIA / ALEX COMPUTADOR ADM 5/6-MATERIAIS DE INFORMATICA / COMPUTADOR</t>
  </si>
  <si>
    <t>INSULFILMS FUME G5-MATERIAS DE ESCRITORIO</t>
  </si>
  <si>
    <t>GASTOS COM PROPAGANDA/ COMERCIAL-SERVIÇO GOOGLE ADS</t>
  </si>
  <si>
    <t xml:space="preserve">JOSE DE RIBAMAR DA ROCHA  NASCIMENTO-ACERTO RESCISORIOS </t>
  </si>
  <si>
    <t>CREA SERENA 10-SERVIÇO CREA ANUIDADE</t>
  </si>
  <si>
    <t xml:space="preserve">LS MANGUEIRAS LTDA - PIX (31) 98425-3748-MATERIAIS / FERRAMENTAS  MANUAIS </t>
  </si>
  <si>
    <t>CARLOS ALBERTO CONCEIÇÃO OLIVEIRA - PIX 231.200.612-04-FRETE TRANSPORTADORA</t>
  </si>
  <si>
    <t>DESPESAS VIAGEM VISITA VALDMAR P/ EMPRESAS VALGROUP LAMINADOS LORENA SP/ UNIVELER BRASIL INDAITATUBA SP-COMBUSTIVEL VEICULOS</t>
  </si>
  <si>
    <t>DESPESAS VIAGEM VISITA VALDMAR P/ EMPRESAS VALGROUP LAMINADOS LORENA SP/ UNIVELER BRASIL INDAITATUBA SP-HOTEL FUNCIONARIOS</t>
  </si>
  <si>
    <t xml:space="preserve">DESPESAS VIAGEM VISITA VALDMAR P/ EMPRESAS VALGROUP LAMINADOS LORENA SP/ UNIVELER BRASIL INDAITATUBA SP-REFEIÇÕES FUNCIONARIOS </t>
  </si>
  <si>
    <t xml:space="preserve">ORLÂNIA AMADOR DOS SANTOS - PIX 036.712.655-90-REFEIÇÕES FUNCIONARIOS </t>
  </si>
  <si>
    <t>AV. BEATRIZ BRAGA 0 CASA 03 REF. 06/2025-ENERGIA ALOJAMENTO</t>
  </si>
  <si>
    <t>R. FRANCISCO NOGUEIRA REF. 07/2025-ENERGIA ALOJAMENTO</t>
  </si>
  <si>
    <t>R. FRANCISCO NOGUEIRA REF. 06/2025-ENERGIA ALOJAMENTO</t>
  </si>
  <si>
    <t>JOSÉ DE RIBAMAR DA ROCHA NASCIMENTO-MULTA RESCISORIAS FGTS</t>
  </si>
  <si>
    <t>MANUTENÇÃO AIR LESS MARK 5 E MARK 4-MANUTENÇÃO/PEÇAS MAQUINAS E EQUIPAMENTOS</t>
  </si>
  <si>
    <t>AURELIO ALVES DE FREITAS - PIX (62) 9 9407-8484-FRETE MATERIAIS E EQUIPAMENTOS</t>
  </si>
  <si>
    <t>R. OLIMPIA AREA QD 66-A REF. 07/2025-AGUA ADM</t>
  </si>
  <si>
    <t xml:space="preserve">EDIVALDO PEREIRA DE ARAUJO - PIX (34) 9 9907-1602-TRANSPORTE FUNCIONARIOS </t>
  </si>
  <si>
    <t>DESPESAS REF. SEMANA 14/07 A 18/07-MANUTENÇÃO/PEÇAS  VEICULOS</t>
  </si>
  <si>
    <t xml:space="preserve">DESPESAS REF. SEMANA 14/07 A 18/07-REFEIÇÕES FUNCIONARIOS </t>
  </si>
  <si>
    <t>DESPESAS REF. SEMANA 14/07 A 18/07-EPIS</t>
  </si>
  <si>
    <t>DESPESAS REF. SEMANA 14/07 A 18/07-SERVIÇO LIMPEZA ALOJAMENTO/ESCRITORIO</t>
  </si>
  <si>
    <t xml:space="preserve">DESPESAS SEMANA REF. 14/07 A 18/07-MATERIAIS DE CONSUMO EM OBRAS </t>
  </si>
  <si>
    <t xml:space="preserve">DESPESAS REF. 14/07 A 18/07-MATERIAIS DE CONSUMO EM OBRAS </t>
  </si>
  <si>
    <t xml:space="preserve">EXAMES - ASO REF. 06/2025-EXAMES </t>
  </si>
  <si>
    <t xml:space="preserve">SEGURO DE VIDA REF. MÊS 06/2025-SEGUROS DE VIDA </t>
  </si>
  <si>
    <t>COMBUSTIVEL EQUIPAMENTOS-COMBUSTIVEL EQUIPAMENTOS</t>
  </si>
  <si>
    <t>MANUTENÇÃO VEICULOS-MANUTENÇÃO/PEÇAS  VEICULOS</t>
  </si>
  <si>
    <t xml:space="preserve">PLANO SAÚDE REF. MÊS 07/25-PLANO DE SAUDE </t>
  </si>
  <si>
    <t>LOCAÇÃO DE RÁDIO PORTÁTIL-LOCAÇAO RADIOS DE COMUNICAÇÃO</t>
  </si>
  <si>
    <t>LOCAÇÃO 01 DISTRIBUIDOR DE AR 6 SAÍDAS-MANUTENÇÃO/PEÇAS MAQUINAS E EQUIPAMENTOS</t>
  </si>
  <si>
    <t xml:space="preserve">TREINAMENTO NR18/ NR33/ NR34/ NR35-CURSOS / TREINAMENTOS </t>
  </si>
  <si>
    <t xml:space="preserve">SISTEMA / SERVIDOR-SISTEMA / SERVIDOR </t>
  </si>
  <si>
    <t>UNIFORMES-UNIFORMES</t>
  </si>
  <si>
    <t xml:space="preserve">MATERIAL ELÉTRICO-MATERIAL ELETRICO </t>
  </si>
  <si>
    <t xml:space="preserve">REPARCELAMENTO / CARTAO DE CREDITO-DESPESA CARTAO DE CREDITO </t>
  </si>
  <si>
    <t xml:space="preserve">DESPESA VIAGEM REF. SEMANA 21/07 A 25/07-REFEIÇÕES FUNCIONARIOS </t>
  </si>
  <si>
    <t>DESPESA VIAGEM REF. SEMANA 21/07 A 25/07-PASSAGENS FUNCIONARIOS</t>
  </si>
  <si>
    <t>PASSAGENS FUNCIONÁRIOS REF. 14/07 A 18/07-PASSAGENS FUNCIONARIOS</t>
  </si>
  <si>
    <t>LOCAÇÃO COMPRESSOR REF. 03/05 A 19/06-LOCAÇÃO COMPRESSORES</t>
  </si>
  <si>
    <t xml:space="preserve">DR BRUNNA ADVOGADA ADM MES 06-2025-HONORARIOS ADVOCATICIOS </t>
  </si>
  <si>
    <t>VISITA TECNICA MAGNO P/ CMOC CUBATÃO-COMBUSTIVEL VEICULOS</t>
  </si>
  <si>
    <t>VISITA TECNICA MAGNO P/ CMOC CUBATÃO-HOTEL FUNCIONARIOS</t>
  </si>
  <si>
    <t xml:space="preserve">VISITA TECNICA MAGNO P/ CMOC CUBATÃO-REFEIÇÕES FUNCIONARIOS </t>
  </si>
  <si>
    <t>DIARIA HOTEL MOTORISTA ANTONIO-HOTEL FUNCIONARIOS</t>
  </si>
  <si>
    <t xml:space="preserve">REFEIÇÃO FUNCIONÁRIO JOSÉ NILTON PEREIRA-REFEIÇÕES FUNCIONARIOS </t>
  </si>
  <si>
    <t>PASSAGEM FUNCIONÁRIO JOÃO DE DEUS DE SOUSA SILVA-PASSAGENS FUNCIONARIOS</t>
  </si>
  <si>
    <t>PASSAGEM FUNCIONARIO JOSIEL SILVA MARTINS-PASSAGENS FUNCIONARIOS</t>
  </si>
  <si>
    <t>BATERIA P/  GERADOR-MANUTENÇÃO/PEÇAS MAQUINAS E EQUIPAMENTOS</t>
  </si>
  <si>
    <t xml:space="preserve">SISTEMA/SERVIDOR REF. 06/2025-SISTEMA / SERVIDOR </t>
  </si>
  <si>
    <t xml:space="preserve">REFEIÇÃO FUNCIONARIO PEDRO HENRIQUE BARBOSA-REFEIÇÕES FUNCIONARIOS </t>
  </si>
  <si>
    <t>BOTOSSO TRANSPORTE - PIX 51.158.620/0001-94-FRETE TRANSPORTADORA</t>
  </si>
  <si>
    <t>REEMBOLSO PASSAGEM FERIAS E FOLGA-PASSAGENS FUNCIONARIOS</t>
  </si>
  <si>
    <t xml:space="preserve">REFEIÇÃO FUNCIONÁRIO MARCOS VINICIUS MARTINS-REFEIÇÕES FUNCIONARIOS </t>
  </si>
  <si>
    <t xml:space="preserve">LABORATORIO POPULAR LTDA - PIX 18.409.521/0001-62-EXAMES </t>
  </si>
  <si>
    <t xml:space="preserve">MAURO J. MACEDO - PIX Josemacedo2412@gmail.com-SERVIÇO PLOTAGEM / ADESIVO / PLACAS / CRACHAS </t>
  </si>
  <si>
    <t>MARIA DIVINA OLIVEIRA SILVA - PIX 54.670.136/0001-38-MANUTENÇÃO/PEÇAS MAQUINAS E EQUIPAMENTOS</t>
  </si>
  <si>
    <t xml:space="preserve">REFEIÇÃO FUNCIONÁRIOS PEDRO HENRIQUE E MAURICIO-REFEIÇÕES FUNCIONARIOS </t>
  </si>
  <si>
    <t xml:space="preserve">MULTA ANTIGAS VEÍCULO FORD KA-MULTAS DE TRANSITO </t>
  </si>
  <si>
    <t xml:space="preserve">CONSULTORIA ANALISE ENVOLVENDO ORGANIZAÇÃO SOCIETARIA E HOLDING-SERVIÇOS DE CONSULTORIA </t>
  </si>
  <si>
    <t xml:space="preserve">REFEIÇÃO COLABORADORES-REFEIÇÕES FUNCIONARIOS </t>
  </si>
  <si>
    <t xml:space="preserve">ROLDANA P/POCO-MATERIAIS / FERRAMENTAS  MANUAIS </t>
  </si>
  <si>
    <t xml:space="preserve">TRANSPORTE COLABORADORES-TRANSPORTE FUNCIONARIOS </t>
  </si>
  <si>
    <t xml:space="preserve">REFEIÇÃO FUNCIONARIO PATRYCK SILVA SOUSA DO ROSARIO-REFEIÇÕES FUNCIONARIOS </t>
  </si>
  <si>
    <t xml:space="preserve">REFEIÇÃO FUNCIONARIO MAURICIO DA SILVA SANTOS-REFEIÇÕES FUNCIONARIOS </t>
  </si>
  <si>
    <t>COMBUSTIVEL COMPRESSOR-COMBUSTIVEL EQUIPAMENTOS</t>
  </si>
  <si>
    <t>DESP. REF. 14/07 A 20/07-SERVIÇO LAVA JATO</t>
  </si>
  <si>
    <t>DESP. REF. 14/07 A 20/07-MANUTENÇÃO/PEÇAS  VEICULOS</t>
  </si>
  <si>
    <t>DESP. REF. 23/06 A 29/06-SERVIÇO LAVA JATO</t>
  </si>
  <si>
    <t>FINANCIAMENTO OROCH-FINANCIAMENTO</t>
  </si>
  <si>
    <t xml:space="preserve">CARLOS AUGUSTO SILVA SANTOS-ACERTO RESCISORIOS </t>
  </si>
  <si>
    <t>EMPRESTIMO BANCO ITAU CAIXA AVAL-PAGAMENTOS EMPRESTIMOS</t>
  </si>
  <si>
    <t>ADIANTAMENTO ROBERTO VIAGEM PAULINO NEVES SPIN/ARGO-COMBUSTIVEL VEICULOS</t>
  </si>
  <si>
    <t xml:space="preserve">HONORARIOS ADVOCATICIOS REF. 06/2025-HONORARIOS ADVOCATICIOS </t>
  </si>
  <si>
    <t>REEMBOLSO REINALDO RIBEIRO - PIX (41) 9 9219-1965-EPIS</t>
  </si>
  <si>
    <t>VISITA VALDMAR NA EMPRESA MOSAIC SORISSO MATO GROSSO-HOTEL FUNCIONARIOS</t>
  </si>
  <si>
    <t xml:space="preserve">VISITA VALDMAR NA EMPRESA MOSAIC SORISSO MATO GROSSO-REFEIÇÕES FUNCIONARIOS </t>
  </si>
  <si>
    <t xml:space="preserve">VISITA TECNICA VALDMAR NA EMPRESA JALES MACHADO EM GOIANÉSIA-MATERIAIS DE LIMPEZA / HIGIENE </t>
  </si>
  <si>
    <t>BIANCA VITÓRIA ALVES RODRIGUES - PIX 056.057.668/0001-20-MANUTENÇÃO/PEÇAS MAQUINAS E EQUIPAMENTOS</t>
  </si>
  <si>
    <t>CARLOS AUGUSTO SILVA SANTOS-MULTA RESCISORIAS FGTS</t>
  </si>
  <si>
    <t>COMBUSTIVEL VEÍCULO-COMBUSTIVEL VEICULOS</t>
  </si>
  <si>
    <t>S N AUTO PECAS E MECANICA LTDA - PIX 11.505.323/0001-53-MANUTENÇÃO/PEÇAS  VEICULOS</t>
  </si>
  <si>
    <t>PASSAGENS FUNCIONÁRIOS REF. 21/07 A 25/07-PASSAGENS FUNCIONARIOS</t>
  </si>
  <si>
    <t xml:space="preserve">DESPESA VIAGEM REF. SEMANA 28/07 A 01/08-REFEIÇÕES FUNCIONARIOS </t>
  </si>
  <si>
    <t>DESPESA VIAGEM REF. SEMANA 28/07 A 01/08-PASSAGENS FUNCIONARIOS</t>
  </si>
  <si>
    <t>TERMO HIGRÔMETRO COM SENSOR-EQUIPAMENTOS DE AFERIÇÃO</t>
  </si>
  <si>
    <t>COMBUSTÍVEL VEÍCULO SPIN-COMBUSTIVEL VEICULOS</t>
  </si>
  <si>
    <t>MANUTENÇÃO ARGO-MANUTENÇÃO/PEÇAS  VEICULOS</t>
  </si>
  <si>
    <t xml:space="preserve">ENXADA-MATERIAIS / FERRAMENTAS  MANUAIS </t>
  </si>
  <si>
    <t>TERMOMETRO LASER-EQUIPAMENTOS DE AFERIÇÃO</t>
  </si>
  <si>
    <t xml:space="preserve">LAUDOS EQUIP. AUTO ENGE-SERVIÇO MOTOBOY / UBER </t>
  </si>
  <si>
    <t xml:space="preserve">JUROS ITAÚ-JUROS BANCARIOS </t>
  </si>
  <si>
    <t xml:space="preserve">CREDITO NO CELULAR DA EMPRESA-INTERNET / TELEFONE ADM </t>
  </si>
  <si>
    <t xml:space="preserve">UBER / RENATO-SERVIÇO MOTOBOY / UBER </t>
  </si>
  <si>
    <t>VISITA TECNICA MAGNO P/ CMOC CUBATÃO-SERVIÇO LAVA JATO</t>
  </si>
  <si>
    <t xml:space="preserve">VISITA TECNICA MAGNO P/ CMOC CUBATÃO-PEDAGIOS </t>
  </si>
  <si>
    <t xml:space="preserve">VISITA TECNICA MAGNO P/ CMOC CUBATÃO-SERVIÇO MOTOBOY / UBER </t>
  </si>
  <si>
    <t xml:space="preserve">ESPEDITO NICOLAU DOS SANTOS - PIX 271.495.521-53-SERVIÇO PLOTAGEM / ADESIVO / PLACAS / CRACHAS </t>
  </si>
  <si>
    <t>LOCAÇÃO DE ANDAIMES-LOCAÇÃO ANDAIMES</t>
  </si>
  <si>
    <t>PASSAGEM FUNCIONARIO JOSIEL SILVA-PASSAGENS FUNCIONARIOS</t>
  </si>
  <si>
    <t>PASSAGEM FUNCIONÁRIO JOÃO DE DEUS-PASSAGENS FUNCIONARIOS</t>
  </si>
  <si>
    <t>CARLOS ALBERTO CONCEIÇÃO OLIVEIRA - PIX 231.200.612-04-PASSAGENS FUNCIONARIOS</t>
  </si>
  <si>
    <t xml:space="preserve">CARTÃO PARA TODOS-ASSISTENCIA MEDICA ADM </t>
  </si>
  <si>
    <t>TINTAS E SOLVENTES / REEMBOLSO MAGNO-TINTAS E SOLVENTES</t>
  </si>
  <si>
    <t>TINTAS REFIL EPSON-MATERIAIS DE INFORMATICA / COMPUTADOR</t>
  </si>
  <si>
    <t>LIMPEZA ADM TRINDADE 9 LIMPEZA 08/06 A 26/07-SERVIÇO LIMPEZA ALOJAMENTO/ESCRITORIO</t>
  </si>
  <si>
    <t>REEMBOLSO REINALDO-COMBUSTIVEL EQUIPAMENTOS</t>
  </si>
  <si>
    <t>REEMBOLSO REINALDO-MANGUEIRAS / CONEXÕES</t>
  </si>
  <si>
    <t>REEMBOLSO REINALDO-MANUTENÇÃO/PEÇAS  VEICULOS</t>
  </si>
  <si>
    <t xml:space="preserve">REEMBOLSO REINALDO-MATERIAIS DE CONSUMO EM OBRAS </t>
  </si>
  <si>
    <t xml:space="preserve">REFEIÇÃO / REEMBOLSO MAGNO-REFEIÇÕES FUNCIONARIOS </t>
  </si>
  <si>
    <t>EPIS / REEMBOLSO MAGNO-EPIS</t>
  </si>
  <si>
    <t xml:space="preserve">FERRAMENTAS MANUAIS / REEMBOLSO MAGNO-MATERIAIS / FERRAMENTAS  MANUAIS </t>
  </si>
  <si>
    <t>DESPESA VIAGEM MAGNO P/ OBRA ELETROBRAS-COMBUSTIVEL VEICULOS</t>
  </si>
  <si>
    <t xml:space="preserve">DESPESA VIAGEM MAGNO P/ OBRA ELETROBRAS-REFEIÇÕES FUNCIONARIOS </t>
  </si>
  <si>
    <t xml:space="preserve">DESPESA VIAGEM MAGNO P/ OBRA ELETROBRAS-PEDAGIOS </t>
  </si>
  <si>
    <t>DESPESA VIAGEM MAGNO P/ OBRA ELETROBRAS-SERVIÇO LIMPEZA ALOJAMENTO/ESCRITORIO</t>
  </si>
  <si>
    <t>COMBUSTÍVEL EQUIPAMENTO-COMBUSTIVEL EQUIPAMENTOS</t>
  </si>
  <si>
    <t>MANUTENÇÃO COMPRESSOR 90 PCM-MANUTENÇÃO/PEÇAS MAQUINAS E EQUIPAMENTOS</t>
  </si>
  <si>
    <t xml:space="preserve">LOCAÇÃO VEÍCULO HB20 REF. 17/06 A 17/07/25-LOCAÇAO VEICULOS </t>
  </si>
  <si>
    <t xml:space="preserve">LOCAÇÃO VEÍCULOS 16/06 A 16/07-LOCAÇAO VEICULOS </t>
  </si>
  <si>
    <t>CALIBRAÇÃO DE 01 CONDUTIVÍMETRO, 01 MEDIDOR DE ESPESSURA-EQUIPAMENTOS DE AFERIÇÃO</t>
  </si>
  <si>
    <t xml:space="preserve">CLARO TELEFONIA REF. 06/2025-INTERNET / TELEFONE ADM </t>
  </si>
  <si>
    <t>LOCAÇÃO RÁDIO PERÍODO 15/05 A 14/06-LOCAÇAO RADIOS DE COMUNICAÇÃO</t>
  </si>
  <si>
    <t>END ARAUJO ELETRONICA - PIX 05.556.554/0001-93-EQUIPAMENTOS DE AFERIÇÃO</t>
  </si>
  <si>
    <t xml:space="preserve">TREINAMENTO NR10 BASICO / NR35/ NR10 COMPLEMENTAR-CURSOS / TREINAMENTOS </t>
  </si>
  <si>
    <t>LOCAÇÃO RADIO REF. MÊS 06/2025-LOCAÇAO RADIOS DE COMUNICAÇÃO</t>
  </si>
  <si>
    <t xml:space="preserve">FERRAMENTAS MANUAIS-MATERIAIS / FERRAMENTAS  MANUAIS </t>
  </si>
  <si>
    <t xml:space="preserve">LOCAÇÃO DE CONTAINER REF. PERÍODO 02/07 A 02/08-LOCAÇÃO CONTAINER </t>
  </si>
  <si>
    <t xml:space="preserve">LOCAÇÃO CONTAINER REF. 02/07 A 31/07-LOCAÇÃO CONTAINER </t>
  </si>
  <si>
    <t xml:space="preserve">FERRAMENTA MANUAL - CABO P/ ENXADA-MATERIAIS / FERRAMENTAS  MANUAIS </t>
  </si>
  <si>
    <t>CAMARA DE AR CARRINHO-MANUTENÇÃO/PEÇAS MAQUINAS E EQUIPAMENTOS</t>
  </si>
  <si>
    <t>PARCELAMENTO RFB 2435 01-60-PARCELAMENTO</t>
  </si>
  <si>
    <t xml:space="preserve">DESPESAS REF. SEMANA 28/07 A 01/08-REFEIÇÕES FUNCIONARIOS </t>
  </si>
  <si>
    <t>DESPESAS REF. SEMANA 28/07 A 01/08-PASSAGENS FUNCIONARIOS</t>
  </si>
  <si>
    <t xml:space="preserve">AC SERVICO E TRANSPORTE LTDA - (85) 9 8700-1111-GUINCHO </t>
  </si>
  <si>
    <t>J. P. H. BORDADOS LTDA - ME - PIX 05.480.460/0001-88-UNIFORMES</t>
  </si>
  <si>
    <t>FORMULA R PNEUS - PIX : 00.905.653/0001-10-MANUTENÇÃO/PEÇAS  VEICULOS</t>
  </si>
  <si>
    <t>PARCELAMENTO PGFN SISPAR 012544350-PARCELAMENTO</t>
  </si>
  <si>
    <t>PARCELAMENTO PGFN SISPAR 012544309-PARCELAMENTO</t>
  </si>
  <si>
    <t>PARCELMANETO PGFN 011468295-PARCELAMENTO</t>
  </si>
  <si>
    <t>PGFN - SISPAR: 012850218 REF. 06/2025-PARCELAMENTO</t>
  </si>
  <si>
    <t>PARCELAMENTO PGFN 011319136 1 - 60-PARCELAMENTO</t>
  </si>
  <si>
    <t>MARIA DA FE VIDAL PASCOA - PIX 07.430.239/0001-40-COMBUSTIVEL VEICULOS</t>
  </si>
  <si>
    <t xml:space="preserve">BOLHAS DE ACRILICO PARA REFLETOR-MATERIAIS DE CONSUMO EM OBRAS </t>
  </si>
  <si>
    <t xml:space="preserve">RODRIGO DANIEL DA CONCEIÇAO - PIX 017.143.291-60-SERVIÇO ELETRICO </t>
  </si>
  <si>
    <t xml:space="preserve">VALE TRANSPORTE REF. 21 DIAS-TRANSPORTE FUNCIONARIOS </t>
  </si>
  <si>
    <t xml:space="preserve">CLEBISOM TIAGO NUNES-FERIAS </t>
  </si>
  <si>
    <t xml:space="preserve">HERIVELTON PAULINO DE LEMOS FILHO-FERIAS </t>
  </si>
  <si>
    <t>JOAO BOSCO ALVES PAIVA - PIX (85) 9 9686-5845-MANUTENÇÃO/PEÇAS  VEICULOS</t>
  </si>
  <si>
    <t>Var. Julho x Junho</t>
  </si>
  <si>
    <t xml:space="preserve">SEGURO GARANTIA </t>
  </si>
  <si>
    <t>TARIFA PREFEITURA</t>
  </si>
</sst>
</file>

<file path=xl/styles.xml><?xml version="1.0" encoding="utf-8"?>
<styleSheet xmlns="http://schemas.openxmlformats.org/spreadsheetml/2006/main">
  <numFmts count="11">
    <numFmt numFmtId="164" formatCode="_-* #,##0.00_-;\-* #,##0.00_-;_-* &quot;-&quot;??_-;_-@_-"/>
    <numFmt numFmtId="165" formatCode="00"/>
    <numFmt numFmtId="166" formatCode="#,##0.00_ ;[Red]\-#,##0.00\ "/>
    <numFmt numFmtId="167" formatCode="_-* #,##0_-;\-* #,##0_-;_-* &quot;-&quot;??_-;_-@_-"/>
    <numFmt numFmtId="168" formatCode="0.0%"/>
    <numFmt numFmtId="169" formatCode="_(* #,##0_);_(* \(#,##0\);_(* &quot;-&quot;??_);_(@_)"/>
    <numFmt numFmtId="170" formatCode="[Red]\▲#.##%;[Blue]\ \▼#.##%;\—"/>
    <numFmt numFmtId="171" formatCode="[Red]#,##0;[White]\ \-#,##0;"/>
    <numFmt numFmtId="172" formatCode="_-* #,##0.000_-;\-* #,##0.000_-;_-* &quot;-&quot;??_-;_-@_-"/>
    <numFmt numFmtId="173" formatCode="_(&quot;$&quot;* #,##0.00_);_(&quot;$&quot;* \(#,##0.00\);_(&quot;$&quot;* &quot;-&quot;??_);_(@_)"/>
    <numFmt numFmtId="174" formatCode="yyyy-mm-dd"/>
  </numFmts>
  <fonts count="33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24"/>
    </font>
    <font>
      <name val="Calibri"/>
      <family val="2"/>
      <color theme="1"/>
      <sz val="14"/>
      <scheme val="minor"/>
    </font>
    <font>
      <name val="Calibri"/>
      <family val="2"/>
      <sz val="13"/>
      <scheme val="minor"/>
    </font>
    <font>
      <name val="Calibri"/>
      <family val="2"/>
      <color rgb="FF0070C0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3"/>
      <scheme val="minor"/>
    </font>
    <font>
      <name val="Calibri"/>
      <family val="2"/>
      <b val="1"/>
      <sz val="12"/>
      <scheme val="minor"/>
    </font>
    <font>
      <name val="Calibri"/>
      <family val="2"/>
      <color theme="1"/>
      <sz val="13"/>
      <scheme val="minor"/>
    </font>
    <font>
      <name val="Calibri"/>
      <family val="2"/>
      <color theme="3"/>
      <sz val="8"/>
      <scheme val="minor"/>
    </font>
    <font>
      <name val="Calibri"/>
      <family val="2"/>
      <b val="1"/>
      <color theme="0"/>
      <sz val="13"/>
      <scheme val="minor"/>
    </font>
    <font>
      <name val="Arial"/>
      <family val="2"/>
      <b val="1"/>
      <color theme="1" tint="0.249977111117893"/>
      <sz val="12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Calibri"/>
      <family val="2"/>
      <b val="1"/>
      <color rgb="FF7030A0"/>
      <sz val="8"/>
      <scheme val="minor"/>
    </font>
    <font>
      <name val="Times New Roman"/>
      <family val="1"/>
      <color rgb="FF000000"/>
      <sz val="10"/>
    </font>
    <font>
      <name val="Arial"/>
      <family val="2"/>
      <sz val="8"/>
    </font>
    <font>
      <name val="Arial"/>
      <family val="2"/>
      <sz val="8"/>
    </font>
    <font>
      <name val="Arial"/>
      <family val="2"/>
      <b val="1"/>
      <color theme="0"/>
      <sz val="12"/>
    </font>
    <font>
      <name val="Arial"/>
      <family val="2"/>
      <b val="1"/>
      <sz val="12"/>
    </font>
    <font>
      <name val="Arial"/>
      <family val="2"/>
      <sz val="12"/>
    </font>
    <font>
      <name val="Aptos"/>
      <family val="2"/>
      <b val="1"/>
      <sz val="10"/>
    </font>
    <font>
      <name val="Aptos"/>
      <family val="2"/>
      <sz val="10"/>
    </font>
  </fonts>
  <fills count="1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B0F0"/>
      </bottom>
      <diagonal/>
    </border>
  </borders>
  <cellStyleXfs count="6">
    <xf numFmtId="0" fontId="0" fillId="0" borderId="0"/>
    <xf numFmtId="173" fontId="2" fillId="0" borderId="0"/>
    <xf numFmtId="0" fontId="2" fillId="0" borderId="0"/>
    <xf numFmtId="9" fontId="2" fillId="0" borderId="0"/>
    <xf numFmtId="43" fontId="2" fillId="0" borderId="0"/>
    <xf numFmtId="0" fontId="25" fillId="0" borderId="0"/>
  </cellStyleXfs>
  <cellXfs count="261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4">
      <alignment vertical="center"/>
    </xf>
    <xf numFmtId="0" fontId="1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6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left"/>
    </xf>
    <xf numFmtId="166" fontId="22" fillId="0" borderId="0" applyAlignment="1" pivotButton="0" quotePrefix="0" xfId="0">
      <alignment horizontal="right"/>
    </xf>
    <xf numFmtId="0" fontId="5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/>
    </xf>
    <xf numFmtId="166" fontId="23" fillId="0" borderId="0" applyAlignment="1" pivotButton="0" quotePrefix="0" xfId="0">
      <alignment horizontal="center"/>
    </xf>
    <xf numFmtId="166" fontId="20" fillId="0" borderId="0" applyAlignment="1" pivotButton="0" quotePrefix="0" xfId="0">
      <alignment horizontal="center"/>
    </xf>
    <xf numFmtId="165" fontId="20" fillId="0" borderId="0" applyAlignment="1" pivotButton="0" quotePrefix="0" xfId="0">
      <alignment horizontal="center"/>
    </xf>
    <xf numFmtId="14" fontId="21" fillId="0" borderId="0" applyAlignment="1" pivotButton="0" quotePrefix="0" xfId="0">
      <alignment horizontal="left"/>
    </xf>
    <xf numFmtId="14" fontId="20" fillId="0" borderId="0" applyAlignment="1" pivotButton="0" quotePrefix="0" xfId="0">
      <alignment horizontal="left"/>
    </xf>
    <xf numFmtId="0" fontId="21" fillId="0" borderId="0" applyAlignment="1" pivotButton="0" quotePrefix="0" xfId="4">
      <alignment horizontal="left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7" fontId="10" fillId="0" borderId="0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4">
      <alignment vertical="center"/>
    </xf>
    <xf numFmtId="167" fontId="9" fillId="0" borderId="0" applyAlignment="1" pivotButton="0" quotePrefix="0" xfId="4">
      <alignment horizontal="center" vertical="center"/>
    </xf>
    <xf numFmtId="0" fontId="9" fillId="3" borderId="0" applyAlignment="1" pivotButton="0" quotePrefix="0" xfId="0">
      <alignment vertical="center"/>
    </xf>
    <xf numFmtId="167" fontId="9" fillId="3" borderId="0" applyAlignment="1" pivotButton="0" quotePrefix="0" xfId="4">
      <alignment horizontal="center" vertical="center"/>
    </xf>
    <xf numFmtId="167" fontId="8" fillId="0" borderId="0" applyAlignment="1" pivotButton="0" quotePrefix="0" xfId="4">
      <alignment horizontal="center" vertical="center"/>
    </xf>
    <xf numFmtId="164" fontId="9" fillId="5" borderId="0" applyAlignment="1" pivotButton="0" quotePrefix="0" xfId="4">
      <alignment vertical="center"/>
    </xf>
    <xf numFmtId="167" fontId="9" fillId="5" borderId="0" applyAlignment="1" pivotButton="0" quotePrefix="0" xfId="4">
      <alignment horizontal="center" vertical="center"/>
    </xf>
    <xf numFmtId="9" fontId="9" fillId="0" borderId="0" applyAlignment="1" pivotButton="0" quotePrefix="0" xfId="3">
      <alignment vertical="center"/>
    </xf>
    <xf numFmtId="164" fontId="9" fillId="4" borderId="0" applyAlignment="1" pivotButton="0" quotePrefix="0" xfId="4">
      <alignment vertical="center"/>
    </xf>
    <xf numFmtId="167" fontId="9" fillId="4" borderId="0" applyAlignment="1" pivotButton="0" quotePrefix="0" xfId="4">
      <alignment horizontal="center" vertical="center"/>
    </xf>
    <xf numFmtId="164" fontId="11" fillId="0" borderId="0" applyAlignment="1" pivotButton="0" quotePrefix="0" xfId="4">
      <alignment vertical="center"/>
    </xf>
    <xf numFmtId="167" fontId="9" fillId="0" borderId="0" applyAlignment="1" pivotButton="0" quotePrefix="0" xfId="1">
      <alignment horizontal="center" vertical="center"/>
    </xf>
    <xf numFmtId="164" fontId="12" fillId="0" borderId="0" applyAlignment="1" pivotButton="0" quotePrefix="0" xfId="4">
      <alignment vertical="center"/>
    </xf>
    <xf numFmtId="0" fontId="2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167" fontId="14" fillId="0" borderId="0" applyAlignment="1" pivotButton="0" quotePrefix="0" xfId="4">
      <alignment horizontal="center" vertical="center"/>
    </xf>
    <xf numFmtId="167" fontId="0" fillId="0" borderId="0" applyAlignment="1" pivotButton="0" quotePrefix="0" xfId="0">
      <alignment horizontal="center" vertical="center"/>
    </xf>
    <xf numFmtId="167" fontId="1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8" fontId="0" fillId="0" borderId="0" applyAlignment="1" pivotButton="0" quotePrefix="0" xfId="3">
      <alignment horizontal="center" vertical="center"/>
    </xf>
    <xf numFmtId="10" fontId="0" fillId="0" borderId="0" applyAlignment="1" pivotButton="0" quotePrefix="0" xfId="3">
      <alignment horizontal="center" vertical="center"/>
    </xf>
    <xf numFmtId="167" fontId="24" fillId="0" borderId="0" applyAlignment="1" pivotButton="0" quotePrefix="0" xfId="4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2" fillId="0" borderId="0" applyAlignment="1" pivotButton="0" quotePrefix="0" xfId="4">
      <alignment horizontal="center" vertical="center"/>
    </xf>
    <xf numFmtId="167" fontId="0" fillId="0" borderId="0" applyAlignment="1" pivotButton="0" quotePrefix="0" xfId="4">
      <alignment horizontal="center" vertical="center"/>
    </xf>
    <xf numFmtId="169" fontId="0" fillId="0" borderId="0" pivotButton="0" quotePrefix="0" xfId="4"/>
    <xf numFmtId="10" fontId="0" fillId="0" borderId="0" pivotButton="0" quotePrefix="0" xfId="3"/>
    <xf numFmtId="9" fontId="0" fillId="0" borderId="7" pivotButton="0" quotePrefix="0" xfId="3"/>
    <xf numFmtId="0" fontId="0" fillId="0" borderId="8" pivotButton="0" quotePrefix="0" xfId="0"/>
    <xf numFmtId="10" fontId="0" fillId="6" borderId="10" pivotButton="0" quotePrefix="0" xfId="3"/>
    <xf numFmtId="10" fontId="0" fillId="6" borderId="11" pivotButton="0" quotePrefix="0" xfId="3"/>
    <xf numFmtId="10" fontId="0" fillId="6" borderId="7" pivotButton="0" quotePrefix="0" xfId="3"/>
    <xf numFmtId="10" fontId="0" fillId="6" borderId="8" pivotButton="0" quotePrefix="0" xfId="3"/>
    <xf numFmtId="10" fontId="3" fillId="6" borderId="14" pivotButton="0" quotePrefix="0" xfId="3"/>
    <xf numFmtId="0" fontId="3" fillId="0" borderId="15" pivotButton="0" quotePrefix="0" xfId="0"/>
    <xf numFmtId="169" fontId="3" fillId="0" borderId="0" pivotButton="0" quotePrefix="0" xfId="4"/>
    <xf numFmtId="0" fontId="3" fillId="0" borderId="0" pivotButton="0" quotePrefix="0" xfId="0"/>
    <xf numFmtId="10" fontId="3" fillId="0" borderId="0" pivotButton="0" quotePrefix="0" xfId="3"/>
    <xf numFmtId="169" fontId="29" fillId="0" borderId="0" pivotButton="0" quotePrefix="0" xfId="4"/>
    <xf numFmtId="0" fontId="29" fillId="0" borderId="0" pivotButton="0" quotePrefix="0" xfId="0"/>
    <xf numFmtId="10" fontId="29" fillId="0" borderId="0" pivotButton="0" quotePrefix="0" xfId="3"/>
    <xf numFmtId="10" fontId="30" fillId="0" borderId="0" pivotButton="0" quotePrefix="0" xfId="3"/>
    <xf numFmtId="0" fontId="30" fillId="0" borderId="0" pivotButton="0" quotePrefix="0" xfId="0"/>
    <xf numFmtId="169" fontId="0" fillId="0" borderId="0" applyAlignment="1" pivotButton="0" quotePrefix="0" xfId="4">
      <alignment horizontal="center" vertical="center"/>
    </xf>
    <xf numFmtId="10" fontId="0" fillId="0" borderId="0" applyAlignment="1" pivotButton="0" quotePrefix="0" xfId="3">
      <alignment horizontal="center" vertical="center"/>
    </xf>
    <xf numFmtId="169" fontId="0" fillId="0" borderId="7" applyAlignment="1" pivotButton="0" quotePrefix="0" xfId="4">
      <alignment horizontal="center" vertical="center"/>
    </xf>
    <xf numFmtId="169" fontId="0" fillId="6" borderId="7" applyAlignment="1" pivotButton="0" quotePrefix="0" xfId="4">
      <alignment horizontal="center" vertical="center"/>
    </xf>
    <xf numFmtId="169" fontId="0" fillId="0" borderId="10" applyAlignment="1" pivotButton="0" quotePrefix="0" xfId="4">
      <alignment horizontal="center" vertical="center"/>
    </xf>
    <xf numFmtId="169" fontId="3" fillId="6" borderId="4" applyAlignment="1" pivotButton="0" quotePrefix="0" xfId="4">
      <alignment horizontal="center" vertical="center"/>
    </xf>
    <xf numFmtId="169" fontId="3" fillId="6" borderId="5" applyAlignment="1" pivotButton="0" quotePrefix="0" xfId="4">
      <alignment horizontal="center" vertical="center"/>
    </xf>
    <xf numFmtId="10" fontId="3" fillId="6" borderId="10" applyAlignment="1" pivotButton="0" quotePrefix="0" xfId="3">
      <alignment horizontal="center" vertical="center"/>
    </xf>
    <xf numFmtId="10" fontId="3" fillId="6" borderId="11" applyAlignment="1" pivotButton="0" quotePrefix="0" xfId="3">
      <alignment horizontal="center" vertical="center"/>
    </xf>
    <xf numFmtId="169" fontId="3" fillId="6" borderId="16" applyAlignment="1" pivotButton="0" quotePrefix="0" xfId="4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6" borderId="11" applyAlignment="1" pivotButton="0" quotePrefix="0" xfId="0">
      <alignment horizontal="center" vertical="center"/>
    </xf>
    <xf numFmtId="164" fontId="3" fillId="6" borderId="13" applyAlignment="1" pivotButton="0" quotePrefix="0" xfId="0">
      <alignment horizontal="center" vertical="center"/>
    </xf>
    <xf numFmtId="164" fontId="3" fillId="6" borderId="14" applyAlignment="1" pivotButton="0" quotePrefix="0" xfId="0">
      <alignment horizontal="center" vertical="center"/>
    </xf>
    <xf numFmtId="169" fontId="0" fillId="6" borderId="8" applyAlignment="1" pivotButton="0" quotePrefix="0" xfId="4">
      <alignment horizontal="center" vertical="center"/>
    </xf>
    <xf numFmtId="169" fontId="0" fillId="6" borderId="11" applyAlignment="1" pivotButton="0" quotePrefix="0" xfId="4">
      <alignment horizontal="center" vertical="center"/>
    </xf>
    <xf numFmtId="169" fontId="3" fillId="6" borderId="13" applyAlignment="1" pivotButton="0" quotePrefix="0" xfId="4">
      <alignment horizontal="center" vertical="center"/>
    </xf>
    <xf numFmtId="169" fontId="3" fillId="6" borderId="14" applyAlignment="1" pivotButton="0" quotePrefix="0" xfId="4">
      <alignment horizontal="center" vertical="center"/>
    </xf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0" fontId="0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164" fontId="3" fillId="6" borderId="3" applyAlignment="1" pivotButton="0" quotePrefix="0" xfId="0">
      <alignment horizontal="left" vertical="center"/>
    </xf>
    <xf numFmtId="10" fontId="3" fillId="6" borderId="9" applyAlignment="1" pivotButton="0" quotePrefix="0" xfId="3">
      <alignment horizontal="left" vertical="center"/>
    </xf>
    <xf numFmtId="164" fontId="0" fillId="0" borderId="6" applyAlignment="1" pivotButton="0" quotePrefix="0" xfId="0">
      <alignment horizontal="left" vertical="center"/>
    </xf>
    <xf numFmtId="164" fontId="0" fillId="0" borderId="9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64" fontId="3" fillId="6" borderId="12" applyAlignment="1" pivotButton="0" quotePrefix="0" xfId="0">
      <alignment horizontal="left" vertical="center"/>
    </xf>
    <xf numFmtId="0" fontId="21" fillId="0" borderId="0" pivotButton="0" quotePrefix="0" xfId="0"/>
    <xf numFmtId="166" fontId="21" fillId="0" borderId="0" pivotButton="0" quotePrefix="0" xfId="0"/>
    <xf numFmtId="0" fontId="17" fillId="0" borderId="0" applyAlignment="1" pivotButton="0" quotePrefix="0" xfId="0">
      <alignment vertical="center"/>
    </xf>
    <xf numFmtId="170" fontId="0" fillId="6" borderId="7" pivotButton="0" quotePrefix="0" xfId="3"/>
    <xf numFmtId="171" fontId="0" fillId="0" borderId="0" pivotButton="0" quotePrefix="0" xfId="0"/>
    <xf numFmtId="172" fontId="11" fillId="0" borderId="0" applyAlignment="1" pivotButton="0" quotePrefix="0" xfId="4">
      <alignment vertical="center"/>
    </xf>
    <xf numFmtId="9" fontId="11" fillId="0" borderId="0" applyAlignment="1" pivotButton="0" quotePrefix="0" xfId="3">
      <alignment vertical="center"/>
    </xf>
    <xf numFmtId="0" fontId="0" fillId="7" borderId="0" pivotButton="0" quotePrefix="0" xfId="0"/>
    <xf numFmtId="164" fontId="30" fillId="0" borderId="6" applyAlignment="1" pivotButton="0" quotePrefix="0" xfId="0">
      <alignment horizontal="left" vertical="center"/>
    </xf>
    <xf numFmtId="169" fontId="30" fillId="0" borderId="7" applyAlignment="1" pivotButton="0" quotePrefix="0" xfId="4">
      <alignment horizontal="center" vertical="center"/>
    </xf>
    <xf numFmtId="169" fontId="30" fillId="6" borderId="7" applyAlignment="1" pivotButton="0" quotePrefix="0" xfId="4">
      <alignment horizontal="center" vertical="center"/>
    </xf>
    <xf numFmtId="170" fontId="30" fillId="6" borderId="7" pivotButton="0" quotePrefix="0" xfId="3"/>
    <xf numFmtId="10" fontId="30" fillId="6" borderId="8" pivotButton="0" quotePrefix="0" xfId="3"/>
    <xf numFmtId="164" fontId="30" fillId="0" borderId="9" applyAlignment="1" pivotButton="0" quotePrefix="0" xfId="0">
      <alignment horizontal="left" vertical="center"/>
    </xf>
    <xf numFmtId="169" fontId="30" fillId="0" borderId="10" applyAlignment="1" pivotButton="0" quotePrefix="0" xfId="4">
      <alignment horizontal="center" vertical="center"/>
    </xf>
    <xf numFmtId="169" fontId="30" fillId="6" borderId="10" applyAlignment="1" pivotButton="0" quotePrefix="0" xfId="4">
      <alignment horizontal="center" vertical="center"/>
    </xf>
    <xf numFmtId="10" fontId="30" fillId="6" borderId="11" pivotButton="0" quotePrefix="0" xfId="3"/>
    <xf numFmtId="164" fontId="29" fillId="6" borderId="3" applyAlignment="1" pivotButton="0" quotePrefix="0" xfId="0">
      <alignment horizontal="left" vertical="center"/>
    </xf>
    <xf numFmtId="169" fontId="29" fillId="6" borderId="4" applyAlignment="1" pivotButton="0" quotePrefix="0" xfId="4">
      <alignment horizontal="center" vertical="center"/>
    </xf>
    <xf numFmtId="169" fontId="29" fillId="6" borderId="16" applyAlignment="1" pivotButton="0" quotePrefix="0" xfId="4">
      <alignment horizontal="center" vertical="center"/>
    </xf>
    <xf numFmtId="10" fontId="29" fillId="6" borderId="14" pivotButton="0" quotePrefix="0" xfId="3"/>
    <xf numFmtId="0" fontId="29" fillId="0" borderId="15" pivotButton="0" quotePrefix="0" xfId="0"/>
    <xf numFmtId="10" fontId="29" fillId="6" borderId="9" applyAlignment="1" pivotButton="0" quotePrefix="0" xfId="3">
      <alignment horizontal="left" vertical="center"/>
    </xf>
    <xf numFmtId="10" fontId="29" fillId="6" borderId="10" applyAlignment="1" pivotButton="0" quotePrefix="0" xfId="3">
      <alignment horizontal="center" vertical="center"/>
    </xf>
    <xf numFmtId="10" fontId="29" fillId="6" borderId="11" applyAlignment="1" pivotButton="0" quotePrefix="0" xfId="3">
      <alignment horizontal="center" vertical="center"/>
    </xf>
    <xf numFmtId="0" fontId="30" fillId="0" borderId="0" applyAlignment="1" pivotButton="0" quotePrefix="0" xfId="0">
      <alignment horizontal="left" vertical="center"/>
    </xf>
    <xf numFmtId="169" fontId="30" fillId="0" borderId="0" applyAlignment="1" pivotButton="0" quotePrefix="0" xfId="4">
      <alignment horizontal="center" vertical="center"/>
    </xf>
    <xf numFmtId="169" fontId="30" fillId="6" borderId="8" applyAlignment="1" pivotButton="0" quotePrefix="0" xfId="4">
      <alignment horizontal="center" vertical="center"/>
    </xf>
    <xf numFmtId="169" fontId="30" fillId="6" borderId="11" applyAlignment="1" pivotButton="0" quotePrefix="0" xfId="4">
      <alignment horizontal="center" vertical="center"/>
    </xf>
    <xf numFmtId="164" fontId="29" fillId="6" borderId="12" applyAlignment="1" pivotButton="0" quotePrefix="0" xfId="0">
      <alignment horizontal="left" vertical="center"/>
    </xf>
    <xf numFmtId="169" fontId="29" fillId="6" borderId="13" applyAlignment="1" pivotButton="0" quotePrefix="0" xfId="4">
      <alignment horizontal="center" vertical="center"/>
    </xf>
    <xf numFmtId="169" fontId="29" fillId="6" borderId="14" applyAlignment="1" pivotButton="0" quotePrefix="0" xfId="4">
      <alignment horizontal="center" vertical="center"/>
    </xf>
    <xf numFmtId="164" fontId="30" fillId="0" borderId="0" applyAlignment="1" pivotButton="0" quotePrefix="0" xfId="0">
      <alignment horizontal="left" vertical="center"/>
    </xf>
    <xf numFmtId="0" fontId="0" fillId="8" borderId="0" pivotButton="0" quotePrefix="0" xfId="0"/>
    <xf numFmtId="10" fontId="0" fillId="0" borderId="0" applyAlignment="1" pivotButton="0" quotePrefix="0" xfId="4">
      <alignment horizontal="center" vertical="center"/>
    </xf>
    <xf numFmtId="0" fontId="0" fillId="9" borderId="0" pivotButton="0" quotePrefix="0" xfId="0"/>
    <xf numFmtId="0" fontId="0" fillId="5" borderId="0" pivotButton="0" quotePrefix="0" xfId="0"/>
    <xf numFmtId="0" fontId="31" fillId="2" borderId="0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left"/>
    </xf>
    <xf numFmtId="0" fontId="18" fillId="10" borderId="1" applyAlignment="1" pivotButton="0" quotePrefix="0" xfId="0">
      <alignment vertical="center"/>
    </xf>
    <xf numFmtId="0" fontId="19" fillId="10" borderId="2" applyAlignment="1" pivotButton="0" quotePrefix="0" xfId="0">
      <alignment vertical="center"/>
    </xf>
    <xf numFmtId="0" fontId="19" fillId="10" borderId="2" applyAlignment="1" pivotButton="0" quotePrefix="0" xfId="0">
      <alignment horizontal="center" vertical="center"/>
    </xf>
    <xf numFmtId="0" fontId="0" fillId="10" borderId="0" applyAlignment="1" pivotButton="0" quotePrefix="0" xfId="0">
      <alignment vertical="center"/>
    </xf>
    <xf numFmtId="0" fontId="0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vertical="center"/>
    </xf>
    <xf numFmtId="167" fontId="15" fillId="10" borderId="0" applyAlignment="1" pivotButton="0" quotePrefix="0" xfId="4">
      <alignment horizontal="center" vertical="center"/>
    </xf>
    <xf numFmtId="0" fontId="10" fillId="11" borderId="0" applyAlignment="1" pivotButton="0" quotePrefix="0" xfId="0">
      <alignment vertical="center"/>
    </xf>
    <xf numFmtId="167" fontId="10" fillId="11" borderId="0" applyAlignment="1" pivotButton="0" quotePrefix="0" xfId="4">
      <alignment horizontal="center" vertical="center"/>
    </xf>
    <xf numFmtId="0" fontId="11" fillId="12" borderId="0" applyAlignment="1" pivotButton="0" quotePrefix="0" xfId="0">
      <alignment vertical="center"/>
    </xf>
    <xf numFmtId="167" fontId="11" fillId="12" borderId="0" applyAlignment="1" pivotButton="0" quotePrefix="0" xfId="4">
      <alignment horizontal="center" vertical="center"/>
    </xf>
    <xf numFmtId="9" fontId="10" fillId="12" borderId="0" applyAlignment="1" pivotButton="0" quotePrefix="0" xfId="3">
      <alignment vertical="center"/>
    </xf>
    <xf numFmtId="9" fontId="10" fillId="12" borderId="0" applyAlignment="1" pivotButton="0" quotePrefix="0" xfId="3">
      <alignment horizontal="center" vertical="center"/>
    </xf>
    <xf numFmtId="0" fontId="12" fillId="12" borderId="0" applyAlignment="1" pivotButton="0" quotePrefix="0" xfId="0">
      <alignment vertical="center"/>
    </xf>
    <xf numFmtId="167" fontId="12" fillId="12" borderId="0" applyAlignment="1" pivotButton="0" quotePrefix="0" xfId="4">
      <alignment horizontal="center" vertical="center"/>
    </xf>
    <xf numFmtId="0" fontId="0" fillId="10" borderId="18" applyAlignment="1" pivotButton="0" quotePrefix="0" xfId="0">
      <alignment horizontal="justify" vertical="center" wrapText="1"/>
    </xf>
    <xf numFmtId="0" fontId="0" fillId="10" borderId="19" applyAlignment="1" pivotButton="0" quotePrefix="0" xfId="0">
      <alignment horizontal="justify" vertical="center" wrapText="1"/>
    </xf>
    <xf numFmtId="167" fontId="0" fillId="10" borderId="19" applyAlignment="1" pivotButton="0" quotePrefix="0" xfId="0">
      <alignment horizontal="center" vertical="center" wrapText="1"/>
    </xf>
    <xf numFmtId="167" fontId="0" fillId="10" borderId="19" applyAlignment="1" pivotButton="0" quotePrefix="0" xfId="0">
      <alignment horizontal="center" vertical="center"/>
    </xf>
    <xf numFmtId="167" fontId="0" fillId="10" borderId="20" applyAlignment="1" pivotButton="0" quotePrefix="0" xfId="0">
      <alignment horizontal="center" vertical="center"/>
    </xf>
    <xf numFmtId="167" fontId="0" fillId="10" borderId="17" applyAlignment="1" pivotButton="0" quotePrefix="0" xfId="0">
      <alignment horizontal="center" vertical="center" wrapText="1"/>
    </xf>
    <xf numFmtId="0" fontId="28" fillId="13" borderId="3" applyAlignment="1" pivotButton="0" quotePrefix="0" xfId="0">
      <alignment horizontal="left" vertical="center" wrapText="1"/>
    </xf>
    <xf numFmtId="169" fontId="28" fillId="13" borderId="4" applyAlignment="1" pivotButton="0" quotePrefix="0" xfId="4">
      <alignment horizontal="center" vertical="center" wrapText="1"/>
    </xf>
    <xf numFmtId="169" fontId="28" fillId="13" borderId="5" applyAlignment="1" pivotButton="0" quotePrefix="0" xfId="4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0" fontId="1" fillId="0" borderId="0" applyAlignment="1" pivotButton="0" quotePrefix="0" xfId="3">
      <alignment horizontal="left" vertical="center"/>
    </xf>
    <xf numFmtId="0" fontId="0" fillId="0" borderId="21" applyAlignment="1" pivotButton="0" quotePrefix="0" xfId="0">
      <alignment vertical="center"/>
    </xf>
    <xf numFmtId="0" fontId="16" fillId="0" borderId="21" applyAlignment="1" pivotButton="0" quotePrefix="0" xfId="0">
      <alignment horizontal="left" vertical="center"/>
    </xf>
    <xf numFmtId="0" fontId="16" fillId="0" borderId="21" applyAlignment="1" pivotButton="0" quotePrefix="0" xfId="0">
      <alignment horizontal="center" vertical="center"/>
    </xf>
    <xf numFmtId="165" fontId="2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left"/>
    </xf>
    <xf numFmtId="0" fontId="21" fillId="0" borderId="0" applyAlignment="1" pivotButton="0" quotePrefix="0" xfId="4">
      <alignment horizontal="left"/>
    </xf>
    <xf numFmtId="164" fontId="32" fillId="0" borderId="0" applyAlignment="1" pivotButton="0" quotePrefix="0" xfId="4">
      <alignment horizontal="left"/>
    </xf>
    <xf numFmtId="0" fontId="21" fillId="0" borderId="0" applyAlignment="1" pivotButton="0" quotePrefix="0" xfId="0">
      <alignment horizontal="left" wrapText="1"/>
    </xf>
    <xf numFmtId="10" fontId="29" fillId="5" borderId="0" applyAlignment="1" pivotButton="0" quotePrefix="0" xfId="3">
      <alignment horizontal="left" vertical="center"/>
    </xf>
    <xf numFmtId="10" fontId="29" fillId="5" borderId="0" applyAlignment="1" pivotButton="0" quotePrefix="0" xfId="3">
      <alignment horizontal="center" vertical="center"/>
    </xf>
    <xf numFmtId="14" fontId="21" fillId="7" borderId="0" applyAlignment="1" pivotButton="0" quotePrefix="0" xfId="0">
      <alignment horizontal="left"/>
    </xf>
    <xf numFmtId="165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left"/>
    </xf>
    <xf numFmtId="0" fontId="0" fillId="0" borderId="0" pivotButton="0" quotePrefix="0" xfId="0"/>
    <xf numFmtId="0" fontId="32" fillId="0" borderId="0" applyAlignment="1" pivotButton="0" quotePrefix="0" xfId="0">
      <alignment horizontal="left"/>
    </xf>
    <xf numFmtId="167" fontId="15" fillId="10" borderId="0" applyAlignment="1" pivotButton="0" quotePrefix="0" xfId="4">
      <alignment horizontal="center" vertical="center"/>
    </xf>
    <xf numFmtId="167" fontId="24" fillId="0" borderId="0" applyAlignment="1" pivotButton="0" quotePrefix="0" xfId="4">
      <alignment horizontal="center" vertical="center"/>
    </xf>
    <xf numFmtId="167" fontId="8" fillId="0" borderId="0" applyAlignment="1" pivotButton="0" quotePrefix="0" xfId="4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10" fillId="0" borderId="0" applyAlignment="1" pivotButton="0" quotePrefix="0" xfId="4">
      <alignment horizontal="center" vertical="center"/>
    </xf>
    <xf numFmtId="164" fontId="9" fillId="0" borderId="0" applyAlignment="1" pivotButton="0" quotePrefix="0" xfId="4">
      <alignment vertical="center"/>
    </xf>
    <xf numFmtId="167" fontId="9" fillId="0" borderId="0" applyAlignment="1" pivotButton="0" quotePrefix="0" xfId="4">
      <alignment horizontal="center" vertical="center"/>
    </xf>
    <xf numFmtId="167" fontId="9" fillId="3" borderId="0" applyAlignment="1" pivotButton="0" quotePrefix="0" xfId="4">
      <alignment horizontal="center" vertical="center"/>
    </xf>
    <xf numFmtId="167" fontId="10" fillId="11" borderId="0" applyAlignment="1" pivotButton="0" quotePrefix="0" xfId="4">
      <alignment horizontal="center" vertical="center"/>
    </xf>
    <xf numFmtId="164" fontId="9" fillId="5" borderId="0" applyAlignment="1" pivotButton="0" quotePrefix="0" xfId="4">
      <alignment vertical="center"/>
    </xf>
    <xf numFmtId="167" fontId="9" fillId="5" borderId="0" applyAlignment="1" pivotButton="0" quotePrefix="0" xfId="4">
      <alignment horizontal="center" vertical="center"/>
    </xf>
    <xf numFmtId="164" fontId="9" fillId="4" borderId="0" applyAlignment="1" pivotButton="0" quotePrefix="0" xfId="4">
      <alignment vertical="center"/>
    </xf>
    <xf numFmtId="167" fontId="9" fillId="4" borderId="0" applyAlignment="1" pivotButton="0" quotePrefix="0" xfId="4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1" fillId="0" borderId="0" applyAlignment="1" pivotButton="0" quotePrefix="0" xfId="4">
      <alignment vertical="center"/>
    </xf>
    <xf numFmtId="167" fontId="11" fillId="12" borderId="0" applyAlignment="1" pivotButton="0" quotePrefix="0" xfId="4">
      <alignment horizontal="center" vertical="center"/>
    </xf>
    <xf numFmtId="172" fontId="11" fillId="0" borderId="0" applyAlignment="1" pivotButton="0" quotePrefix="0" xfId="4">
      <alignment vertical="center"/>
    </xf>
    <xf numFmtId="167" fontId="9" fillId="0" borderId="0" applyAlignment="1" pivotButton="0" quotePrefix="0" xfId="1">
      <alignment horizontal="center" vertical="center"/>
    </xf>
    <xf numFmtId="164" fontId="10" fillId="0" borderId="0" applyAlignment="1" pivotButton="0" quotePrefix="0" xfId="4">
      <alignment vertical="center"/>
    </xf>
    <xf numFmtId="164" fontId="12" fillId="0" borderId="0" applyAlignment="1" pivotButton="0" quotePrefix="0" xfId="4">
      <alignment vertical="center"/>
    </xf>
    <xf numFmtId="167" fontId="12" fillId="12" borderId="0" applyAlignment="1" pivotButton="0" quotePrefix="0" xfId="4">
      <alignment horizontal="center" vertical="center"/>
    </xf>
    <xf numFmtId="167" fontId="0" fillId="0" borderId="0" applyAlignment="1" pivotButton="0" quotePrefix="0" xfId="4">
      <alignment horizontal="center" vertical="center"/>
    </xf>
    <xf numFmtId="167" fontId="14" fillId="0" borderId="0" applyAlignment="1" pivotButton="0" quotePrefix="0" xfId="4">
      <alignment horizontal="center" vertical="center"/>
    </xf>
    <xf numFmtId="167" fontId="0" fillId="10" borderId="19" applyAlignment="1" pivotButton="0" quotePrefix="0" xfId="0">
      <alignment horizontal="center" vertical="center" wrapText="1"/>
    </xf>
    <xf numFmtId="167" fontId="0" fillId="10" borderId="19" applyAlignment="1" pivotButton="0" quotePrefix="0" xfId="0">
      <alignment horizontal="center" vertical="center"/>
    </xf>
    <xf numFmtId="167" fontId="0" fillId="10" borderId="20" applyAlignment="1" pivotButton="0" quotePrefix="0" xfId="0">
      <alignment horizontal="center" vertical="center"/>
    </xf>
    <xf numFmtId="167" fontId="0" fillId="10" borderId="17" applyAlignment="1" pivotButton="0" quotePrefix="0" xfId="0">
      <alignment horizontal="center" vertical="center" wrapText="1"/>
    </xf>
    <xf numFmtId="167" fontId="2" fillId="0" borderId="0" applyAlignment="1" pivotButton="0" quotePrefix="0" xfId="4">
      <alignment horizontal="center" vertical="center"/>
    </xf>
    <xf numFmtId="167" fontId="1" fillId="0" borderId="0" applyAlignment="1" pivotButton="0" quotePrefix="1" xfId="0">
      <alignment horizontal="center" vertical="center"/>
    </xf>
    <xf numFmtId="165" fontId="21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center"/>
    </xf>
    <xf numFmtId="164" fontId="21" fillId="0" borderId="0" applyAlignment="1" pivotButton="0" quotePrefix="0" xfId="4">
      <alignment horizontal="left"/>
    </xf>
    <xf numFmtId="165" fontId="21" fillId="0" borderId="0" applyAlignment="1" pivotButton="0" quotePrefix="0" xfId="0">
      <alignment horizontal="right"/>
    </xf>
    <xf numFmtId="174" fontId="0" fillId="0" borderId="0" pivotButton="0" quotePrefix="0" xfId="0"/>
    <xf numFmtId="169" fontId="0" fillId="0" borderId="0" applyAlignment="1" pivotButton="0" quotePrefix="0" xfId="4">
      <alignment horizontal="center" vertical="center"/>
    </xf>
    <xf numFmtId="169" fontId="0" fillId="0" borderId="0" pivotButton="0" quotePrefix="0" xfId="4"/>
    <xf numFmtId="169" fontId="28" fillId="13" borderId="4" applyAlignment="1" pivotButton="0" quotePrefix="0" xfId="4">
      <alignment horizontal="center" vertical="center" wrapText="1"/>
    </xf>
    <xf numFmtId="169" fontId="28" fillId="13" borderId="5" applyAlignment="1" pivotButton="0" quotePrefix="0" xfId="4">
      <alignment horizontal="center" vertical="center" wrapText="1"/>
    </xf>
    <xf numFmtId="169" fontId="29" fillId="0" borderId="0" pivotButton="0" quotePrefix="0" xfId="4"/>
    <xf numFmtId="169" fontId="0" fillId="0" borderId="7" applyAlignment="1" pivotButton="0" quotePrefix="0" xfId="4">
      <alignment horizontal="center" vertical="center"/>
    </xf>
    <xf numFmtId="169" fontId="0" fillId="6" borderId="7" applyAlignment="1" pivotButton="0" quotePrefix="0" xfId="4">
      <alignment horizontal="center" vertical="center"/>
    </xf>
    <xf numFmtId="164" fontId="3" fillId="6" borderId="3" applyAlignment="1" pivotButton="0" quotePrefix="0" xfId="0">
      <alignment horizontal="left" vertical="center"/>
    </xf>
    <xf numFmtId="169" fontId="3" fillId="6" borderId="4" applyAlignment="1" pivotButton="0" quotePrefix="0" xfId="4">
      <alignment horizontal="center" vertical="center"/>
    </xf>
    <xf numFmtId="169" fontId="3" fillId="6" borderId="5" applyAlignment="1" pivotButton="0" quotePrefix="0" xfId="4">
      <alignment horizontal="center" vertical="center"/>
    </xf>
    <xf numFmtId="169" fontId="3" fillId="0" borderId="0" pivotButton="0" quotePrefix="0" xfId="4"/>
    <xf numFmtId="164" fontId="30" fillId="0" borderId="6" applyAlignment="1" pivotButton="0" quotePrefix="0" xfId="0">
      <alignment horizontal="left" vertical="center"/>
    </xf>
    <xf numFmtId="169" fontId="30" fillId="0" borderId="7" applyAlignment="1" pivotButton="0" quotePrefix="0" xfId="4">
      <alignment horizontal="center" vertical="center"/>
    </xf>
    <xf numFmtId="169" fontId="30" fillId="6" borderId="7" applyAlignment="1" pivotButton="0" quotePrefix="0" xfId="4">
      <alignment horizontal="center" vertical="center"/>
    </xf>
    <xf numFmtId="170" fontId="30" fillId="6" borderId="7" pivotButton="0" quotePrefix="0" xfId="3"/>
    <xf numFmtId="171" fontId="0" fillId="0" borderId="0" pivotButton="0" quotePrefix="0" xfId="0"/>
    <xf numFmtId="164" fontId="30" fillId="0" borderId="9" applyAlignment="1" pivotButton="0" quotePrefix="0" xfId="0">
      <alignment horizontal="left" vertical="center"/>
    </xf>
    <xf numFmtId="169" fontId="30" fillId="0" borderId="10" applyAlignment="1" pivotButton="0" quotePrefix="0" xfId="4">
      <alignment horizontal="center" vertical="center"/>
    </xf>
    <xf numFmtId="169" fontId="30" fillId="6" borderId="10" applyAlignment="1" pivotButton="0" quotePrefix="0" xfId="4">
      <alignment horizontal="center" vertical="center"/>
    </xf>
    <xf numFmtId="164" fontId="29" fillId="6" borderId="3" applyAlignment="1" pivotButton="0" quotePrefix="0" xfId="0">
      <alignment horizontal="left" vertical="center"/>
    </xf>
    <xf numFmtId="169" fontId="29" fillId="6" borderId="4" applyAlignment="1" pivotButton="0" quotePrefix="0" xfId="4">
      <alignment horizontal="center" vertical="center"/>
    </xf>
    <xf numFmtId="169" fontId="29" fillId="6" borderId="16" applyAlignment="1" pivotButton="0" quotePrefix="0" xfId="4">
      <alignment horizontal="center" vertical="center"/>
    </xf>
    <xf numFmtId="164" fontId="0" fillId="0" borderId="0" applyAlignment="1" pivotButton="0" quotePrefix="0" xfId="0">
      <alignment horizontal="left" vertical="center"/>
    </xf>
    <xf numFmtId="169" fontId="30" fillId="0" borderId="0" applyAlignment="1" pivotButton="0" quotePrefix="0" xfId="4">
      <alignment horizontal="center" vertical="center"/>
    </xf>
    <xf numFmtId="164" fontId="0" fillId="0" borderId="9" applyAlignment="1" pivotButton="0" quotePrefix="0" xfId="0">
      <alignment horizontal="left" vertical="center"/>
    </xf>
    <xf numFmtId="164" fontId="0" fillId="0" borderId="10" applyAlignment="1" pivotButton="0" quotePrefix="0" xfId="0">
      <alignment horizontal="center" vertical="center"/>
    </xf>
    <xf numFmtId="164" fontId="0" fillId="6" borderId="11" applyAlignment="1" pivotButton="0" quotePrefix="0" xfId="0">
      <alignment horizontal="center" vertical="center"/>
    </xf>
    <xf numFmtId="164" fontId="3" fillId="6" borderId="12" applyAlignment="1" pivotButton="0" quotePrefix="0" xfId="0">
      <alignment horizontal="left" vertical="center"/>
    </xf>
    <xf numFmtId="164" fontId="3" fillId="6" borderId="13" applyAlignment="1" pivotButton="0" quotePrefix="0" xfId="0">
      <alignment horizontal="center" vertical="center"/>
    </xf>
    <xf numFmtId="164" fontId="3" fillId="6" borderId="14" applyAlignment="1" pivotButton="0" quotePrefix="0" xfId="0">
      <alignment horizontal="center" vertical="center"/>
    </xf>
    <xf numFmtId="164" fontId="0" fillId="0" borderId="6" applyAlignment="1" pivotButton="0" quotePrefix="0" xfId="0">
      <alignment horizontal="left" vertical="center"/>
    </xf>
    <xf numFmtId="170" fontId="0" fillId="6" borderId="7" pivotButton="0" quotePrefix="0" xfId="3"/>
    <xf numFmtId="169" fontId="0" fillId="0" borderId="10" applyAlignment="1" pivotButton="0" quotePrefix="0" xfId="4">
      <alignment horizontal="center" vertical="center"/>
    </xf>
    <xf numFmtId="169" fontId="3" fillId="6" borderId="16" applyAlignment="1" pivotButton="0" quotePrefix="0" xfId="4">
      <alignment horizontal="center" vertical="center"/>
    </xf>
    <xf numFmtId="169" fontId="0" fillId="6" borderId="8" applyAlignment="1" pivotButton="0" quotePrefix="0" xfId="4">
      <alignment horizontal="center" vertical="center"/>
    </xf>
    <xf numFmtId="169" fontId="0" fillId="6" borderId="11" applyAlignment="1" pivotButton="0" quotePrefix="0" xfId="4">
      <alignment horizontal="center" vertical="center"/>
    </xf>
    <xf numFmtId="169" fontId="3" fillId="6" borderId="13" applyAlignment="1" pivotButton="0" quotePrefix="0" xfId="4">
      <alignment horizontal="center" vertical="center"/>
    </xf>
    <xf numFmtId="169" fontId="3" fillId="6" borderId="14" applyAlignment="1" pivotButton="0" quotePrefix="0" xfId="4">
      <alignment horizontal="center" vertical="center"/>
    </xf>
    <xf numFmtId="169" fontId="30" fillId="6" borderId="8" applyAlignment="1" pivotButton="0" quotePrefix="0" xfId="4">
      <alignment horizontal="center" vertical="center"/>
    </xf>
    <xf numFmtId="169" fontId="30" fillId="6" borderId="11" applyAlignment="1" pivotButton="0" quotePrefix="0" xfId="4">
      <alignment horizontal="center" vertical="center"/>
    </xf>
    <xf numFmtId="164" fontId="29" fillId="6" borderId="12" applyAlignment="1" pivotButton="0" quotePrefix="0" xfId="0">
      <alignment horizontal="left" vertical="center"/>
    </xf>
    <xf numFmtId="169" fontId="29" fillId="6" borderId="13" applyAlignment="1" pivotButton="0" quotePrefix="0" xfId="4">
      <alignment horizontal="center" vertical="center"/>
    </xf>
    <xf numFmtId="169" fontId="29" fillId="6" borderId="14" applyAlignment="1" pivotButton="0" quotePrefix="0" xfId="4">
      <alignment horizontal="center" vertical="center"/>
    </xf>
    <xf numFmtId="164" fontId="30" fillId="0" borderId="0" applyAlignment="1" pivotButton="0" quotePrefix="0" xfId="0">
      <alignment horizontal="left" vertical="center"/>
    </xf>
    <xf numFmtId="164" fontId="32" fillId="0" borderId="0" applyAlignment="1" pivotButton="0" quotePrefix="0" xfId="4">
      <alignment horizontal="left"/>
    </xf>
  </cellXfs>
  <cellStyles count="6">
    <cellStyle name="Normal" xfId="0" builtinId="0"/>
    <cellStyle name="Moeda" xfId="1" builtinId="4"/>
    <cellStyle name="Normal 2" xfId="2"/>
    <cellStyle name="Porcentagem" xfId="3" builtinId="5"/>
    <cellStyle name="Vírgula" xfId="4" builtinId="3"/>
    <cellStyle name="Normal 3" xf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bottom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bottom"/>
    </dxf>
    <dxf>
      <font>
        <name val="Aptos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5999938962981048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7" formatCode="00"/>
      <fill>
        <patternFill>
          <fgColor indexed="64"/>
          <bgColor indexed="65"/>
        </patternFill>
      </fill>
      <alignment horizontal="righ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5" formatCode="_-* #,##0.00_-;\-* #,##0.00_-;_-* &quot;-&quot;??_-;_-@_-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6" formatCode="#,##0.00_ ;[Red]\-#,##0.00\ 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6" formatCode="#,##0.00_ ;[Red]\-#,##0.00\ 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6" formatCode="#,##0.00_ ;[Red]\-#,##0.00\ 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9" formatCode="dd/mm/yyyy"/>
      <alignment horizontal="left" vertical="bottom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GMP'!$B$3</c:f>
              <c:strCache>
                <c:ptCount val="1"/>
                <c:pt idx="0">
                  <c:v>Margem Líquida de Caixa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GMP'!$C$3:$O$3</c15:sqref>
                  </c15:fullRef>
                </c:ext>
              </c:extLst>
              <c:f>'Apresentação GMP'!$C$3:$H$3</c:f>
              <c:numCache>
                <c:formatCode>_(* #,##0_);_(* \(#,##0\);_(* "-"??_);_(@_)</c:formatCode>
                <c:ptCount val="6"/>
                <c:pt idx="0">
                  <c:v>-109573.26000000047</c:v>
                </c:pt>
                <c:pt idx="1">
                  <c:v>-1058.1599999994505</c:v>
                </c:pt>
                <c:pt idx="2">
                  <c:v>85357.230000000214</c:v>
                </c:pt>
                <c:pt idx="3">
                  <c:v>364351.94000000088</c:v>
                </c:pt>
                <c:pt idx="4">
                  <c:v>546449.96000000043</c:v>
                </c:pt>
                <c:pt idx="5">
                  <c:v>-74015.919999999925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GMP'!$B$4</c15:sqref>
                        </c15:formulaRef>
                      </c:ext>
                    </c:extLst>
                    <c:strCache>
                      <c:ptCount val="1"/>
                      <c:pt idx="0">
                        <c:v>Margem Líquida de Caixa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51"/>
                    <c:layout>
                      <c:manualLayout>
                        <c:x val="2.7907181154961766E-3"/>
                        <c:y val="6.257427086204339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D9D-41A6-862A-FD380C2FD0FD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GMP'!$C$2:$O$2</c15:sqref>
                        </c15:fullRef>
                        <c15:formulaRef>
                          <c15:sqref>'Apresentação GMP'!$C$2:$H$2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GMP'!$C$4:$O$4</c15:sqref>
                        </c15:fullRef>
                        <c15:formulaRef>
                          <c15:sqref>'Apresentação GMP'!$C$4:$H$4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689-4A49-AC47-353E857135B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GMP'!$B$5</c:f>
              <c:strCache>
                <c:ptCount val="1"/>
                <c:pt idx="0">
                  <c:v>% Margem Líquida de Caixa 2025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2505573459934623E-2"/>
                  <c:y val="3.81299625245517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4B-44F6-9EF4-D9E33621AD8E}"/>
                </c:ext>
              </c:extLst>
            </c:dLbl>
            <c:dLbl>
              <c:idx val="1"/>
              <c:layout>
                <c:manualLayout>
                  <c:x val="-3.6675099051645468E-2"/>
                  <c:y val="3.812996252455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BD-447C-B3C3-4E5943879A7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GMP'!$C$5:$O$5</c15:sqref>
                  </c15:fullRef>
                </c:ext>
              </c:extLst>
              <c:f>'Apresentação GMP'!$C$5:$H$5</c:f>
              <c:numCache>
                <c:formatCode>0.00%</c:formatCode>
                <c:ptCount val="6"/>
                <c:pt idx="0">
                  <c:v>-6.0804374153293192E-2</c:v>
                </c:pt>
                <c:pt idx="1">
                  <c:v>-6.2694451165995881E-4</c:v>
                </c:pt>
                <c:pt idx="2">
                  <c:v>5.47575269440988E-2</c:v>
                </c:pt>
                <c:pt idx="3">
                  <c:v>0.17884545274837521</c:v>
                </c:pt>
                <c:pt idx="4">
                  <c:v>0.24884424714705158</c:v>
                </c:pt>
                <c:pt idx="5">
                  <c:v>-5.0729932037677526E-2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864367"/>
        <c:axId val="237776927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23777692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864367"/>
        <c:crosses val="max"/>
        <c:crossBetween val="between"/>
      </c:valAx>
      <c:catAx>
        <c:axId val="1086864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776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GMP'!$B$10</c:f>
              <c:strCache>
                <c:ptCount val="1"/>
                <c:pt idx="0">
                  <c:v>Recebimentos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190"/>
              <c:layout>
                <c:manualLayout>
                  <c:x val="-4.1256314327635778E-3"/>
                  <c:y val="0.5375844805480398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76-4BFD-9C4E-A7CDA6DD6D0D}"/>
                </c:ext>
              </c:extLst>
            </c:dLbl>
            <c:dLbl>
              <c:idx val="191"/>
              <c:layout>
                <c:manualLayout>
                  <c:x val="-1.0084760335632337E-16"/>
                  <c:y val="0.480314295014226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76-4BFD-9C4E-A7CDA6DD6D0D}"/>
                </c:ext>
              </c:extLst>
            </c:dLbl>
            <c:dLbl>
              <c:idx val="192"/>
              <c:layout>
                <c:manualLayout>
                  <c:x val="-6.8760523879392958E-3"/>
                  <c:y val="0.429802252493729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76-4BFD-9C4E-A7CDA6DD6D0D}"/>
                </c:ext>
              </c:extLst>
            </c:dLbl>
            <c:dLbl>
              <c:idx val="194"/>
              <c:layout>
                <c:manualLayout>
                  <c:x val="-1.0232514883267541E-16"/>
                  <c:y val="0.593971772418164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C1-45D9-8B8A-035EBC61531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GMP'!$C$10:$O$10</c15:sqref>
                  </c15:fullRef>
                </c:ext>
              </c:extLst>
              <c:f>'Apresentação GMP'!$C$10:$H$10</c:f>
              <c:numCache>
                <c:formatCode>_(* #,##0_);_(* \(#,##0\);_(* "-"??_);_(@_)</c:formatCode>
                <c:ptCount val="6"/>
                <c:pt idx="0">
                  <c:v>1802062.13</c:v>
                </c:pt>
                <c:pt idx="1">
                  <c:v>1687804.8700000003</c:v>
                </c:pt>
                <c:pt idx="2">
                  <c:v>1558821.86</c:v>
                </c:pt>
                <c:pt idx="3">
                  <c:v>2037244.6400000011</c:v>
                </c:pt>
                <c:pt idx="4">
                  <c:v>2195951.75</c:v>
                </c:pt>
                <c:pt idx="5">
                  <c:v>1459018.7099999997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D78-4545-9580-A7F09FD10E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GMP'!$B$11</c15:sqref>
                        </c15:formulaRef>
                      </c:ext>
                    </c:extLst>
                    <c:strCache>
                      <c:ptCount val="1"/>
                      <c:pt idx="0">
                        <c:v>Recebimentos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9.7675134042366184E-3"/>
                        <c:y val="0.54574306655250049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B6C-4F09-B7FF-C48B60576D0D}"/>
                      </c:ext>
                    </c:extLst>
                  </c:dLbl>
                  <c:dLbl>
                    <c:idx val="194"/>
                    <c:layout>
                      <c:manualLayout>
                        <c:x val="1.3953590577480678E-2"/>
                        <c:y val="0.36717255034317481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AC1-45D9-8B8A-035EBC61531F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GMP'!$C$9:$O$9</c15:sqref>
                        </c15:fullRef>
                        <c15:formulaRef>
                          <c15:sqref>'Apresentação GMP'!$C$9:$H$9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GMP'!$C$11:$O$11</c15:sqref>
                        </c15:fullRef>
                        <c15:formulaRef>
                          <c15:sqref>'Apresentação GMP'!$C$11:$H$11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D78-4545-9580-A7F09FD10E0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GMP'!$B$12</c:f>
              <c:strCache>
                <c:ptCount val="1"/>
                <c:pt idx="0">
                  <c:v>Var. Rec.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20809508957967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FE-4A3E-A224-D909FF8BC44E}"/>
                </c:ext>
              </c:extLst>
            </c:dLbl>
            <c:dLbl>
              <c:idx val="1"/>
              <c:layout>
                <c:manualLayout>
                  <c:x val="-3.8142103013711286E-2"/>
                  <c:y val="-4.580272430035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FE-4A3E-A224-D909FF8BC44E}"/>
                </c:ext>
              </c:extLst>
            </c:dLbl>
            <c:dLbl>
              <c:idx val="189"/>
              <c:layout>
                <c:manualLayout>
                  <c:x val="-3.0697899270457941E-2"/>
                  <c:y val="-4.5802724300359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92-46AE-B870-248D72325BA9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GMP'!$C$12:$O$12</c15:sqref>
                  </c15:fullRef>
                </c:ext>
              </c:extLst>
              <c:f>'Apresentação GMP'!$C$12:$H$12</c:f>
              <c:numCache>
                <c:formatCode>0.00%</c:formatCode>
                <c:ptCount val="6"/>
                <c:pt idx="0">
                  <c:v>0</c:v>
                </c:pt>
                <c:pt idx="1">
                  <c:v>-6.3403618608865342E-2</c:v>
                </c:pt>
                <c:pt idx="2">
                  <c:v>-7.6420569873103972E-2</c:v>
                </c:pt>
                <c:pt idx="3">
                  <c:v>0.30691305547896341</c:v>
                </c:pt>
                <c:pt idx="4">
                  <c:v>7.7902823688370981E-2</c:v>
                </c:pt>
                <c:pt idx="5">
                  <c:v>-0.33558708200214338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D78-4545-9580-A7F09FD1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8312933989628199E-2"/>
          <c:y val="0.14876959276148652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GMP'!$B$15</c:f>
              <c:strCache>
                <c:ptCount val="1"/>
                <c:pt idx="0">
                  <c:v>Pagamentos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GMP'!$C$15:$O$15</c15:sqref>
                  </c15:fullRef>
                </c:ext>
              </c:extLst>
              <c:f>'Apresentação GMP'!$C$15:$H$15</c:f>
              <c:numCache>
                <c:formatCode>_(* #,##0_);_(* \(#,##0\);_(* "-"??_);_(@_)</c:formatCode>
                <c:ptCount val="6"/>
                <c:pt idx="0">
                  <c:v>1911635.3900000004</c:v>
                </c:pt>
                <c:pt idx="1">
                  <c:v>1688863.0299999998</c:v>
                </c:pt>
                <c:pt idx="2">
                  <c:v>1473464.63</c:v>
                </c:pt>
                <c:pt idx="3">
                  <c:v>1672892.7000000002</c:v>
                </c:pt>
                <c:pt idx="4">
                  <c:v>1649501.7899999996</c:v>
                </c:pt>
                <c:pt idx="5">
                  <c:v>1533034.6299999997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FA-43FC-9870-FBADA57037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GMP'!$B$16</c15:sqref>
                        </c15:formulaRef>
                      </c:ext>
                    </c:extLst>
                    <c:strCache>
                      <c:ptCount val="1"/>
                      <c:pt idx="0">
                        <c:v>Pagamentos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1.1162872461984706E-2"/>
                        <c:y val="0.457704159482441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F82-4A1E-A991-2EB2C53131CB}"/>
                      </c:ext>
                    </c:extLst>
                  </c:dLbl>
                  <c:dLbl>
                    <c:idx val="194"/>
                    <c:layout>
                      <c:manualLayout>
                        <c:x val="9.7675134042366184E-3"/>
                        <c:y val="0.34760090198908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0C2-4201-87E4-223B454BDA89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GMP'!$C$14:$O$14</c15:sqref>
                        </c15:fullRef>
                        <c15:formulaRef>
                          <c15:sqref>'Apresentação GMP'!$C$14:$H$14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GMP'!$C$16:$O$16</c15:sqref>
                        </c15:fullRef>
                        <c15:formulaRef>
                          <c15:sqref>'Apresentação GMP'!$C$16:$H$16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3FA-43FC-9870-FBADA570373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GMP'!$B$17</c:f>
              <c:strCache>
                <c:ptCount val="1"/>
                <c:pt idx="0">
                  <c:v>Var. Pgtos.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807083203382248E-2"/>
                  <c:y val="-1.9084468458482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13-4E42-B04D-35AF1E852B14}"/>
                </c:ext>
              </c:extLst>
            </c:dLbl>
            <c:dLbl>
              <c:idx val="1"/>
              <c:layout>
                <c:manualLayout>
                  <c:x val="-1.90710515068557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3-4E42-B04D-35AF1E852B14}"/>
                </c:ext>
              </c:extLst>
            </c:dLbl>
            <c:dLbl>
              <c:idx val="2"/>
              <c:layout>
                <c:manualLayout>
                  <c:x val="-7.1022589786469789E-2"/>
                  <c:y val="-5.5011303925696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6B-47DE-9BDE-608C44631E2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GMP'!$C$17:$O$17</c15:sqref>
                  </c15:fullRef>
                </c:ext>
              </c:extLst>
              <c:f>'Apresentação GMP'!$C$17:$H$17</c:f>
              <c:numCache>
                <c:formatCode>0.00%</c:formatCode>
                <c:ptCount val="6"/>
                <c:pt idx="0">
                  <c:v>0</c:v>
                </c:pt>
                <c:pt idx="1">
                  <c:v>-0.11653496329130031</c:v>
                </c:pt>
                <c:pt idx="2">
                  <c:v>-0.12754047911155941</c:v>
                </c:pt>
                <c:pt idx="3">
                  <c:v>0.13534635710936627</c:v>
                </c:pt>
                <c:pt idx="4">
                  <c:v>-1.398231339045275E-2</c:v>
                </c:pt>
                <c:pt idx="5">
                  <c:v>-7.0607477182549783E-2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3FA-43FC-9870-FBADA570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6900518518518518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GMP'!$O$19</c:f>
              <c:strCache>
                <c:ptCount val="1"/>
                <c:pt idx="0">
                  <c:v> Acum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GMP'!$O$20:$O$32</c:f>
              <c:numCache>
                <c:formatCode>_(* #,##0_);_(* \(#,##0\);_(* "-"??_);_(@_)</c:formatCode>
                <c:ptCount val="12"/>
                <c:pt idx="0">
                  <c:v>7892550.8501058752</c:v>
                </c:pt>
                <c:pt idx="1">
                  <c:v>626346.5</c:v>
                </c:pt>
                <c:pt idx="2">
                  <c:v>600865.27</c:v>
                </c:pt>
                <c:pt idx="3">
                  <c:v>475862.56999999995</c:v>
                </c:pt>
                <c:pt idx="4">
                  <c:v>428216.91263716039</c:v>
                </c:pt>
                <c:pt idx="5">
                  <c:v>452650.1650312955</c:v>
                </c:pt>
                <c:pt idx="6">
                  <c:v>367293.83600882115</c:v>
                </c:pt>
                <c:pt idx="7">
                  <c:v>402557.3000480273</c:v>
                </c:pt>
                <c:pt idx="8">
                  <c:v>157638.72999999998</c:v>
                </c:pt>
                <c:pt idx="9">
                  <c:v>42053.17</c:v>
                </c:pt>
                <c:pt idx="10">
                  <c:v>44157.63608882112</c:v>
                </c:pt>
                <c:pt idx="11">
                  <c:v>22059.64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D11-81F9-642BA55935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025956527"/>
        <c:axId val="1025955279"/>
      </c:barChart>
      <c:lineChart>
        <c:grouping val="standard"/>
        <c:varyColors val="0"/>
        <c:ser>
          <c:idx val="0"/>
          <c:order val="1"/>
          <c:tx>
            <c:strRef>
              <c:f>'Apresentação GMP'!$P$19</c:f>
              <c:strCache>
                <c:ptCount val="1"/>
                <c:pt idx="0">
                  <c:v> 80-20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GMP'!$P$20:$P$32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0.73998527142852821</c:v>
                </c:pt>
                <c:pt idx="2">
                  <c:v>0.79217881616086372</c:v>
                </c:pt>
                <c:pt idx="3">
                  <c:v>0.83351412970584393</c:v>
                </c:pt>
                <c:pt idx="4">
                  <c:v>0.82937543859981788</c:v>
                </c:pt>
                <c:pt idx="5">
                  <c:v>0.83149780798187545</c:v>
                </c:pt>
                <c:pt idx="6">
                  <c:v>0.8634024099230686</c:v>
                </c:pt>
                <c:pt idx="7">
                  <c:v>0.89837013646080799</c:v>
                </c:pt>
                <c:pt idx="8">
                  <c:v>0.87709553634690662</c:v>
                </c:pt>
                <c:pt idx="9">
                  <c:v>0.88074844178031853</c:v>
                </c:pt>
                <c:pt idx="10">
                  <c:v>0.88458414949974795</c:v>
                </c:pt>
                <c:pt idx="11">
                  <c:v>0.88650033747832624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8C-4D11-81F9-642BA55935FE}"/>
            </c:ext>
          </c:extLst>
        </c:ser>
        <c:ser>
          <c:idx val="1"/>
          <c:order val="2"/>
          <c:tx>
            <c:strRef>
              <c:f>'Apresentação GMP'!$Q$19</c:f>
              <c:strCache>
                <c:ptCount val="1"/>
                <c:pt idx="0">
                  <c:v> %GF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473598742687806E-2"/>
                  <c:y val="-0.247534567901234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8C-4D11-81F9-642BA55935FE}"/>
                </c:ext>
              </c:extLst>
            </c:dLbl>
            <c:dLbl>
              <c:idx val="1"/>
              <c:layout>
                <c:manualLayout>
                  <c:x val="-3.4049418890196269E-2"/>
                  <c:y val="-0.659754938271604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8C-4D11-81F9-642BA55935FE}"/>
                </c:ext>
              </c:extLst>
            </c:dLbl>
            <c:dLbl>
              <c:idx val="2"/>
              <c:layout>
                <c:manualLayout>
                  <c:x val="-2.68365436241382E-2"/>
                  <c:y val="-0.67505465244575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8C-4D11-81F9-642BA55935FE}"/>
                </c:ext>
              </c:extLst>
            </c:dLbl>
            <c:dLbl>
              <c:idx val="3"/>
              <c:layout>
                <c:manualLayout>
                  <c:x val="-2.8283065910493298E-2"/>
                  <c:y val="-0.671404012345679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8C-4D11-81F9-642BA55935FE}"/>
                </c:ext>
              </c:extLst>
            </c:dLbl>
            <c:dLbl>
              <c:idx val="4"/>
              <c:layout>
                <c:manualLayout>
                  <c:x val="-2.6847580862020059E-2"/>
                  <c:y val="-0.681989506172839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8C-4D11-81F9-642BA55935FE}"/>
                </c:ext>
              </c:extLst>
            </c:dLbl>
            <c:dLbl>
              <c:idx val="5"/>
              <c:layout>
                <c:manualLayout>
                  <c:x val="-2.5393710078898506E-2"/>
                  <c:y val="-0.673374382716049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8C-4D11-81F9-642BA55935FE}"/>
                </c:ext>
              </c:extLst>
            </c:dLbl>
            <c:dLbl>
              <c:idx val="6"/>
              <c:layout>
                <c:manualLayout>
                  <c:x val="-2.830145164514156E-2"/>
                  <c:y val="-0.681138580246913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8C-4D11-81F9-642BA55935FE}"/>
                </c:ext>
              </c:extLst>
            </c:dLbl>
            <c:dLbl>
              <c:idx val="7"/>
              <c:layout>
                <c:manualLayout>
                  <c:x val="-2.5393710078898554E-2"/>
                  <c:y val="-0.684983024691358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8C-4D11-81F9-642BA55935FE}"/>
                </c:ext>
              </c:extLst>
            </c:dLbl>
            <c:dLbl>
              <c:idx val="8"/>
              <c:layout>
                <c:manualLayout>
                  <c:x val="-2.4028219844787844E-2"/>
                  <c:y val="-0.681063271604938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C8C-4D11-81F9-642BA55935FE}"/>
                </c:ext>
              </c:extLst>
            </c:dLbl>
            <c:dLbl>
              <c:idx val="9"/>
              <c:layout>
                <c:manualLayout>
                  <c:x val="-2.885635677098761E-2"/>
                  <c:y val="-0.690001851851851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C8C-4D11-81F9-642BA55935FE}"/>
                </c:ext>
              </c:extLst>
            </c:dLbl>
            <c:dLbl>
              <c:idx val="10"/>
              <c:layout>
                <c:manualLayout>
                  <c:x val="-2.3748348106253203E-2"/>
                  <c:y val="-0.693796296296296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18-4F60-91EB-7333008E61F8}"/>
                </c:ext>
              </c:extLst>
            </c:dLbl>
            <c:dLbl>
              <c:idx val="11"/>
              <c:layout>
                <c:manualLayout>
                  <c:x val="-2.2351462348649653E-2"/>
                  <c:y val="-0.70555555555555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18-4F60-91EB-7333008E61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GMP'!$Q$20:$Q$32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5.4406945613101942E-2</c:v>
                </c:pt>
                <c:pt idx="2">
                  <c:v>5.2193544732335555E-2</c:v>
                </c:pt>
                <c:pt idx="3">
                  <c:v>4.1335313544980157E-2</c:v>
                </c:pt>
                <c:pt idx="4">
                  <c:v>3.719662243895417E-2</c:v>
                </c:pt>
                <c:pt idx="5">
                  <c:v>3.9318991821011715E-2</c:v>
                </c:pt>
                <c:pt idx="6">
                  <c:v>3.1904601941193114E-2</c:v>
                </c:pt>
                <c:pt idx="7">
                  <c:v>3.4967726537739385E-2</c:v>
                </c:pt>
                <c:pt idx="8">
                  <c:v>1.369312642383802E-2</c:v>
                </c:pt>
                <c:pt idx="9">
                  <c:v>3.6529054334119055E-3</c:v>
                </c:pt>
                <c:pt idx="10">
                  <c:v>3.835707719429482E-3</c:v>
                </c:pt>
                <c:pt idx="11">
                  <c:v>1.9161879785783238E-3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8C-4D11-81F9-642BA5593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20480"/>
        <c:axId val="704320064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0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midCat"/>
      </c:valAx>
      <c:valAx>
        <c:axId val="7043200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4320480"/>
        <c:crosses val="max"/>
        <c:crossBetween val="between"/>
      </c:valAx>
      <c:catAx>
        <c:axId val="70432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432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508001</xdr:colOff>
      <xdr:row>0</xdr:row>
      <xdr:rowOff>42205</xdr:rowOff>
    </xdr:from>
    <xdr:to>
      <xdr:col>8</xdr:col>
      <xdr:colOff>595313</xdr:colOff>
      <xdr:row>7</xdr:row>
      <xdr:rowOff>122555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Ano 1">
              <a:extLst>
                <a:ext uri="{FF2B5EF4-FFF2-40B4-BE49-F238E27FC236}">
                  <a16:creationId xmlns:a16="http://schemas.microsoft.com/office/drawing/2014/main" id="{44F69CC4-8776-476B-8F7F-6B14C2C68B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5601" y="42205"/>
              <a:ext cx="1306512" cy="119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460374</xdr:colOff>
      <xdr:row>0</xdr:row>
      <xdr:rowOff>42693</xdr:rowOff>
    </xdr:from>
    <xdr:to>
      <xdr:col>6</xdr:col>
      <xdr:colOff>460374</xdr:colOff>
      <xdr:row>7</xdr:row>
      <xdr:rowOff>122067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Empresa 1">
              <a:extLst>
                <a:ext uri="{FF2B5EF4-FFF2-40B4-BE49-F238E27FC236}">
                  <a16:creationId xmlns:a16="http://schemas.microsoft.com/office/drawing/2014/main" id="{2DAC9BAB-E678-492E-A877-A01CE6C47F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9174" y="42693"/>
              <a:ext cx="1828800" cy="1190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83344</xdr:colOff>
      <xdr:row>8</xdr:row>
      <xdr:rowOff>59532</xdr:rowOff>
    </xdr:from>
    <xdr:to>
      <xdr:col>14</xdr:col>
      <xdr:colOff>548944</xdr:colOff>
      <xdr:row>28</xdr:row>
      <xdr:rowOff>124532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F498EA-A406-44E4-822A-69F88B0FB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71438</xdr:colOff>
      <xdr:row>29</xdr:row>
      <xdr:rowOff>119063</xdr:rowOff>
    </xdr:from>
    <xdr:to>
      <xdr:col>14</xdr:col>
      <xdr:colOff>537038</xdr:colOff>
      <xdr:row>50</xdr:row>
      <xdr:rowOff>17376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45451BC-9DC6-4EA6-954B-E8BF36591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29</xdr:row>
      <xdr:rowOff>119063</xdr:rowOff>
    </xdr:from>
    <xdr:to>
      <xdr:col>29</xdr:col>
      <xdr:colOff>465600</xdr:colOff>
      <xdr:row>50</xdr:row>
      <xdr:rowOff>17376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7E0EDB8-5226-4FA5-BB42-BF2D84AC7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20317</xdr:colOff>
      <xdr:row>8</xdr:row>
      <xdr:rowOff>78582</xdr:rowOff>
    </xdr:from>
    <xdr:to>
      <xdr:col>29</xdr:col>
      <xdr:colOff>488156</xdr:colOff>
      <xdr:row>28</xdr:row>
      <xdr:rowOff>143582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5B189E4-5E98-4336-A186-79A0666E436C}"/>
            </a:ext>
          </a:extLst>
        </xdr:cNvPr>
        <xdr:cNvGrpSpPr/>
      </xdr:nvGrpSpPr>
      <xdr:grpSpPr>
        <a:xfrm>
          <a:off x="9259567" y="1348582"/>
          <a:ext cx="9300689" cy="3240000"/>
          <a:chOff x="9843619" y="742950"/>
          <a:chExt cx="9000000" cy="3240000"/>
        </a:xfrm>
      </xdr:grpSpPr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ED0ED364-36D5-7A80-2F4E-BCEB75228238}"/>
              </a:ext>
            </a:extLst>
          </xdr:cNvPr>
          <xdr:cNvGraphicFramePr>
            <a:graphicFrameLocks/>
          </xdr:cNvGraphicFramePr>
        </xdr:nvGraphicFramePr>
        <xdr:xfrm>
          <a:off x="9843619" y="742950"/>
          <a:ext cx="9000000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3ABBB3CF-B9A1-96E5-3C2F-5EDC1C24E121}"/>
              </a:ext>
            </a:extLst>
          </xdr:cNvPr>
          <xdr:cNvCxnSpPr/>
        </xdr:nvCxnSpPr>
        <xdr:spPr>
          <a:xfrm flipH="1">
            <a:off x="9845489" y="1272971"/>
            <a:ext cx="8997762" cy="0"/>
          </a:xfrm>
          <a:prstGeom prst="line">
            <a:avLst/>
          </a:prstGeom>
          <a:ln w="25400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33" name="Gráfico 32" descr="Alvo">
            <a:extLst>
              <a:ext uri="{FF2B5EF4-FFF2-40B4-BE49-F238E27FC236}">
                <a16:creationId xmlns:a16="http://schemas.microsoft.com/office/drawing/2014/main" id="{2E367FB3-37E2-38B2-BB0E-A94849F364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4846300" y="787400"/>
            <a:ext cx="247650" cy="247650"/>
          </a:xfrm>
          <a:prstGeom prst="rect">
            <a:avLst/>
          </a:prstGeom>
        </xdr:spPr>
      </xdr:pic>
      <xdr:pic>
        <xdr:nvPicPr>
          <xdr:cNvPr id="34" name="Gráfico 33" descr="Alvo">
            <a:extLst>
              <a:ext uri="{FF2B5EF4-FFF2-40B4-BE49-F238E27FC236}">
                <a16:creationId xmlns:a16="http://schemas.microsoft.com/office/drawing/2014/main" id="{265E77A3-911F-DA65-2152-5C0F3B8695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845686" y="966822"/>
            <a:ext cx="330200" cy="3302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125204</xdr:colOff>
      <xdr:row>0</xdr:row>
      <xdr:rowOff>95851</xdr:rowOff>
    </xdr:from>
    <xdr:to>
      <xdr:col>4</xdr:col>
      <xdr:colOff>447935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no">
              <a:extLst>
                <a:ext uri="{FF2B5EF4-FFF2-40B4-BE49-F238E27FC236}">
                  <a16:creationId xmlns:a16="http://schemas.microsoft.com/office/drawing/2014/main" id="{1E753CA0-8991-49C5-999F-1FB7E3ABFC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8168" y="95851"/>
              <a:ext cx="1384088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534460</xdr:colOff>
      <xdr:row>0</xdr:row>
      <xdr:rowOff>95851</xdr:rowOff>
    </xdr:from>
    <xdr:to>
      <xdr:col>6</xdr:col>
      <xdr:colOff>52726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mpresa">
              <a:extLst>
                <a:ext uri="{FF2B5EF4-FFF2-40B4-BE49-F238E27FC236}">
                  <a16:creationId xmlns:a16="http://schemas.microsoft.com/office/drawing/2014/main" id="{E1498471-AA20-4031-A0C0-7E604EB7BD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8781" y="95851"/>
              <a:ext cx="1640981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163285</xdr:colOff>
      <xdr:row>0</xdr:row>
      <xdr:rowOff>190500</xdr:rowOff>
    </xdr:from>
    <xdr:to>
      <xdr:col>2</xdr:col>
      <xdr:colOff>2516056</xdr:colOff>
      <xdr:row>2</xdr:row>
      <xdr:rowOff>84069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FC477A-D003-464A-A369-81DF7FF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6" y="190500"/>
          <a:ext cx="2352771" cy="682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244927</xdr:colOff>
      <xdr:row>0</xdr:row>
      <xdr:rowOff>92802</xdr:rowOff>
    </xdr:from>
    <xdr:to>
      <xdr:col>16</xdr:col>
      <xdr:colOff>698500</xdr:colOff>
      <xdr:row>2</xdr:row>
      <xdr:rowOff>228874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Banco 1">
              <a:extLst>
                <a:ext uri="{FF2B5EF4-FFF2-40B4-BE49-F238E27FC236}">
                  <a16:creationId xmlns:a16="http://schemas.microsoft.com/office/drawing/2014/main" id="{47D45A53-D916-46C3-B412-638B0490A6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nc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1963" y="92802"/>
              <a:ext cx="4027715" cy="925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87.456239467596" createdVersion="7" refreshedVersion="8" minRefreshableVersion="3" xr:uid="{52C722F4-BD78-4E8A-BED7-6511FB6860FF}" refreshOnLoad="1">
  <cacheSource type="worksheet">
    <worksheetSource name="FluxoConsol"/>
  </cacheSource>
  <cacheFields count="11">
    <cacheField name="Data" numFmtId="14">
      <sharedItems containsSemiMixedTypes="0" containsNonDate="0" containsDate="1" containsString="0" minDate="2025-01-01T00:00:00" maxDate="2025-08-01T00:00:00"/>
    </cacheField>
    <cacheField name="Fornecedor" numFmtId="0">
      <sharedItems longText="1"/>
    </cacheField>
    <cacheField name="Crédito" numFmtId="166">
      <sharedItems containsString="0" containsBlank="1" containsNumber="1" minValue="0.04" maxValue="912415.31"/>
    </cacheField>
    <cacheField name="Débito" numFmtId="166">
      <sharedItems containsString="0" containsBlank="1" containsNumber="1" minValue="-47741.15" maxValue="650639.48999999976"/>
    </cacheField>
    <cacheField name="Saldo" numFmtId="166">
      <sharedItems containsSemiMixedTypes="0" containsString="0" containsNumber="1" minValue="-533352.58991999994" maxValue="1061325.8599999999"/>
    </cacheField>
    <cacheField name="Classificação" numFmtId="43">
      <sharedItems containsBlank="1" count="264">
        <s v="Saldo Inicial CEF"/>
        <s v="Transferência Emitida"/>
        <s v="Juros Bancários"/>
        <s v="Recebimento de Clientes"/>
        <s v="Pagamento de Empréstimos Bancários"/>
        <s v="Juros Recebidos"/>
        <s v="Transferência Recebida"/>
        <s v="SALARIO"/>
        <s v="TARIFAS BANCARIAS"/>
        <s v="Financiamentos"/>
        <s v="Parcelamento de Impostos Exercicio Anterior "/>
        <s v="Saldo Final CEF"/>
        <s v="Devolução de Pagamento Recebido"/>
        <s v="Devolução / Estorno de Pagamento"/>
        <s v="PLR"/>
        <s v="Processos Trabalhistas"/>
        <s v="Saldo Inicial Itau"/>
        <s v="HONORÁRIOS ADVOCATÍCIOS"/>
        <s v="MATERIAIS / FERRAMENTAS  MANUAIS "/>
        <s v="UNIFORMES"/>
        <s v="EPIS"/>
        <s v="ALUGUEL ALOJAMENTO "/>
        <s v="LOCAÇÃO CONTAINER "/>
        <s v="MATERIAIS DE CONSUMO EM OBRAS "/>
        <s v="HONORÁRIOS CONTÁBEIS"/>
        <s v="FERIAS "/>
        <s v="COMBUSTIVEL VEICULOS"/>
        <s v="COMBUSTIVEL EQUIPAMENTOS"/>
        <s v="MATERIAIS DE LIMPEZA / HIGIENE "/>
        <s v="MULTA RESCISORIAS FGTS"/>
        <s v="INTERNET OBRAS "/>
        <s v="FRETE TRANSPORTADORA"/>
        <s v="13° SALARIO"/>
        <s v="MATERIAIS PINCEL / ROLOS / LIXAS "/>
        <s v="TINTAS E SOLVENTES"/>
        <s v="REFEIÇÕES COLABORADORES"/>
        <s v="PASSAGENS COLABORADORES"/>
        <s v="LOCAÇÃO MUNCK / GUINDASTES"/>
        <s v="MAQUINAS / EQUIPAMENTOS "/>
        <s v="TRANSPORTE DE COLABORADORES "/>
        <s v="FRETE MATERIAIS E EQUIPAMENTOS"/>
        <s v="SEGUROS DE VIDA "/>
        <s v="MULTAS DE TRANSITO "/>
        <s v="MANUTENÇÃO/PEÇAS  VEICULOS"/>
        <s v="HOTEL COLABORADORES "/>
        <s v="BONIFICAÇOES"/>
        <s v="GUINCHO "/>
        <s v="SERVIÇO LAVA JATO"/>
        <s v="MANUTENÇÃO/PEÇAS MAQUINAS E EQUIPAMENTOS"/>
        <s v="SERVIÇO SERRALHEIRO "/>
        <s v="LOCAÇÃO COMPRESSORES"/>
        <s v="ACERTO RESCISORIOS "/>
        <s v="ABRASIVOS"/>
        <s v="SERVIÇOS DE CONSULTORIA "/>
        <s v="Pró-Labore"/>
        <s v="SERVIÇO ABRACO ANUIDADE"/>
        <s v="EXAMES MÉDICOS"/>
        <s v="LOCAÇÃO EQUIPAMENTOS "/>
        <s v="FGTS FUNCIONARIOS "/>
        <s v="SERVIÇO CARTORIO"/>
        <s v="SINDICATO "/>
        <s v="SERVIÇO LIMPEZA ALOJAMENTO/ESCRITORIO"/>
        <s v="MAQUINAS / FERRAMENTAS PNEUMATICAS"/>
        <s v="CURSOS / TREINAMENTOS "/>
        <s v="MATERIAS DE ESCRITORIO / PAPELARIA "/>
        <s v="PROGRAMA DE SEGURANÇA DO TRABALHO "/>
        <s v="ALIMENTAÇÃO ADM"/>
        <s v="PLANO DE SAUDE "/>
        <s v="LOCAÇAO VEICULOS "/>
        <s v="SISTEMA / SERVIDOR "/>
        <s v="MATERIAIS DE INFORMATICA / COMPUTADOR"/>
        <s v="SEGUROS DE VEICULOS "/>
        <s v="PEDAGIOS "/>
        <s v="SERVIÇO MOTOBOY / UBER "/>
        <s v="SERVIÇO CREA ANUIDADE"/>
        <s v="SERVIÇO PLOTAGEM / ADESIVO / PLACAS / CRACHAS "/>
        <s v="VALE ALIMENTAÇÃO"/>
        <s v="ALUGUEIS ADM"/>
        <s v="DESPACHANTE"/>
        <s v="SERVIÇO LAUDO TECNICO"/>
        <s v="AGUA ADM"/>
        <s v="ENERGIA ALOJAMENTO"/>
        <s v="ENERGIA ADM"/>
        <s v="AGUA ALOJAMENTO"/>
        <s v="INTERNET / TELEFONE ADM "/>
        <s v="SERVIÇO ALVARAS E LICENCIAMENTO"/>
        <s v="SERVIÇO MECANICO "/>
        <s v="SERVIÇO GOOGLE ADS"/>
        <s v="MAQUINAS / FERRAMENTAS COMBUSTÃO "/>
        <s v="OUTROS MATERIAIS DE APLICAÇÃO"/>
        <s v="SERVIÇO TELEMETRIA / FADIGA"/>
        <s v="Consórcio"/>
        <s v="SERVIÇO SERASA"/>
        <s v="LOCAÇAO CAÇAMBA P/ RESIDUOS "/>
        <s v="SERVIÇO ELETRICO "/>
        <s v="Compra de Veiculo"/>
        <s v="SIMPLES NASCIONAL"/>
        <s v="DCTFWEB "/>
        <s v="MOVEIS OBRAS "/>
        <s v="LOCAÇÃO ANDAIMES"/>
        <s v="ASSISTENCIA MEDICA ADM "/>
        <s v="LOCAÇAO RADIOS DE COMUNICAÇÃO"/>
        <s v="PIS"/>
        <s v="COFINS "/>
        <s v="IPTU"/>
        <s v="IPVA"/>
        <s v="MANGUEIRAS / CONEXÕES"/>
        <s v="SERVIÇO GRAFICA / IMPRESSAO "/>
        <s v="SERVIÇO BRINDES E ACESSORIOS"/>
        <s v="IRPJ"/>
        <s v="Saldo Final Itau"/>
        <s v="MATERIAL ELETRICO "/>
        <s v="Construção da Nova Sede"/>
        <s v="Outros Recebimentos Não Operacionais"/>
        <s v="CSLL"/>
        <s v="FRETE TINTAS E SOLVENTE"/>
        <s v="LOCAÇÃO EMPILHADEIRA"/>
        <s v="LAVANDERIA"/>
        <s v="CUSTOS E GUIAS DE TRANSFERENCIA VEICULOS"/>
        <s v="COMISSÃO "/>
        <s v="ISS "/>
        <s v="Empréstimo Sócios x Empresa"/>
        <s v="Saldo Final Itau Isolamento"/>
        <s v="Saldo Inicial Mercantil"/>
        <s v="Saldo Final Mercantil"/>
        <s v="Saldo Inicial Safra"/>
        <s v="Saldo Final Safra"/>
        <s v="FRETE ABRASIVOS "/>
        <s v="Pagamento Empréstimo Sócios x Empresa"/>
        <s v="Entrada por Empréstimos Bancários"/>
        <s v="Saldo inicial Itau Isolamento"/>
        <s v="LOCAÇAO PLATAFORMA ELEVATORIA"/>
        <s v="DESPESA CARTAO DE CREDITO "/>
        <s v="PROJETOS"/>
        <s v="EQUIPAMENTOS DE AFERIÇÃO"/>
        <s v="Venda de Imobilizado"/>
        <s v="SEGURO GARANTIA "/>
        <s v="LOCAÇAO BANHEIRO QUIMICO "/>
        <m u="1"/>
        <s v="Naturezas Financeiras" u="1"/>
        <s v="Saldo Inicial Dinheiro" u="1"/>
        <s v="Serviços Prestados" u="1"/>
        <s v="Tarifas de Antecipação" u="1"/>
        <s v="IRRF" u="1"/>
        <s v="Despesas Administrativas" u="1"/>
        <s v="Água" u="1"/>
        <s v="Aluguel e Condomínio" u="1"/>
        <s v="Combustível" u="1"/>
        <s v="Treinamentos e Cursos" u="1"/>
        <s v="Patrocínios e Doações" u="1"/>
        <s v="Energia Elétrica" u="1"/>
        <s v="Fretes e Transportes" u="1"/>
        <s v="Aquisição de Maquinas e Equipamentos" u="1"/>
        <s v="Impostos Diversos" u="1"/>
        <s v="Telefone / Internet" u="1"/>
        <s v="Locação de Equipamentos" u="1"/>
        <s v="Parcelamentos de Impostos" u="1"/>
        <s v="Salários" u="1"/>
        <s v="Refeição de Colaboradores" u="1"/>
        <s v="Serviços Terceirizados" u="1"/>
        <s v="Fornecedores de Tintas e Abrasivos" u="1"/>
        <s v="Uniformes e EPIs" u="1"/>
        <s v="Manutenção de Veículos" u="1"/>
        <s v="Viagens e Hospedagens" u="1"/>
        <s v="Saldo Final Dinheiro" u="1"/>
        <s v="Outras Saídas Operacionais" u="1"/>
        <s v="Pagamento de Antecipação" u="1"/>
        <s v="Saldo Inicial BB" u="1"/>
        <s v="fornecedores de insumos" u="1"/>
        <s v="Resgate de Aplicações" u="1"/>
        <s v="Vendas de Produtos" u="1"/>
        <s v="aplicações" u="1"/>
        <s v="tarifas bancárias" u="1"/>
        <s v="Saldo Final BB" u="1"/>
        <s v="Exame Médico" u="1"/>
        <s v="Saldo Inicial SICOOB" u="1"/>
        <s v="Fornecedores de Embalagens" u="1"/>
        <s v="IOF" u="1"/>
        <s v="Juros e Multas Pagos" u="1"/>
        <s v="Seguros Gerais" u="1"/>
        <s v="Taxas e Contribuições" u="1"/>
        <s v="Segurança" u="1"/>
        <s v="Serviços de Contador" u="1"/>
        <s v="Licença de Uso de Software" u="1"/>
        <s v="FGTS" u="1"/>
        <s v="Pagamento de Empréstimos" u="1"/>
        <s v="Convênio Funcionários" u="1"/>
        <s v="Saldo Final SICOOB" u="1"/>
        <s v="Festas e Confraternizações" u="1"/>
        <s v="Limpeza e Conservação" u="1"/>
        <s v="Seguros Financeiros" u="1"/>
        <s v="Marketing" u="1"/>
        <s v="Antecipação de Recebíveis" u="1"/>
        <s v="Manutenção Predial" u="1"/>
        <s v="Aluguel de Maquinetas" u="1"/>
        <s v="comissões" u="1"/>
        <s v="Serviços de Informática" u="1"/>
        <s v="Serviços de Assessoria e Consultoria" u="1"/>
        <s v="Dinheiro" u="1"/>
        <s v="IPVA e Taxas Detran" u="1"/>
        <s v="ICMS" u="1"/>
        <s v="Outros Pagamentos Não Operacionais" u="1"/>
        <s v="INSS" u="1"/>
        <s v="Material de Escritório" u="1"/>
        <s v="Férias" u="1"/>
        <s v="Serviços de Advogados" u="1"/>
        <s v="Cartório" u="1"/>
        <s v="Gratificação" u="1"/>
        <s v="Manutenção de Equipamentos" u="1"/>
        <s v="Vale Transporte" u="1"/>
        <s v="Rescisões" u="1"/>
        <s v="13º Salário" u="1"/>
        <s v="Compra de Ativos" u="1"/>
        <s v="Material de Copa" u="1"/>
        <s v="Cotas integradas" u="1"/>
        <s v="Pró-Labore Noara" u="1"/>
        <s v="Adiantamento Salarial" u="1"/>
        <s v="Pró-Labore Samuel" u="1"/>
        <s v="Brindes" u="1"/>
        <s v="Adiantamento de Prolabore -Noara" u="1"/>
        <s v="Saldo inicial GC Pay" u="1"/>
        <s v="Uniforme e Crachá" u="1"/>
        <s v="Saldo final GC Pay" u="1"/>
        <s v="Suprimentos de Informática" u="1"/>
        <s v="Saldo inicial permuta " u="1"/>
        <s v="Saldo final permuta" u="1"/>
        <s v="Pagamento Cartão de Crédito" u="1"/>
        <s v="TAC - Tarifa de Abertura de Crédito" u="1"/>
        <s v="Outras Entradas Operacionais" u="1"/>
        <s v="Pagamento Empréstimos Terceiros" u="1"/>
        <s v="Seguro Veicular" u="1"/>
        <s v="Consumo Funcionários (Vales)" u="1"/>
        <s v="Devolução Pagamento" u="1"/>
        <s v="Estacionamento" u="1"/>
        <s v="Controle de Qualidade" u="1"/>
        <s v="Fretes Diversos" u="1"/>
        <s v="saldo anterior" u="1"/>
        <s v="Serviços Gráficos" u="1"/>
        <s v="Material de Expediente" u="1"/>
        <s v="Saldo Inicial Inter" u="1"/>
        <s v="Simples Nacional" u="1"/>
        <s v="Empréstimo de Sócios para Empresa" u="1"/>
        <s v="Correios e Postagens" u="1"/>
        <s v="Seguros Prediais" u="1"/>
        <s v="iss" u="1"/>
        <s v="Seguro Resp. Civil" u="1"/>
        <s v="Coleta de Resíduos" u="1"/>
        <s v="Comissão Flat" u="1"/>
        <s v="Taxis / Outros transportes" u="1"/>
        <s v="Assistência Médica e Odontologica" u="1"/>
        <s v="Reserva para pagamento do Simples" u="1"/>
        <s v="Análise de Formulas" u="1"/>
        <s v="Entrada por Empréstimos" u="1"/>
        <s v="Saldo Final Inter" u="1"/>
        <s v="Devolução Empréstimo Acionista" u="1"/>
        <s v="IRRF - Aluguéis" u="1"/>
        <s v="Serviços de Proteção ao Credito Cliente " u="1"/>
        <s v="Cofins" u="1"/>
        <s v="Comissões para Médicos" u="1"/>
        <s v="Seguros Colaboradores" u="1"/>
        <s v="Ajustes" u="1"/>
        <s v="EPI" u="1"/>
        <s v="Controle de Praga" u="1"/>
        <s v="Locação de Veículos" u="1"/>
      </sharedItems>
    </cacheField>
    <cacheField name="Ano" numFmtId="0">
      <sharedItems containsSemiMixedTypes="0" containsString="0" containsNumber="1" containsInteger="1" minValue="1900" maxValue="2025" count="7">
        <n v="2025"/>
        <n v="1900" u="1"/>
        <n v="2023" u="1"/>
        <n v="2024" u="1"/>
        <n v="2022" u="1"/>
        <n v="2020" u="1"/>
        <n v="2021" u="1"/>
      </sharedItems>
    </cacheField>
    <cacheField name="C.M." numFmtId="167">
      <sharedItems containsSemiMixedTypes="0" containsString="0" containsNumber="1" containsInteger="1" minValue="1" maxValue="7"/>
    </cacheField>
    <cacheField name="Mês" numFmtId="0">
      <sharedItems containsBlank="1" count="14">
        <s v="Janeiro"/>
        <s v="Fevereiro"/>
        <s v="Março"/>
        <s v="Abril"/>
        <s v="Maio"/>
        <s v="Junho"/>
        <s v="Julho"/>
        <m u="1"/>
        <s v="Agosto" u="1"/>
        <s v="Setembro" u="1"/>
        <s v="Outubro" u="1"/>
        <s v="Novembro" u="1"/>
        <s v="Dezembro" u="1"/>
        <e v="#VALUE!" u="1"/>
      </sharedItems>
    </cacheField>
    <cacheField name="Banco" numFmtId="0">
      <sharedItems containsBlank="1" count="6">
        <s v="CEF"/>
        <s v="ITAU"/>
        <s v="ITAU isolamento"/>
        <s v="Mercantil"/>
        <s v="SAFRA"/>
        <m u="1"/>
      </sharedItems>
    </cacheField>
    <cacheField name="Empresa" numFmtId="0">
      <sharedItems containsBlank="1" count="9">
        <s v="A IDEAL"/>
        <m u="1"/>
        <s v="Uniagro" u="1"/>
        <s v="Anexo" u="1"/>
        <s v="Natural" u="1"/>
        <s v="Mais" u="1"/>
        <s v="Vita" u="1"/>
        <s v="Oasis" u="1"/>
        <s v="Rede Serra Azul" u="1"/>
      </sharedItems>
    </cacheField>
  </cacheFields>
  <extLst>
    <ext xmlns:x14="http://schemas.microsoft.com/office/spreadsheetml/2009/9/main" uri="{725AE2AE-9491-48be-B2B4-4EB974FC3084}">
      <x14:pivotCacheDefinition pivotCacheId="16633666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1">
  <r>
    <d v="2025-01-01T00:00:00"/>
    <s v="Saldo Inicial CEF"/>
    <n v="435332.04"/>
    <m/>
    <n v="435332.04"/>
    <x v="0"/>
    <x v="0"/>
    <n v="1"/>
    <x v="0"/>
    <x v="0"/>
    <x v="0"/>
  </r>
  <r>
    <d v="2025-01-02T00:00:00"/>
    <s v="TRANSFERÊNCIA ENTRE BANCOS CEF X ITAÚ - Transferência entre Bancos (100,00%);"/>
    <m/>
    <n v="400000"/>
    <n v="35332.039999999979"/>
    <x v="1"/>
    <x v="0"/>
    <n v="1"/>
    <x v="0"/>
    <x v="0"/>
    <x v="0"/>
  </r>
  <r>
    <d v="2025-01-02T00:00:00"/>
    <s v="DEB IOF - JUROS BANCARIOS  (100,00%);"/>
    <m/>
    <n v="22.79"/>
    <n v="35309.249999999978"/>
    <x v="2"/>
    <x v="0"/>
    <n v="1"/>
    <x v="0"/>
    <x v="0"/>
    <x v="0"/>
  </r>
  <r>
    <d v="2025-01-02T00:00:00"/>
    <s v="DEB JUROS - JUROS BANCARIOS  (100,00%);"/>
    <m/>
    <n v="363.04"/>
    <n v="34946.209999999977"/>
    <x v="2"/>
    <x v="0"/>
    <n v="1"/>
    <x v="0"/>
    <x v="0"/>
    <x v="0"/>
  </r>
  <r>
    <d v="2025-01-03T00:00:00"/>
    <s v="BM 07 Hh - Recebimento de Clientes (100,00%);"/>
    <n v="112098.45000000001"/>
    <m/>
    <n v="147044.65999999997"/>
    <x v="3"/>
    <x v="0"/>
    <n v="1"/>
    <x v="0"/>
    <x v="0"/>
    <x v="0"/>
  </r>
  <r>
    <d v="2025-01-03T00:00:00"/>
    <s v="BM 07 MATERIAIS - Recebimento de Clientes (100,00%);"/>
    <n v="70313.58"/>
    <m/>
    <n v="217358.24"/>
    <x v="3"/>
    <x v="0"/>
    <n v="1"/>
    <x v="0"/>
    <x v="0"/>
    <x v="0"/>
  </r>
  <r>
    <d v="2025-01-03T00:00:00"/>
    <s v="BM 08 MATERIAIS - Recebimento de Clientes (100,00%);"/>
    <n v="7781.98"/>
    <m/>
    <n v="225140.22"/>
    <x v="3"/>
    <x v="0"/>
    <n v="1"/>
    <x v="0"/>
    <x v="0"/>
    <x v="0"/>
  </r>
  <r>
    <d v="2025-01-03T00:00:00"/>
    <s v="RECIBO - Recebimento de Clientes (100,00%);"/>
    <n v="63350.67"/>
    <m/>
    <n v="288490.89"/>
    <x v="3"/>
    <x v="0"/>
    <n v="1"/>
    <x v="0"/>
    <x v="0"/>
    <x v="0"/>
  </r>
  <r>
    <d v="2025-01-03T00:00:00"/>
    <s v="TRANSFERENCIA ENTRE BANCOS CEF X ITAÚ - Transferência entre Bancos (100,00%);"/>
    <m/>
    <n v="268576.19"/>
    <n v="19914.700000000012"/>
    <x v="1"/>
    <x v="0"/>
    <n v="1"/>
    <x v="0"/>
    <x v="0"/>
    <x v="0"/>
  </r>
  <r>
    <d v="2025-01-06T00:00:00"/>
    <s v="EMPRESTIMO BANCO CAIXA / PEGO PARA PAGAR MERCANTIL - PAGAMENTOS EMPRESTIMOS (100,00%);"/>
    <m/>
    <n v="19891.969999999998"/>
    <n v="22.730000000014115"/>
    <x v="4"/>
    <x v="0"/>
    <n v="1"/>
    <x v="0"/>
    <x v="0"/>
    <x v="0"/>
  </r>
  <r>
    <d v="2025-01-06T00:00:00"/>
    <s v="RENDIMENTO APLICAÇÃO - Origens Financeiras (100,00%);"/>
    <n v="94.87"/>
    <m/>
    <n v="117.60000000001412"/>
    <x v="5"/>
    <x v="0"/>
    <n v="1"/>
    <x v="0"/>
    <x v="0"/>
    <x v="0"/>
  </r>
  <r>
    <d v="2025-01-07T00:00:00"/>
    <s v="TRANSFERÊNCIA ENTRE BANCOS ITAÚ X CEF - Transferência entre Bancos (100,00%);"/>
    <n v="337744.57"/>
    <m/>
    <n v="337862.17000000004"/>
    <x v="6"/>
    <x v="0"/>
    <n v="1"/>
    <x v="0"/>
    <x v="0"/>
    <x v="0"/>
  </r>
  <r>
    <d v="2025-01-07T00:00:00"/>
    <s v="RENDIMENTO APLICAÇÃO - Origens Financeiras (100,00%);"/>
    <n v="0.04"/>
    <m/>
    <n v="337862.21"/>
    <x v="5"/>
    <x v="0"/>
    <n v="1"/>
    <x v="0"/>
    <x v="0"/>
    <x v="0"/>
  </r>
  <r>
    <d v="2025-01-07T00:00:00"/>
    <s v="FOLHA PGTO REF. 12/2024 - SALARIO (100,00%);"/>
    <m/>
    <n v="337862.17000000004"/>
    <n v="3.9999999979045242E-2"/>
    <x v="7"/>
    <x v="0"/>
    <n v="1"/>
    <x v="0"/>
    <x v="0"/>
    <x v="0"/>
  </r>
  <r>
    <d v="2025-01-09T00:00:00"/>
    <s v="TARIFAS BANCÁRIAS - TARIFAS BANCARIAS (100,00%);"/>
    <m/>
    <n v="205.8"/>
    <n v="-205.76000000002097"/>
    <x v="8"/>
    <x v="0"/>
    <n v="1"/>
    <x v="0"/>
    <x v="0"/>
    <x v="0"/>
  </r>
  <r>
    <d v="2025-01-10T00:00:00"/>
    <s v="VALOR DEPOSITADO PELA MOSAIC - Recebimento de Clientes (100,00%);"/>
    <n v="1791.49"/>
    <m/>
    <n v="1585.7299999999791"/>
    <x v="3"/>
    <x v="0"/>
    <n v="1"/>
    <x v="0"/>
    <x v="0"/>
    <x v="0"/>
  </r>
  <r>
    <d v="2025-01-10T00:00:00"/>
    <s v="IMOBILIARIO LOTE PARQUE OESTE - FINANCIAMENTO (100,00%);"/>
    <m/>
    <n v="4302.43"/>
    <n v="-2716.7000000000212"/>
    <x v="9"/>
    <x v="0"/>
    <n v="1"/>
    <x v="0"/>
    <x v="0"/>
    <x v="0"/>
  </r>
  <r>
    <d v="2025-01-10T00:00:00"/>
    <s v="TARIFAS BANCÁRIAS CEF - TARIFAS BANCARIAS (100,00%);"/>
    <m/>
    <n v="564.98"/>
    <n v="-3281.6800000000212"/>
    <x v="8"/>
    <x v="0"/>
    <n v="1"/>
    <x v="0"/>
    <x v="0"/>
    <x v="0"/>
  </r>
  <r>
    <d v="2025-01-20T00:00:00"/>
    <s v="ADIANTAMENTO 40% - SALARIO (100,00%);"/>
    <m/>
    <n v="34885.279999999999"/>
    <n v="-38166.960000000021"/>
    <x v="7"/>
    <x v="0"/>
    <n v="1"/>
    <x v="0"/>
    <x v="0"/>
    <x v="0"/>
  </r>
  <r>
    <d v="2025-01-20T00:00:00"/>
    <s v="TRANSFERENCIA ENTRE BANCOS ITAÚ X CEF - Transferência entre Bancos (100,00%);"/>
    <n v="50000"/>
    <m/>
    <n v="11833.039999999979"/>
    <x v="6"/>
    <x v="0"/>
    <n v="1"/>
    <x v="0"/>
    <x v="0"/>
    <x v="0"/>
  </r>
  <r>
    <d v="2025-01-20T00:00:00"/>
    <s v="EMPRESTIMO BANCO CAIXA / CAPITAL DE GIRO R$ 300.000,00 - PAGAMENTOS EMPRESTIMOS (100,00%);"/>
    <m/>
    <n v="15804.58"/>
    <n v="-3971.5400000000209"/>
    <x v="4"/>
    <x v="0"/>
    <n v="1"/>
    <x v="0"/>
    <x v="0"/>
    <x v="0"/>
  </r>
  <r>
    <d v="2025-01-21T00:00:00"/>
    <s v="TRANSFERÊNCIA ENTRE BANCOS ITÁU X CEF - Transferência entre Bancos (100,00%);"/>
    <n v="4000"/>
    <m/>
    <n v="28.459999999979118"/>
    <x v="6"/>
    <x v="0"/>
    <n v="1"/>
    <x v="0"/>
    <x v="0"/>
    <x v="0"/>
  </r>
  <r>
    <d v="2025-01-22T00:00:00"/>
    <s v="TARIFAS BANCÁRIAS  - TARIFAS BANCARIAS (100,00%);"/>
    <m/>
    <n v="44.8"/>
    <n v="-16.340000000020879"/>
    <x v="8"/>
    <x v="0"/>
    <n v="1"/>
    <x v="0"/>
    <x v="0"/>
    <x v="0"/>
  </r>
  <r>
    <d v="2025-01-31T00:00:00"/>
    <s v="TRANSFERENCIA ENTRE BANCOS ITAÚ X CEF - Transferência entre Bancos (100,00%);"/>
    <n v="10000"/>
    <m/>
    <n v="9983.6599999999798"/>
    <x v="6"/>
    <x v="0"/>
    <n v="1"/>
    <x v="0"/>
    <x v="0"/>
    <x v="0"/>
  </r>
  <r>
    <d v="2025-01-31T00:00:00"/>
    <s v="IMPOSTOS DEBITADOS EM CONTA CAIXA ECONOMICA - PARCELAMENTO (100,00%);"/>
    <m/>
    <n v="19946.329999999998"/>
    <n v="-9962.6700000000183"/>
    <x v="10"/>
    <x v="0"/>
    <n v="1"/>
    <x v="0"/>
    <x v="0"/>
    <x v="0"/>
  </r>
  <r>
    <d v="2025-01-31T00:00:00"/>
    <s v="Saldo Final CEF"/>
    <m/>
    <n v="-9962.6700000000183"/>
    <n v="-9962.6700000000183"/>
    <x v="11"/>
    <x v="0"/>
    <n v="1"/>
    <x v="0"/>
    <x v="0"/>
    <x v="0"/>
  </r>
  <r>
    <d v="2025-02-03T00:00:00"/>
    <s v="BM 08 Hh - Recebimento de Clientes (100,00%);"/>
    <n v="83747.86"/>
    <m/>
    <n v="73785.189999999988"/>
    <x v="3"/>
    <x v="0"/>
    <n v="2"/>
    <x v="1"/>
    <x v="0"/>
    <x v="0"/>
  </r>
  <r>
    <d v="2025-02-03T00:00:00"/>
    <s v="RECIBO LOCAÇÃO - Recebimento de Clientes (100,00%);"/>
    <n v="61307.100000000006"/>
    <m/>
    <n v="135092.28999999998"/>
    <x v="3"/>
    <x v="0"/>
    <n v="2"/>
    <x v="1"/>
    <x v="0"/>
    <x v="0"/>
  </r>
  <r>
    <d v="2025-02-03T00:00:00"/>
    <s v="BM 09 TINTAS - Recebimento de Clientes (100,00%);"/>
    <n v="11353.45"/>
    <m/>
    <n v="146445.74"/>
    <x v="3"/>
    <x v="0"/>
    <n v="2"/>
    <x v="1"/>
    <x v="0"/>
    <x v="0"/>
  </r>
  <r>
    <d v="2025-02-03T00:00:00"/>
    <s v="BM 10 TINTAS - Recebimento de Clientes (100,00%);"/>
    <n v="18002.419999999998"/>
    <m/>
    <n v="164448.15999999997"/>
    <x v="3"/>
    <x v="0"/>
    <n v="2"/>
    <x v="1"/>
    <x v="0"/>
    <x v="0"/>
  </r>
  <r>
    <d v="2025-02-03T00:00:00"/>
    <s v="DEB IOF E DEB JUROS CEF - JUROS BANCARIOS  (100,00%);"/>
    <m/>
    <n v="289.39"/>
    <n v="164158.76999999996"/>
    <x v="2"/>
    <x v="0"/>
    <n v="2"/>
    <x v="1"/>
    <x v="0"/>
    <x v="0"/>
  </r>
  <r>
    <d v="2025-02-04T00:00:00"/>
    <s v="TRANSFERÊNCIA ENTRE BANCOS CEF X ITAÚ - Transferência entre Bancos (100,00%);"/>
    <m/>
    <n v="164158.77000000002"/>
    <n v="0"/>
    <x v="1"/>
    <x v="0"/>
    <n v="2"/>
    <x v="1"/>
    <x v="0"/>
    <x v="0"/>
  </r>
  <r>
    <d v="2025-02-05T00:00:00"/>
    <s v="BM 10 - Recebimento de Clientes (100,00%);"/>
    <n v="31444.710000000003"/>
    <m/>
    <n v="31444.710000000003"/>
    <x v="3"/>
    <x v="0"/>
    <n v="2"/>
    <x v="1"/>
    <x v="0"/>
    <x v="0"/>
  </r>
  <r>
    <d v="2025-02-05T00:00:00"/>
    <s v="TRANSFERENCIA CEF X ITAÚ - Transferência entre Bancos (100,00%);"/>
    <m/>
    <n v="31444.710000000003"/>
    <n v="0"/>
    <x v="1"/>
    <x v="0"/>
    <n v="2"/>
    <x v="1"/>
    <x v="0"/>
    <x v="0"/>
  </r>
  <r>
    <d v="2025-02-06T00:00:00"/>
    <s v="TRANSFERÊNCIA ENTRE BANCOS ITAÚ X CEF - Transferência entre Bancos (100,00%);"/>
    <n v="370205.08"/>
    <m/>
    <n v="370205.08"/>
    <x v="6"/>
    <x v="0"/>
    <n v="2"/>
    <x v="1"/>
    <x v="0"/>
    <x v="0"/>
  </r>
  <r>
    <d v="2025-02-06T00:00:00"/>
    <s v="TRANSFERÊNCIA ENTRE BANCOS ITAÚ X CEF - Transferência entre Bancos (100,00%);"/>
    <n v="20000"/>
    <m/>
    <n v="390205.08"/>
    <x v="6"/>
    <x v="0"/>
    <n v="2"/>
    <x v="1"/>
    <x v="0"/>
    <x v="0"/>
  </r>
  <r>
    <d v="2025-02-06T00:00:00"/>
    <s v="FOLHA PAGAMENTO REF. 01/2025 - SALARIO (100,00%);"/>
    <m/>
    <n v="370205.08"/>
    <n v="20000"/>
    <x v="7"/>
    <x v="0"/>
    <n v="2"/>
    <x v="1"/>
    <x v="0"/>
    <x v="0"/>
  </r>
  <r>
    <d v="2025-02-06T00:00:00"/>
    <s v="EMPRESTIMO BANCO CAIXA / PEGO PARA PAGAR MERCANTIL - PAGAMENTOS EMPRESTIMOS (100,00%);"/>
    <m/>
    <n v="19925.939999999999"/>
    <n v="74.06000000000131"/>
    <x v="4"/>
    <x v="0"/>
    <n v="2"/>
    <x v="1"/>
    <x v="0"/>
    <x v="0"/>
  </r>
  <r>
    <d v="2025-02-06T00:00:00"/>
    <s v="BLOQUEIO JUDICIAL AÇÃO TRABALHISTA - DESPESAS COM PROCESSOS  (100,00%);"/>
    <m/>
    <n v="82.39"/>
    <n v="-8.3299999999986909"/>
    <x v="12"/>
    <x v="0"/>
    <n v="2"/>
    <x v="1"/>
    <x v="0"/>
    <x v="0"/>
  </r>
  <r>
    <d v="2025-02-10T00:00:00"/>
    <s v="DB T CESTA / DEB TARIFA - TARIFAS BANCARIAS (100,00%);"/>
    <m/>
    <n v="390.6"/>
    <n v="-398.9299999999987"/>
    <x v="8"/>
    <x v="0"/>
    <n v="2"/>
    <x v="1"/>
    <x v="0"/>
    <x v="0"/>
  </r>
  <r>
    <d v="2025-02-10T00:00:00"/>
    <s v="TARIFAS BANCARIAS (SEGURADORA) - TARIFAS BANCARIAS (100,00%);"/>
    <m/>
    <n v="375.98"/>
    <n v="-774.90999999999872"/>
    <x v="8"/>
    <x v="0"/>
    <n v="2"/>
    <x v="1"/>
    <x v="0"/>
    <x v="0"/>
  </r>
  <r>
    <d v="2025-02-10T00:00:00"/>
    <s v="IMOBILIARIO LOTE PARQUE OESTE - FINANCIAMENTO (100,00%);"/>
    <m/>
    <n v="4302.43"/>
    <n v="-5077.3399999999992"/>
    <x v="9"/>
    <x v="0"/>
    <n v="2"/>
    <x v="1"/>
    <x v="0"/>
    <x v="0"/>
  </r>
  <r>
    <d v="2025-02-11T00:00:00"/>
    <s v="ESTORNO DO PEDIDO 7450 - DESPESAS COM PROCESSOS  (100,00%);"/>
    <n v="82.39"/>
    <m/>
    <n v="-4994.9499999999989"/>
    <x v="13"/>
    <x v="0"/>
    <n v="2"/>
    <x v="1"/>
    <x v="0"/>
    <x v="0"/>
  </r>
  <r>
    <d v="2025-02-17T00:00:00"/>
    <s v="BM 09 - Recebimento de Clientes (100,00%);"/>
    <n v="912415.31"/>
    <m/>
    <n v="907420.3600000001"/>
    <x v="3"/>
    <x v="0"/>
    <n v="2"/>
    <x v="1"/>
    <x v="0"/>
    <x v="0"/>
  </r>
  <r>
    <d v="2025-02-17T00:00:00"/>
    <s v="TRANSFERÊNCIA ENTRE BANCOS CEF X SAFRA - Transferência entre Bancos (100,00%);"/>
    <m/>
    <n v="103376.65"/>
    <n v="804043.71000000008"/>
    <x v="1"/>
    <x v="0"/>
    <n v="2"/>
    <x v="1"/>
    <x v="0"/>
    <x v="0"/>
  </r>
  <r>
    <d v="2025-02-17T00:00:00"/>
    <s v="TRANSFERÊNCIA ENTRE BANCOS CEF X ITAÚ - Transferência entre Bancos (100,00%);"/>
    <m/>
    <n v="350000"/>
    <n v="454043.71000000008"/>
    <x v="1"/>
    <x v="0"/>
    <n v="2"/>
    <x v="1"/>
    <x v="0"/>
    <x v="0"/>
  </r>
  <r>
    <d v="2025-02-18T00:00:00"/>
    <s v="TRANSFERÊNCIA ENTRE BANCOS CEF X ITAÚ - Transferência entre Bancos (100,00%);"/>
    <m/>
    <n v="400000"/>
    <n v="54043.710000000079"/>
    <x v="1"/>
    <x v="0"/>
    <n v="2"/>
    <x v="1"/>
    <x v="0"/>
    <x v="0"/>
  </r>
  <r>
    <d v="2025-02-18T00:00:00"/>
    <s v="EMPRESTIMO BANCO CAIXA / CAPITAL DE GIRO R$ 300.000,00 - PAGAMENTOS EMPRESTIMOS (100,00%);"/>
    <m/>
    <n v="15804.58"/>
    <n v="38239.130000000077"/>
    <x v="4"/>
    <x v="0"/>
    <n v="2"/>
    <x v="1"/>
    <x v="0"/>
    <x v="0"/>
  </r>
  <r>
    <d v="2025-02-20T00:00:00"/>
    <s v="TRANSFERÊNCIA ENTRE BANCOS ITAÚ X CEF - Transferência entre Bancos (100,00%);"/>
    <n v="14158.03"/>
    <m/>
    <n v="52397.160000000076"/>
    <x v="6"/>
    <x v="0"/>
    <n v="2"/>
    <x v="1"/>
    <x v="0"/>
    <x v="0"/>
  </r>
  <r>
    <d v="2025-02-20T00:00:00"/>
    <s v="ADIANTAMENTO 40% - SALARIO (100,00%);"/>
    <m/>
    <n v="32397.16"/>
    <n v="20000.000000000076"/>
    <x v="7"/>
    <x v="0"/>
    <n v="2"/>
    <x v="1"/>
    <x v="0"/>
    <x v="0"/>
  </r>
  <r>
    <d v="2025-02-24T00:00:00"/>
    <s v="DEB TARIFA  - TARIFAS BANCARIAS (100,00%);"/>
    <m/>
    <n v="40.6"/>
    <n v="19959.400000000078"/>
    <x v="8"/>
    <x v="0"/>
    <n v="2"/>
    <x v="1"/>
    <x v="0"/>
    <x v="0"/>
  </r>
  <r>
    <d v="2025-02-28T00:00:00"/>
    <s v="BM 11 - Recebimento de Clientes (100,00%);"/>
    <n v="150167.39000000001"/>
    <m/>
    <n v="170126.7900000001"/>
    <x v="3"/>
    <x v="0"/>
    <n v="2"/>
    <x v="1"/>
    <x v="0"/>
    <x v="0"/>
  </r>
  <r>
    <d v="2025-02-28T00:00:00"/>
    <s v="TRANSFERÊNCIA ENTRE BANCOS CEF X SAFRA - Transferência entre Bancos (100,00%);"/>
    <m/>
    <n v="19106.150000000001"/>
    <n v="151020.6400000001"/>
    <x v="1"/>
    <x v="0"/>
    <n v="2"/>
    <x v="1"/>
    <x v="0"/>
    <x v="0"/>
  </r>
  <r>
    <d v="2025-02-28T00:00:00"/>
    <s v="TRANSFERÊNCIA ENTRE BANCOS CEF X ITAÚ - Transferência entre Bancos (100,00%);"/>
    <m/>
    <n v="100925.9"/>
    <n v="50094.740000000107"/>
    <x v="1"/>
    <x v="0"/>
    <n v="2"/>
    <x v="1"/>
    <x v="0"/>
    <x v="0"/>
  </r>
  <r>
    <d v="2025-02-28T00:00:00"/>
    <s v="2º PARCELA PLR 2024 VLI - PLR (100,00%);"/>
    <m/>
    <n v="27103.73"/>
    <n v="22991.010000000108"/>
    <x v="14"/>
    <x v="0"/>
    <n v="2"/>
    <x v="1"/>
    <x v="0"/>
    <x v="0"/>
  </r>
  <r>
    <d v="2025-02-28T00:00:00"/>
    <s v="IMPOSTOS DEBITADOS EM CONTA CAIXA ECONOMICA - PARCELAMENTO (100,00%);"/>
    <m/>
    <n v="20094.740000000002"/>
    <n v="2896.2700000001059"/>
    <x v="10"/>
    <x v="0"/>
    <n v="2"/>
    <x v="1"/>
    <x v="0"/>
    <x v="0"/>
  </r>
  <r>
    <d v="2025-02-28T00:00:00"/>
    <s v="Saldo Final CEF"/>
    <m/>
    <n v="2896.2700000001059"/>
    <n v="2896.2700000001059"/>
    <x v="11"/>
    <x v="0"/>
    <n v="2"/>
    <x v="1"/>
    <x v="0"/>
    <x v="0"/>
  </r>
  <r>
    <d v="2025-03-05T00:00:00"/>
    <s v="DEB IOF E DEB JUROS BANCO CEF - JUROS BANCARIOS  (100,00%);"/>
    <m/>
    <n v="212.1"/>
    <n v="2684.170000000106"/>
    <x v="2"/>
    <x v="0"/>
    <n v="3"/>
    <x v="2"/>
    <x v="0"/>
    <x v="0"/>
  </r>
  <r>
    <d v="2025-03-06T00:00:00"/>
    <s v="TRANSFERÊNCIA ENTRE BANCOS ITAÚ X CEF - Transferência entre Bancos (100,00%);"/>
    <n v="370000"/>
    <m/>
    <n v="372684.1700000001"/>
    <x v="6"/>
    <x v="0"/>
    <n v="3"/>
    <x v="2"/>
    <x v="0"/>
    <x v="0"/>
  </r>
  <r>
    <d v="2025-03-06T00:00:00"/>
    <s v="DEB TARIFA - TARIFAS BANCARIAS (100,00%);"/>
    <m/>
    <n v="35"/>
    <n v="372649.1700000001"/>
    <x v="8"/>
    <x v="0"/>
    <n v="3"/>
    <x v="2"/>
    <x v="0"/>
    <x v="0"/>
  </r>
  <r>
    <d v="2025-03-06T00:00:00"/>
    <s v="FOLHA PGTO REF. MÊS 02/2025 - SALARIO (100,00%);"/>
    <m/>
    <n v="373323.12"/>
    <n v="-673.94999999989523"/>
    <x v="7"/>
    <x v="0"/>
    <n v="3"/>
    <x v="2"/>
    <x v="0"/>
    <x v="0"/>
  </r>
  <r>
    <d v="2025-03-07T00:00:00"/>
    <s v="BM 09 Hh - Recebimento de Clientes (100,00%);"/>
    <n v="71183.239999999991"/>
    <m/>
    <n v="70509.290000000095"/>
    <x v="3"/>
    <x v="0"/>
    <n v="3"/>
    <x v="2"/>
    <x v="0"/>
    <x v="0"/>
  </r>
  <r>
    <d v="2025-03-07T00:00:00"/>
    <s v="BM 11 MATERIAIS - Recebimento de Clientes (100,00%);"/>
    <n v="23469.75"/>
    <m/>
    <n v="93979.040000000095"/>
    <x v="3"/>
    <x v="0"/>
    <n v="3"/>
    <x v="2"/>
    <x v="0"/>
    <x v="0"/>
  </r>
  <r>
    <d v="2025-03-07T00:00:00"/>
    <s v="RECIBO - Recebimento de Clientes (100,00%);"/>
    <n v="36970.910000000003"/>
    <m/>
    <n v="130949.9500000001"/>
    <x v="3"/>
    <x v="0"/>
    <n v="3"/>
    <x v="2"/>
    <x v="0"/>
    <x v="0"/>
  </r>
  <r>
    <d v="2025-03-10T00:00:00"/>
    <s v="BM 12 MATERIAIS - Recebimento de Clientes (100,00%);"/>
    <n v="8339.07"/>
    <m/>
    <n v="139289.02000000011"/>
    <x v="3"/>
    <x v="0"/>
    <n v="3"/>
    <x v="2"/>
    <x v="0"/>
    <x v="0"/>
  </r>
  <r>
    <d v="2025-03-10T00:00:00"/>
    <s v="EMPRESTIMO BANCO CAIXA / PEGO PARA PAGAR MERCANTIL - PAGAMENTOS EMPRESTIMOS (100,00%);"/>
    <m/>
    <n v="20408.59"/>
    <n v="118880.43000000011"/>
    <x v="4"/>
    <x v="0"/>
    <n v="3"/>
    <x v="2"/>
    <x v="0"/>
    <x v="0"/>
  </r>
  <r>
    <d v="2025-03-10T00:00:00"/>
    <s v="TRANSFERÊNCIA ENTRE BANCOS CEF X SAFRA - Transferência entre Bancos (100,00%);"/>
    <m/>
    <n v="11720.42"/>
    <n v="107160.01000000011"/>
    <x v="1"/>
    <x v="0"/>
    <n v="3"/>
    <x v="2"/>
    <x v="0"/>
    <x v="0"/>
  </r>
  <r>
    <d v="2025-03-10T00:00:00"/>
    <s v="TRANSFERENCIA ENTRE BANCOS CEF X ITAÚ - Transferência entre Bancos (100,00%);"/>
    <m/>
    <n v="100000"/>
    <n v="7160.0100000001112"/>
    <x v="1"/>
    <x v="0"/>
    <n v="3"/>
    <x v="2"/>
    <x v="0"/>
    <x v="0"/>
  </r>
  <r>
    <d v="2025-03-10T00:00:00"/>
    <s v="IMOBILIARIO LOTE PARQUE OESTE - FINANCIAMENTO (100,00%);"/>
    <m/>
    <n v="4302.43"/>
    <n v="2857.5800000001109"/>
    <x v="9"/>
    <x v="0"/>
    <n v="3"/>
    <x v="2"/>
    <x v="0"/>
    <x v="0"/>
  </r>
  <r>
    <d v="2025-03-10T00:00:00"/>
    <s v="DB T CESTA / SEGURADORA / DEB TARIFA - TARIFAS BANCARIAS (100,00%);"/>
    <m/>
    <n v="770.78"/>
    <n v="2086.8000000001111"/>
    <x v="8"/>
    <x v="0"/>
    <n v="3"/>
    <x v="2"/>
    <x v="0"/>
    <x v="0"/>
  </r>
  <r>
    <d v="2025-03-11T00:00:00"/>
    <s v="PROCESSO TRABALHISTA ROBSON SANTIAGO DOS SANTOS - GUIAS TRABALHISTAS E PROCESSO (100,00%);"/>
    <m/>
    <n v="63.91"/>
    <n v="2022.8900000001111"/>
    <x v="15"/>
    <x v="0"/>
    <n v="3"/>
    <x v="2"/>
    <x v="0"/>
    <x v="0"/>
  </r>
  <r>
    <d v="2025-03-11T00:00:00"/>
    <s v="TRANSFERÊNCIA ENTRE BANCOS CEF X SAFRA - Transferência entre Bancos (100,00%);"/>
    <m/>
    <n v="1032.58"/>
    <n v="990.31000000011113"/>
    <x v="1"/>
    <x v="0"/>
    <n v="3"/>
    <x v="2"/>
    <x v="0"/>
    <x v="0"/>
  </r>
  <r>
    <d v="2025-03-11T00:00:00"/>
    <s v="SEGURADORA  - TARIFAS BANCARIAS (100,00%);"/>
    <m/>
    <n v="768.93"/>
    <n v="221.38000000011118"/>
    <x v="8"/>
    <x v="0"/>
    <n v="3"/>
    <x v="2"/>
    <x v="0"/>
    <x v="0"/>
  </r>
  <r>
    <d v="2025-03-12T00:00:00"/>
    <s v="BLOQUEIO JUDICIAL AÇÃO TRABALHISTA ROBSON SANTIAGO - DESPESAS COM PROCESSOS  (100,00%);"/>
    <m/>
    <n v="221.38"/>
    <n v="1.1118572729174048E-10"/>
    <x v="12"/>
    <x v="0"/>
    <n v="3"/>
    <x v="2"/>
    <x v="0"/>
    <x v="0"/>
  </r>
  <r>
    <d v="2025-03-14T00:00:00"/>
    <s v="DESBLOQUEIO JUDICIAL AÇÃO TRABALHISTA ROBSON SANTIAGO - DESPESAS COM PROCESSOS  (100,00%);"/>
    <n v="221.38"/>
    <m/>
    <n v="221.38000000011118"/>
    <x v="13"/>
    <x v="0"/>
    <n v="3"/>
    <x v="2"/>
    <x v="0"/>
    <x v="0"/>
  </r>
  <r>
    <d v="2025-03-18T00:00:00"/>
    <s v="TRANSFERÊNCIA ENTRE BANCOS ITAÚ X CEF - Transferência entre Bancos (100,00%);"/>
    <n v="10000"/>
    <m/>
    <n v="10221.380000000112"/>
    <x v="6"/>
    <x v="0"/>
    <n v="3"/>
    <x v="2"/>
    <x v="0"/>
    <x v="0"/>
  </r>
  <r>
    <d v="2025-03-18T00:00:00"/>
    <s v="EMPRESTIMO BANCO CAIXA / CAPITAL DE GIRO R$ 300.000,00 - PAGAMENTOS EMPRESTIMOS (100,00%);"/>
    <m/>
    <n v="15804.58"/>
    <n v="-5583.199999999888"/>
    <x v="4"/>
    <x v="0"/>
    <n v="3"/>
    <x v="2"/>
    <x v="0"/>
    <x v="0"/>
  </r>
  <r>
    <d v="2025-03-20T00:00:00"/>
    <s v="TRANSFERÊNCIA ENTRE BANCOS ITAÚ X CEF - Transferência entre Bancos (100,00%);"/>
    <n v="40000"/>
    <m/>
    <n v="34416.800000000112"/>
    <x v="6"/>
    <x v="0"/>
    <n v="3"/>
    <x v="2"/>
    <x v="0"/>
    <x v="0"/>
  </r>
  <r>
    <d v="2025-03-20T00:00:00"/>
    <s v="ADIANTAMENTO 40% - SALARIO (100,00%);"/>
    <m/>
    <n v="35917.93"/>
    <n v="-1501.1299999998882"/>
    <x v="7"/>
    <x v="0"/>
    <n v="3"/>
    <x v="2"/>
    <x v="0"/>
    <x v="0"/>
  </r>
  <r>
    <d v="2025-03-24T00:00:00"/>
    <s v="DEB TARIFA - TARIFAS BANCARIAS (100,00%);"/>
    <m/>
    <n v="49"/>
    <n v="-1550.1299999998882"/>
    <x v="8"/>
    <x v="0"/>
    <n v="3"/>
    <x v="2"/>
    <x v="0"/>
    <x v="0"/>
  </r>
  <r>
    <d v="2025-03-31T00:00:00"/>
    <s v="TRANSFERÊNCIA ENTRE BANCOS SAFRA X CEF - Transferência entre Bancos (100,00%);"/>
    <n v="15000"/>
    <m/>
    <n v="13449.870000000112"/>
    <x v="6"/>
    <x v="0"/>
    <n v="3"/>
    <x v="2"/>
    <x v="0"/>
    <x v="0"/>
  </r>
  <r>
    <d v="2025-03-31T00:00:00"/>
    <s v="IMPOSTOS DEBITADOS EM CONTA CAIXA ECONOMICA - PARCELAMENTO (100,00%);"/>
    <m/>
    <n v="20240.230000000003"/>
    <n v="-6790.3599999998914"/>
    <x v="10"/>
    <x v="0"/>
    <n v="3"/>
    <x v="2"/>
    <x v="0"/>
    <x v="0"/>
  </r>
  <r>
    <d v="2025-03-31T00:00:00"/>
    <s v="Saldo Final CEF"/>
    <m/>
    <n v="-6790.3599999998914"/>
    <n v="-6790.3599999998914"/>
    <x v="11"/>
    <x v="0"/>
    <n v="3"/>
    <x v="2"/>
    <x v="0"/>
    <x v="0"/>
  </r>
  <r>
    <d v="2025-01-01T00:00:00"/>
    <s v="Saldo Inicial ITAU"/>
    <n v="948.89"/>
    <m/>
    <n v="948.89"/>
    <x v="16"/>
    <x v="0"/>
    <n v="1"/>
    <x v="0"/>
    <x v="1"/>
    <x v="0"/>
  </r>
  <r>
    <d v="2025-01-02T00:00:00"/>
    <s v="ADVOGADO GUERRA - TRIBUTÁRIO - HONORARIOS ADVOCATICIOS  (100,00%);"/>
    <m/>
    <n v="3000"/>
    <n v="-2051.11"/>
    <x v="17"/>
    <x v="0"/>
    <n v="1"/>
    <x v="0"/>
    <x v="1"/>
    <x v="0"/>
  </r>
  <r>
    <d v="2025-01-02T00:00:00"/>
    <s v="TANQUE PRESS/ PISTOLA/ KIT REPARO/ PINO P/ ENGATE - MATERIAIS / FERRAMENTAS  MANUAIS  (100,00%);"/>
    <m/>
    <n v="1156"/>
    <n v="-3207.11"/>
    <x v="18"/>
    <x v="0"/>
    <n v="1"/>
    <x v="0"/>
    <x v="1"/>
    <x v="0"/>
  </r>
  <r>
    <d v="2025-01-02T00:00:00"/>
    <s v="CAMISA E CALCA NR10 - UNIFORMES (100,00%);"/>
    <m/>
    <n v="3601.17"/>
    <n v="-6808.2800000000007"/>
    <x v="19"/>
    <x v="0"/>
    <n v="1"/>
    <x v="0"/>
    <x v="1"/>
    <x v="0"/>
  </r>
  <r>
    <d v="2025-01-02T00:00:00"/>
    <s v="EPIS - EPIS (100,00%);"/>
    <m/>
    <n v="3315"/>
    <n v="-10123.280000000001"/>
    <x v="20"/>
    <x v="0"/>
    <n v="1"/>
    <x v="0"/>
    <x v="1"/>
    <x v="0"/>
  </r>
  <r>
    <d v="2025-01-02T00:00:00"/>
    <s v="SOCIETY REF. 01.01 A 01.02 - ALUGUEL ALOJAMENTO  (100,00%);"/>
    <m/>
    <n v="1400"/>
    <n v="-11523.28"/>
    <x v="21"/>
    <x v="0"/>
    <n v="1"/>
    <x v="0"/>
    <x v="1"/>
    <x v="0"/>
  </r>
  <r>
    <d v="2025-01-02T00:00:00"/>
    <s v="ALUGUEL FUNCIONÁRIOS 01-01 A 01-02-25 - ALUGUEL ALOJAMENTO  (100,00%);"/>
    <m/>
    <n v="750"/>
    <n v="-12273.28"/>
    <x v="21"/>
    <x v="0"/>
    <n v="1"/>
    <x v="0"/>
    <x v="1"/>
    <x v="0"/>
  </r>
  <r>
    <d v="2025-01-02T00:00:00"/>
    <s v="SOCIETY - 01.01 A 01.02 - ALUGUEL ALOJAMENTO  (100,00%);"/>
    <m/>
    <n v="1100"/>
    <n v="-13373.28"/>
    <x v="21"/>
    <x v="0"/>
    <n v="1"/>
    <x v="0"/>
    <x v="1"/>
    <x v="0"/>
  </r>
  <r>
    <d v="2025-01-02T00:00:00"/>
    <s v="LUCAS 01.01 A 30.01 - ALUGUEL ALOJAMENTO  (100,00%);"/>
    <m/>
    <n v="600"/>
    <n v="-13973.28"/>
    <x v="21"/>
    <x v="0"/>
    <n v="1"/>
    <x v="0"/>
    <x v="1"/>
    <x v="0"/>
  </r>
  <r>
    <d v="2025-01-02T00:00:00"/>
    <s v="EPIS - EPIS (100,00%);"/>
    <m/>
    <n v="211.35"/>
    <n v="-14184.630000000001"/>
    <x v="20"/>
    <x v="0"/>
    <n v="1"/>
    <x v="0"/>
    <x v="1"/>
    <x v="0"/>
  </r>
  <r>
    <d v="2025-01-02T00:00:00"/>
    <s v="LOCAÇÃO CONTAINER - LOCAÇÃO CONTAINER  (100,00%);"/>
    <m/>
    <n v="500"/>
    <n v="-14684.630000000001"/>
    <x v="22"/>
    <x v="0"/>
    <n v="1"/>
    <x v="0"/>
    <x v="1"/>
    <x v="0"/>
  </r>
  <r>
    <d v="2025-01-02T00:00:00"/>
    <s v="EPIS - EPIS (100,00%);"/>
    <m/>
    <n v="876.46"/>
    <n v="-15561.09"/>
    <x v="20"/>
    <x v="0"/>
    <n v="1"/>
    <x v="0"/>
    <x v="1"/>
    <x v="0"/>
  </r>
  <r>
    <d v="2025-01-02T00:00:00"/>
    <s v="EPIS - EPIS (100,00%);"/>
    <m/>
    <n v="1529.95"/>
    <n v="-17091.04"/>
    <x v="20"/>
    <x v="0"/>
    <n v="1"/>
    <x v="0"/>
    <x v="1"/>
    <x v="0"/>
  </r>
  <r>
    <d v="2025-01-02T00:00:00"/>
    <s v="MAT. CONSUMO : DISCO FLAP FIBRA - MATERIAIS DE CONSUMO EM OBRAS  (100,00%);"/>
    <m/>
    <n v="295"/>
    <n v="-17386.04"/>
    <x v="23"/>
    <x v="0"/>
    <n v="1"/>
    <x v="0"/>
    <x v="1"/>
    <x v="0"/>
  </r>
  <r>
    <d v="2025-01-02T00:00:00"/>
    <s v="A IDEAL ISOLAMENTOS - CONTABILIDADE (100,00%);"/>
    <m/>
    <n v="565.04999999999995"/>
    <n v="-17951.09"/>
    <x v="24"/>
    <x v="0"/>
    <n v="1"/>
    <x v="0"/>
    <x v="1"/>
    <x v="0"/>
  </r>
  <r>
    <d v="2025-01-02T00:00:00"/>
    <s v="CLEBISOM TIAGO NUNES - FERIAS  (100,00%);"/>
    <m/>
    <n v="3505.55"/>
    <n v="-21456.639999999999"/>
    <x v="25"/>
    <x v="0"/>
    <n v="1"/>
    <x v="0"/>
    <x v="1"/>
    <x v="0"/>
  </r>
  <r>
    <d v="2025-01-02T00:00:00"/>
    <s v="JOSE DE RIBAMAR DA ROCHA NASCIMENTO - FERIAS  (100,00%);"/>
    <m/>
    <n v="5125.87"/>
    <n v="-26582.51"/>
    <x v="25"/>
    <x v="0"/>
    <n v="1"/>
    <x v="0"/>
    <x v="1"/>
    <x v="0"/>
  </r>
  <r>
    <d v="2025-01-02T00:00:00"/>
    <s v="COMBUSTÍVEL - COMBUSTIVEL VEICULOS (64,82)"/>
    <m/>
    <n v="2340.0700000000002"/>
    <n v="-28922.579999999998"/>
    <x v="26"/>
    <x v="0"/>
    <n v="1"/>
    <x v="0"/>
    <x v="1"/>
    <x v="0"/>
  </r>
  <r>
    <d v="2025-01-02T00:00:00"/>
    <s v="COMBUSTIVEL EQUIPAMENTOS (35,18%);"/>
    <m/>
    <n v="1270.05"/>
    <n v="-30192.629999999997"/>
    <x v="27"/>
    <x v="0"/>
    <n v="1"/>
    <x v="0"/>
    <x v="1"/>
    <x v="0"/>
  </r>
  <r>
    <d v="2025-01-02T00:00:00"/>
    <s v="MATERIAIS DE LIMPEZA - MATERIAIS DE LIMPEZA / HIGIENE  (100,00%);"/>
    <m/>
    <n v="1072.98"/>
    <n v="-31265.609999999997"/>
    <x v="28"/>
    <x v="0"/>
    <n v="1"/>
    <x v="0"/>
    <x v="1"/>
    <x v="0"/>
  </r>
  <r>
    <d v="2025-01-02T00:00:00"/>
    <s v="ALUGUEL SIDNEY / ENCARREGADO - ALUGUEL ALOJAMENTO  (100,00%);"/>
    <m/>
    <n v="1400"/>
    <n v="-32665.609999999997"/>
    <x v="21"/>
    <x v="0"/>
    <n v="1"/>
    <x v="0"/>
    <x v="1"/>
    <x v="0"/>
  </r>
  <r>
    <d v="2025-01-02T00:00:00"/>
    <s v="MULTA RESCISÓRIA - MULTA RESCISORIAS FGTS (100,00%);"/>
    <m/>
    <n v="6429.05"/>
    <n v="-39094.659999999996"/>
    <x v="29"/>
    <x v="0"/>
    <n v="1"/>
    <x v="0"/>
    <x v="1"/>
    <x v="0"/>
  </r>
  <r>
    <d v="2025-01-02T00:00:00"/>
    <s v="MULTA RESCISÓRIA - MULTA RESCISORIAS FGTS (100,00%);"/>
    <m/>
    <n v="4348.6000000000004"/>
    <n v="-43443.259999999995"/>
    <x v="29"/>
    <x v="0"/>
    <n v="1"/>
    <x v="0"/>
    <x v="1"/>
    <x v="0"/>
  </r>
  <r>
    <d v="2025-01-02T00:00:00"/>
    <s v="MULTA RESCISÓRIA - MULTA RESCISORIAS FGTS (100,00%);"/>
    <m/>
    <n v="1090.2"/>
    <n v="-44533.459999999992"/>
    <x v="29"/>
    <x v="0"/>
    <n v="1"/>
    <x v="0"/>
    <x v="1"/>
    <x v="0"/>
  </r>
  <r>
    <d v="2025-01-02T00:00:00"/>
    <s v="INTERNET AABA - INTERNET OBRAS  (100,00%);"/>
    <m/>
    <n v="71.760000000000005"/>
    <n v="-44605.219999999994"/>
    <x v="30"/>
    <x v="0"/>
    <n v="1"/>
    <x v="0"/>
    <x v="1"/>
    <x v="0"/>
  </r>
  <r>
    <d v="2025-01-02T00:00:00"/>
    <s v="FRETE TRANSPORTADORA SERENA - FRETE TRANSPORTADORA (100,00%);"/>
    <m/>
    <n v="914.12"/>
    <n v="-45519.34"/>
    <x v="31"/>
    <x v="0"/>
    <n v="1"/>
    <x v="0"/>
    <x v="1"/>
    <x v="0"/>
  </r>
  <r>
    <d v="2025-01-02T00:00:00"/>
    <s v="13° BRENDA BARBOSA CAMPOS - RH / DP - 13° SALARIO (100,00%);"/>
    <m/>
    <n v="6000"/>
    <n v="-51519.34"/>
    <x v="32"/>
    <x v="0"/>
    <n v="1"/>
    <x v="0"/>
    <x v="1"/>
    <x v="0"/>
  </r>
  <r>
    <d v="2025-01-02T00:00:00"/>
    <s v="UNIFORMES - UNIFORMES (100,00%);"/>
    <m/>
    <n v="405.7"/>
    <n v="-51925.039999999994"/>
    <x v="19"/>
    <x v="0"/>
    <n v="1"/>
    <x v="0"/>
    <x v="1"/>
    <x v="0"/>
  </r>
  <r>
    <d v="2025-01-02T00:00:00"/>
    <s v="LIXA FERRO / ESPATULA / GARFO / PROLONGADOR / ROLO / TRINCHA - MATERIAIS PINCEL / ROLOS / LIXAS  (100,00%);"/>
    <m/>
    <n v="1627.85"/>
    <n v="-53552.889999999992"/>
    <x v="33"/>
    <x v="0"/>
    <n v="1"/>
    <x v="0"/>
    <x v="1"/>
    <x v="0"/>
  </r>
  <r>
    <d v="2025-01-02T00:00:00"/>
    <s v="ESPATULA, ROLO E TRINCHA - MATERIAIS PINCEL / ROLOS / LIXAS  (100,00%);"/>
    <m/>
    <n v="1400"/>
    <n v="-54952.889999999992"/>
    <x v="33"/>
    <x v="0"/>
    <n v="1"/>
    <x v="0"/>
    <x v="1"/>
    <x v="0"/>
  </r>
  <r>
    <d v="2025-01-02T00:00:00"/>
    <s v="ESMALTE DF ULTRA RAPIDO AZUL - TINTAS E SOLVENTES (100,00%);"/>
    <m/>
    <n v="1125"/>
    <n v="-56077.889999999992"/>
    <x v="34"/>
    <x v="0"/>
    <n v="1"/>
    <x v="0"/>
    <x v="1"/>
    <x v="0"/>
  </r>
  <r>
    <d v="2025-01-02T00:00:00"/>
    <s v="TRINCHA/ROLOS/LIXAS E ESPÁTULAS - MATERIAIS PINCEL / ROLOS / LIXAS  (100,00%);"/>
    <m/>
    <n v="622.84"/>
    <n v="-56700.729999999989"/>
    <x v="33"/>
    <x v="0"/>
    <n v="1"/>
    <x v="0"/>
    <x v="1"/>
    <x v="0"/>
  </r>
  <r>
    <d v="2025-01-02T00:00:00"/>
    <s v="MATERIAIS DE CONSUMO : ROLO / LIXA E TRINCHA - MATERIAIS DE CONSUMO EM OBRAS  (100,00%);"/>
    <m/>
    <n v="835.5"/>
    <n v="-57536.229999999989"/>
    <x v="23"/>
    <x v="0"/>
    <n v="1"/>
    <x v="0"/>
    <x v="1"/>
    <x v="0"/>
  </r>
  <r>
    <d v="2025-01-02T00:00:00"/>
    <s v="TINTAS E SOLVENTES - TINTAS E SOLVENTES (100,00%);"/>
    <m/>
    <n v="1482.5"/>
    <n v="-59018.729999999989"/>
    <x v="34"/>
    <x v="0"/>
    <n v="1"/>
    <x v="0"/>
    <x v="1"/>
    <x v="0"/>
  </r>
  <r>
    <d v="2025-01-02T00:00:00"/>
    <s v="TINTAS E SOLVENTES - TINTAS E SOLVENTES (100,00%);"/>
    <m/>
    <n v="1290"/>
    <n v="-60308.729999999989"/>
    <x v="34"/>
    <x v="0"/>
    <n v="1"/>
    <x v="0"/>
    <x v="1"/>
    <x v="0"/>
  </r>
  <r>
    <d v="2025-01-02T00:00:00"/>
    <s v="50% MATERIAL ETERNIT - TINTAS E SOLVENTES (100,00%);"/>
    <m/>
    <n v="10915.15"/>
    <n v="-71223.87999999999"/>
    <x v="34"/>
    <x v="0"/>
    <n v="1"/>
    <x v="0"/>
    <x v="1"/>
    <x v="0"/>
  </r>
  <r>
    <d v="2025-01-02T00:00:00"/>
    <s v="VENDA DE MATERIAL EUROCHEM - TINTAS E SOLVENTES (100,00%);"/>
    <m/>
    <n v="3787.23"/>
    <n v="-75011.109999999986"/>
    <x v="34"/>
    <x v="0"/>
    <n v="1"/>
    <x v="0"/>
    <x v="1"/>
    <x v="0"/>
  </r>
  <r>
    <d v="2025-01-02T00:00:00"/>
    <s v="50% MATERIAL ETERNIT - TINTAS E SOLVENTES (100,00%);"/>
    <m/>
    <n v="10860.99"/>
    <n v="-85872.099999999991"/>
    <x v="34"/>
    <x v="0"/>
    <n v="1"/>
    <x v="0"/>
    <x v="1"/>
    <x v="0"/>
  </r>
  <r>
    <d v="2025-01-02T00:00:00"/>
    <s v="DESPESA DE VIAGEM REF. 31/12 A 03/01/25 - REFEIÇÕES COLABORADORES (10,95%)"/>
    <m/>
    <n v="600.05999999999995"/>
    <n v="-86472.159999999989"/>
    <x v="35"/>
    <x v="0"/>
    <n v="1"/>
    <x v="0"/>
    <x v="1"/>
    <x v="0"/>
  </r>
  <r>
    <d v="2025-01-02T00:00:00"/>
    <s v="DESPESA DE VIAGEM REF. 31/12 A 03/01/25 -PASSAGENS COLABORADORES (89,05%);"/>
    <m/>
    <n v="4879.9399999999996"/>
    <n v="-91352.099999999991"/>
    <x v="36"/>
    <x v="0"/>
    <n v="1"/>
    <x v="0"/>
    <x v="1"/>
    <x v="0"/>
  </r>
  <r>
    <d v="2025-01-02T00:00:00"/>
    <s v="REFEIÇÕES COLABORADORES - REFEIÇÕES COLABORADORES (100,00%);"/>
    <m/>
    <n v="36"/>
    <n v="-91388.099999999991"/>
    <x v="35"/>
    <x v="0"/>
    <n v="1"/>
    <x v="0"/>
    <x v="1"/>
    <x v="0"/>
  </r>
  <r>
    <d v="2025-01-02T00:00:00"/>
    <s v="LOCAÇÃO MUNCK REF. PERÍODO 19/12 A 19/12/24 - LOCAÇÃO MUNCK / GUINDASTES (100,00%);"/>
    <m/>
    <n v="2583.36"/>
    <n v="-93971.459999999992"/>
    <x v="37"/>
    <x v="0"/>
    <n v="1"/>
    <x v="0"/>
    <x v="1"/>
    <x v="0"/>
  </r>
  <r>
    <d v="2025-01-02T00:00:00"/>
    <s v="TRANSFERÊNCIA ENTRE BANCOS CEF X ITAÚ - Transferência entre Bancos (100,00%);"/>
    <n v="400000"/>
    <m/>
    <n v="306028.54000000004"/>
    <x v="6"/>
    <x v="0"/>
    <n v="1"/>
    <x v="0"/>
    <x v="1"/>
    <x v="0"/>
  </r>
  <r>
    <d v="2025-01-02T00:00:00"/>
    <s v="BM 04 DEZEMBRO/2024 - Recebimento de Clientes (100,00%);"/>
    <n v="128025"/>
    <m/>
    <n v="434053.54000000004"/>
    <x v="3"/>
    <x v="0"/>
    <n v="1"/>
    <x v="0"/>
    <x v="1"/>
    <x v="0"/>
  </r>
  <r>
    <d v="2025-01-02T00:00:00"/>
    <s v="BM 04 DEZEMBRO/2024 - Recebimento de Clientes (100,00%);"/>
    <n v="45235.5"/>
    <m/>
    <n v="479289.04000000004"/>
    <x v="3"/>
    <x v="0"/>
    <n v="1"/>
    <x v="0"/>
    <x v="1"/>
    <x v="0"/>
  </r>
  <r>
    <d v="2025-01-02T00:00:00"/>
    <s v="BM 04 DEZEMBRO/2024 - Recebimento de Clientes (100,00%);"/>
    <n v="128025"/>
    <m/>
    <n v="607314.04"/>
    <x v="3"/>
    <x v="0"/>
    <n v="1"/>
    <x v="0"/>
    <x v="1"/>
    <x v="0"/>
  </r>
  <r>
    <d v="2025-01-02T00:00:00"/>
    <s v="BM 04 DEZEMBRO/2024 - Recebimento de Clientes (100,00%);"/>
    <n v="33286.5"/>
    <m/>
    <n v="640600.54"/>
    <x v="3"/>
    <x v="0"/>
    <n v="1"/>
    <x v="0"/>
    <x v="1"/>
    <x v="0"/>
  </r>
  <r>
    <d v="2025-01-02T00:00:00"/>
    <s v="BM 04 DEZEMBRO/2024 - Recebimento de Clientes (100,00%);"/>
    <n v="58038"/>
    <m/>
    <n v="698638.54"/>
    <x v="3"/>
    <x v="0"/>
    <n v="1"/>
    <x v="0"/>
    <x v="1"/>
    <x v="0"/>
  </r>
  <r>
    <d v="2025-01-02T00:00:00"/>
    <s v="BM 04 DEZEMBRO/2024 - Recebimento de Clientes (100,00%);"/>
    <n v="70653.959999999992"/>
    <m/>
    <n v="769292.5"/>
    <x v="3"/>
    <x v="0"/>
    <n v="1"/>
    <x v="0"/>
    <x v="1"/>
    <x v="0"/>
  </r>
  <r>
    <d v="2025-01-02T00:00:00"/>
    <s v="BM 04 DEZEMBRO/2024 - Recebimento de Clientes (100,00%);"/>
    <n v="76815"/>
    <m/>
    <n v="846107.5"/>
    <x v="3"/>
    <x v="0"/>
    <n v="1"/>
    <x v="0"/>
    <x v="1"/>
    <x v="0"/>
  </r>
  <r>
    <d v="2025-01-02T00:00:00"/>
    <s v="BM 04 DEZEMBRO/2024 - Recebimento de Clientes (100,00%);"/>
    <n v="23911.58"/>
    <m/>
    <n v="870019.08"/>
    <x v="3"/>
    <x v="0"/>
    <n v="1"/>
    <x v="0"/>
    <x v="1"/>
    <x v="0"/>
  </r>
  <r>
    <d v="2025-01-02T00:00:00"/>
    <s v="TRANSFERENCIA ENTRE BANCOS ITAU X SAFRA - Transferência entre Bancos (100,00%);"/>
    <m/>
    <n v="29449.16"/>
    <n v="840569.91999999993"/>
    <x v="1"/>
    <x v="0"/>
    <n v="1"/>
    <x v="0"/>
    <x v="1"/>
    <x v="0"/>
  </r>
  <r>
    <d v="2025-01-03T00:00:00"/>
    <s v="MAQUINAS E EQUIPAMENTOS - MAQUINAS / EQUIPAMENTOS  (100,00%);"/>
    <m/>
    <n v="2452.4499999999998"/>
    <n v="838117.47"/>
    <x v="38"/>
    <x v="0"/>
    <n v="1"/>
    <x v="0"/>
    <x v="1"/>
    <x v="0"/>
  </r>
  <r>
    <d v="2025-01-03T00:00:00"/>
    <s v="ADCONT MATRIZ - CONTABILIDADE (100,00%);"/>
    <m/>
    <n v="3209.66"/>
    <n v="834907.80999999994"/>
    <x v="24"/>
    <x v="0"/>
    <n v="1"/>
    <x v="0"/>
    <x v="1"/>
    <x v="0"/>
  </r>
  <r>
    <d v="2025-01-03T00:00:00"/>
    <s v="TRANSPORTE EDIVALDO 16/12 A 19/12/24 - TRANSPORTE DE COLABORADORES  (100,00%);"/>
    <m/>
    <n v="580"/>
    <n v="834327.80999999994"/>
    <x v="39"/>
    <x v="0"/>
    <n v="1"/>
    <x v="0"/>
    <x v="1"/>
    <x v="0"/>
  </r>
  <r>
    <d v="2025-01-03T00:00:00"/>
    <s v="CAIXA ROTATIVO REF. MÊS 01/25 / JOSÉ EDUARDO - FRETE MATERIAIS E EQUIPAMENTOS (80,00%)"/>
    <m/>
    <n v="800"/>
    <n v="833527.80999999994"/>
    <x v="40"/>
    <x v="0"/>
    <n v="1"/>
    <x v="0"/>
    <x v="1"/>
    <x v="0"/>
  </r>
  <r>
    <d v="2025-01-03T00:00:00"/>
    <s v="CAIXA ROTATIVO REF. MÊS 01/25 / JOSÉ EDUARDO -MATERIAIS DE LIMPEZA / HIGIENE  (20,00%);"/>
    <m/>
    <n v="200"/>
    <n v="833327.80999999994"/>
    <x v="28"/>
    <x v="0"/>
    <n v="1"/>
    <x v="0"/>
    <x v="1"/>
    <x v="0"/>
  </r>
  <r>
    <d v="2025-01-03T00:00:00"/>
    <s v="SEGURO DE VIDA GILVAN - SEGURO DE VIDA GILVAN / GENILDO (100,00%);"/>
    <m/>
    <n v="2360.27"/>
    <n v="830967.53999999992"/>
    <x v="41"/>
    <x v="0"/>
    <n v="1"/>
    <x v="0"/>
    <x v="1"/>
    <x v="0"/>
  </r>
  <r>
    <d v="2025-01-03T00:00:00"/>
    <s v="SEGURO DE VIDA GENILDO - SEGURO DE VIDA GILVAN / GENILDO (100,00%);"/>
    <m/>
    <n v="2704.8"/>
    <n v="828262.73999999987"/>
    <x v="41"/>
    <x v="0"/>
    <n v="1"/>
    <x v="0"/>
    <x v="1"/>
    <x v="0"/>
  </r>
  <r>
    <d v="2025-01-03T00:00:00"/>
    <s v="REFEIÇÕES COLABORADORES REF. 04/12 A 19/12 - REFEIÇÕES COLABORADORES (100,00%);"/>
    <m/>
    <n v="8536"/>
    <n v="819726.73999999987"/>
    <x v="35"/>
    <x v="0"/>
    <n v="1"/>
    <x v="0"/>
    <x v="1"/>
    <x v="0"/>
  </r>
  <r>
    <d v="2025-01-03T00:00:00"/>
    <s v="REFEIÇÕES COLABORADORES - REFEIÇÕES COLABORADORES (100,00%);"/>
    <m/>
    <n v="30"/>
    <n v="819696.73999999987"/>
    <x v="35"/>
    <x v="0"/>
    <n v="1"/>
    <x v="0"/>
    <x v="1"/>
    <x v="0"/>
  </r>
  <r>
    <d v="2025-01-03T00:00:00"/>
    <s v="JUROS CHEQUE ESPECIAL IOF - JUROS BANCARIOS  (100,00%);"/>
    <m/>
    <n v="167.73"/>
    <n v="819529.00999999989"/>
    <x v="2"/>
    <x v="0"/>
    <n v="1"/>
    <x v="0"/>
    <x v="1"/>
    <x v="0"/>
  </r>
  <r>
    <d v="2025-01-03T00:00:00"/>
    <s v="JUROS CHEQUE ESPECIAL IOF - JUROS BANCARIOS  (100,00%);"/>
    <m/>
    <n v="46.73"/>
    <n v="819482.27999999991"/>
    <x v="2"/>
    <x v="0"/>
    <n v="1"/>
    <x v="0"/>
    <x v="1"/>
    <x v="0"/>
  </r>
  <r>
    <d v="2025-01-03T00:00:00"/>
    <s v="JUROS CHEQUES ESPECIAL IOF - JUROS BANCARIOS  (100,00%);"/>
    <m/>
    <n v="176.18"/>
    <n v="819306.09999999986"/>
    <x v="2"/>
    <x v="0"/>
    <n v="1"/>
    <x v="0"/>
    <x v="1"/>
    <x v="0"/>
  </r>
  <r>
    <d v="2025-01-03T00:00:00"/>
    <s v="MULTA DO ÔNIBUS - MULTAS DE TRANSITO  (100,00%);"/>
    <m/>
    <n v="137.11000000000001"/>
    <n v="819168.98999999987"/>
    <x v="42"/>
    <x v="0"/>
    <n v="1"/>
    <x v="0"/>
    <x v="1"/>
    <x v="0"/>
  </r>
  <r>
    <d v="2025-01-03T00:00:00"/>
    <s v="JUROS CHEQUE ESPECIAL IOF - JUROS BANCARIOS  (100,00%);"/>
    <m/>
    <n v="90.55"/>
    <n v="819078.43999999983"/>
    <x v="2"/>
    <x v="0"/>
    <n v="1"/>
    <x v="0"/>
    <x v="1"/>
    <x v="0"/>
  </r>
  <r>
    <d v="2025-01-03T00:00:00"/>
    <s v="DESP. REF 11-11 A 17-11 - MANUTENÇÃO/PEÇAS  VEICULOS (5,21%)"/>
    <m/>
    <n v="90.02"/>
    <n v="818988.41999999981"/>
    <x v="43"/>
    <x v="0"/>
    <n v="1"/>
    <x v="0"/>
    <x v="1"/>
    <x v="0"/>
  </r>
  <r>
    <d v="2025-01-03T00:00:00"/>
    <s v="DESP. REF 11-11 A 17-11 -COMBUSTIVEL VEICULOS (36,92%)"/>
    <m/>
    <n v="637.91999999999996"/>
    <n v="818350.49999999977"/>
    <x v="26"/>
    <x v="0"/>
    <n v="1"/>
    <x v="0"/>
    <x v="1"/>
    <x v="0"/>
  </r>
  <r>
    <d v="2025-01-03T00:00:00"/>
    <s v="DESP. REF 11-11 A 17-11 -COMBUSTIVEL EQUIPAMENTOS (57,87%);"/>
    <m/>
    <n v="999.93"/>
    <n v="817350.56999999972"/>
    <x v="27"/>
    <x v="0"/>
    <n v="1"/>
    <x v="0"/>
    <x v="1"/>
    <x v="0"/>
  </r>
  <r>
    <d v="2025-01-03T00:00:00"/>
    <s v="DESPESAS REF. PERÍODO 04/11 A 10/11 - MANUTENÇÃO/PEÇAS  VEICULOS (2,14%)"/>
    <m/>
    <n v="127.93"/>
    <n v="817222.63999999966"/>
    <x v="43"/>
    <x v="0"/>
    <n v="1"/>
    <x v="0"/>
    <x v="1"/>
    <x v="0"/>
  </r>
  <r>
    <d v="2025-01-03T00:00:00"/>
    <s v="DESPESAS REF. PERÍODO 04/11 A 10/11 - COMBUSTIVEL VEICULOS (14,72%)"/>
    <m/>
    <n v="879.98"/>
    <n v="816342.65999999968"/>
    <x v="26"/>
    <x v="0"/>
    <n v="1"/>
    <x v="0"/>
    <x v="1"/>
    <x v="0"/>
  </r>
  <r>
    <d v="2025-01-03T00:00:00"/>
    <s v="DESPESAS REF. PERÍODO 04/11 A 10/11 -HOTEL COLABORADORES  (33,45%)"/>
    <m/>
    <n v="1999.7"/>
    <n v="814342.95999999973"/>
    <x v="44"/>
    <x v="0"/>
    <n v="1"/>
    <x v="0"/>
    <x v="1"/>
    <x v="0"/>
  </r>
  <r>
    <d v="2025-01-03T00:00:00"/>
    <s v="DESPESAS REF. PERÍODO 04/11 A 10/11 -REFEIÇÕES COLABORADORES (2,28%)"/>
    <m/>
    <n v="136.30000000000001"/>
    <n v="814206.65999999968"/>
    <x v="35"/>
    <x v="0"/>
    <n v="1"/>
    <x v="0"/>
    <x v="1"/>
    <x v="0"/>
  </r>
  <r>
    <d v="2025-01-03T00:00:00"/>
    <s v="DESPESAS REF. PERÍODO 04/11 A 10/11-EPIS (1,67%)"/>
    <m/>
    <n v="99.83"/>
    <n v="814106.82999999973"/>
    <x v="20"/>
    <x v="0"/>
    <n v="1"/>
    <x v="0"/>
    <x v="1"/>
    <x v="0"/>
  </r>
  <r>
    <d v="2025-01-03T00:00:00"/>
    <s v="DESPESAS REF. PERÍODO 04/11 A 10/11 BONIFICAÇOES (41,82%)"/>
    <m/>
    <n v="2500.0700000000002"/>
    <n v="811606.75999999978"/>
    <x v="45"/>
    <x v="0"/>
    <n v="1"/>
    <x v="0"/>
    <x v="1"/>
    <x v="0"/>
  </r>
  <r>
    <d v="2025-01-03T00:00:00"/>
    <s v="DESPESAS REF. PERÍODO 04/11 A 10/11 -MATERIAIS / FERRAMENTAS  MANUAIS  (0,56%)"/>
    <m/>
    <n v="33.47"/>
    <n v="811573.2899999998"/>
    <x v="18"/>
    <x v="0"/>
    <n v="1"/>
    <x v="0"/>
    <x v="1"/>
    <x v="0"/>
  </r>
  <r>
    <d v="2025-01-03T00:00:00"/>
    <s v="DESPESAS REF. PERÍODO 04/11 A 10/11 -MATERIAIS DE CONSUMO EM OBRAS  (0,84%)"/>
    <m/>
    <n v="50.21"/>
    <n v="811523.07999999984"/>
    <x v="23"/>
    <x v="0"/>
    <n v="1"/>
    <x v="0"/>
    <x v="1"/>
    <x v="0"/>
  </r>
  <r>
    <d v="2025-01-03T00:00:00"/>
    <s v="DESPESAS REF. PERÍODO 04/11 A 10/11 - GUINCHO  (2,51%)"/>
    <m/>
    <n v="150.69"/>
    <n v="811372.3899999999"/>
    <x v="46"/>
    <x v="0"/>
    <n v="1"/>
    <x v="0"/>
    <x v="1"/>
    <x v="0"/>
  </r>
  <r>
    <d v="2025-01-03T00:00:00"/>
    <s v="DESP REF. 18/11 A 30/11 - COMBUSTIVEL EQUIPAMENTOS (100,00%);"/>
    <m/>
    <n v="1829.48"/>
    <n v="809542.90999999992"/>
    <x v="27"/>
    <x v="0"/>
    <n v="1"/>
    <x v="0"/>
    <x v="1"/>
    <x v="0"/>
  </r>
  <r>
    <d v="2025-01-03T00:00:00"/>
    <s v="DESP. REF. 01/12 A 08/12 - MANUTENÇÃO/PEÇAS  VEICULOS (1,86%)"/>
    <m/>
    <n v="14.97"/>
    <n v="809527.94"/>
    <x v="43"/>
    <x v="0"/>
    <n v="1"/>
    <x v="0"/>
    <x v="1"/>
    <x v="0"/>
  </r>
  <r>
    <d v="2025-01-03T00:00:00"/>
    <s v="DESP. REF. 01/12 A 08/12 -COMBUSTIVEL VEICULOS (49,67%)"/>
    <m/>
    <n v="399.97"/>
    <n v="809127.97"/>
    <x v="26"/>
    <x v="0"/>
    <n v="1"/>
    <x v="0"/>
    <x v="1"/>
    <x v="0"/>
  </r>
  <r>
    <d v="2025-01-03T00:00:00"/>
    <s v="DESP. REF. 01/12 A 08/12 -MATERIAIS DE CONSUMO EM OBRAS  (48,46%)"/>
    <m/>
    <n v="390.32"/>
    <n v="808737.65"/>
    <x v="23"/>
    <x v="0"/>
    <n v="1"/>
    <x v="0"/>
    <x v="1"/>
    <x v="0"/>
  </r>
  <r>
    <d v="2025-01-03T00:00:00"/>
    <s v="DESPESAS VLI PERÍODO 04/11 A 06/12/24 - SERVIÇO LAVA JATO (7,83%)"/>
    <m/>
    <n v="309.89"/>
    <n v="808427.76"/>
    <x v="47"/>
    <x v="0"/>
    <n v="1"/>
    <x v="0"/>
    <x v="1"/>
    <x v="0"/>
  </r>
  <r>
    <d v="2025-01-03T00:00:00"/>
    <s v="DESPESAS VLI PERÍODO 04/11 A 06/12/24 -MANUTENÇÃO/PEÇAS  VEICULOS (13,30%)"/>
    <m/>
    <n v="526.38"/>
    <n v="807901.38"/>
    <x v="43"/>
    <x v="0"/>
    <n v="1"/>
    <x v="0"/>
    <x v="1"/>
    <x v="0"/>
  </r>
  <r>
    <d v="2025-01-03T00:00:00"/>
    <s v="DESPESAS VLI PERÍODO 04/11 A 06/12/24 -REFEIÇÕES COLABORADORES (10,33%);"/>
    <m/>
    <n v="408.84"/>
    <n v="807492.54"/>
    <x v="35"/>
    <x v="0"/>
    <n v="1"/>
    <x v="0"/>
    <x v="1"/>
    <x v="0"/>
  </r>
  <r>
    <d v="2025-01-03T00:00:00"/>
    <s v="DESPESAS VLI PERÍODO 04/11 A 06/12/24 -EPIS (8,39%)"/>
    <m/>
    <n v="332.06"/>
    <n v="807160.48"/>
    <x v="20"/>
    <x v="0"/>
    <n v="1"/>
    <x v="0"/>
    <x v="1"/>
    <x v="0"/>
  </r>
  <r>
    <d v="2025-01-03T00:00:00"/>
    <s v="DESPESAS VLI PERÍODO 04/11 A 06/12/24 -TRANSPORTE DE COLABORADORES  (4,04%)"/>
    <m/>
    <n v="159.88999999999999"/>
    <n v="807000.59"/>
    <x v="39"/>
    <x v="0"/>
    <n v="1"/>
    <x v="0"/>
    <x v="1"/>
    <x v="0"/>
  </r>
  <r>
    <d v="2025-01-03T00:00:00"/>
    <s v="DESPESAS VLI PERÍODO 04/11 A 06/12/24 - MANUTENÇÃO/PEÇAS MAQUINAS E EQUIPAMENTOS (5,18%)"/>
    <m/>
    <n v="205.01"/>
    <n v="806795.58"/>
    <x v="48"/>
    <x v="0"/>
    <n v="1"/>
    <x v="0"/>
    <x v="1"/>
    <x v="0"/>
  </r>
  <r>
    <d v="2025-01-03T00:00:00"/>
    <s v="DESPESAS VLI PERÍODO 04/11 A 06/12/24 -SERVIÇO SERRALHEIRO  (6,28%)"/>
    <m/>
    <n v="248.55"/>
    <n v="806547.02999999991"/>
    <x v="49"/>
    <x v="0"/>
    <n v="1"/>
    <x v="0"/>
    <x v="1"/>
    <x v="0"/>
  </r>
  <r>
    <d v="2025-01-03T00:00:00"/>
    <s v="DESPESAS VLI PERÍODO 04/11 A 06/12/24 -INTERNET OBRAS  (7,09%)"/>
    <m/>
    <n v="280.60000000000002"/>
    <n v="806266.42999999993"/>
    <x v="30"/>
    <x v="0"/>
    <n v="1"/>
    <x v="0"/>
    <x v="1"/>
    <x v="0"/>
  </r>
  <r>
    <d v="2025-01-03T00:00:00"/>
    <s v="DESPESAS VLI PERÍODO 04/11 A 06/12/24-MATERIAIS DE CONSUMO EM OBRAS  (37,56%)"/>
    <m/>
    <n v="1486.59"/>
    <n v="804779.84"/>
    <x v="23"/>
    <x v="0"/>
    <n v="1"/>
    <x v="0"/>
    <x v="1"/>
    <x v="0"/>
  </r>
  <r>
    <d v="2025-01-03T00:00:00"/>
    <s v="LOCAÇÃO COMPRESSOR AR DIESEL - LOCAÇÃO COMPRESSORES (100,00%);"/>
    <m/>
    <n v="10000"/>
    <n v="794779.84"/>
    <x v="50"/>
    <x v="0"/>
    <n v="1"/>
    <x v="0"/>
    <x v="1"/>
    <x v="0"/>
  </r>
  <r>
    <d v="2025-01-03T00:00:00"/>
    <s v="PASSAGEM COLABORADOR TARCISIO LIMA - PASSAGENS COLABORADORES (100,00%);"/>
    <m/>
    <n v="50"/>
    <n v="794729.83999999973"/>
    <x v="36"/>
    <x v="0"/>
    <n v="1"/>
    <x v="0"/>
    <x v="1"/>
    <x v="0"/>
  </r>
  <r>
    <d v="2025-01-03T00:00:00"/>
    <s v="REFEICÕES COLABORADORES - REFEIÇÕES COLABORADORES (100,00%);"/>
    <m/>
    <n v="2160"/>
    <n v="792569.83999999973"/>
    <x v="35"/>
    <x v="0"/>
    <n v="1"/>
    <x v="0"/>
    <x v="1"/>
    <x v="0"/>
  </r>
  <r>
    <d v="2025-01-03T00:00:00"/>
    <s v="REFEIÇÕES COLABORADORES - REFEIÇÕES COLABORADORES (100,00%);"/>
    <m/>
    <n v="2772"/>
    <n v="789797.83999999973"/>
    <x v="35"/>
    <x v="0"/>
    <n v="1"/>
    <x v="0"/>
    <x v="1"/>
    <x v="0"/>
  </r>
  <r>
    <d v="2025-01-03T00:00:00"/>
    <s v="SARAH REGINA LACERDA PEREIRA - ACERTO RESCISORIOS  (100,00%);"/>
    <m/>
    <n v="4656.1099999999997"/>
    <n v="785141.72999999975"/>
    <x v="51"/>
    <x v="0"/>
    <n v="1"/>
    <x v="0"/>
    <x v="1"/>
    <x v="0"/>
  </r>
  <r>
    <d v="2025-01-03T00:00:00"/>
    <s v="SARAH REGINA LACERDA PEREIRA - MULTA RESCISORIAS FGTS (100,00%);"/>
    <m/>
    <n v="911.25"/>
    <n v="784230.47999999975"/>
    <x v="29"/>
    <x v="0"/>
    <n v="1"/>
    <x v="0"/>
    <x v="1"/>
    <x v="0"/>
  </r>
  <r>
    <d v="2025-01-03T00:00:00"/>
    <s v="PASSAGEM AEREA GYN X CGH - PASSAGENS COLABORADORES (100,00%);"/>
    <m/>
    <n v="1433.85"/>
    <n v="782796.62999999977"/>
    <x v="36"/>
    <x v="0"/>
    <n v="1"/>
    <x v="0"/>
    <x v="1"/>
    <x v="0"/>
  </r>
  <r>
    <d v="2025-01-03T00:00:00"/>
    <s v="AREIA P/ JATEAMENTO - ABRASIVOS (100,00%);"/>
    <m/>
    <n v="1000"/>
    <n v="781796.62999999977"/>
    <x v="52"/>
    <x v="0"/>
    <n v="1"/>
    <x v="0"/>
    <x v="1"/>
    <x v="0"/>
  </r>
  <r>
    <d v="2025-01-03T00:00:00"/>
    <s v="PASTILHA E OLEO LUBRIFICANTE - MANUTENÇÃO/PEÇAS  VEICULOS (100,00%);"/>
    <m/>
    <n v="25.5"/>
    <n v="781771.12999999977"/>
    <x v="43"/>
    <x v="0"/>
    <n v="1"/>
    <x v="0"/>
    <x v="1"/>
    <x v="0"/>
  </r>
  <r>
    <d v="2025-01-03T00:00:00"/>
    <s v="01 DIÁRIA CAMINHÃO MUNCK / OBRA ETERNIT - LOCAÇÃO MUNCK / GUINDASTES (100,00%);"/>
    <m/>
    <n v="1600"/>
    <n v="780171.12999999977"/>
    <x v="37"/>
    <x v="0"/>
    <n v="1"/>
    <x v="0"/>
    <x v="1"/>
    <x v="0"/>
  </r>
  <r>
    <d v="2025-01-03T00:00:00"/>
    <s v="TRANSFERÊNCIA ENTRE BANCOS ITAÚ X SAFRA - Transferência entre Bancos (100,00%);"/>
    <m/>
    <n v="12949.83"/>
    <n v="767221.29999999981"/>
    <x v="1"/>
    <x v="0"/>
    <n v="1"/>
    <x v="0"/>
    <x v="1"/>
    <x v="0"/>
  </r>
  <r>
    <d v="2025-01-03T00:00:00"/>
    <s v="TRANSFERÊNCIA ENTRE BANCOS ITAÚ X ITAÚ ANDAIMES - Transferência entre Bancos (100,00%);"/>
    <m/>
    <n v="500000"/>
    <n v="267221.29999999981"/>
    <x v="1"/>
    <x v="0"/>
    <n v="1"/>
    <x v="0"/>
    <x v="1"/>
    <x v="0"/>
  </r>
  <r>
    <d v="2025-01-03T00:00:00"/>
    <s v="TRANSFERENCIA ENTRE BANCOS CEF X ITAÚ - Transferência entre Bancos (100,00%);"/>
    <n v="268576.19"/>
    <m/>
    <n v="535797.48999999976"/>
    <x v="6"/>
    <x v="0"/>
    <n v="1"/>
    <x v="0"/>
    <x v="1"/>
    <x v="0"/>
  </r>
  <r>
    <d v="2025-01-03T00:00:00"/>
    <s v="IOF - JUROS BANCARIOS  (100,00%);"/>
    <m/>
    <n v="39.020000000000003"/>
    <n v="535758.46999999974"/>
    <x v="2"/>
    <x v="0"/>
    <n v="1"/>
    <x v="0"/>
    <x v="1"/>
    <x v="0"/>
  </r>
  <r>
    <d v="2025-01-03T00:00:00"/>
    <s v="IOF - JUROS BANCARIOS  (100,00%);"/>
    <m/>
    <n v="76.260000000000005"/>
    <n v="535682.20999999973"/>
    <x v="2"/>
    <x v="0"/>
    <n v="1"/>
    <x v="0"/>
    <x v="1"/>
    <x v="0"/>
  </r>
  <r>
    <d v="2025-01-03T00:00:00"/>
    <s v="TAR CONTA CERTA 12/24 - TARIFAS BANCARIAS (100,00%);"/>
    <m/>
    <n v="149"/>
    <n v="535533.20999999973"/>
    <x v="8"/>
    <x v="0"/>
    <n v="1"/>
    <x v="0"/>
    <x v="1"/>
    <x v="0"/>
  </r>
  <r>
    <d v="2025-01-03T00:00:00"/>
    <s v="TAR TED - TARIFAS BANCARIAS (100,00%);"/>
    <m/>
    <n v="10.6"/>
    <n v="535522.60999999975"/>
    <x v="8"/>
    <x v="0"/>
    <n v="1"/>
    <x v="0"/>
    <x v="1"/>
    <x v="0"/>
  </r>
  <r>
    <d v="2025-01-03T00:00:00"/>
    <s v="TAR PIX PGTO TRANSF - TARIFAS BANCARIAS (100,00%);"/>
    <m/>
    <n v="357.74"/>
    <n v="535164.86999999976"/>
    <x v="8"/>
    <x v="0"/>
    <n v="1"/>
    <x v="0"/>
    <x v="1"/>
    <x v="0"/>
  </r>
  <r>
    <d v="2025-01-03T00:00:00"/>
    <s v="DIÁRIA VIAGEM COLABORADORES FOLGA DE CAMPO - PASSAGENS COLABORADORES (100,00%);"/>
    <m/>
    <n v="1200"/>
    <n v="533964.86999999976"/>
    <x v="36"/>
    <x v="0"/>
    <n v="1"/>
    <x v="0"/>
    <x v="1"/>
    <x v="0"/>
  </r>
  <r>
    <d v="2025-01-03T00:00:00"/>
    <s v="COMBUSTIVEL VIAGEM COLABORADORES FOLGA DE CAMPO - COMBUSTIVEL VEICULOS (100,00%);"/>
    <m/>
    <n v="997.65"/>
    <n v="532967.21999999974"/>
    <x v="26"/>
    <x v="0"/>
    <n v="1"/>
    <x v="0"/>
    <x v="1"/>
    <x v="0"/>
  </r>
  <r>
    <d v="2025-01-06T00:00:00"/>
    <s v="BM 01 SPOT PTC 0836-24 - Recebimento de Clientes (100,00%);"/>
    <n v="13946.36"/>
    <m/>
    <n v="546913.57999999973"/>
    <x v="3"/>
    <x v="0"/>
    <n v="1"/>
    <x v="0"/>
    <x v="1"/>
    <x v="0"/>
  </r>
  <r>
    <d v="2025-01-06T00:00:00"/>
    <s v="SERVIÇO DE CONSULTORIA 1° PAGAMENTOS - SERVIÇOS DE CONSULTORIA  (100,00%);"/>
    <m/>
    <n v="3918"/>
    <n v="542995.57999999973"/>
    <x v="53"/>
    <x v="0"/>
    <n v="1"/>
    <x v="0"/>
    <x v="1"/>
    <x v="0"/>
  </r>
  <r>
    <d v="2025-01-06T00:00:00"/>
    <s v="HM BM SELANTE GRAFEFO - SERENA - TINTAS E SOLVENTES (100,00%);"/>
    <m/>
    <n v="3428.36"/>
    <n v="539567.21999999974"/>
    <x v="34"/>
    <x v="0"/>
    <n v="1"/>
    <x v="0"/>
    <x v="1"/>
    <x v="0"/>
  </r>
  <r>
    <d v="2025-01-06T00:00:00"/>
    <s v="CASA DE CALDAS GILVAN GENILDO - CASA DE CALDAS GILVAN / GENILDO (100,00%);"/>
    <m/>
    <n v="2520.9499999999998"/>
    <n v="537046.26999999979"/>
    <x v="54"/>
    <x v="0"/>
    <n v="1"/>
    <x v="0"/>
    <x v="1"/>
    <x v="0"/>
  </r>
  <r>
    <d v="2025-01-06T00:00:00"/>
    <s v="ALUGUEL CASA 05.01 A 05.02.25 - ALUGUEL ALOJAMENTO  (100,00%);"/>
    <m/>
    <n v="1600"/>
    <n v="535446.26999999979"/>
    <x v="21"/>
    <x v="0"/>
    <n v="1"/>
    <x v="0"/>
    <x v="1"/>
    <x v="0"/>
  </r>
  <r>
    <d v="2025-01-06T00:00:00"/>
    <s v="ESTOPA PASTELÃO 25KG - MATERIAIS DE CONSUMO EM OBRAS  (100,00%);"/>
    <m/>
    <n v="230"/>
    <n v="535216.26999999979"/>
    <x v="23"/>
    <x v="0"/>
    <n v="1"/>
    <x v="0"/>
    <x v="1"/>
    <x v="0"/>
  </r>
  <r>
    <d v="2025-01-06T00:00:00"/>
    <s v="DISCO FLAP 4.1/2 - MATERIAIS DE CONSUMO EM OBRAS  (100,00%);"/>
    <m/>
    <n v="459.8"/>
    <n v="534756.46999999974"/>
    <x v="23"/>
    <x v="0"/>
    <n v="1"/>
    <x v="0"/>
    <x v="1"/>
    <x v="0"/>
  </r>
  <r>
    <d v="2025-01-06T00:00:00"/>
    <s v="CONTRIBUIÇÃO ASSOCIATIVA REF. A TRIMESTRAL 2025 - SERVIÇO ABRACO ANUIDADE (100,00%);"/>
    <m/>
    <n v="1152"/>
    <n v="533604.46999999974"/>
    <x v="55"/>
    <x v="0"/>
    <n v="1"/>
    <x v="0"/>
    <x v="1"/>
    <x v="0"/>
  </r>
  <r>
    <d v="2025-01-06T00:00:00"/>
    <s v="TRANSPORTE COLABORADORES REF. MÊS 11/2024 - TRANSPORTE DE COLABORADORES  (100,00%);"/>
    <m/>
    <n v="880"/>
    <n v="532724.46999999974"/>
    <x v="39"/>
    <x v="0"/>
    <n v="1"/>
    <x v="0"/>
    <x v="1"/>
    <x v="0"/>
  </r>
  <r>
    <d v="2025-01-06T00:00:00"/>
    <s v="ACORDO PROCESSO - PEDRO JORGE ARAUJO DE FREITAS - GUIAS TRABALHISTAS E PROCESSO (100,00%);"/>
    <m/>
    <n v="3334"/>
    <n v="529390.46999999974"/>
    <x v="15"/>
    <x v="0"/>
    <n v="1"/>
    <x v="0"/>
    <x v="1"/>
    <x v="0"/>
  </r>
  <r>
    <d v="2025-01-06T00:00:00"/>
    <s v="REFEIÇÕES COLABORADORES REF. 01/12 A 15/12/24 - REFEIÇÕES COLABORADORES (100,00%);"/>
    <m/>
    <n v="3081.5"/>
    <n v="526308.96999999974"/>
    <x v="35"/>
    <x v="0"/>
    <n v="1"/>
    <x v="0"/>
    <x v="1"/>
    <x v="0"/>
  </r>
  <r>
    <d v="2025-01-06T00:00:00"/>
    <s v="EXAME - ASO - EXAMES  (100,00%);"/>
    <m/>
    <n v="2441.98"/>
    <n v="523866.98999999976"/>
    <x v="56"/>
    <x v="0"/>
    <n v="1"/>
    <x v="0"/>
    <x v="1"/>
    <x v="0"/>
  </r>
  <r>
    <d v="2025-01-06T00:00:00"/>
    <s v="LOCAÇÃO 05 COLETES SALVA-VIDAS REF. 25/11 A 24/12 - LOCAÇÃO EQUIPAMENTOS  (100,00%);"/>
    <m/>
    <n v="421.82"/>
    <n v="523445.16999999975"/>
    <x v="57"/>
    <x v="0"/>
    <n v="1"/>
    <x v="0"/>
    <x v="1"/>
    <x v="0"/>
  </r>
  <r>
    <d v="2025-01-06T00:00:00"/>
    <s v="LOCAÇÃO DE COMPRESSOR REF. 24/11 A 20/12 - LOCAÇÃO COMPRESSORES (100,00%);"/>
    <m/>
    <n v="4176.4799999999996"/>
    <n v="519268.68999999977"/>
    <x v="50"/>
    <x v="0"/>
    <n v="1"/>
    <x v="0"/>
    <x v="1"/>
    <x v="0"/>
  </r>
  <r>
    <d v="2025-01-06T00:00:00"/>
    <s v="LOCAÇÃO DE COMPRESSOR REF. 06/12 A 20/12/24 - LOCAÇÃO COMPRESSORES (100,00%);"/>
    <m/>
    <n v="2320.2199999999998"/>
    <n v="516948.4699999998"/>
    <x v="50"/>
    <x v="0"/>
    <n v="1"/>
    <x v="0"/>
    <x v="1"/>
    <x v="0"/>
  </r>
  <r>
    <d v="2025-01-06T00:00:00"/>
    <s v="LOCAÇÃO DE COMPRESSORES REF. 26/11 A 19/12/24 - LOCAÇÃO COMPRESSORES (100,00%);"/>
    <m/>
    <n v="7424.83"/>
    <n v="509523.63999999978"/>
    <x v="50"/>
    <x v="0"/>
    <n v="1"/>
    <x v="0"/>
    <x v="1"/>
    <x v="0"/>
  </r>
  <r>
    <d v="2025-01-06T00:00:00"/>
    <s v="FGTS  EQUIPE EUROCHEM - PART 1 - FGTS FUNCIONARIOS  (100,00%);"/>
    <m/>
    <n v="798.36"/>
    <n v="508725.2799999998"/>
    <x v="58"/>
    <x v="0"/>
    <n v="1"/>
    <x v="0"/>
    <x v="1"/>
    <x v="0"/>
  </r>
  <r>
    <d v="2025-01-06T00:00:00"/>
    <s v="FGTS  EQUIPE EUROCHEM - PART 2 - FGTS FUNCIONARIOS  (100,00%);"/>
    <m/>
    <n v="806.68"/>
    <n v="507918.5999999998"/>
    <x v="58"/>
    <x v="0"/>
    <n v="1"/>
    <x v="0"/>
    <x v="1"/>
    <x v="0"/>
  </r>
  <r>
    <d v="2025-01-06T00:00:00"/>
    <s v="CERTIFICADO DIGITAL A IDEAL SOLUÇÕES - SERVIÇO CARTORIO (100,00%);"/>
    <m/>
    <n v="139"/>
    <n v="507779.5999999998"/>
    <x v="59"/>
    <x v="0"/>
    <n v="1"/>
    <x v="0"/>
    <x v="1"/>
    <x v="0"/>
  </r>
  <r>
    <d v="2025-01-06T00:00:00"/>
    <s v="CERTIFICADO DIGITAL A IDEAL ISOLAMENTO - SERVIÇO CARTORIO (100,00%);"/>
    <m/>
    <n v="139"/>
    <n v="507640.5999999998"/>
    <x v="59"/>
    <x v="0"/>
    <n v="1"/>
    <x v="0"/>
    <x v="1"/>
    <x v="0"/>
  </r>
  <r>
    <d v="2025-01-06T00:00:00"/>
    <s v="REFEIÇÕES COLABORADORES - REFEIÇÕES COLABORADORES (100,00%);"/>
    <m/>
    <n v="30"/>
    <n v="507610.5999999998"/>
    <x v="35"/>
    <x v="0"/>
    <n v="1"/>
    <x v="0"/>
    <x v="1"/>
    <x v="0"/>
  </r>
  <r>
    <d v="2025-01-06T00:00:00"/>
    <s v="ENCOMENDA GOIÂNIA X CATALÃO - FRETE TRANSPORTADORA (100,00%);"/>
    <m/>
    <n v="50"/>
    <n v="507560.5999999998"/>
    <x v="31"/>
    <x v="0"/>
    <n v="1"/>
    <x v="0"/>
    <x v="1"/>
    <x v="0"/>
  </r>
  <r>
    <d v="2025-01-06T00:00:00"/>
    <s v="DIÁRIAS COLABORADORES - HOTEL COLABORADORES  (100,00%);"/>
    <m/>
    <n v="490"/>
    <n v="507070.5999999998"/>
    <x v="44"/>
    <x v="0"/>
    <n v="1"/>
    <x v="0"/>
    <x v="1"/>
    <x v="0"/>
  </r>
  <r>
    <d v="2025-01-06T00:00:00"/>
    <s v="PASSAGENS COLABORADORES - PASSAGENS COLABORADORES (100,00%);"/>
    <m/>
    <n v="490"/>
    <n v="506580.5999999998"/>
    <x v="36"/>
    <x v="0"/>
    <n v="1"/>
    <x v="0"/>
    <x v="1"/>
    <x v="0"/>
  </r>
  <r>
    <d v="2025-01-06T00:00:00"/>
    <s v="DESPESA VIAGEM VISITA TÉCNICA VALDMAR AUGUSTO - COMBUSTIVEL VEICULOS (50,00%)"/>
    <m/>
    <n v="300"/>
    <n v="506280.5999999998"/>
    <x v="26"/>
    <x v="0"/>
    <n v="1"/>
    <x v="0"/>
    <x v="1"/>
    <x v="0"/>
  </r>
  <r>
    <d v="2025-01-06T00:00:00"/>
    <s v="DESPESA VIAGEM VISITA TÉCNICA VALDMAR AUGUSTO -HOTEL COLABORADORES  (33,33%)"/>
    <m/>
    <n v="199.98"/>
    <n v="506080.61999999982"/>
    <x v="44"/>
    <x v="0"/>
    <n v="1"/>
    <x v="0"/>
    <x v="1"/>
    <x v="0"/>
  </r>
  <r>
    <d v="2025-01-06T00:00:00"/>
    <s v="DESPESA VIAGEM VISITA TÉCNICA VALDMAR AUGUSTO - REFEIÇÕES COLABORADORES (16,67%)"/>
    <m/>
    <n v="100.02"/>
    <n v="505980.5999999998"/>
    <x v="35"/>
    <x v="0"/>
    <n v="1"/>
    <x v="0"/>
    <x v="1"/>
    <x v="0"/>
  </r>
  <r>
    <d v="2025-01-06T00:00:00"/>
    <s v="ASO DEMISSIONAL - DENILSON RAMOS VIDAL - EXAMES  (100,00%);"/>
    <m/>
    <n v="20"/>
    <n v="505960.5999999998"/>
    <x v="56"/>
    <x v="0"/>
    <n v="1"/>
    <x v="0"/>
    <x v="1"/>
    <x v="0"/>
  </r>
  <r>
    <d v="2025-01-06T00:00:00"/>
    <s v="ULTIMO ALUGUEL / CASA SEBASTIÃO - ALUGUEL ALOJAMENTO  (100,00%);"/>
    <m/>
    <n v="1109"/>
    <n v="504851.5999999998"/>
    <x v="21"/>
    <x v="0"/>
    <n v="1"/>
    <x v="0"/>
    <x v="1"/>
    <x v="0"/>
  </r>
  <r>
    <d v="2025-01-06T00:00:00"/>
    <s v="PASSAGEM RENAN GOIÂNIA X BARRO ALTO - PASSAGENS COLABORADORES (100,00%);"/>
    <m/>
    <n v="110"/>
    <n v="504741.5999999998"/>
    <x v="36"/>
    <x v="0"/>
    <n v="1"/>
    <x v="0"/>
    <x v="1"/>
    <x v="0"/>
  </r>
  <r>
    <d v="2025-01-06T00:00:00"/>
    <s v="REPARO PARALAMA DIANTEIRO DA TORO - MANUTENÇÃO/PEÇAS  VEICULOS (100,00%);"/>
    <m/>
    <n v="1076"/>
    <n v="503665.5999999998"/>
    <x v="43"/>
    <x v="0"/>
    <n v="1"/>
    <x v="0"/>
    <x v="1"/>
    <x v="0"/>
  </r>
  <r>
    <d v="2025-01-06T00:00:00"/>
    <s v="PARAFUSOS E PUXADOR - MATERIAIS DE CONSUMO EM OBRAS  (100,00%);"/>
    <m/>
    <n v="82.55"/>
    <n v="503583.04999999981"/>
    <x v="23"/>
    <x v="0"/>
    <n v="1"/>
    <x v="0"/>
    <x v="1"/>
    <x v="0"/>
  </r>
  <r>
    <d v="2025-01-06T00:00:00"/>
    <s v="COMBUSTIVEL COMPRESSOR DÍESEL - COMBUSTIVEL EQUIPAMENTOS (100,00%);"/>
    <m/>
    <n v="786.11"/>
    <n v="502796.93999999983"/>
    <x v="27"/>
    <x v="0"/>
    <n v="1"/>
    <x v="0"/>
    <x v="1"/>
    <x v="0"/>
  </r>
  <r>
    <d v="2025-01-06T00:00:00"/>
    <s v="COMBUSTÍVEL - COMBUSTIVEL VEICULOS (62,46%)"/>
    <m/>
    <n v="810.76"/>
    <n v="501986.17999999982"/>
    <x v="26"/>
    <x v="0"/>
    <n v="1"/>
    <x v="0"/>
    <x v="1"/>
    <x v="0"/>
  </r>
  <r>
    <d v="2025-01-06T00:00:00"/>
    <s v="COMBUSTÍVEL -COMBUSTIVEL EQUIPAMENTOS (37,54%)"/>
    <m/>
    <n v="487.29"/>
    <n v="501498.88999999984"/>
    <x v="27"/>
    <x v="0"/>
    <n v="1"/>
    <x v="0"/>
    <x v="1"/>
    <x v="0"/>
  </r>
  <r>
    <d v="2025-01-06T00:00:00"/>
    <s v="TRANFERÊNCIA ENTRE BANCOS ITAÚ X SAFRA - Transferência entre Bancos (100,00%);"/>
    <m/>
    <n v="1000"/>
    <n v="500498.88999999984"/>
    <x v="1"/>
    <x v="0"/>
    <n v="1"/>
    <x v="0"/>
    <x v="1"/>
    <x v="0"/>
  </r>
  <r>
    <d v="2025-01-06T00:00:00"/>
    <s v="REFEIÇÕES COLABORADORES 06/01 A 15/01/25 - REFEIÇÕES COLABORADORES (100,00%);"/>
    <m/>
    <n v="3953"/>
    <n v="496545.88999999984"/>
    <x v="35"/>
    <x v="0"/>
    <n v="1"/>
    <x v="0"/>
    <x v="1"/>
    <x v="0"/>
  </r>
  <r>
    <d v="2025-01-06T00:00:00"/>
    <s v="REFEIÇÕES COLABORADORES 06/01 A 15/01/25 - REFEIÇÕES COLABORADORES (100,00%);"/>
    <m/>
    <n v="5742"/>
    <n v="490803.88999999984"/>
    <x v="35"/>
    <x v="0"/>
    <n v="1"/>
    <x v="0"/>
    <x v="1"/>
    <x v="0"/>
  </r>
  <r>
    <d v="2025-01-06T00:00:00"/>
    <s v="REFEIÇÕES COLABORADORES 06/01 A 15/01 - REFEIÇÕES COLABORADORES (100,00%);"/>
    <m/>
    <n v="335"/>
    <n v="490468.88999999984"/>
    <x v="35"/>
    <x v="0"/>
    <n v="1"/>
    <x v="0"/>
    <x v="1"/>
    <x v="0"/>
  </r>
  <r>
    <d v="2025-01-06T00:00:00"/>
    <s v="COMBUSTIVEL VEICULOS - COMBUSTIVEL VEICULOS (100,00%);"/>
    <m/>
    <n v="2000"/>
    <n v="488468.88999999984"/>
    <x v="26"/>
    <x v="0"/>
    <n v="1"/>
    <x v="0"/>
    <x v="1"/>
    <x v="0"/>
  </r>
  <r>
    <d v="2025-01-06T00:00:00"/>
    <s v="AP. GOIÂNIA - COND. PAMPULHA - ALUGUEL ALOJAMENTO  (100,00%);"/>
    <m/>
    <n v="1600"/>
    <n v="486868.88999999984"/>
    <x v="21"/>
    <x v="0"/>
    <n v="1"/>
    <x v="0"/>
    <x v="1"/>
    <x v="0"/>
  </r>
  <r>
    <d v="2025-01-06T00:00:00"/>
    <s v="R. ALFREU MARRA Nº 65 - ALUGUEL ALOJAMENTO  (100,00%);"/>
    <m/>
    <n v="4000"/>
    <n v="482868.88999999984"/>
    <x v="21"/>
    <x v="0"/>
    <n v="1"/>
    <x v="0"/>
    <x v="1"/>
    <x v="0"/>
  </r>
  <r>
    <d v="2025-01-07T00:00:00"/>
    <s v="SINDICATO - SINDICATO  (100,00%);"/>
    <m/>
    <n v="491.79"/>
    <n v="482377.09999999986"/>
    <x v="60"/>
    <x v="0"/>
    <n v="1"/>
    <x v="0"/>
    <x v="1"/>
    <x v="0"/>
  </r>
  <r>
    <d v="2025-01-07T00:00:00"/>
    <s v="TRANSPORTE GOIÂNIA X BARRO ALTO / TRAZER RENAN - PASSAGENS COLABORADORES (100,00%);"/>
    <m/>
    <n v="100"/>
    <n v="482277.09999999986"/>
    <x v="36"/>
    <x v="0"/>
    <n v="1"/>
    <x v="0"/>
    <x v="1"/>
    <x v="0"/>
  </r>
  <r>
    <d v="2025-01-07T00:00:00"/>
    <s v="REFEIÇÕES COLABORADORES - REFEIÇÕES COLABORADORES (100,00%);"/>
    <m/>
    <n v="60"/>
    <n v="482217.09999999986"/>
    <x v="35"/>
    <x v="0"/>
    <n v="1"/>
    <x v="0"/>
    <x v="1"/>
    <x v="0"/>
  </r>
  <r>
    <d v="2025-01-07T00:00:00"/>
    <s v="MATERIAIS DE LIMPEZA - MATERIAIS DE LIMPEZA / HIGIENE  (100,00%);"/>
    <m/>
    <n v="241.94"/>
    <n v="481975.15999999986"/>
    <x v="28"/>
    <x v="0"/>
    <n v="1"/>
    <x v="0"/>
    <x v="1"/>
    <x v="0"/>
  </r>
  <r>
    <d v="2025-01-07T00:00:00"/>
    <s v="TINTAS E SOLVENTES - TINTAS E SOLVENTES (100,00%);"/>
    <m/>
    <n v="545.46"/>
    <n v="481429.69999999984"/>
    <x v="34"/>
    <x v="0"/>
    <n v="1"/>
    <x v="0"/>
    <x v="1"/>
    <x v="0"/>
  </r>
  <r>
    <d v="2025-01-07T00:00:00"/>
    <s v="TINTAS E SOLVENTES - TINTAS E SOLVENTES (100,00%);"/>
    <m/>
    <n v="526.98"/>
    <n v="480902.71999999986"/>
    <x v="34"/>
    <x v="0"/>
    <n v="1"/>
    <x v="0"/>
    <x v="1"/>
    <x v="0"/>
  </r>
  <r>
    <d v="2025-01-07T00:00:00"/>
    <s v="COMBUSTIVEL ADM RANGER GILVAN - COMBUSTIVEL VEICULOS (100,00%);"/>
    <m/>
    <n v="393.34"/>
    <n v="480509.37999999983"/>
    <x v="26"/>
    <x v="0"/>
    <n v="1"/>
    <x v="0"/>
    <x v="1"/>
    <x v="0"/>
  </r>
  <r>
    <d v="2025-01-07T00:00:00"/>
    <s v="200 VALES ALIMENTAÇÃO CMOC NIOBIO E CHAPADÃO - REFEIÇÕES COLABORADORES (100,00%);"/>
    <m/>
    <n v="4900"/>
    <n v="475609.37999999983"/>
    <x v="35"/>
    <x v="0"/>
    <n v="1"/>
    <x v="0"/>
    <x v="1"/>
    <x v="0"/>
  </r>
  <r>
    <d v="2025-01-07T00:00:00"/>
    <s v="LIMPEZA ALOJAMENTO - SERVIÇO LIMPEZA ALOJAMENTO/ESCRITORIO (100,00%);"/>
    <m/>
    <n v="392"/>
    <n v="475217.37999999983"/>
    <x v="61"/>
    <x v="0"/>
    <n v="1"/>
    <x v="0"/>
    <x v="1"/>
    <x v="0"/>
  </r>
  <r>
    <d v="2025-01-07T00:00:00"/>
    <s v="FINANCIAMENTO OROCH - FINANCIAMENTO (100,00%);"/>
    <m/>
    <n v="3715.68"/>
    <n v="471501.69999999984"/>
    <x v="9"/>
    <x v="0"/>
    <n v="1"/>
    <x v="0"/>
    <x v="1"/>
    <x v="0"/>
  </r>
  <r>
    <d v="2025-01-07T00:00:00"/>
    <s v="PJ CAIO ALEXANDRE PEREIRA SANTOS - SALARIO (100,00%);"/>
    <m/>
    <n v="2833.34"/>
    <n v="468668.35999999981"/>
    <x v="7"/>
    <x v="0"/>
    <n v="1"/>
    <x v="0"/>
    <x v="1"/>
    <x v="0"/>
  </r>
  <r>
    <d v="2025-01-07T00:00:00"/>
    <s v="REFEIÇÃO REF. QUINZENA 06/01 A 15/01/25 - REFEIÇÕES COLABORADORES (100,00%);"/>
    <m/>
    <n v="630"/>
    <n v="468038.35999999981"/>
    <x v="35"/>
    <x v="0"/>
    <n v="1"/>
    <x v="0"/>
    <x v="1"/>
    <x v="0"/>
  </r>
  <r>
    <d v="2025-01-07T00:00:00"/>
    <s v="TRANSFERÊNCIA ENTRE BANCOS ITAÚ X CEF - Transferência entre Bancos (100,00%);"/>
    <m/>
    <n v="337744.57"/>
    <n v="130293.7899999998"/>
    <x v="1"/>
    <x v="0"/>
    <n v="1"/>
    <x v="0"/>
    <x v="1"/>
    <x v="0"/>
  </r>
  <r>
    <d v="2025-01-07T00:00:00"/>
    <s v="ASSINATURA E RECONHECIMENTO DE FIRMA CARTÓRIO - SERVIÇO CARTORIO (100,00%);"/>
    <m/>
    <n v="11.93"/>
    <n v="130281.85999999981"/>
    <x v="59"/>
    <x v="0"/>
    <n v="1"/>
    <x v="0"/>
    <x v="1"/>
    <x v="0"/>
  </r>
  <r>
    <d v="2025-01-07T00:00:00"/>
    <s v="JUROS BANCÁRIOS - JUROS BANCARIOS  (100,00%);"/>
    <m/>
    <n v="3264"/>
    <n v="127017.85999999981"/>
    <x v="2"/>
    <x v="0"/>
    <n v="1"/>
    <x v="0"/>
    <x v="1"/>
    <x v="0"/>
  </r>
  <r>
    <d v="2025-01-07T00:00:00"/>
    <s v="FOLHA PGTO REF. MÊS 12/2024 - SALARIO (100,00%);"/>
    <m/>
    <n v="107161.46"/>
    <n v="19856.399999999805"/>
    <x v="7"/>
    <x v="0"/>
    <n v="1"/>
    <x v="0"/>
    <x v="1"/>
    <x v="0"/>
  </r>
  <r>
    <d v="2025-01-08T00:00:00"/>
    <s v="MANUTENÇÃO DE EQUIPAMENTOS - MANUTENÇÃO/PEÇAS MAQUINAS E EQUIPAMENTOS (100,00%);"/>
    <m/>
    <n v="914.83"/>
    <n v="18941.569999999803"/>
    <x v="48"/>
    <x v="0"/>
    <n v="1"/>
    <x v="0"/>
    <x v="1"/>
    <x v="0"/>
  </r>
  <r>
    <d v="2025-01-08T00:00:00"/>
    <s v="EQUIPAMENTO PNEUMÁTICO - TANQUE DE PINTURA - MAQUINAS / FERRAMENTAS PNEUMATICAS (100,00%);"/>
    <m/>
    <n v="535"/>
    <n v="18406.569999999803"/>
    <x v="62"/>
    <x v="0"/>
    <n v="1"/>
    <x v="0"/>
    <x v="1"/>
    <x v="0"/>
  </r>
  <r>
    <d v="2025-01-08T00:00:00"/>
    <s v="50% MATERIAL ETERNIT - TINTAS E SOLVENTES (100,00%);"/>
    <m/>
    <n v="10835.72"/>
    <n v="7570.8499999998039"/>
    <x v="34"/>
    <x v="0"/>
    <n v="1"/>
    <x v="0"/>
    <x v="1"/>
    <x v="0"/>
  </r>
  <r>
    <d v="2025-01-08T00:00:00"/>
    <s v="SOPRADOR AR BS470 - MAQUINAS / EQUIPAMENTOS  (100,00%);"/>
    <m/>
    <n v="310"/>
    <n v="7260.8499999998039"/>
    <x v="38"/>
    <x v="0"/>
    <n v="1"/>
    <x v="0"/>
    <x v="1"/>
    <x v="0"/>
  </r>
  <r>
    <d v="2025-01-08T00:00:00"/>
    <s v="TINTAS E SOLVENTES / SERVIÇO CONTRATO CMOC - TINTAS E SOLVENTES (100,00%);"/>
    <m/>
    <n v="1730.96"/>
    <n v="5529.8899999998039"/>
    <x v="34"/>
    <x v="0"/>
    <n v="1"/>
    <x v="0"/>
    <x v="1"/>
    <x v="0"/>
  </r>
  <r>
    <d v="2025-01-08T00:00:00"/>
    <s v="TREINAMENTO NR6 / NR12 / NR33 E NR35 - CURSOS / TREINAMENTOS  (100,00%);"/>
    <m/>
    <n v="508.7"/>
    <n v="5021.1899999998041"/>
    <x v="63"/>
    <x v="0"/>
    <n v="1"/>
    <x v="0"/>
    <x v="1"/>
    <x v="0"/>
  </r>
  <r>
    <d v="2025-01-08T00:00:00"/>
    <s v="TREINAMENTO NR 18 SINALEIRO/ AMARRADOR DE CARGA - CURSOS / TREINAMENTOS  (100,00%);"/>
    <m/>
    <n v="890"/>
    <n v="4131.1899999998041"/>
    <x v="63"/>
    <x v="0"/>
    <n v="1"/>
    <x v="0"/>
    <x v="1"/>
    <x v="0"/>
  </r>
  <r>
    <d v="2025-01-08T00:00:00"/>
    <s v="VENDA DE ABRASIVO EUROCHEM CONTRATO - ABRASIVOS (100,00%);"/>
    <m/>
    <n v="4456.8500000000004"/>
    <n v="-325.66000000019631"/>
    <x v="52"/>
    <x v="0"/>
    <n v="1"/>
    <x v="0"/>
    <x v="1"/>
    <x v="0"/>
  </r>
  <r>
    <d v="2025-01-08T00:00:00"/>
    <s v="SERVIÇO DEMARCAÇÃO FAIXAS, 2 REMESSA - TINTAS E SOLVENTES (100,00%);"/>
    <m/>
    <n v="4794.66"/>
    <n v="-5120.3200000001962"/>
    <x v="34"/>
    <x v="0"/>
    <n v="1"/>
    <x v="0"/>
    <x v="1"/>
    <x v="0"/>
  </r>
  <r>
    <d v="2025-01-08T00:00:00"/>
    <s v="EPIS - BOTINA TITAN - EPIS (100,00%);"/>
    <m/>
    <n v="134.86000000000001"/>
    <n v="-5255.1800000001958"/>
    <x v="20"/>
    <x v="0"/>
    <n v="1"/>
    <x v="0"/>
    <x v="1"/>
    <x v="0"/>
  </r>
  <r>
    <d v="2025-01-08T00:00:00"/>
    <s v="LOCAÇÃO CONTAINER - LOCAÇÃO CONTAINER  (100,00%);"/>
    <m/>
    <n v="650.41"/>
    <n v="-5905.5900000001957"/>
    <x v="22"/>
    <x v="0"/>
    <n v="1"/>
    <x v="0"/>
    <x v="1"/>
    <x v="0"/>
  </r>
  <r>
    <d v="2025-01-08T00:00:00"/>
    <s v="TREINAMENTO NR20 INTERMEDIÁRIO CLASSE III - CURSOS / TREINAMENTOS  (100,00%);"/>
    <m/>
    <n v="159.9"/>
    <n v="-6065.4900000001953"/>
    <x v="63"/>
    <x v="0"/>
    <n v="1"/>
    <x v="0"/>
    <x v="1"/>
    <x v="0"/>
  </r>
  <r>
    <d v="2025-01-08T00:00:00"/>
    <s v="EPIS - MACACÃO SEGURANÇA - EPIS (100,00%);"/>
    <m/>
    <n v="400"/>
    <n v="-6465.4900000001953"/>
    <x v="20"/>
    <x v="0"/>
    <n v="1"/>
    <x v="0"/>
    <x v="1"/>
    <x v="0"/>
  </r>
  <r>
    <d v="2025-01-08T00:00:00"/>
    <s v="EPIS - LUVA. CLIP, CAPUZ, KIT ABAFADOR, RESPIRADOR - EPIS (100,00%);"/>
    <m/>
    <n v="1008.34"/>
    <n v="-7473.8300000001955"/>
    <x v="20"/>
    <x v="0"/>
    <n v="1"/>
    <x v="0"/>
    <x v="1"/>
    <x v="0"/>
  </r>
  <r>
    <d v="2025-01-08T00:00:00"/>
    <s v="MATERIAIS DE PAPELARIA - MATERIAS DE ESCRITORIO / PAPELARIA  (100,00%);"/>
    <m/>
    <n v="127.76"/>
    <n v="-7601.5900000001957"/>
    <x v="64"/>
    <x v="0"/>
    <n v="1"/>
    <x v="0"/>
    <x v="1"/>
    <x v="0"/>
  </r>
  <r>
    <d v="2025-01-08T00:00:00"/>
    <s v="MAT. CONSUMO EM OBRA : LONA PRETA - MATERIAIS DE CONSUMO EM OBRAS  (100,00%);"/>
    <m/>
    <n v="468"/>
    <n v="-8069.5900000001957"/>
    <x v="23"/>
    <x v="0"/>
    <n v="1"/>
    <x v="0"/>
    <x v="1"/>
    <x v="0"/>
  </r>
  <r>
    <d v="2025-01-08T00:00:00"/>
    <s v="MATERIAIS DE CONSUMO: FLAP-DISC - MATERIAIS DE CONSUMO EM OBRAS  (100,00%);"/>
    <m/>
    <n v="400.4"/>
    <n v="-8469.9900000001962"/>
    <x v="23"/>
    <x v="0"/>
    <n v="1"/>
    <x v="0"/>
    <x v="1"/>
    <x v="0"/>
  </r>
  <r>
    <d v="2025-01-08T00:00:00"/>
    <s v="CONFECÇÃO DE PGR E EMISSÃO DE ART - PROGRAMA DE SEGURANÇA DO TRABALHO  (100,00%);"/>
    <m/>
    <n v="2083.4699999999998"/>
    <n v="-10553.460000000196"/>
    <x v="65"/>
    <x v="0"/>
    <n v="1"/>
    <x v="0"/>
    <x v="1"/>
    <x v="0"/>
  </r>
  <r>
    <d v="2025-01-08T00:00:00"/>
    <s v="ALIMENTAÇÃO ADM - ALIMENTAÇÃO ADM (100,00%);"/>
    <m/>
    <n v="957.48"/>
    <n v="-11510.940000000195"/>
    <x v="66"/>
    <x v="0"/>
    <n v="1"/>
    <x v="0"/>
    <x v="1"/>
    <x v="0"/>
  </r>
  <r>
    <d v="2025-01-08T00:00:00"/>
    <s v="PLANO ODONTOLÓGICO REF. 12/2024 - PLANO DE SAUDE  (100,00%);"/>
    <m/>
    <n v="318.39999999999998"/>
    <n v="-11829.340000000195"/>
    <x v="67"/>
    <x v="0"/>
    <n v="1"/>
    <x v="0"/>
    <x v="1"/>
    <x v="0"/>
  </r>
  <r>
    <d v="2025-01-08T00:00:00"/>
    <s v="LOCAÇÃO VEÍCULO REF. PERÍODO 19/11 A 19/12/24 - LOCAÇAO VEICULOS  (100,00%);"/>
    <m/>
    <n v="2672.48"/>
    <n v="-14501.820000000194"/>
    <x v="68"/>
    <x v="0"/>
    <n v="1"/>
    <x v="0"/>
    <x v="1"/>
    <x v="0"/>
  </r>
  <r>
    <d v="2025-01-08T00:00:00"/>
    <s v="SISTEMA OBRA PRIMA - SISTEMA / SERVIDOR  (100,00%);"/>
    <m/>
    <n v="750.05"/>
    <n v="-15251.870000000194"/>
    <x v="69"/>
    <x v="0"/>
    <n v="1"/>
    <x v="0"/>
    <x v="1"/>
    <x v="0"/>
  </r>
  <r>
    <d v="2025-01-08T00:00:00"/>
    <s v="LOCAÇÃO CONTAINERS REF. PERÍODO 23/11 A 23/12 - LOCAÇÃO CONTAINER  (100,00%);"/>
    <m/>
    <n v="1500"/>
    <n v="-16751.870000000192"/>
    <x v="22"/>
    <x v="0"/>
    <n v="1"/>
    <x v="0"/>
    <x v="1"/>
    <x v="0"/>
  </r>
  <r>
    <d v="2025-01-08T00:00:00"/>
    <s v="MATERIAIS DE INFORMÁTICA - TONERS - MATERIAIS DE INFORMATICA / COMPUTADOR (100,00%);"/>
    <m/>
    <n v="1120"/>
    <n v="-17871.870000000192"/>
    <x v="70"/>
    <x v="0"/>
    <n v="1"/>
    <x v="0"/>
    <x v="1"/>
    <x v="0"/>
  </r>
  <r>
    <d v="2025-01-08T00:00:00"/>
    <s v="COMBUSTÍVEL - COMBUSTIVEL VEICULOS (100,00%);"/>
    <m/>
    <n v="1459.51"/>
    <n v="-19331.38000000019"/>
    <x v="26"/>
    <x v="0"/>
    <n v="1"/>
    <x v="0"/>
    <x v="1"/>
    <x v="0"/>
  </r>
  <r>
    <d v="2025-01-08T00:00:00"/>
    <s v="SINDICATO - SINDICATO  (100,00%);"/>
    <m/>
    <n v="961.03"/>
    <n v="-20292.410000000189"/>
    <x v="60"/>
    <x v="0"/>
    <n v="1"/>
    <x v="0"/>
    <x v="1"/>
    <x v="0"/>
  </r>
  <r>
    <d v="2025-01-08T00:00:00"/>
    <s v="HOSPEDAGEM DE SITE / E-MAIL - SISTEMA / SERVIDOR  (100,00%);"/>
    <m/>
    <n v="470.76"/>
    <n v="-20763.170000000187"/>
    <x v="69"/>
    <x v="0"/>
    <n v="1"/>
    <x v="0"/>
    <x v="1"/>
    <x v="0"/>
  </r>
  <r>
    <d v="2025-01-08T00:00:00"/>
    <s v="SEGURO VEÍCULOS - SEGUROS DE VEICULOS  (100,00%);"/>
    <m/>
    <n v="1710.9"/>
    <n v="-22474.070000000189"/>
    <x v="71"/>
    <x v="0"/>
    <n v="1"/>
    <x v="0"/>
    <x v="1"/>
    <x v="0"/>
  </r>
  <r>
    <d v="2025-01-08T00:00:00"/>
    <s v="TAG CAIXA REF. MÊS 12/2024 - PEDAGIOS  (100,00%);"/>
    <m/>
    <n v="241.86"/>
    <n v="-22715.930000000189"/>
    <x v="72"/>
    <x v="0"/>
    <n v="1"/>
    <x v="0"/>
    <x v="1"/>
    <x v="0"/>
  </r>
  <r>
    <d v="2025-01-08T00:00:00"/>
    <s v="INTERNET OBRA - INTERNET OBRAS  (100,00%);"/>
    <m/>
    <n v="380"/>
    <n v="-23095.930000000189"/>
    <x v="30"/>
    <x v="0"/>
    <n v="1"/>
    <x v="0"/>
    <x v="1"/>
    <x v="0"/>
  </r>
  <r>
    <d v="2025-01-08T00:00:00"/>
    <s v="LOCAÇÃO DE CONTAINER REF. PERÍODO 05/01 A 04/02/25 - LOCAÇÃO CONTAINER  (100,00%);"/>
    <m/>
    <n v="900"/>
    <n v="-23995.930000000189"/>
    <x v="22"/>
    <x v="0"/>
    <n v="1"/>
    <x v="0"/>
    <x v="1"/>
    <x v="0"/>
  </r>
  <r>
    <d v="2025-01-08T00:00:00"/>
    <s v="LOCAÇÃO CONTAINER REF. 05/12 A 05/01/25 - LOCAÇÃO CONTAINER  (100,00%);"/>
    <m/>
    <n v="1423.1"/>
    <n v="-25419.030000000188"/>
    <x v="22"/>
    <x v="0"/>
    <n v="1"/>
    <x v="0"/>
    <x v="1"/>
    <x v="0"/>
  </r>
  <r>
    <d v="2025-01-08T00:00:00"/>
    <s v="SALARIO MURILO REF. 12/2024 - SALARIO (100,00%);"/>
    <m/>
    <n v="150"/>
    <n v="-25569.030000000188"/>
    <x v="7"/>
    <x v="0"/>
    <n v="1"/>
    <x v="0"/>
    <x v="1"/>
    <x v="0"/>
  </r>
  <r>
    <d v="2025-01-08T00:00:00"/>
    <s v="FRETE COMPRESSOR UBA X BARUERI - FRETE MATERIAIS E EQUIPAMENTOS (100,00%);"/>
    <m/>
    <n v="3500"/>
    <n v="-29069.030000000188"/>
    <x v="40"/>
    <x v="0"/>
    <n v="1"/>
    <x v="0"/>
    <x v="1"/>
    <x v="0"/>
  </r>
  <r>
    <d v="2025-01-08T00:00:00"/>
    <s v="SALARIO PREMIAÇÃO ASSIDUIDADE - SALARIO (100,00%);"/>
    <m/>
    <n v="430"/>
    <n v="-29499.030000000188"/>
    <x v="7"/>
    <x v="0"/>
    <n v="1"/>
    <x v="0"/>
    <x v="1"/>
    <x v="0"/>
  </r>
  <r>
    <d v="2025-01-08T00:00:00"/>
    <s v="TINTAS E DILUENTE - TINTAS E SOLVENTES (100,00%);"/>
    <m/>
    <n v="4293.33"/>
    <n v="-33792.36000000019"/>
    <x v="34"/>
    <x v="0"/>
    <n v="1"/>
    <x v="0"/>
    <x v="1"/>
    <x v="0"/>
  </r>
  <r>
    <d v="2025-01-08T00:00:00"/>
    <s v="LIXA / PROLONGADOR/ GARFO E JOTAMASTIC - TINTAS E SOLVENTES (90,42%)"/>
    <m/>
    <n v="719.96"/>
    <n v="-34512.320000000189"/>
    <x v="34"/>
    <x v="0"/>
    <n v="1"/>
    <x v="0"/>
    <x v="1"/>
    <x v="0"/>
  </r>
  <r>
    <d v="2025-01-08T00:00:00"/>
    <s v="LIXA / PROLONGADOR/ GARFO E JOTAMASTIC - MATERIAIS PINCEL / ROLOS / LIXAS  (9,58%);"/>
    <m/>
    <n v="76.290000000000006"/>
    <n v="-34588.61000000019"/>
    <x v="33"/>
    <x v="0"/>
    <n v="1"/>
    <x v="0"/>
    <x v="1"/>
    <x v="0"/>
  </r>
  <r>
    <d v="2025-01-08T00:00:00"/>
    <s v="LEVAR EPIS GOIÂNIA X CATALÃO - FRETE TRANSPORTADORA (100,00%);"/>
    <m/>
    <n v="140"/>
    <n v="-34728.61000000019"/>
    <x v="31"/>
    <x v="0"/>
    <n v="1"/>
    <x v="0"/>
    <x v="1"/>
    <x v="0"/>
  </r>
  <r>
    <d v="2025-01-08T00:00:00"/>
    <s v="SERVICO SOFTWARE MOBILE - SISTEMA / SERVIDOR  (100,00%);"/>
    <m/>
    <n v="190"/>
    <n v="-34918.61000000019"/>
    <x v="69"/>
    <x v="0"/>
    <n v="1"/>
    <x v="0"/>
    <x v="1"/>
    <x v="0"/>
  </r>
  <r>
    <d v="2025-01-08T00:00:00"/>
    <s v="REFEIÇÕES COLABORADORES - REFEIÇÕES COLABORADORES (100,00%);"/>
    <m/>
    <n v="60"/>
    <n v="-34978.61000000019"/>
    <x v="35"/>
    <x v="0"/>
    <n v="1"/>
    <x v="0"/>
    <x v="1"/>
    <x v="0"/>
  </r>
  <r>
    <d v="2025-01-08T00:00:00"/>
    <s v="UBER RODOVIÁRIA - PASSAGENS COLABORADORES (100,00%);"/>
    <m/>
    <n v="161.25"/>
    <n v="-35139.86000000019"/>
    <x v="36"/>
    <x v="0"/>
    <n v="1"/>
    <x v="0"/>
    <x v="1"/>
    <x v="0"/>
  </r>
  <r>
    <d v="2025-01-08T00:00:00"/>
    <s v="MULTA RANGER RCF2A85 - MULTAS DE TRANSITO  (100,00%);"/>
    <m/>
    <n v="234.29"/>
    <n v="-35374.150000000191"/>
    <x v="42"/>
    <x v="0"/>
    <n v="1"/>
    <x v="0"/>
    <x v="1"/>
    <x v="0"/>
  </r>
  <r>
    <d v="2025-01-08T00:00:00"/>
    <s v="REFEICÕES COLABORADORES - REFEIÇÕES COLABORADORES (100,00%);"/>
    <m/>
    <n v="3477.5"/>
    <n v="-38851.650000000191"/>
    <x v="35"/>
    <x v="0"/>
    <n v="1"/>
    <x v="0"/>
    <x v="1"/>
    <x v="0"/>
  </r>
  <r>
    <d v="2025-01-08T00:00:00"/>
    <s v="PASSAGENS COLABORADORES 02/01 E 03/01/25 - PASSAGENS COLABORADORES (100,00%);"/>
    <m/>
    <n v="1210.9100000000001"/>
    <n v="-40062.560000000194"/>
    <x v="36"/>
    <x v="0"/>
    <n v="1"/>
    <x v="0"/>
    <x v="1"/>
    <x v="0"/>
  </r>
  <r>
    <d v="2025-01-08T00:00:00"/>
    <s v="DESPESA DE VIAGEM MARCELO E OSVALDO AUGUSTO - REFEIÇÕES COLABORADORES (100,00%);"/>
    <m/>
    <n v="360"/>
    <n v="-40422.560000000194"/>
    <x v="35"/>
    <x v="0"/>
    <n v="1"/>
    <x v="0"/>
    <x v="1"/>
    <x v="0"/>
  </r>
  <r>
    <d v="2025-01-08T00:00:00"/>
    <s v="FGTS  EQUIPE EUROCHEM - PART 3 - FGTS FUNCIONARIOS  (100,00%);"/>
    <m/>
    <n v="272.74"/>
    <n v="-40695.300000000192"/>
    <x v="58"/>
    <x v="0"/>
    <n v="1"/>
    <x v="0"/>
    <x v="1"/>
    <x v="0"/>
  </r>
  <r>
    <d v="2025-01-08T00:00:00"/>
    <s v="TRANSFERÊNCIA ENTRE BANCOS ITAÚ ANDAIMES X ITAÚ - Transferência entre Bancos (100,00%);"/>
    <n v="61236.5"/>
    <m/>
    <n v="20541.199999999808"/>
    <x v="6"/>
    <x v="0"/>
    <n v="1"/>
    <x v="0"/>
    <x v="1"/>
    <x v="0"/>
  </r>
  <r>
    <d v="2025-01-08T00:00:00"/>
    <s v="PASSAGENS COLABORADORES ADRIANO SILVA E RAI GLEIDSON - PASSAGENS COLABORADORES (100,00%);"/>
    <m/>
    <n v="2040"/>
    <n v="18501.199999999808"/>
    <x v="36"/>
    <x v="0"/>
    <n v="1"/>
    <x v="0"/>
    <x v="1"/>
    <x v="0"/>
  </r>
  <r>
    <d v="2025-01-08T00:00:00"/>
    <s v="COMBUSTÍVEL - COMBUSTIVEL VEICULOS (100,00%);"/>
    <m/>
    <n v="314.57"/>
    <n v="18186.629999999808"/>
    <x v="26"/>
    <x v="0"/>
    <n v="1"/>
    <x v="0"/>
    <x v="1"/>
    <x v="0"/>
  </r>
  <r>
    <d v="2025-01-08T00:00:00"/>
    <s v="TAR CONTR/ RENOV CTA GAR - TARIFAS BANCARIAS (100,00%);"/>
    <m/>
    <n v="165"/>
    <n v="18021.629999999808"/>
    <x v="8"/>
    <x v="0"/>
    <n v="1"/>
    <x v="0"/>
    <x v="1"/>
    <x v="0"/>
  </r>
  <r>
    <d v="2025-01-09T00:00:00"/>
    <s v="JONAS SILVA ALVES - FERIAS  (100,00%);"/>
    <m/>
    <n v="2324.85"/>
    <n v="15696.779999999808"/>
    <x v="25"/>
    <x v="0"/>
    <n v="1"/>
    <x v="0"/>
    <x v="1"/>
    <x v="0"/>
  </r>
  <r>
    <d v="2025-01-09T00:00:00"/>
    <s v="TRANSPORTE COLABORADORES 20/12 A 03/01/25 - TRANSPORTE DE COLABORADORES  (100,00%);"/>
    <m/>
    <n v="342"/>
    <n v="15354.779999999808"/>
    <x v="39"/>
    <x v="0"/>
    <n v="1"/>
    <x v="0"/>
    <x v="1"/>
    <x v="0"/>
  </r>
  <r>
    <d v="2025-01-09T00:00:00"/>
    <s v="ANTONIO ALONSO DE SOUSA MARTINS - FERIAS  (100,00%);"/>
    <m/>
    <n v="3435.58"/>
    <n v="11919.199999999808"/>
    <x v="25"/>
    <x v="0"/>
    <n v="1"/>
    <x v="0"/>
    <x v="1"/>
    <x v="0"/>
  </r>
  <r>
    <d v="2025-01-09T00:00:00"/>
    <s v="UBER MOACIR BERNARDO - PIX (62) 9 9179-6006 - SERVIÇO MOTOBOY / UBER  (100,00%);"/>
    <m/>
    <n v="170"/>
    <n v="11749.199999999808"/>
    <x v="73"/>
    <x v="0"/>
    <n v="1"/>
    <x v="0"/>
    <x v="1"/>
    <x v="0"/>
  </r>
  <r>
    <d v="2025-01-09T00:00:00"/>
    <s v="PASSAGENS COLABORADORES ETERNIT - PASSAGENS COLABORADORES (100,00%);"/>
    <m/>
    <n v="226.38"/>
    <n v="11522.819999999809"/>
    <x v="36"/>
    <x v="0"/>
    <n v="1"/>
    <x v="0"/>
    <x v="1"/>
    <x v="0"/>
  </r>
  <r>
    <d v="2025-01-09T00:00:00"/>
    <s v="CREA ART - SERVIÇO CREA ANUIDADE (100,00%);"/>
    <m/>
    <n v="103.03"/>
    <n v="11419.789999999808"/>
    <x v="74"/>
    <x v="0"/>
    <n v="1"/>
    <x v="0"/>
    <x v="1"/>
    <x v="0"/>
  </r>
  <r>
    <d v="2025-01-09T00:00:00"/>
    <s v="REFORMA ONIBUS 50% - MANUTENÇÃO/PEÇAS  VEICULOS (100,00%);"/>
    <m/>
    <n v="4000"/>
    <n v="7419.7899999998081"/>
    <x v="43"/>
    <x v="0"/>
    <n v="1"/>
    <x v="0"/>
    <x v="1"/>
    <x v="0"/>
  </r>
  <r>
    <d v="2025-01-09T00:00:00"/>
    <s v="REFEICÃO COLABORADORES 09/01 A 15/01 - REFEIÇÕES COLABORADORES (100,00%);"/>
    <m/>
    <n v="532.5"/>
    <n v="6887.2899999998081"/>
    <x v="35"/>
    <x v="0"/>
    <n v="1"/>
    <x v="0"/>
    <x v="1"/>
    <x v="0"/>
  </r>
  <r>
    <d v="2025-01-09T00:00:00"/>
    <s v="REFEIÇÕES COLABORADORES 09/01 A 15/01 - REFEIÇÕES COLABORADORES (100,00%);"/>
    <m/>
    <n v="252.5"/>
    <n v="6634.7899999998081"/>
    <x v="35"/>
    <x v="0"/>
    <n v="1"/>
    <x v="0"/>
    <x v="1"/>
    <x v="0"/>
  </r>
  <r>
    <d v="2025-01-09T00:00:00"/>
    <s v="CONFECÇÃO CRACHÁS - SERVIÇO PLOTAGEM / ADESIVO / PLACAS / CRACHAS  (100,00%);"/>
    <m/>
    <n v="38"/>
    <n v="6596.7899999998081"/>
    <x v="75"/>
    <x v="0"/>
    <n v="1"/>
    <x v="0"/>
    <x v="1"/>
    <x v="0"/>
  </r>
  <r>
    <d v="2025-01-09T00:00:00"/>
    <s v="LIMPEZA ADM - MATERIAIS DE LIMPEZA / HIGIENE  (100,00%);"/>
    <m/>
    <n v="70"/>
    <n v="6526.7899999998081"/>
    <x v="28"/>
    <x v="0"/>
    <n v="1"/>
    <x v="0"/>
    <x v="1"/>
    <x v="0"/>
  </r>
  <r>
    <d v="2025-01-09T00:00:00"/>
    <s v="VALE ALIMENTAÇÃO REF. 12/2024 - VALE ALIMENTAÇÃO (100,00%);"/>
    <m/>
    <n v="1710"/>
    <n v="4816.7899999998081"/>
    <x v="76"/>
    <x v="0"/>
    <n v="1"/>
    <x v="0"/>
    <x v="1"/>
    <x v="0"/>
  </r>
  <r>
    <d v="2025-01-09T00:00:00"/>
    <s v="VALE ALIMENTAÇÃO REF. 12/2024 - VALE ALIMENTAÇÃO (100,00%);"/>
    <m/>
    <n v="14117"/>
    <n v="-9300.2100000001919"/>
    <x v="76"/>
    <x v="0"/>
    <n v="1"/>
    <x v="0"/>
    <x v="1"/>
    <x v="0"/>
  </r>
  <r>
    <d v="2025-01-09T00:00:00"/>
    <s v="VALE ALIMENTAÇÃO REF. 12/2024 - VALE ALIMENTAÇÃO (100,00%);"/>
    <m/>
    <n v="4153"/>
    <n v="-13453.210000000192"/>
    <x v="76"/>
    <x v="0"/>
    <n v="1"/>
    <x v="0"/>
    <x v="1"/>
    <x v="0"/>
  </r>
  <r>
    <d v="2025-01-09T00:00:00"/>
    <s v="VALE ALIMENTAÇÃO REF. 12/2024 - VALE ALIMENTAÇÃO (100,00%);"/>
    <m/>
    <n v="1140"/>
    <n v="-14593.210000000192"/>
    <x v="76"/>
    <x v="0"/>
    <n v="1"/>
    <x v="0"/>
    <x v="1"/>
    <x v="0"/>
  </r>
  <r>
    <d v="2025-01-09T00:00:00"/>
    <s v="VALE ALIMENTAÇÃO REF. 12/2024 - VALE ALIMENTAÇÃO (100,00%);"/>
    <m/>
    <n v="1070"/>
    <n v="-15663.210000000192"/>
    <x v="76"/>
    <x v="0"/>
    <n v="1"/>
    <x v="0"/>
    <x v="1"/>
    <x v="0"/>
  </r>
  <r>
    <d v="2025-01-09T00:00:00"/>
    <s v="VALE ALIMENTAÇÃO 12/2024 - VALE ALIMENTAÇÃO (100,00%);"/>
    <m/>
    <n v="1340"/>
    <n v="-17003.210000000192"/>
    <x v="76"/>
    <x v="0"/>
    <n v="1"/>
    <x v="0"/>
    <x v="1"/>
    <x v="0"/>
  </r>
  <r>
    <d v="2025-01-10T00:00:00"/>
    <s v="BM RAPALLO SPOT PTC 929-24 - Recebimento de Clientes (100,00%);"/>
    <n v="83870.75"/>
    <m/>
    <n v="66867.539999999804"/>
    <x v="3"/>
    <x v="0"/>
    <n v="1"/>
    <x v="0"/>
    <x v="1"/>
    <x v="0"/>
  </r>
  <r>
    <d v="2025-01-10T00:00:00"/>
    <s v="BM 10 FOSFATO OUVIDOR ENGENHARIA - Recebimento de Clientes (100,00%);"/>
    <n v="26643.06"/>
    <m/>
    <n v="93510.599999999802"/>
    <x v="3"/>
    <x v="0"/>
    <n v="1"/>
    <x v="0"/>
    <x v="1"/>
    <x v="0"/>
  </r>
  <r>
    <d v="2025-01-10T00:00:00"/>
    <s v="CAMINHAO ELFA - FINANCIAMENTO (100,00%);"/>
    <m/>
    <n v="4372.84"/>
    <n v="89137.759999999806"/>
    <x v="9"/>
    <x v="0"/>
    <n v="1"/>
    <x v="0"/>
    <x v="1"/>
    <x v="0"/>
  </r>
  <r>
    <d v="2025-01-10T00:00:00"/>
    <s v="HONORARIO PERICIAIS - GUIAS TRABALHISTAS E PROCESSO (100,00%);"/>
    <m/>
    <n v="400"/>
    <n v="88737.759999999806"/>
    <x v="15"/>
    <x v="0"/>
    <n v="1"/>
    <x v="0"/>
    <x v="1"/>
    <x v="0"/>
  </r>
  <r>
    <d v="2025-01-10T00:00:00"/>
    <s v="BONIFICAÇÃO MAGNO - BONIFICAÇOES (100,00%);"/>
    <m/>
    <n v="5000"/>
    <n v="83737.759999999806"/>
    <x v="45"/>
    <x v="0"/>
    <n v="1"/>
    <x v="0"/>
    <x v="1"/>
    <x v="0"/>
  </r>
  <r>
    <d v="2025-01-10T00:00:00"/>
    <s v="REF. PLANO DE SAÚDE - PLANO DE SAUDE  (100,00%);"/>
    <m/>
    <n v="36.19"/>
    <n v="83701.569999999803"/>
    <x v="67"/>
    <x v="0"/>
    <n v="1"/>
    <x v="0"/>
    <x v="1"/>
    <x v="0"/>
  </r>
  <r>
    <d v="2025-01-10T00:00:00"/>
    <s v="VENDA DE MATERIAL EUROCHEM - TINTAS E SOLVENTES (100,00%);"/>
    <m/>
    <n v="3778.49"/>
    <n v="79923.079999999798"/>
    <x v="34"/>
    <x v="0"/>
    <n v="1"/>
    <x v="0"/>
    <x v="1"/>
    <x v="0"/>
  </r>
  <r>
    <d v="2025-01-10T00:00:00"/>
    <s v="ALUGUEL GALPAO ADM 10/01 A 10/02 - ALUGUEIS ADM (100,00%);"/>
    <m/>
    <n v="9000"/>
    <n v="70923.079999999798"/>
    <x v="77"/>
    <x v="0"/>
    <n v="1"/>
    <x v="0"/>
    <x v="1"/>
    <x v="0"/>
  </r>
  <r>
    <d v="2025-01-10T00:00:00"/>
    <s v="RUA DOS ANDRADES N 211 PERIODO 10-01 A 10-02 - ALUGUEL ALOJAMENTO  (100,00%);"/>
    <m/>
    <n v="4800"/>
    <n v="66123.079999999798"/>
    <x v="21"/>
    <x v="0"/>
    <n v="1"/>
    <x v="0"/>
    <x v="1"/>
    <x v="0"/>
  </r>
  <r>
    <d v="2025-01-10T00:00:00"/>
    <s v="MAGNO - ALUGUEL ALOJAMENTO  (100,00%);"/>
    <m/>
    <n v="1000"/>
    <n v="65123.079999999798"/>
    <x v="21"/>
    <x v="0"/>
    <n v="1"/>
    <x v="0"/>
    <x v="1"/>
    <x v="0"/>
  </r>
  <r>
    <d v="2025-01-10T00:00:00"/>
    <s v="UNIMED GENILDO MÊS 01/2025 - PLANO DE SAUDE GILVAN / GENILDO (100,00%);"/>
    <m/>
    <n v="3457.84"/>
    <n v="61665.239999999802"/>
    <x v="67"/>
    <x v="0"/>
    <n v="1"/>
    <x v="0"/>
    <x v="1"/>
    <x v="0"/>
  </r>
  <r>
    <d v="2025-01-10T00:00:00"/>
    <s v="UNIMED GILVAN MÊS 01/2025 - PLANO DE SAUDE GILVAN / GENILDO (100,00%);"/>
    <m/>
    <n v="2345.83"/>
    <n v="59319.4099999998"/>
    <x v="67"/>
    <x v="0"/>
    <n v="1"/>
    <x v="0"/>
    <x v="1"/>
    <x v="0"/>
  </r>
  <r>
    <d v="2025-01-10T00:00:00"/>
    <s v="REFEIÇÕES COLABORADORES - REFEIÇÕES COLABORADORES (100,00%);"/>
    <m/>
    <n v="391"/>
    <n v="58928.4099999998"/>
    <x v="35"/>
    <x v="0"/>
    <n v="1"/>
    <x v="0"/>
    <x v="1"/>
    <x v="0"/>
  </r>
  <r>
    <d v="2025-01-10T00:00:00"/>
    <s v="REFEIÇÕES COLABORADORES - REFEIÇÕES COLABORADORES (100,00%);"/>
    <m/>
    <n v="2260"/>
    <n v="56668.4099999998"/>
    <x v="35"/>
    <x v="0"/>
    <n v="1"/>
    <x v="0"/>
    <x v="1"/>
    <x v="0"/>
  </r>
  <r>
    <d v="2025-01-10T00:00:00"/>
    <s v="SEGUROS EFFA / IVECO - SEGUROS DE VEICULOS  (100,00%);"/>
    <m/>
    <n v="683.4"/>
    <n v="55985.009999999798"/>
    <x v="71"/>
    <x v="0"/>
    <n v="1"/>
    <x v="0"/>
    <x v="1"/>
    <x v="0"/>
  </r>
  <r>
    <d v="2025-01-10T00:00:00"/>
    <s v="VALE ALIMENTAÇÃO REF. 12/2024 - VALE ALIMENTAÇÃO (100,00%);"/>
    <m/>
    <n v="323"/>
    <n v="55662.009999999798"/>
    <x v="76"/>
    <x v="0"/>
    <n v="1"/>
    <x v="0"/>
    <x v="1"/>
    <x v="0"/>
  </r>
  <r>
    <d v="2025-01-10T00:00:00"/>
    <s v="VALE ALIMENTAÇÃO REF. 12/2024 - VALE ALIMENTAÇÃO (100,00%);"/>
    <m/>
    <n v="1157.22"/>
    <n v="54504.789999999797"/>
    <x v="76"/>
    <x v="0"/>
    <n v="1"/>
    <x v="0"/>
    <x v="1"/>
    <x v="0"/>
  </r>
  <r>
    <d v="2025-01-10T00:00:00"/>
    <s v="VALE ALIMENTAÇÃO REF. 12/2024 - VALE ALIMENTAÇÃO (100,00%);"/>
    <m/>
    <n v="1370"/>
    <n v="53134.789999999797"/>
    <x v="76"/>
    <x v="0"/>
    <n v="1"/>
    <x v="0"/>
    <x v="1"/>
    <x v="0"/>
  </r>
  <r>
    <d v="2025-01-10T00:00:00"/>
    <s v="JUNIA RAQUEL GOMES ROSA - PIX 710.380.941-00 - DESPACHANTE (100,00%);"/>
    <m/>
    <n v="1159.69"/>
    <n v="51975.099999999795"/>
    <x v="78"/>
    <x v="0"/>
    <n v="1"/>
    <x v="0"/>
    <x v="1"/>
    <x v="0"/>
  </r>
  <r>
    <d v="2025-01-10T00:00:00"/>
    <s v="CREA - SERVIÇO CREA ANUIDADE (100,00%);"/>
    <m/>
    <n v="1345.98"/>
    <n v="50629.119999999792"/>
    <x v="74"/>
    <x v="0"/>
    <n v="1"/>
    <x v="0"/>
    <x v="1"/>
    <x v="0"/>
  </r>
  <r>
    <d v="2025-01-10T00:00:00"/>
    <s v="CREA - SERVIÇO CREA ANUIDADE (100,00%);"/>
    <m/>
    <n v="569.23"/>
    <n v="50059.889999999788"/>
    <x v="74"/>
    <x v="0"/>
    <n v="1"/>
    <x v="0"/>
    <x v="1"/>
    <x v="0"/>
  </r>
  <r>
    <d v="2025-01-10T00:00:00"/>
    <s v="CREA - SERVIÇO CREA ANUIDADE (100,00%);"/>
    <m/>
    <n v="1345.99"/>
    <n v="48713.89999999979"/>
    <x v="74"/>
    <x v="0"/>
    <n v="1"/>
    <x v="0"/>
    <x v="1"/>
    <x v="0"/>
  </r>
  <r>
    <d v="2025-01-10T00:00:00"/>
    <s v="CREA - SERVIÇO CREA ANUIDADE (100,00%);"/>
    <m/>
    <n v="2224.46"/>
    <n v="46489.439999999791"/>
    <x v="74"/>
    <x v="0"/>
    <n v="1"/>
    <x v="0"/>
    <x v="1"/>
    <x v="0"/>
  </r>
  <r>
    <d v="2025-01-10T00:00:00"/>
    <s v="FRANCISCO EUDES DE ANDRADE DANTAS - ACERTO RESCISORIOS  (100,00%);"/>
    <m/>
    <n v="2867.26"/>
    <n v="43622.179999999789"/>
    <x v="51"/>
    <x v="0"/>
    <n v="1"/>
    <x v="0"/>
    <x v="1"/>
    <x v="0"/>
  </r>
  <r>
    <d v="2025-01-10T00:00:00"/>
    <s v="FRANCISCO EUDES DE ANDRADE DANTAS - MULTA RESCISORIAS FGTS (100,00%);"/>
    <m/>
    <n v="814.21"/>
    <n v="42807.96999999979"/>
    <x v="29"/>
    <x v="0"/>
    <n v="1"/>
    <x v="0"/>
    <x v="1"/>
    <x v="0"/>
  </r>
  <r>
    <d v="2025-01-10T00:00:00"/>
    <s v="DENILSON RAMOS VIDAL - ACERTO RESCISORIOS  (100,00%);"/>
    <m/>
    <n v="12803.65"/>
    <n v="30004.319999999789"/>
    <x v="51"/>
    <x v="0"/>
    <n v="1"/>
    <x v="0"/>
    <x v="1"/>
    <x v="0"/>
  </r>
  <r>
    <d v="2025-01-10T00:00:00"/>
    <s v="CAIXA ROTATIVO MES JAN A FEV 2025 - FRETE MATERIAIS E EQUIPAMENTOS (40,00%)"/>
    <m/>
    <n v="400"/>
    <n v="29604.319999999789"/>
    <x v="40"/>
    <x v="0"/>
    <n v="1"/>
    <x v="0"/>
    <x v="1"/>
    <x v="0"/>
  </r>
  <r>
    <d v="2025-01-10T00:00:00"/>
    <s v="CAIXA ROTATIVO MES JAN A FEV 2025 -MATERIAIS DE LIMPEZA / HIGIENE  (35,00%)"/>
    <m/>
    <n v="350"/>
    <n v="29254.319999999789"/>
    <x v="28"/>
    <x v="0"/>
    <n v="1"/>
    <x v="0"/>
    <x v="1"/>
    <x v="0"/>
  </r>
  <r>
    <d v="2025-01-10T00:00:00"/>
    <s v="CAIXA ROTATIVO MES JAN A FEV 2025 -MATERIAIS DE CONSUMO EM OBRAS  (25,00%)"/>
    <m/>
    <n v="250"/>
    <n v="29004.319999999789"/>
    <x v="23"/>
    <x v="0"/>
    <n v="1"/>
    <x v="0"/>
    <x v="1"/>
    <x v="0"/>
  </r>
  <r>
    <d v="2025-01-10T00:00:00"/>
    <s v="DENILSON RAMOS VIDAL - MULTA RESCISORIAS FGTS (100,00%);"/>
    <m/>
    <n v="7557.02"/>
    <n v="21447.299999999788"/>
    <x v="29"/>
    <x v="0"/>
    <n v="1"/>
    <x v="0"/>
    <x v="1"/>
    <x v="0"/>
  </r>
  <r>
    <d v="2025-01-10T00:00:00"/>
    <s v="FRETE SÃO LUIS X PAULINO NEVES - FRETE TRANSPORTADORA (100,00%);"/>
    <m/>
    <n v="400"/>
    <n v="21047.299999999788"/>
    <x v="31"/>
    <x v="0"/>
    <n v="1"/>
    <x v="0"/>
    <x v="1"/>
    <x v="0"/>
  </r>
  <r>
    <d v="2025-01-10T00:00:00"/>
    <s v="INSPEÇÃO EQUIPAMENTOS - COMPRESSOR E MAQUINA JATO - SERVIÇO LAUDO TECNICO (100,00%);"/>
    <m/>
    <n v="3374"/>
    <n v="17673.299999999788"/>
    <x v="79"/>
    <x v="0"/>
    <n v="1"/>
    <x v="0"/>
    <x v="1"/>
    <x v="0"/>
  </r>
  <r>
    <d v="2025-01-10T00:00:00"/>
    <s v="VALE ALIMENTAÇÃO 12/2024 - VALE ALIMENTAÇÃO (100,00%);"/>
    <m/>
    <n v="370"/>
    <n v="17303.299999999788"/>
    <x v="76"/>
    <x v="0"/>
    <n v="1"/>
    <x v="0"/>
    <x v="1"/>
    <x v="0"/>
  </r>
  <r>
    <d v="2025-01-10T00:00:00"/>
    <s v="ENCOMENDA GOIÂNIA X CATALÃO - FRETE TRANSPORTADORA (100,00%);"/>
    <m/>
    <n v="120"/>
    <n v="17183.299999999788"/>
    <x v="31"/>
    <x v="0"/>
    <n v="1"/>
    <x v="0"/>
    <x v="1"/>
    <x v="0"/>
  </r>
  <r>
    <d v="2025-01-10T00:00:00"/>
    <s v="COMBUSTIVEL ADM - COMBUSTIVEL VEICULOS (100,00%);"/>
    <m/>
    <n v="25"/>
    <n v="17158.299999999788"/>
    <x v="26"/>
    <x v="0"/>
    <n v="1"/>
    <x v="0"/>
    <x v="1"/>
    <x v="0"/>
  </r>
  <r>
    <d v="2025-01-10T00:00:00"/>
    <s v="REFEIÇÕES COLABORADORES - REFEIÇÕES COLABORADORES (100,00%);"/>
    <m/>
    <n v="128"/>
    <n v="17030.299999999788"/>
    <x v="35"/>
    <x v="0"/>
    <n v="1"/>
    <x v="0"/>
    <x v="1"/>
    <x v="0"/>
  </r>
  <r>
    <d v="2025-01-10T00:00:00"/>
    <s v="MARIA ANGELA P LOPES - ALUGUEL ALOJAMENTO  (100,00%);"/>
    <m/>
    <n v="2118"/>
    <n v="14912.299999999788"/>
    <x v="21"/>
    <x v="0"/>
    <n v="1"/>
    <x v="0"/>
    <x v="1"/>
    <x v="0"/>
  </r>
  <r>
    <d v="2025-01-10T00:00:00"/>
    <s v="MARIA ANGELA P LOPES - ALUGUEL ALOJAMENTO  (100,00%);"/>
    <m/>
    <n v="1412"/>
    <n v="13500.299999999788"/>
    <x v="21"/>
    <x v="0"/>
    <n v="1"/>
    <x v="0"/>
    <x v="1"/>
    <x v="0"/>
  </r>
  <r>
    <d v="2025-01-10T00:00:00"/>
    <s v="R. DOS INCONFIDENTES Nº 395 / ALUGUEL JULIANO  10-01 a 10-02 - ALUGUEL ALOJAMENTO  (100,00%);"/>
    <m/>
    <n v="3200"/>
    <n v="10300.299999999788"/>
    <x v="21"/>
    <x v="0"/>
    <n v="1"/>
    <x v="0"/>
    <x v="1"/>
    <x v="0"/>
  </r>
  <r>
    <d v="2025-01-10T00:00:00"/>
    <s v="REF. 10/01 A 10/02 - SERVIÇO LIMPEZA ALOJAMENTO/ESCRITORIO (100,00%);"/>
    <m/>
    <n v="900"/>
    <n v="9400.2999999997883"/>
    <x v="61"/>
    <x v="0"/>
    <n v="1"/>
    <x v="0"/>
    <x v="1"/>
    <x v="0"/>
  </r>
  <r>
    <d v="2025-01-10T00:00:00"/>
    <s v="REFEIÇÕES COLABORADORES - REFEIÇÕES COLABORADORES (100,00%);"/>
    <m/>
    <n v="2584"/>
    <n v="6816.2999999997883"/>
    <x v="35"/>
    <x v="0"/>
    <n v="1"/>
    <x v="0"/>
    <x v="1"/>
    <x v="0"/>
  </r>
  <r>
    <d v="2025-01-10T00:00:00"/>
    <s v="REFEIÇÕES COLABORADORES - REFEIÇÕES COLABORADORES (100,00%);"/>
    <m/>
    <n v="495"/>
    <n v="6321.2999999997883"/>
    <x v="35"/>
    <x v="0"/>
    <n v="1"/>
    <x v="0"/>
    <x v="1"/>
    <x v="0"/>
  </r>
  <r>
    <d v="2025-01-10T00:00:00"/>
    <s v="CAMINHÃO PRANCHA P/ RETIRADA DE COMPRESSOR - FRETE MATERIAIS E EQUIPAMENTOS (100,00%);"/>
    <m/>
    <n v="400"/>
    <n v="5921.2999999997883"/>
    <x v="40"/>
    <x v="0"/>
    <n v="1"/>
    <x v="0"/>
    <x v="1"/>
    <x v="0"/>
  </r>
  <r>
    <d v="2025-01-10T00:00:00"/>
    <s v="MECANISMO DE ACELERAÇÃO DO COMPRESSOR - MANUTENÇÃO/PEÇAS MAQUINAS E EQUIPAMENTOS (100,00%);"/>
    <m/>
    <n v="1600"/>
    <n v="4321.2999999997883"/>
    <x v="48"/>
    <x v="0"/>
    <n v="1"/>
    <x v="0"/>
    <x v="1"/>
    <x v="0"/>
  </r>
  <r>
    <d v="2025-01-10T00:00:00"/>
    <s v="TRANSFERÊNCIA ENTRE BANCOS ITAÚ ANDAIMES X ITAÚ - Transferência entre Bancos (100,00%);"/>
    <n v="100000"/>
    <m/>
    <n v="104321.29999999978"/>
    <x v="6"/>
    <x v="0"/>
    <n v="1"/>
    <x v="0"/>
    <x v="1"/>
    <x v="0"/>
  </r>
  <r>
    <d v="2025-01-10T00:00:00"/>
    <s v="ALIMENTAÇÃO ADM - ALIMENTAÇÃO ADM (100,00%);"/>
    <m/>
    <n v="8.49"/>
    <n v="104312.80999999978"/>
    <x v="66"/>
    <x v="0"/>
    <n v="1"/>
    <x v="0"/>
    <x v="1"/>
    <x v="0"/>
  </r>
  <r>
    <d v="2025-01-13T00:00:00"/>
    <s v="R. DAS ANGÉLICAS S/N REF. 12/2024 - AGUA ADM (100,00%);"/>
    <m/>
    <n v="177.88"/>
    <n v="104134.92999999977"/>
    <x v="80"/>
    <x v="0"/>
    <n v="1"/>
    <x v="0"/>
    <x v="1"/>
    <x v="0"/>
  </r>
  <r>
    <d v="2025-01-13T00:00:00"/>
    <s v="R. NOVA, 70 SN REF. 12/2024 - ENERGIA ALOJAMENTO (100,00%);"/>
    <m/>
    <n v="193.89"/>
    <n v="103941.03999999978"/>
    <x v="81"/>
    <x v="0"/>
    <n v="1"/>
    <x v="0"/>
    <x v="1"/>
    <x v="0"/>
  </r>
  <r>
    <d v="2025-01-13T00:00:00"/>
    <s v="AV. LENCOIS, 5 REF. 12/2024 - ENERGIA ALOJAMENTO (100,00%);"/>
    <m/>
    <n v="198.25"/>
    <n v="103742.78999999978"/>
    <x v="81"/>
    <x v="0"/>
    <n v="1"/>
    <x v="0"/>
    <x v="1"/>
    <x v="0"/>
  </r>
  <r>
    <d v="2025-01-13T00:00:00"/>
    <s v="R. MIGUEL LIMA , SN REF. 12/2024 - ENERGIA ALOJAMENTO (100,00%);"/>
    <m/>
    <n v="363.38"/>
    <n v="103379.40999999977"/>
    <x v="81"/>
    <x v="0"/>
    <n v="1"/>
    <x v="0"/>
    <x v="1"/>
    <x v="0"/>
  </r>
  <r>
    <d v="2025-01-13T00:00:00"/>
    <s v="YCARO GOMES MENDONÇA - FERIAS  (100,00%);"/>
    <m/>
    <n v="5642.27"/>
    <n v="97737.139999999767"/>
    <x v="25"/>
    <x v="0"/>
    <n v="1"/>
    <x v="0"/>
    <x v="1"/>
    <x v="0"/>
  </r>
  <r>
    <d v="2025-01-13T00:00:00"/>
    <s v="RUA DAS ANGÉLICAS Nº 309 REF. 12/2024 - ENERGIA ADM (100,00%);"/>
    <m/>
    <n v="6363.59"/>
    <n v="91373.54999999977"/>
    <x v="82"/>
    <x v="0"/>
    <n v="1"/>
    <x v="0"/>
    <x v="1"/>
    <x v="0"/>
  </r>
  <r>
    <d v="2025-01-13T00:00:00"/>
    <s v="R. DAS CAMELIAS Nº 475 COND. PAMPULHA REF. 12/2024 - ENERGIA ALOJAMENTO (100,00%);"/>
    <m/>
    <n v="191.94"/>
    <n v="91181.609999999768"/>
    <x v="81"/>
    <x v="0"/>
    <n v="1"/>
    <x v="0"/>
    <x v="1"/>
    <x v="0"/>
  </r>
  <r>
    <d v="2025-01-13T00:00:00"/>
    <s v="R. DAS CAMELIAS Nº 475  COND. PAMPULHA REF. 12/2024 - AGUA ALOJAMENTO (100,00%);"/>
    <m/>
    <n v="75.38"/>
    <n v="91106.229999999763"/>
    <x v="83"/>
    <x v="0"/>
    <n v="1"/>
    <x v="0"/>
    <x v="1"/>
    <x v="0"/>
  </r>
  <r>
    <d v="2025-01-13T00:00:00"/>
    <s v="RUA 413, Nº 315 BAIRRO PONTAL NORTE REF. 12/2024 - ENERGIA ALOJAMENTO (100,00%);"/>
    <m/>
    <n v="221.53"/>
    <n v="90884.699999999764"/>
    <x v="81"/>
    <x v="0"/>
    <n v="1"/>
    <x v="0"/>
    <x v="1"/>
    <x v="0"/>
  </r>
  <r>
    <d v="2025-01-13T00:00:00"/>
    <s v="RUA 413, 315 CASA 01 PONTAL NORTE REF. 12/2024 - AGUA ALOJAMENTO (100,00%);"/>
    <m/>
    <n v="171.42"/>
    <n v="90713.279999999766"/>
    <x v="83"/>
    <x v="0"/>
    <n v="1"/>
    <x v="0"/>
    <x v="1"/>
    <x v="0"/>
  </r>
  <r>
    <d v="2025-01-13T00:00:00"/>
    <s v="RUA 02, Nº 175 LOTEAMENTO JK REF. 12/2024 - ENERGIA ALOJAMENTO (100,00%);"/>
    <m/>
    <n v="300.49"/>
    <n v="90412.789999999761"/>
    <x v="81"/>
    <x v="0"/>
    <n v="1"/>
    <x v="0"/>
    <x v="1"/>
    <x v="0"/>
  </r>
  <r>
    <d v="2025-01-13T00:00:00"/>
    <s v="RUA 02, 175 QD C LT 09 JK CATALÃO REF. 12/2024 - AGUA ALOJAMENTO (100,00%);"/>
    <m/>
    <n v="153.18"/>
    <n v="90259.609999999768"/>
    <x v="83"/>
    <x v="0"/>
    <n v="1"/>
    <x v="0"/>
    <x v="1"/>
    <x v="0"/>
  </r>
  <r>
    <d v="2025-01-13T00:00:00"/>
    <s v="SANEAMENTO RUA . 2, 44 JK CATALÃO  MES 12/2024 - AGUA ALOJAMENTO (100,00%);"/>
    <m/>
    <n v="153.18"/>
    <n v="90106.429999999775"/>
    <x v="83"/>
    <x v="0"/>
    <n v="1"/>
    <x v="0"/>
    <x v="1"/>
    <x v="0"/>
  </r>
  <r>
    <d v="2025-01-13T00:00:00"/>
    <s v="RUA 405, Nº 184 BAIRRO PONTAL NORTE REF. 12/2024 - ENERGIA ALOJAMENTO (100,00%);"/>
    <m/>
    <n v="131.54"/>
    <n v="89974.889999999781"/>
    <x v="81"/>
    <x v="0"/>
    <n v="1"/>
    <x v="0"/>
    <x v="1"/>
    <x v="0"/>
  </r>
  <r>
    <d v="2025-01-13T00:00:00"/>
    <s v="RUA 405,184 QD 77 LT 05 REF. 12/2024 - AGUA ALOJAMENTO (100,00%);"/>
    <m/>
    <n v="61.04"/>
    <n v="89913.849999999788"/>
    <x v="83"/>
    <x v="0"/>
    <n v="1"/>
    <x v="0"/>
    <x v="1"/>
    <x v="0"/>
  </r>
  <r>
    <d v="2025-01-13T00:00:00"/>
    <s v="R. SANTO ANTONIO QD 04 LT 07 REF. 12/2024 - ENERGIA ALOJAMENTO (100,00%);"/>
    <m/>
    <n v="736.93"/>
    <n v="89176.919999999795"/>
    <x v="81"/>
    <x v="0"/>
    <n v="1"/>
    <x v="0"/>
    <x v="1"/>
    <x v="0"/>
  </r>
  <r>
    <d v="2025-01-13T00:00:00"/>
    <s v="R. SANTO ANTÔNIO QD 04 LT 07 REF. 12/2024 - AGUA ALOJAMENTO (100,00%);"/>
    <m/>
    <n v="292.12"/>
    <n v="88884.799999999799"/>
    <x v="83"/>
    <x v="0"/>
    <n v="1"/>
    <x v="0"/>
    <x v="1"/>
    <x v="0"/>
  </r>
  <r>
    <d v="2025-01-13T00:00:00"/>
    <s v="COMBUSTIVEL COMPRESSOR - COMBUSTIVEL EQUIPAMENTOS (100,00%);"/>
    <m/>
    <n v="463.32"/>
    <n v="88421.479999999792"/>
    <x v="27"/>
    <x v="0"/>
    <n v="1"/>
    <x v="0"/>
    <x v="1"/>
    <x v="0"/>
  </r>
  <r>
    <d v="2025-01-13T00:00:00"/>
    <s v="CAIQUE TRINDADE DA MOTA - ACERTO RESCISORIOS  (100,00%);"/>
    <m/>
    <n v="1563.79"/>
    <n v="86857.689999999799"/>
    <x v="51"/>
    <x v="0"/>
    <n v="1"/>
    <x v="0"/>
    <x v="1"/>
    <x v="0"/>
  </r>
  <r>
    <d v="2025-01-13T00:00:00"/>
    <s v="CAIQUE TRINDADE DA MOTA - FGTS FUNCIONARIOS  (100,00%);"/>
    <m/>
    <n v="30.46"/>
    <n v="86827.229999999792"/>
    <x v="58"/>
    <x v="0"/>
    <n v="1"/>
    <x v="0"/>
    <x v="1"/>
    <x v="0"/>
  </r>
  <r>
    <d v="2025-01-13T00:00:00"/>
    <s v="1 DIARIA QUARTO DUPLO - HOTEL COLABORADORES  (100,00%);"/>
    <m/>
    <n v="135"/>
    <n v="86692.229999999792"/>
    <x v="44"/>
    <x v="0"/>
    <n v="1"/>
    <x v="0"/>
    <x v="1"/>
    <x v="0"/>
  </r>
  <r>
    <d v="2025-01-13T00:00:00"/>
    <s v="VISITA TECNICA - SANTOS - COMBUSTIVEL VEICULOS (68,75%)"/>
    <m/>
    <n v="550"/>
    <n v="86142.229999999792"/>
    <x v="26"/>
    <x v="0"/>
    <n v="1"/>
    <x v="0"/>
    <x v="1"/>
    <x v="0"/>
  </r>
  <r>
    <d v="2025-01-13T00:00:00"/>
    <s v="VISITA TECNICA - SANTOS PEDAGIOS  (31,25%);"/>
    <m/>
    <n v="250"/>
    <n v="85892.229999999792"/>
    <x v="72"/>
    <x v="0"/>
    <n v="1"/>
    <x v="0"/>
    <x v="1"/>
    <x v="0"/>
  </r>
  <r>
    <d v="2025-01-13T00:00:00"/>
    <s v="REFEIÇÕES COLABORADORES - REFEIÇÕES COLABORADORES (100,00%);"/>
    <m/>
    <n v="80"/>
    <n v="85812.229999999792"/>
    <x v="35"/>
    <x v="0"/>
    <n v="1"/>
    <x v="0"/>
    <x v="1"/>
    <x v="0"/>
  </r>
  <r>
    <d v="2025-01-13T00:00:00"/>
    <s v="LEITOR CODIGO DE BARRA SEM FIO - MATERIAIS DE INFORMATICA / COMPUTADOR (100,00%);"/>
    <m/>
    <n v="177.32"/>
    <n v="85634.909999999785"/>
    <x v="70"/>
    <x v="0"/>
    <n v="1"/>
    <x v="0"/>
    <x v="1"/>
    <x v="0"/>
  </r>
  <r>
    <d v="2025-01-13T00:00:00"/>
    <s v="INTERNET ADM - INTERNET / TELEFONE ADM  (100,00%);"/>
    <m/>
    <n v="143.9"/>
    <n v="85491.009999999791"/>
    <x v="84"/>
    <x v="0"/>
    <n v="1"/>
    <x v="0"/>
    <x v="1"/>
    <x v="0"/>
  </r>
  <r>
    <d v="2025-01-13T00:00:00"/>
    <s v="BM 03 FINAL - Recebimento de Clientes (100,00%);"/>
    <n v="16085.329999999998"/>
    <m/>
    <n v="101576.33999999979"/>
    <x v="3"/>
    <x v="0"/>
    <n v="1"/>
    <x v="0"/>
    <x v="1"/>
    <x v="0"/>
  </r>
  <r>
    <d v="2025-01-13T00:00:00"/>
    <s v="REFEIÇÕES COLABORADORES - REFEIÇÕES COLABORADORES (100,00%);"/>
    <m/>
    <n v="4640"/>
    <n v="96936.339999999793"/>
    <x v="35"/>
    <x v="0"/>
    <n v="1"/>
    <x v="0"/>
    <x v="1"/>
    <x v="0"/>
  </r>
  <r>
    <d v="2025-01-14T00:00:00"/>
    <s v="REGISTRO E PATENTE DA MARCA A IDEAL - SERVIÇO ALVARAS E LICENCIAMENTO (100,00%);"/>
    <m/>
    <n v="727.5"/>
    <n v="96208.839999999793"/>
    <x v="85"/>
    <x v="0"/>
    <n v="1"/>
    <x v="0"/>
    <x v="1"/>
    <x v="0"/>
  </r>
  <r>
    <d v="2025-01-14T00:00:00"/>
    <s v="VALE ALIMENTAÇÃO REF. 12/2024 - VALE ALIMENTAÇÃO (100,00%);"/>
    <m/>
    <n v="16320"/>
    <n v="79888.839999999793"/>
    <x v="76"/>
    <x v="0"/>
    <n v="1"/>
    <x v="0"/>
    <x v="1"/>
    <x v="0"/>
  </r>
  <r>
    <d v="2025-01-14T00:00:00"/>
    <s v="ENCOMENDA GOIÂNIA X CATALÃO - FRETE TRANSPORTADORA (100,00%);"/>
    <m/>
    <n v="50"/>
    <n v="79838.839999999793"/>
    <x v="31"/>
    <x v="0"/>
    <n v="1"/>
    <x v="0"/>
    <x v="1"/>
    <x v="0"/>
  </r>
  <r>
    <d v="2025-01-14T00:00:00"/>
    <s v="REFEIÇÕES COLABORADORES - REFEIÇÕES COLABORADORES (100,00%);"/>
    <m/>
    <n v="80"/>
    <n v="79758.839999999793"/>
    <x v="35"/>
    <x v="0"/>
    <n v="1"/>
    <x v="0"/>
    <x v="1"/>
    <x v="0"/>
  </r>
  <r>
    <d v="2025-01-14T00:00:00"/>
    <s v="PASSAGENS COLABORADORES 06/01 A 10/01 - PASSAGENS COLABORADORES (100,00%);"/>
    <m/>
    <n v="7258.44"/>
    <n v="72500.39999999979"/>
    <x v="36"/>
    <x v="0"/>
    <n v="1"/>
    <x v="0"/>
    <x v="1"/>
    <x v="0"/>
  </r>
  <r>
    <d v="2025-01-14T00:00:00"/>
    <s v="DESPESAS DE VIAGEM 06-01 A 10-01 - REFEIÇÕES COLABORADORES (47,60%)"/>
    <m/>
    <n v="1215.4100000000001"/>
    <n v="71284.989999999787"/>
    <x v="35"/>
    <x v="0"/>
    <n v="1"/>
    <x v="0"/>
    <x v="1"/>
    <x v="0"/>
  </r>
  <r>
    <d v="2025-01-14T00:00:00"/>
    <s v="DESPESAS DE VIAGEM 06-01 A 10-01 PASSAGENS COLABORADORES (52,40%);"/>
    <m/>
    <n v="1338.09"/>
    <n v="69946.89999999979"/>
    <x v="36"/>
    <x v="0"/>
    <n v="1"/>
    <x v="0"/>
    <x v="1"/>
    <x v="0"/>
  </r>
  <r>
    <d v="2025-01-14T00:00:00"/>
    <s v="MATERIAL DE CONSUMO - MATERIAIS DE CONSUMO EM OBRAS  (100,00%);"/>
    <m/>
    <n v="44"/>
    <n v="69902.89999999979"/>
    <x v="23"/>
    <x v="0"/>
    <n v="1"/>
    <x v="0"/>
    <x v="1"/>
    <x v="0"/>
  </r>
  <r>
    <d v="2025-01-14T00:00:00"/>
    <s v="MANUTENÇÃO SENSOR DE TEMPERATURA SAVEIRO - MANUTENÇÃO/PEÇAS  VEICULOS (100,00%);"/>
    <m/>
    <n v="1194"/>
    <n v="68708.89999999979"/>
    <x v="43"/>
    <x v="0"/>
    <n v="1"/>
    <x v="0"/>
    <x v="1"/>
    <x v="0"/>
  </r>
  <r>
    <d v="2025-01-14T00:00:00"/>
    <s v="REFEIÇÕES COLABORADORES - REFEIÇÕES COLABORADORES (100,00%);"/>
    <m/>
    <n v="165"/>
    <n v="68543.89999999979"/>
    <x v="35"/>
    <x v="0"/>
    <n v="1"/>
    <x v="0"/>
    <x v="1"/>
    <x v="0"/>
  </r>
  <r>
    <d v="2025-01-14T00:00:00"/>
    <s v="PASSAGENS COLABORADORES - PASSAGENS COLABORADORES (100,00%);"/>
    <m/>
    <n v="270"/>
    <n v="68273.89999999979"/>
    <x v="36"/>
    <x v="0"/>
    <n v="1"/>
    <x v="0"/>
    <x v="1"/>
    <x v="0"/>
  </r>
  <r>
    <d v="2025-01-14T00:00:00"/>
    <s v="FRETE CAMINHÃO PRANCHA P/ RETIRADA DO COMPRESSOR - FRETE MATERIAIS E EQUIPAMENTOS (100,00%);"/>
    <m/>
    <n v="400"/>
    <n v="67873.89999999979"/>
    <x v="40"/>
    <x v="0"/>
    <n v="1"/>
    <x v="0"/>
    <x v="1"/>
    <x v="0"/>
  </r>
  <r>
    <d v="2025-01-14T00:00:00"/>
    <s v="AREIA / ABRASIVO - ABRASIVOS (100,00%);"/>
    <m/>
    <n v="1000"/>
    <n v="66873.89999999979"/>
    <x v="52"/>
    <x v="0"/>
    <n v="1"/>
    <x v="0"/>
    <x v="1"/>
    <x v="0"/>
  </r>
  <r>
    <d v="2025-01-15T00:00:00"/>
    <s v="ROTINA RAPALLO - Recebimento de Clientes (100,00%);"/>
    <n v="23623.1"/>
    <m/>
    <n v="90496.999999999796"/>
    <x v="3"/>
    <x v="0"/>
    <n v="1"/>
    <x v="0"/>
    <x v="1"/>
    <x v="0"/>
  </r>
  <r>
    <d v="2025-01-15T00:00:00"/>
    <s v="BM ROTINA FOSFATO OUVIDOR MANUTENÇÃO - Recebimento de Clientes (100,00%);"/>
    <n v="18294.91"/>
    <m/>
    <n v="108791.9099999998"/>
    <x v="3"/>
    <x v="0"/>
    <n v="1"/>
    <x v="0"/>
    <x v="1"/>
    <x v="0"/>
  </r>
  <r>
    <d v="2025-01-15T00:00:00"/>
    <s v="BM 01 SPOT PTC 0934-24 - Recebimento de Clientes (100,00%);"/>
    <n v="25470.43"/>
    <m/>
    <n v="134262.33999999979"/>
    <x v="3"/>
    <x v="0"/>
    <n v="1"/>
    <x v="0"/>
    <x v="1"/>
    <x v="0"/>
  </r>
  <r>
    <d v="2025-01-15T00:00:00"/>
    <s v="STAR LINK - MAQUINAS / EQUIPAMENTOS  (100,00%);"/>
    <m/>
    <n v="498.28"/>
    <n v="133764.05999999979"/>
    <x v="38"/>
    <x v="0"/>
    <n v="1"/>
    <x v="0"/>
    <x v="1"/>
    <x v="0"/>
  </r>
  <r>
    <d v="2025-01-15T00:00:00"/>
    <s v="PORTO SEGURO RCF2A85 - SEGUROS DE VEICULOS  (100,00%);"/>
    <m/>
    <n v="448.72"/>
    <n v="133315.33999999979"/>
    <x v="71"/>
    <x v="0"/>
    <n v="1"/>
    <x v="0"/>
    <x v="1"/>
    <x v="0"/>
  </r>
  <r>
    <d v="2025-01-15T00:00:00"/>
    <s v="STARLINK - MATERIAIS DE INFORMATICA / COMPUTADOR (100,00%);"/>
    <m/>
    <n v="619.04"/>
    <n v="132696.29999999978"/>
    <x v="70"/>
    <x v="0"/>
    <n v="1"/>
    <x v="0"/>
    <x v="1"/>
    <x v="0"/>
  </r>
  <r>
    <d v="2025-01-15T00:00:00"/>
    <s v="IPIRANGA GAIOLA - MAQUINAS / EQUIPAMENTOS  (100,00%);"/>
    <m/>
    <n v="519.36"/>
    <n v="132176.9399999998"/>
    <x v="38"/>
    <x v="0"/>
    <n v="1"/>
    <x v="0"/>
    <x v="1"/>
    <x v="0"/>
  </r>
  <r>
    <d v="2025-01-15T00:00:00"/>
    <s v="CIANO JUNIOR JUNAO DOBLO - SERVIÇO MECANICO  (100,00%);"/>
    <m/>
    <n v="2257.41"/>
    <n v="129919.5299999998"/>
    <x v="86"/>
    <x v="0"/>
    <n v="1"/>
    <x v="0"/>
    <x v="1"/>
    <x v="0"/>
  </r>
  <r>
    <d v="2025-01-15T00:00:00"/>
    <s v="GASTOS COM PROPAGANDA/ COMERCIAL - SERVIÇO GOOGLE ADS (100,00%);"/>
    <m/>
    <n v="2000"/>
    <n v="127919.5299999998"/>
    <x v="87"/>
    <x v="0"/>
    <n v="1"/>
    <x v="0"/>
    <x v="1"/>
    <x v="0"/>
  </r>
  <r>
    <d v="2025-01-15T00:00:00"/>
    <s v="ANUIDADE ITAÚ NOVO - TARIFAS BANCARIAS (100,00%);"/>
    <m/>
    <n v="76.5"/>
    <n v="127843.0299999998"/>
    <x v="8"/>
    <x v="0"/>
    <n v="1"/>
    <x v="0"/>
    <x v="1"/>
    <x v="0"/>
  </r>
  <r>
    <d v="2025-01-15T00:00:00"/>
    <s v="SEGURO RANGER PRW 1/10 - SEGUROS DE VEICULOS  (100,00%);"/>
    <m/>
    <n v="564.98"/>
    <n v="127278.0499999998"/>
    <x v="71"/>
    <x v="0"/>
    <n v="1"/>
    <x v="0"/>
    <x v="1"/>
    <x v="0"/>
  </r>
  <r>
    <d v="2025-01-15T00:00:00"/>
    <s v="YELUMSEG / RANGER GENILDO 1/10 - SEGUROS DE VEICULOS  (100,00%);"/>
    <m/>
    <n v="580.69000000000005"/>
    <n v="126697.3599999998"/>
    <x v="71"/>
    <x v="0"/>
    <n v="1"/>
    <x v="0"/>
    <x v="1"/>
    <x v="0"/>
  </r>
  <r>
    <d v="2025-01-15T00:00:00"/>
    <s v="STARLINK - INTERNET OBRAS  (100,00%);"/>
    <m/>
    <n v="236.44"/>
    <n v="126460.91999999979"/>
    <x v="30"/>
    <x v="0"/>
    <n v="1"/>
    <x v="0"/>
    <x v="1"/>
    <x v="0"/>
  </r>
  <r>
    <d v="2025-01-15T00:00:00"/>
    <s v="STARLINK - INTERNET OBRAS  (100,00%);"/>
    <m/>
    <n v="237.9"/>
    <n v="126223.0199999998"/>
    <x v="30"/>
    <x v="0"/>
    <n v="1"/>
    <x v="0"/>
    <x v="1"/>
    <x v="0"/>
  </r>
  <r>
    <d v="2025-01-15T00:00:00"/>
    <s v="AUTENTIQUE.COM - SISTEMA / SERVIDOR  (100,00%);"/>
    <m/>
    <n v="99"/>
    <n v="126124.0199999998"/>
    <x v="69"/>
    <x v="0"/>
    <n v="1"/>
    <x v="0"/>
    <x v="1"/>
    <x v="0"/>
  </r>
  <r>
    <d v="2025-01-15T00:00:00"/>
    <s v="UBER / ADM - SERVIÇO MOTOBOY / UBER  (100,00%);"/>
    <m/>
    <n v="61.78"/>
    <n v="126062.2399999998"/>
    <x v="73"/>
    <x v="0"/>
    <n v="1"/>
    <x v="0"/>
    <x v="1"/>
    <x v="0"/>
  </r>
  <r>
    <d v="2025-01-15T00:00:00"/>
    <s v="GOL / PASSAGEM - PASSAGENS COLABORADORES (100,00%);"/>
    <m/>
    <n v="1243.23"/>
    <n v="124819.00999999981"/>
    <x v="36"/>
    <x v="0"/>
    <n v="1"/>
    <x v="0"/>
    <x v="1"/>
    <x v="0"/>
  </r>
  <r>
    <d v="2025-01-15T00:00:00"/>
    <s v="ANUIDADE ITAÚ - TARIFAS BANCARIAS (100,00%);"/>
    <m/>
    <n v="41.5"/>
    <n v="124777.50999999981"/>
    <x v="8"/>
    <x v="0"/>
    <n v="1"/>
    <x v="0"/>
    <x v="1"/>
    <x v="0"/>
  </r>
  <r>
    <d v="2025-01-15T00:00:00"/>
    <s v="LINKEDIN / ADM - SISTEMA / SERVIDOR  (100,00%);"/>
    <m/>
    <n v="809.91"/>
    <n v="123967.5999999998"/>
    <x v="69"/>
    <x v="0"/>
    <n v="1"/>
    <x v="0"/>
    <x v="1"/>
    <x v="0"/>
  </r>
  <r>
    <d v="2025-01-15T00:00:00"/>
    <s v="MP MELIMAIS / MERCADO LIVRE ADM - SISTEMA / SERVIDOR  (100,00%);"/>
    <m/>
    <n v="27.99"/>
    <n v="123939.6099999998"/>
    <x v="69"/>
    <x v="0"/>
    <n v="1"/>
    <x v="0"/>
    <x v="1"/>
    <x v="0"/>
  </r>
  <r>
    <d v="2025-01-15T00:00:00"/>
    <s v="ACORDO JUDICIAL REINALDO FREITAS - MOSAIC UBA - GUIAS TRABALHISTAS E PROCESSO (100,00%);"/>
    <m/>
    <n v="1500"/>
    <n v="122439.6099999998"/>
    <x v="15"/>
    <x v="0"/>
    <n v="1"/>
    <x v="0"/>
    <x v="1"/>
    <x v="0"/>
  </r>
  <r>
    <d v="2025-01-15T00:00:00"/>
    <s v="GERADOR A GASOLINA 7.100 - MAQUINAS / FERRAMENTAS COMBUSTÃO  (100,00%);"/>
    <m/>
    <n v="1600"/>
    <n v="120839.6099999998"/>
    <x v="88"/>
    <x v="0"/>
    <n v="1"/>
    <x v="0"/>
    <x v="1"/>
    <x v="0"/>
  </r>
  <r>
    <d v="2025-01-15T00:00:00"/>
    <s v="3º REMESSA BORRACHA LIQUIDA SERENA 21 TORRES - OUTROS MATERIAIS DE APLICAÇÃO (100,00%);"/>
    <m/>
    <n v="3302.93"/>
    <n v="117536.6799999998"/>
    <x v="89"/>
    <x v="0"/>
    <n v="1"/>
    <x v="0"/>
    <x v="1"/>
    <x v="0"/>
  </r>
  <r>
    <d v="2025-01-15T00:00:00"/>
    <s v="VENDA DE ABRASIVO EUROCHEM CONTRATO - ABRASIVOS (100,00%);"/>
    <m/>
    <n v="4333.33"/>
    <n v="113203.3499999998"/>
    <x v="52"/>
    <x v="0"/>
    <n v="1"/>
    <x v="0"/>
    <x v="1"/>
    <x v="0"/>
  </r>
  <r>
    <d v="2025-01-15T00:00:00"/>
    <s v="EPIS - EPIS (100,00%);"/>
    <m/>
    <n v="876.46"/>
    <n v="112326.8899999998"/>
    <x v="20"/>
    <x v="0"/>
    <n v="1"/>
    <x v="0"/>
    <x v="1"/>
    <x v="0"/>
  </r>
  <r>
    <d v="2025-01-15T00:00:00"/>
    <s v="FOLGA DE CAMPO MES 01-2025 - PASSAGENS COLABORADORES (100,00%);"/>
    <m/>
    <n v="700"/>
    <n v="111626.8899999998"/>
    <x v="36"/>
    <x v="0"/>
    <n v="1"/>
    <x v="0"/>
    <x v="1"/>
    <x v="0"/>
  </r>
  <r>
    <d v="2025-01-15T00:00:00"/>
    <s v="ALUGUEL KITNET GOIANIA  15/01 A 15/02 - ALUGUEL ALOJAMENTO  (100,00%);"/>
    <m/>
    <n v="1300"/>
    <n v="110326.8899999998"/>
    <x v="21"/>
    <x v="0"/>
    <n v="1"/>
    <x v="0"/>
    <x v="1"/>
    <x v="0"/>
  </r>
  <r>
    <d v="2025-01-15T00:00:00"/>
    <s v="TELEMETRIA - SERVIÇO TELEMETRIA / FADIGA (100,00%);"/>
    <m/>
    <n v="2649.2"/>
    <n v="107677.6899999998"/>
    <x v="90"/>
    <x v="0"/>
    <n v="1"/>
    <x v="0"/>
    <x v="1"/>
    <x v="0"/>
  </r>
  <r>
    <d v="2025-01-15T00:00:00"/>
    <s v="SISTEMA - SISTEMA / SERVIDOR  (100,00%);"/>
    <m/>
    <n v="612"/>
    <n v="107065.6899999998"/>
    <x v="69"/>
    <x v="0"/>
    <n v="1"/>
    <x v="0"/>
    <x v="1"/>
    <x v="0"/>
  </r>
  <r>
    <d v="2025-01-15T00:00:00"/>
    <s v="EPIS - EPIS (100,00%);"/>
    <m/>
    <n v="230"/>
    <n v="106835.6899999998"/>
    <x v="20"/>
    <x v="0"/>
    <n v="1"/>
    <x v="0"/>
    <x v="1"/>
    <x v="0"/>
  </r>
  <r>
    <d v="2025-01-15T00:00:00"/>
    <s v="TINTAS E SOLVENTES - TINTAS E SOLVENTES (100,00%);"/>
    <m/>
    <n v="1704"/>
    <n v="105131.6899999998"/>
    <x v="34"/>
    <x v="0"/>
    <n v="1"/>
    <x v="0"/>
    <x v="1"/>
    <x v="0"/>
  </r>
  <r>
    <d v="2025-01-15T00:00:00"/>
    <s v="EPIS - MANOBREIRA - EPIS (100,00%);"/>
    <m/>
    <n v="1016.89"/>
    <n v="104114.7999999998"/>
    <x v="20"/>
    <x v="0"/>
    <n v="1"/>
    <x v="0"/>
    <x v="1"/>
    <x v="0"/>
  </r>
  <r>
    <d v="2025-01-15T00:00:00"/>
    <s v="MATERIAL DE CONSUMO - MATERIAIS DE CONSUMO EM OBRAS  (100,00%);"/>
    <m/>
    <n v="165.49"/>
    <n v="103949.30999999979"/>
    <x v="23"/>
    <x v="0"/>
    <n v="1"/>
    <x v="0"/>
    <x v="1"/>
    <x v="0"/>
  </r>
  <r>
    <d v="2025-01-15T00:00:00"/>
    <s v="ALUGUEL KITNET 15-01 A 15-02-25 - ALUGUEL ALOJAMENTO  (100,00%);"/>
    <m/>
    <n v="800"/>
    <n v="103149.30999999979"/>
    <x v="21"/>
    <x v="0"/>
    <n v="1"/>
    <x v="0"/>
    <x v="1"/>
    <x v="0"/>
  </r>
  <r>
    <d v="2025-01-15T00:00:00"/>
    <s v="TREINAMENTO NR20 E NR35 - CURSOS / TREINAMENTOS  (100,00%);"/>
    <m/>
    <n v="459.7"/>
    <n v="102689.6099999998"/>
    <x v="63"/>
    <x v="0"/>
    <n v="1"/>
    <x v="0"/>
    <x v="1"/>
    <x v="0"/>
  </r>
  <r>
    <d v="2025-01-15T00:00:00"/>
    <s v="SISTEMA / SERVIDOR - SISTEMA / SERVIDOR  (100,00%);"/>
    <m/>
    <n v="730.94"/>
    <n v="101958.66999999979"/>
    <x v="69"/>
    <x v="0"/>
    <n v="1"/>
    <x v="0"/>
    <x v="1"/>
    <x v="0"/>
  </r>
  <r>
    <d v="2025-01-15T00:00:00"/>
    <s v="CNP CONSÓRCIOS - CONSÓRCIO (100,00%);"/>
    <m/>
    <n v="1339.18"/>
    <n v="100619.4899999998"/>
    <x v="91"/>
    <x v="0"/>
    <n v="1"/>
    <x v="0"/>
    <x v="1"/>
    <x v="0"/>
  </r>
  <r>
    <d v="2025-01-15T00:00:00"/>
    <s v="CONSULTA CONNECT REF. MÊS 12/2024 - SERVIÇO SERASA (100,00%);"/>
    <m/>
    <n v="203.91"/>
    <n v="100415.5799999998"/>
    <x v="92"/>
    <x v="0"/>
    <n v="1"/>
    <x v="0"/>
    <x v="1"/>
    <x v="0"/>
  </r>
  <r>
    <d v="2025-01-15T00:00:00"/>
    <s v="SISTEMA/SERVIDOR - SISTEMA / SERVIDOR  (100,00%);"/>
    <m/>
    <n v="1599"/>
    <n v="98816.579999999798"/>
    <x v="69"/>
    <x v="0"/>
    <n v="1"/>
    <x v="0"/>
    <x v="1"/>
    <x v="0"/>
  </r>
  <r>
    <d v="2025-01-15T00:00:00"/>
    <s v="REFEIÇÕES COLABORADORES - REFEIÇÕES COLABORADORES (100,00%);"/>
    <m/>
    <n v="3026.4"/>
    <n v="95790.179999999804"/>
    <x v="35"/>
    <x v="0"/>
    <n v="1"/>
    <x v="0"/>
    <x v="1"/>
    <x v="0"/>
  </r>
  <r>
    <d v="2025-01-15T00:00:00"/>
    <s v="REFEIÇÕES COLABORADORES - REFEIÇÕES COLABORADORES (100,00%);"/>
    <m/>
    <n v="1328.4"/>
    <n v="94461.77999999981"/>
    <x v="35"/>
    <x v="0"/>
    <n v="1"/>
    <x v="0"/>
    <x v="1"/>
    <x v="0"/>
  </r>
  <r>
    <d v="2025-01-15T00:00:00"/>
    <s v="COMBUSTÍVEL - COMBUSTIVEL VEICULOS (100,00%);"/>
    <m/>
    <n v="2171.9"/>
    <n v="92289.879999999815"/>
    <x v="26"/>
    <x v="0"/>
    <n v="1"/>
    <x v="0"/>
    <x v="1"/>
    <x v="0"/>
  </r>
  <r>
    <d v="2025-01-15T00:00:00"/>
    <s v="REFEIÇÕES COLABORADORES REF. 16/12 A 31/12/24 - REFEIÇÕES COLABORADORES (100,00%);"/>
    <m/>
    <n v="1105.5"/>
    <n v="91184.379999999815"/>
    <x v="35"/>
    <x v="0"/>
    <n v="1"/>
    <x v="0"/>
    <x v="1"/>
    <x v="0"/>
  </r>
  <r>
    <d v="2025-01-15T00:00:00"/>
    <s v="EPIS - EPIS (100,00%);"/>
    <m/>
    <n v="486"/>
    <n v="90698.379999999815"/>
    <x v="20"/>
    <x v="0"/>
    <n v="1"/>
    <x v="0"/>
    <x v="1"/>
    <x v="0"/>
  </r>
  <r>
    <d v="2025-01-15T00:00:00"/>
    <s v="EXAMES - ASO - EXAMES  (100,00%);"/>
    <m/>
    <n v="1797.23"/>
    <n v="88901.14999999982"/>
    <x v="56"/>
    <x v="0"/>
    <n v="1"/>
    <x v="0"/>
    <x v="1"/>
    <x v="0"/>
  </r>
  <r>
    <d v="2025-01-15T00:00:00"/>
    <s v="REFEIÇÕES COLABORADORES - REFEIÇÕES COLABORADORES (100,00%);"/>
    <m/>
    <n v="3139.2"/>
    <n v="85761.949999999822"/>
    <x v="35"/>
    <x v="0"/>
    <n v="1"/>
    <x v="0"/>
    <x v="1"/>
    <x v="0"/>
  </r>
  <r>
    <d v="2025-01-15T00:00:00"/>
    <s v="REFEIÇÕES COLABORADORES - REFEIÇÕES COLABORADORES (100,00%);"/>
    <m/>
    <n v="3076.8"/>
    <n v="82685.14999999982"/>
    <x v="35"/>
    <x v="0"/>
    <n v="1"/>
    <x v="0"/>
    <x v="1"/>
    <x v="0"/>
  </r>
  <r>
    <d v="2025-01-15T00:00:00"/>
    <s v="REFEIÇÕES COLABORADORES - REFEIÇÕES COLABORADORES (100,00%);"/>
    <m/>
    <n v="1261"/>
    <n v="81424.14999999982"/>
    <x v="35"/>
    <x v="0"/>
    <n v="1"/>
    <x v="0"/>
    <x v="1"/>
    <x v="0"/>
  </r>
  <r>
    <d v="2025-01-15T00:00:00"/>
    <s v="COMBUSTÍVEL EQUIPAMENTOS - COMBUSTIVEL EQUIPAMENTOS (100,00%);"/>
    <m/>
    <n v="309.3"/>
    <n v="81114.849999999817"/>
    <x v="27"/>
    <x v="0"/>
    <n v="1"/>
    <x v="0"/>
    <x v="1"/>
    <x v="0"/>
  </r>
  <r>
    <d v="2025-01-15T00:00:00"/>
    <s v="PLANO DE SAÚDE REF. MÊS 01/2025 - PLANO DE SAUDE  (100,00%);"/>
    <m/>
    <n v="1329.03"/>
    <n v="79785.819999999818"/>
    <x v="67"/>
    <x v="0"/>
    <n v="1"/>
    <x v="0"/>
    <x v="1"/>
    <x v="0"/>
  </r>
  <r>
    <d v="2025-01-15T00:00:00"/>
    <s v="LOCAÇÃO CAÇAMBA - LOCAÇAO CAÇAMBA P/ RESIDUOS  (100,00%);"/>
    <m/>
    <n v="2541.25"/>
    <n v="77244.569999999818"/>
    <x v="93"/>
    <x v="0"/>
    <n v="1"/>
    <x v="0"/>
    <x v="1"/>
    <x v="0"/>
  </r>
  <r>
    <d v="2025-01-15T00:00:00"/>
    <s v="UNIFORMES - UNIFORMES (100,00%);"/>
    <m/>
    <n v="2440"/>
    <n v="74804.569999999818"/>
    <x v="19"/>
    <x v="0"/>
    <n v="1"/>
    <x v="0"/>
    <x v="1"/>
    <x v="0"/>
  </r>
  <r>
    <d v="2025-01-15T00:00:00"/>
    <s v="COMBUSTIVEL ADM - COMBUSTIVEL VEICULOS (100,00%);"/>
    <m/>
    <n v="220.73"/>
    <n v="74583.839999999822"/>
    <x v="26"/>
    <x v="0"/>
    <n v="1"/>
    <x v="0"/>
    <x v="1"/>
    <x v="0"/>
  </r>
  <r>
    <d v="2025-01-15T00:00:00"/>
    <s v="MATERIAIS DE LIMPEZA - MATERIAIS DE LIMPEZA / HIGIENE  (100,00%);"/>
    <m/>
    <n v="1107.9100000000001"/>
    <n v="73475.929999999818"/>
    <x v="28"/>
    <x v="0"/>
    <n v="1"/>
    <x v="0"/>
    <x v="1"/>
    <x v="0"/>
  </r>
  <r>
    <d v="2025-01-15T00:00:00"/>
    <s v="REF. FOLHA PAGAMENTO 12/2024 - SALARIO (100,00%);"/>
    <m/>
    <n v="14137.19"/>
    <n v="59338.739999999816"/>
    <x v="7"/>
    <x v="0"/>
    <n v="1"/>
    <x v="0"/>
    <x v="1"/>
    <x v="0"/>
  </r>
  <r>
    <d v="2025-01-15T00:00:00"/>
    <s v="REFEIÇÕES COLABORADORES - REFEIÇÕES COLABORADORES (100,00%);"/>
    <m/>
    <n v="96"/>
    <n v="59242.739999999816"/>
    <x v="35"/>
    <x v="0"/>
    <n v="1"/>
    <x v="0"/>
    <x v="1"/>
    <x v="0"/>
  </r>
  <r>
    <d v="2025-01-15T00:00:00"/>
    <s v="TRANSFERÊNCIA ENTRE BANCOS SAFRA X ITAÚ - Transferência entre Bancos (100,00%);"/>
    <n v="145837.03"/>
    <m/>
    <n v="205079.76999999981"/>
    <x v="6"/>
    <x v="0"/>
    <n v="1"/>
    <x v="0"/>
    <x v="1"/>
    <x v="0"/>
  </r>
  <r>
    <d v="2025-01-15T00:00:00"/>
    <s v="TRANSFERÊNCIA ENTRE BANCOS ITAÚ X SAFRA - Transferência entre Bancos (100,00%);"/>
    <m/>
    <n v="145837.03"/>
    <n v="59242.739999999816"/>
    <x v="1"/>
    <x v="0"/>
    <n v="1"/>
    <x v="0"/>
    <x v="1"/>
    <x v="0"/>
  </r>
  <r>
    <d v="2025-01-16T00:00:00"/>
    <s v="YCARO ELIANA 15.01 A 15.02 - ALUGUEL ALOJAMENTO  (100,00%);"/>
    <m/>
    <n v="1500"/>
    <n v="57742.739999999816"/>
    <x v="21"/>
    <x v="0"/>
    <n v="1"/>
    <x v="0"/>
    <x v="1"/>
    <x v="0"/>
  </r>
  <r>
    <d v="2025-01-16T00:00:00"/>
    <s v="FRETE TRANSPORTADORA GOIÂNIA X UBERABA - FRETE TRANSPORTADORA (100,00%);"/>
    <m/>
    <n v="214.47"/>
    <n v="57528.269999999815"/>
    <x v="31"/>
    <x v="0"/>
    <n v="1"/>
    <x v="0"/>
    <x v="1"/>
    <x v="0"/>
  </r>
  <r>
    <d v="2025-01-16T00:00:00"/>
    <s v="TRANSPORTE COLABORADORES 03/01 A 11/01 - TRANSPORTE DE COLABORADORES  (100,00%);"/>
    <m/>
    <n v="623"/>
    <n v="56905.269999999815"/>
    <x v="39"/>
    <x v="0"/>
    <n v="1"/>
    <x v="0"/>
    <x v="1"/>
    <x v="0"/>
  </r>
  <r>
    <d v="2025-01-16T00:00:00"/>
    <s v="NOTAS REEM MAGNO - MOSAIC UBA - REFEIÇÕES COLABORADORES (15,00%)"/>
    <m/>
    <n v="59.99"/>
    <n v="56845.279999999817"/>
    <x v="35"/>
    <x v="0"/>
    <n v="1"/>
    <x v="0"/>
    <x v="1"/>
    <x v="0"/>
  </r>
  <r>
    <d v="2025-01-16T00:00:00"/>
    <s v="NOTAS REEM MAGNO - MOSAIC UBA - SERVIÇO MOTOBOY / UBER  (85,00%);"/>
    <m/>
    <n v="339.99"/>
    <n v="56505.289999999819"/>
    <x v="73"/>
    <x v="0"/>
    <n v="1"/>
    <x v="0"/>
    <x v="1"/>
    <x v="0"/>
  </r>
  <r>
    <d v="2025-01-16T00:00:00"/>
    <s v="TROCA PARA BRISA E RETROVISOR RANGER RCF2A85 - MANUTENÇÃO/PEÇAS  VEICULOS (100,00%);"/>
    <m/>
    <n v="612"/>
    <n v="55893.289999999812"/>
    <x v="43"/>
    <x v="0"/>
    <n v="1"/>
    <x v="0"/>
    <x v="1"/>
    <x v="0"/>
  </r>
  <r>
    <d v="2025-01-16T00:00:00"/>
    <s v="NOTEBOOK DELL CORE 17 SEMI NOVO - MATERIAIS DE INFORMATICA / COMPUTADOR (100,00%);"/>
    <m/>
    <n v="600"/>
    <n v="55293.289999999812"/>
    <x v="70"/>
    <x v="0"/>
    <n v="1"/>
    <x v="0"/>
    <x v="1"/>
    <x v="0"/>
  </r>
  <r>
    <d v="2025-01-16T00:00:00"/>
    <s v="LOCOMOÇÃO SURUBIM X CARUARU - PASSAGENS COLABORADORES (100,00%);"/>
    <m/>
    <n v="200"/>
    <n v="55093.289999999812"/>
    <x v="36"/>
    <x v="0"/>
    <n v="1"/>
    <x v="0"/>
    <x v="1"/>
    <x v="0"/>
  </r>
  <r>
    <d v="2025-01-16T00:00:00"/>
    <s v="FITA FILAMENTOSA 8809 25MM X 50M - MATERIAIS DE CONSUMO EM OBRAS  (100,00%);"/>
    <m/>
    <n v="370.5"/>
    <n v="54722.789999999812"/>
    <x v="23"/>
    <x v="0"/>
    <n v="1"/>
    <x v="0"/>
    <x v="1"/>
    <x v="0"/>
  </r>
  <r>
    <d v="2025-01-16T00:00:00"/>
    <s v="VISITA TÉCNICA SANTOS - REFEIÇÕES COLABORADORES (100,00%);"/>
    <m/>
    <n v="158.99"/>
    <n v="54563.799999999814"/>
    <x v="35"/>
    <x v="0"/>
    <n v="1"/>
    <x v="0"/>
    <x v="1"/>
    <x v="0"/>
  </r>
  <r>
    <d v="2025-01-16T00:00:00"/>
    <s v="EXAMES - ASO - EXAMES  (100,00%);"/>
    <m/>
    <n v="248.54"/>
    <n v="54315.259999999813"/>
    <x v="56"/>
    <x v="0"/>
    <n v="1"/>
    <x v="0"/>
    <x v="1"/>
    <x v="0"/>
  </r>
  <r>
    <d v="2025-01-16T00:00:00"/>
    <s v="TAXA DE LICENCA P/ FUNCIONAMENTO REF. 00/2025 - SERVIÇO ALVARAS E LICENCIAMENTO (100,00%);"/>
    <m/>
    <n v="132.33000000000001"/>
    <n v="54182.929999999811"/>
    <x v="85"/>
    <x v="0"/>
    <n v="1"/>
    <x v="0"/>
    <x v="1"/>
    <x v="0"/>
  </r>
  <r>
    <d v="2025-01-16T00:00:00"/>
    <s v="TAXA DE LICENCA P/ FUNCIONAMENTO REF. 02/2024 - SERVIÇO ALVARAS E LICENCIAMENTO (100,00%);"/>
    <m/>
    <n v="43.45"/>
    <n v="54139.479999999814"/>
    <x v="85"/>
    <x v="0"/>
    <n v="1"/>
    <x v="0"/>
    <x v="1"/>
    <x v="0"/>
  </r>
  <r>
    <d v="2025-01-16T00:00:00"/>
    <s v="TAXA DE LICENCA P/ FUNCIONAMENTO REF. 04/2024 - SERVIÇO ALVARAS E LICENCIAMENTO (100,00%);"/>
    <m/>
    <n v="42.76"/>
    <n v="54096.719999999812"/>
    <x v="85"/>
    <x v="0"/>
    <n v="1"/>
    <x v="0"/>
    <x v="1"/>
    <x v="0"/>
  </r>
  <r>
    <d v="2025-01-16T00:00:00"/>
    <s v="TAXA DE LICENCA P/ FUNCIONAMENTO REF. 01/2024 - SERVIÇO ALVARAS E LICENCIAMENTO (100,00%);"/>
    <m/>
    <n v="43.79"/>
    <n v="54052.929999999811"/>
    <x v="85"/>
    <x v="0"/>
    <n v="1"/>
    <x v="0"/>
    <x v="1"/>
    <x v="0"/>
  </r>
  <r>
    <d v="2025-01-16T00:00:00"/>
    <s v="TAXA DE LICENCA P/ FUNCIONAMENTO REF. 03/2024 - SERVIÇO ALVARAS E LICENCIAMENTO (100,00%);"/>
    <m/>
    <n v="43.1"/>
    <n v="54009.829999999813"/>
    <x v="85"/>
    <x v="0"/>
    <n v="1"/>
    <x v="0"/>
    <x v="1"/>
    <x v="0"/>
  </r>
  <r>
    <d v="2025-01-16T00:00:00"/>
    <s v="DESPESA - MANUTENÇÃO/PEÇAS  VEICULOS (64,81%)"/>
    <m/>
    <n v="140"/>
    <n v="53869.829999999813"/>
    <x v="43"/>
    <x v="0"/>
    <n v="1"/>
    <x v="0"/>
    <x v="1"/>
    <x v="0"/>
  </r>
  <r>
    <d v="2025-01-16T00:00:00"/>
    <s v="DESPESA - PEDAGIOS  (25,93%)"/>
    <m/>
    <n v="56.01"/>
    <n v="53813.819999999811"/>
    <x v="72"/>
    <x v="0"/>
    <n v="1"/>
    <x v="0"/>
    <x v="1"/>
    <x v="0"/>
  </r>
  <r>
    <d v="2025-01-16T00:00:00"/>
    <s v="DESPESA - MATERIAIS DE CONSUMO EM OBRAS  (9,26%)"/>
    <m/>
    <n v="20.010000000000002"/>
    <n v="53793.809999999808"/>
    <x v="23"/>
    <x v="0"/>
    <n v="1"/>
    <x v="0"/>
    <x v="1"/>
    <x v="0"/>
  </r>
  <r>
    <d v="2025-01-16T00:00:00"/>
    <s v="CREA ADM - SERVIÇO CREA ANUIDADE (100,00%);"/>
    <m/>
    <n v="63.36"/>
    <n v="53730.449999999808"/>
    <x v="74"/>
    <x v="0"/>
    <n v="1"/>
    <x v="0"/>
    <x v="1"/>
    <x v="0"/>
  </r>
  <r>
    <d v="2025-01-16T00:00:00"/>
    <s v="INTERNET AABA - INTERNET OBRAS  (100,00%);"/>
    <m/>
    <n v="71.42"/>
    <n v="53659.029999999817"/>
    <x v="30"/>
    <x v="0"/>
    <n v="1"/>
    <x v="0"/>
    <x v="1"/>
    <x v="0"/>
  </r>
  <r>
    <d v="2025-01-16T00:00:00"/>
    <s v="DESPESA VIAGEM RONIEL DA SILVA - REFEIÇÕES COLABORADORES (100,00%);"/>
    <m/>
    <n v="120"/>
    <n v="53539.029999999817"/>
    <x v="35"/>
    <x v="0"/>
    <n v="1"/>
    <x v="0"/>
    <x v="1"/>
    <x v="0"/>
  </r>
  <r>
    <d v="2025-01-16T00:00:00"/>
    <s v="RESTAURANTE CAIO VINICIUS PEREIRA - REFEIÇÕES COLABORADORES (100,00%);"/>
    <m/>
    <n v="120"/>
    <n v="53419.029999999817"/>
    <x v="35"/>
    <x v="0"/>
    <n v="1"/>
    <x v="0"/>
    <x v="1"/>
    <x v="0"/>
  </r>
  <r>
    <d v="2025-01-16T00:00:00"/>
    <s v="REFEIÇÕES COLABORADORES - REFEIÇÕES COLABORADORES (100,00%);"/>
    <m/>
    <n v="96"/>
    <n v="53323.029999999817"/>
    <x v="35"/>
    <x v="0"/>
    <n v="1"/>
    <x v="0"/>
    <x v="1"/>
    <x v="0"/>
  </r>
  <r>
    <d v="2025-01-16T00:00:00"/>
    <s v="COMBUSTÍVEL ADM - COMBUSTIVEL VEICULOS (100,00%);"/>
    <m/>
    <n v="50"/>
    <n v="53273.029999999817"/>
    <x v="26"/>
    <x v="0"/>
    <n v="1"/>
    <x v="0"/>
    <x v="1"/>
    <x v="0"/>
  </r>
  <r>
    <d v="2025-01-16T00:00:00"/>
    <s v="JUROS CONTA CORRENTE - JUROS BANCARIOS  (100,00%);"/>
    <m/>
    <n v="249.26"/>
    <n v="53023.769999999815"/>
    <x v="2"/>
    <x v="0"/>
    <n v="1"/>
    <x v="0"/>
    <x v="1"/>
    <x v="0"/>
  </r>
  <r>
    <d v="2025-01-16T00:00:00"/>
    <s v="MATERIAIS DE LIMPEZA / HIGIENE - MATERIAIS DE LIMPEZA / HIGIENE  (100,00%);"/>
    <m/>
    <n v="218"/>
    <n v="52805.769999999815"/>
    <x v="28"/>
    <x v="0"/>
    <n v="1"/>
    <x v="0"/>
    <x v="1"/>
    <x v="0"/>
  </r>
  <r>
    <d v="2025-01-16T00:00:00"/>
    <s v="MATERIAIS DE LIMPEZA / HIGIENE - MATERIAIS DE LIMPEZA / HIGIENE  (100,00%);"/>
    <m/>
    <n v="93"/>
    <n v="52712.769999999815"/>
    <x v="28"/>
    <x v="0"/>
    <n v="1"/>
    <x v="0"/>
    <x v="1"/>
    <x v="0"/>
  </r>
  <r>
    <d v="2025-01-16T00:00:00"/>
    <s v="REFEIÇÕES COLABORADORES 16/01 A 31/01 - REFEIÇÕES COLABORADORES (100,00%);"/>
    <m/>
    <n v="7905"/>
    <n v="44807.769999999815"/>
    <x v="35"/>
    <x v="0"/>
    <n v="1"/>
    <x v="0"/>
    <x v="1"/>
    <x v="0"/>
  </r>
  <r>
    <d v="2025-01-16T00:00:00"/>
    <s v="REFEIÇÕES COLABORADORES 16/01 A 31/01 - REFEIÇÕES COLABORADORES (100,00%);"/>
    <m/>
    <n v="8548"/>
    <n v="36259.769999999815"/>
    <x v="35"/>
    <x v="0"/>
    <n v="1"/>
    <x v="0"/>
    <x v="1"/>
    <x v="0"/>
  </r>
  <r>
    <d v="2025-01-16T00:00:00"/>
    <s v="REFEIÇÕES COLABORADORES 16/01 A 31/01 - REFEIÇÕES COLABORADORES (100,00%);"/>
    <m/>
    <n v="2968"/>
    <n v="33291.769999999815"/>
    <x v="35"/>
    <x v="0"/>
    <n v="1"/>
    <x v="0"/>
    <x v="1"/>
    <x v="0"/>
  </r>
  <r>
    <d v="2025-01-16T00:00:00"/>
    <s v="REFEIÇÕES COLABORADORES 16/01 A 31/01 - REFEIÇÕES COLABORADORES (100,00%);"/>
    <m/>
    <n v="2080"/>
    <n v="31211.769999999815"/>
    <x v="35"/>
    <x v="0"/>
    <n v="1"/>
    <x v="0"/>
    <x v="1"/>
    <x v="0"/>
  </r>
  <r>
    <d v="2025-01-16T00:00:00"/>
    <s v="MAT. CONSUMO EM OBRA: LIXA FERRO - MATERIAIS DE CONSUMO EM OBRAS  (100,00%);"/>
    <m/>
    <n v="515.62"/>
    <n v="30696.149999999816"/>
    <x v="23"/>
    <x v="0"/>
    <n v="1"/>
    <x v="0"/>
    <x v="1"/>
    <x v="0"/>
  </r>
  <r>
    <d v="2025-01-16T00:00:00"/>
    <s v="MATERIAIS DE CONSUMO : TRINCHA/ ROLOS E FITA CREPE - MATERIAIS DE CONSUMO EM OBRAS  (100,00%);"/>
    <m/>
    <n v="1453.75"/>
    <n v="29242.399999999816"/>
    <x v="23"/>
    <x v="0"/>
    <n v="1"/>
    <x v="0"/>
    <x v="1"/>
    <x v="0"/>
  </r>
  <r>
    <d v="2025-01-16T00:00:00"/>
    <s v="MATERIAIS DE CONSUMO: LIXAS E TRINCHAS - MATERIAIS DE CONSUMO EM OBRAS  (100,00%);"/>
    <m/>
    <n v="1081"/>
    <n v="28161.399999999816"/>
    <x v="23"/>
    <x v="0"/>
    <n v="1"/>
    <x v="0"/>
    <x v="1"/>
    <x v="0"/>
  </r>
  <r>
    <d v="2025-01-16T00:00:00"/>
    <s v="TINTAS E SOLVENTES - TINTAS E SOLVENTES (100,00%);"/>
    <m/>
    <n v="2020"/>
    <n v="26141.399999999816"/>
    <x v="34"/>
    <x v="0"/>
    <n v="1"/>
    <x v="0"/>
    <x v="1"/>
    <x v="0"/>
  </r>
  <r>
    <d v="2025-01-16T00:00:00"/>
    <s v="TINTAS E SOLVENTES - TINTAS E SOLVENTES (100,00%);"/>
    <m/>
    <n v="1065"/>
    <n v="25076.399999999816"/>
    <x v="34"/>
    <x v="0"/>
    <n v="1"/>
    <x v="0"/>
    <x v="1"/>
    <x v="0"/>
  </r>
  <r>
    <d v="2025-01-16T00:00:00"/>
    <s v="MATERIAL DE CONSUMO E TINTAS E SOLVENTES - TINTAS E SOLVENTES (56,58%)"/>
    <m/>
    <n v="659.98"/>
    <n v="24416.419999999816"/>
    <x v="34"/>
    <x v="0"/>
    <n v="1"/>
    <x v="0"/>
    <x v="1"/>
    <x v="0"/>
  </r>
  <r>
    <d v="2025-01-16T00:00:00"/>
    <s v="MATERIAL DE CONSUMO E TINTAS E SOLVENTES -MATERIAIS DE CONSUMO EM OBRAS  (43,42%);"/>
    <m/>
    <n v="860.02"/>
    <n v="23556.399999999816"/>
    <x v="23"/>
    <x v="0"/>
    <n v="1"/>
    <x v="0"/>
    <x v="1"/>
    <x v="0"/>
  </r>
  <r>
    <d v="2025-01-16T00:00:00"/>
    <s v="FRETE COMPRESSOR BARUERI X GOIÂNIA - FRETE MATERIAIS E EQUIPAMENTOS (100,00%);"/>
    <m/>
    <n v="1500"/>
    <n v="22056.399999999816"/>
    <x v="40"/>
    <x v="0"/>
    <n v="1"/>
    <x v="0"/>
    <x v="1"/>
    <x v="0"/>
  </r>
  <r>
    <d v="2025-01-16T00:00:00"/>
    <s v="MANUTENÇÃO MÁQUINA HIDROJATO - SERVIÇO ELETRICO  (100,00%);"/>
    <m/>
    <n v="150"/>
    <n v="21906.399999999816"/>
    <x v="94"/>
    <x v="0"/>
    <n v="1"/>
    <x v="0"/>
    <x v="1"/>
    <x v="0"/>
  </r>
  <r>
    <d v="2025-01-17T00:00:00"/>
    <s v="GASTOS VISITA TECNICA SANTOS - HOTEL COLABORADORES  (48,00%)"/>
    <m/>
    <n v="150"/>
    <n v="21756.399999999816"/>
    <x v="44"/>
    <x v="0"/>
    <n v="1"/>
    <x v="0"/>
    <x v="1"/>
    <x v="0"/>
  </r>
  <r>
    <d v="2025-01-17T00:00:00"/>
    <s v="GASTOS VISITA TECNICA SANTOS REFEIÇÕES COLABORADORES (39,00%);"/>
    <m/>
    <n v="121.87"/>
    <n v="21634.529999999817"/>
    <x v="35"/>
    <x v="0"/>
    <n v="1"/>
    <x v="0"/>
    <x v="1"/>
    <x v="0"/>
  </r>
  <r>
    <d v="2025-01-17T00:00:00"/>
    <s v="GASTOS VISITA TECNICA SANTOS-PEDAGIOS  (13,00%);"/>
    <m/>
    <n v="40.630000000000003"/>
    <n v="21593.899999999816"/>
    <x v="72"/>
    <x v="0"/>
    <n v="1"/>
    <x v="0"/>
    <x v="1"/>
    <x v="0"/>
  </r>
  <r>
    <d v="2025-01-17T00:00:00"/>
    <s v="RANILSON RODRIGUES DE MIRANDA - ACERTO RESCISORIOS  (100,00%);"/>
    <m/>
    <n v="140.68"/>
    <n v="21453.219999999816"/>
    <x v="51"/>
    <x v="0"/>
    <n v="1"/>
    <x v="0"/>
    <x v="1"/>
    <x v="0"/>
  </r>
  <r>
    <d v="2025-01-17T00:00:00"/>
    <s v="GILBERTO DE OLIVEIRA FILHO - ACERTO RESCISORIOS  (100,00%);"/>
    <m/>
    <n v="6510.17"/>
    <n v="14943.049999999816"/>
    <x v="51"/>
    <x v="0"/>
    <n v="1"/>
    <x v="0"/>
    <x v="1"/>
    <x v="0"/>
  </r>
  <r>
    <d v="2025-01-17T00:00:00"/>
    <s v="AV. DOS INCONFIDENTES 395, ABADIA MÊS 12/2024 - AGUA ALOJAMENTO (100,00%);"/>
    <m/>
    <n v="213.83"/>
    <n v="14729.219999999816"/>
    <x v="83"/>
    <x v="0"/>
    <n v="1"/>
    <x v="0"/>
    <x v="1"/>
    <x v="0"/>
  </r>
  <r>
    <d v="2025-01-17T00:00:00"/>
    <s v="AV. DOS INCONFIDENTES 395, ABADIA MÊS 11/2024 - AGUA ALOJAMENTO (100,00%);"/>
    <m/>
    <n v="218.62"/>
    <n v="14510.599999999815"/>
    <x v="83"/>
    <x v="0"/>
    <n v="1"/>
    <x v="0"/>
    <x v="1"/>
    <x v="0"/>
  </r>
  <r>
    <d v="2025-01-17T00:00:00"/>
    <s v="AV. DOS INCONFIDENTES 395, ABADIA MÊS 01/2025 - AGUA ALOJAMENTO (100,00%);"/>
    <m/>
    <n v="213.83"/>
    <n v="14296.769999999815"/>
    <x v="83"/>
    <x v="0"/>
    <n v="1"/>
    <x v="0"/>
    <x v="1"/>
    <x v="0"/>
  </r>
  <r>
    <d v="2025-01-17T00:00:00"/>
    <s v="COMBUSTÍVEL - COMBUSTIVEL VEICULOS (100,00%);"/>
    <m/>
    <n v="2000"/>
    <n v="12296.769999999815"/>
    <x v="26"/>
    <x v="0"/>
    <n v="1"/>
    <x v="0"/>
    <x v="1"/>
    <x v="0"/>
  </r>
  <r>
    <d v="2025-01-17T00:00:00"/>
    <s v="MANOEL PIRES SANTANA - PIX (98) 9 8407-6318 - REFEIÇÕES COLABORADORES (100,00%);"/>
    <m/>
    <n v="3588"/>
    <n v="8708.7699999998149"/>
    <x v="35"/>
    <x v="0"/>
    <n v="1"/>
    <x v="0"/>
    <x v="1"/>
    <x v="0"/>
  </r>
  <r>
    <d v="2025-01-17T00:00:00"/>
    <s v="GOOGLE REF. 01/2025 - SERVIÇO GOOGLE ADS (100,00%);"/>
    <m/>
    <n v="1537"/>
    <n v="7171.7699999998149"/>
    <x v="87"/>
    <x v="0"/>
    <n v="1"/>
    <x v="0"/>
    <x v="1"/>
    <x v="0"/>
  </r>
  <r>
    <d v="2025-01-17T00:00:00"/>
    <s v="FRETE CAMINHÃO PRANCHA - FRETE MATERIAIS E EQUIPAMENTOS (100,00%);"/>
    <m/>
    <n v="1500"/>
    <n v="5671.7699999998149"/>
    <x v="40"/>
    <x v="0"/>
    <n v="1"/>
    <x v="0"/>
    <x v="1"/>
    <x v="0"/>
  </r>
  <r>
    <d v="2025-01-17T00:00:00"/>
    <s v="MANUTENÇÃO ÔNIBUS - MANUTENÇÃO/PEÇAS  VEICULOS (100,00%);"/>
    <m/>
    <n v="170"/>
    <n v="5501.7699999998149"/>
    <x v="43"/>
    <x v="0"/>
    <n v="1"/>
    <x v="0"/>
    <x v="1"/>
    <x v="0"/>
  </r>
  <r>
    <d v="2025-01-17T00:00:00"/>
    <s v="GILBERTO DE OLIVEIRA FILHO - MULTA RESCISORIAS FGTS (100,00%);"/>
    <m/>
    <n v="1260.1099999999999"/>
    <n v="4241.6599999998152"/>
    <x v="29"/>
    <x v="0"/>
    <n v="1"/>
    <x v="0"/>
    <x v="1"/>
    <x v="0"/>
  </r>
  <r>
    <d v="2025-01-17T00:00:00"/>
    <s v="COMBUSTIVEL VALDMAR CATALÃO X AABA - COMBUSTIVEL VEICULOS (100,00%);"/>
    <m/>
    <n v="400"/>
    <n v="3841.6599999998152"/>
    <x v="26"/>
    <x v="0"/>
    <n v="1"/>
    <x v="0"/>
    <x v="1"/>
    <x v="0"/>
  </r>
  <r>
    <d v="2025-01-17T00:00:00"/>
    <s v="MOBILIZAÇÃO LOC EQUIPAMENTOS PARADA CMOC - FRETE MATERIAIS E EQUIPAMENTOS (100,00%);"/>
    <m/>
    <n v="1500"/>
    <n v="2341.6599999998152"/>
    <x v="40"/>
    <x v="0"/>
    <n v="1"/>
    <x v="0"/>
    <x v="1"/>
    <x v="0"/>
  </r>
  <r>
    <d v="2025-01-17T00:00:00"/>
    <s v="STILO WEB BOLETO EM ATRASO DT ANTERIOR 20-12-2024 - SERVIÇO GOOGLE ADS (100,00%);"/>
    <m/>
    <n v="167"/>
    <n v="2174.6599999998152"/>
    <x v="87"/>
    <x v="0"/>
    <n v="1"/>
    <x v="0"/>
    <x v="1"/>
    <x v="0"/>
  </r>
  <r>
    <d v="2025-01-17T00:00:00"/>
    <s v="REFEIÇÃO COLABORADORES 15/01 A 31/01 - REFEIÇÕES COLABORADORES (100,00%);"/>
    <m/>
    <n v="1512.5"/>
    <n v="662.15999999981523"/>
    <x v="35"/>
    <x v="0"/>
    <n v="1"/>
    <x v="0"/>
    <x v="1"/>
    <x v="0"/>
  </r>
  <r>
    <d v="2025-01-17T00:00:00"/>
    <s v="HONORÁRIO ADVOCATÍCIO - STELLA - HONORARIOS ADVOCATICIOS  (100,00%);"/>
    <m/>
    <n v="200"/>
    <n v="462.15999999981523"/>
    <x v="17"/>
    <x v="0"/>
    <n v="1"/>
    <x v="0"/>
    <x v="1"/>
    <x v="0"/>
  </r>
  <r>
    <d v="2025-01-17T00:00:00"/>
    <s v="UBER MOACIR ENTREGA MATERIAL AABA - SERVIÇO MOTOBOY / UBER  (100,00%);"/>
    <m/>
    <n v="50"/>
    <n v="412.15999999981523"/>
    <x v="73"/>
    <x v="0"/>
    <n v="1"/>
    <x v="0"/>
    <x v="1"/>
    <x v="0"/>
  </r>
  <r>
    <d v="2025-01-17T00:00:00"/>
    <s v="REFEIÇÕES COLABORADORES - REFEIÇÕES COLABORADORES (100,00%);"/>
    <m/>
    <n v="64"/>
    <n v="348.15999999981523"/>
    <x v="35"/>
    <x v="0"/>
    <n v="1"/>
    <x v="0"/>
    <x v="1"/>
    <x v="0"/>
  </r>
  <r>
    <d v="2025-01-18T00:00:00"/>
    <s v="BM 02 AVANÇO TRABALHOS - Recebimento de Clientes (100,00%);"/>
    <n v="64499.06"/>
    <m/>
    <n v="64847.219999999812"/>
    <x v="3"/>
    <x v="0"/>
    <n v="1"/>
    <x v="0"/>
    <x v="1"/>
    <x v="0"/>
  </r>
  <r>
    <d v="2025-01-20T00:00:00"/>
    <s v="COMPRA VEICULO HB20s 2019/2019 - COMPRA DE VEICULO  (100,00%);"/>
    <m/>
    <n v="20000"/>
    <n v="44847.219999999812"/>
    <x v="95"/>
    <x v="0"/>
    <n v="1"/>
    <x v="0"/>
    <x v="1"/>
    <x v="0"/>
  </r>
  <r>
    <d v="2025-01-20T00:00:00"/>
    <s v="HONORARIOS ADVOCATICIOS REF. 12/2024 - HONORARIOS ADVOCATICIOS  (100,00%);"/>
    <m/>
    <n v="3000"/>
    <n v="41847.219999999812"/>
    <x v="17"/>
    <x v="0"/>
    <n v="1"/>
    <x v="0"/>
    <x v="1"/>
    <x v="0"/>
  </r>
  <r>
    <d v="2025-01-20T00:00:00"/>
    <s v="20.01 A 20.02 - ALUGUEL ALOJAMENTO  (100,00%);"/>
    <m/>
    <n v="1500"/>
    <n v="40347.219999999812"/>
    <x v="21"/>
    <x v="0"/>
    <n v="1"/>
    <x v="0"/>
    <x v="1"/>
    <x v="0"/>
  </r>
  <r>
    <d v="2025-01-20T00:00:00"/>
    <s v="DR BRUNNA ADVOGADA ADM MES 01-2025 - HONORARIOS ADVOCATICIOS  (100,00%);"/>
    <m/>
    <n v="3000"/>
    <n v="37347.219999999812"/>
    <x v="17"/>
    <x v="0"/>
    <n v="1"/>
    <x v="0"/>
    <x v="1"/>
    <x v="0"/>
  </r>
  <r>
    <d v="2025-01-20T00:00:00"/>
    <s v="COMBUSTÍVEL - COMBUSTIVEL VEICULOS (100,00%);"/>
    <m/>
    <n v="2231.84"/>
    <n v="35115.379999999815"/>
    <x v="26"/>
    <x v="0"/>
    <n v="1"/>
    <x v="0"/>
    <x v="1"/>
    <x v="0"/>
  </r>
  <r>
    <d v="2025-01-20T00:00:00"/>
    <s v="SIMPLES NACIONA A IDEAL ISOLAMENTO REF. MÊS 12/24 - SIMPLES NASCIONAL (100,00%);"/>
    <m/>
    <n v="1524.58"/>
    <n v="33590.799999999814"/>
    <x v="96"/>
    <x v="0"/>
    <n v="1"/>
    <x v="0"/>
    <x v="1"/>
    <x v="0"/>
  </r>
  <r>
    <d v="2025-01-20T00:00:00"/>
    <s v="FGTS REF. 13º/2024 E 12/2024 - FGTS FUNCIONARIOS  (100,00%);"/>
    <m/>
    <n v="60504.87"/>
    <n v="-26914.070000000189"/>
    <x v="58"/>
    <x v="0"/>
    <n v="1"/>
    <x v="0"/>
    <x v="1"/>
    <x v="0"/>
  </r>
  <r>
    <d v="2025-01-20T00:00:00"/>
    <s v="DCTF WEB REF. 12/2024 - DCTFWEB  (100,00%);"/>
    <m/>
    <n v="173711.21000000002"/>
    <n v="-200625.2800000002"/>
    <x v="97"/>
    <x v="0"/>
    <n v="1"/>
    <x v="0"/>
    <x v="1"/>
    <x v="0"/>
  </r>
  <r>
    <d v="2025-01-20T00:00:00"/>
    <s v="MÁQUINA DE LAVAR P/ ALOJAMENTO LEILA ELIAS DA SILVA - PIX  (64) 9 8424-8021 - MOVEIS OBRAS  (100,00%);"/>
    <m/>
    <n v="1000"/>
    <n v="-201625.2800000002"/>
    <x v="98"/>
    <x v="0"/>
    <n v="1"/>
    <x v="0"/>
    <x v="1"/>
    <x v="0"/>
  </r>
  <r>
    <d v="2025-01-20T00:00:00"/>
    <s v="ALUGUEL ACERTO FINAL VICTOR / PAULINO NEVES - ALUGUEL ALOJAMENTO  (100,00%);"/>
    <m/>
    <n v="700"/>
    <n v="-202325.2800000002"/>
    <x v="21"/>
    <x v="0"/>
    <n v="1"/>
    <x v="0"/>
    <x v="1"/>
    <x v="0"/>
  </r>
  <r>
    <d v="2025-01-20T00:00:00"/>
    <s v="PISTÃO MOLA A GÁS ÔNIBUS - MANUTENÇÃO/PEÇAS MAQUINAS E EQUIPAMENTOS (100,00%);"/>
    <m/>
    <n v="163"/>
    <n v="-202488.2800000002"/>
    <x v="48"/>
    <x v="0"/>
    <n v="1"/>
    <x v="0"/>
    <x v="1"/>
    <x v="0"/>
  </r>
  <r>
    <d v="2025-01-20T00:00:00"/>
    <s v="PASSAGENS COLABORADORES - PASSAGENS COLABORADORES (100,00%);"/>
    <m/>
    <n v="150"/>
    <n v="-202638.2800000002"/>
    <x v="36"/>
    <x v="0"/>
    <n v="1"/>
    <x v="0"/>
    <x v="1"/>
    <x v="0"/>
  </r>
  <r>
    <d v="2025-01-20T00:00:00"/>
    <s v="CINTO ARREATA COURO PORTA CHAVE - MATERIAIS / FERRAMENTAS  MANUAIS  (100,00%);"/>
    <m/>
    <n v="203.34"/>
    <n v="-202841.6200000002"/>
    <x v="18"/>
    <x v="0"/>
    <n v="1"/>
    <x v="0"/>
    <x v="1"/>
    <x v="0"/>
  </r>
  <r>
    <d v="2025-01-20T00:00:00"/>
    <s v="MADEREIRA AMERICA - PIX 26.081.747/0001-05 - MATERIAIS DE CONSUMO EM OBRAS  (100,00%);"/>
    <m/>
    <n v="560"/>
    <n v="-203401.6200000002"/>
    <x v="23"/>
    <x v="0"/>
    <n v="1"/>
    <x v="0"/>
    <x v="1"/>
    <x v="0"/>
  </r>
  <r>
    <d v="2025-01-20T00:00:00"/>
    <s v="REFEIÇÕES COLABORADORES - REFEIÇÕES COLABORADORES (100,00%);"/>
    <m/>
    <n v="96"/>
    <n v="-203497.6200000002"/>
    <x v="35"/>
    <x v="0"/>
    <n v="1"/>
    <x v="0"/>
    <x v="1"/>
    <x v="0"/>
  </r>
  <r>
    <d v="2025-01-20T00:00:00"/>
    <s v="ALIMENTAÇÃO IVONE STEFANIA - REFEIÇÕES COLABORADORES (100,00%);"/>
    <m/>
    <n v="318"/>
    <n v="-203815.6200000002"/>
    <x v="35"/>
    <x v="0"/>
    <n v="1"/>
    <x v="0"/>
    <x v="1"/>
    <x v="0"/>
  </r>
  <r>
    <d v="2025-01-20T00:00:00"/>
    <s v="60 VALES ALIMENTAÇÃO - REFEIÇÕES COLABORADORES (100,00%);"/>
    <m/>
    <n v="1320"/>
    <n v="-205135.6200000002"/>
    <x v="35"/>
    <x v="0"/>
    <n v="1"/>
    <x v="0"/>
    <x v="1"/>
    <x v="0"/>
  </r>
  <r>
    <d v="2025-01-20T00:00:00"/>
    <s v="TRANSFERENCIA ENTRE BANCOS ITAÚ X SAFRA - Transferência entre Bancos (100,00%);"/>
    <m/>
    <n v="3569.4"/>
    <n v="-208705.02000000019"/>
    <x v="1"/>
    <x v="0"/>
    <n v="1"/>
    <x v="0"/>
    <x v="1"/>
    <x v="0"/>
  </r>
  <r>
    <d v="2025-01-20T00:00:00"/>
    <s v="TRANSFERENCIA ENTRE BANCOS ITAÚ ANDAIMES X ITAÚ - Transferência entre Bancos (100,00%);"/>
    <n v="250000"/>
    <m/>
    <n v="41294.979999999807"/>
    <x v="6"/>
    <x v="0"/>
    <n v="1"/>
    <x v="0"/>
    <x v="1"/>
    <x v="0"/>
  </r>
  <r>
    <d v="2025-01-20T00:00:00"/>
    <s v="TRANSFERENCIA ENTRE BANCOS ITAÚ X CEF - Transferência entre Bancos (100,00%);"/>
    <m/>
    <n v="50000"/>
    <n v="-8705.0200000001932"/>
    <x v="1"/>
    <x v="0"/>
    <n v="1"/>
    <x v="0"/>
    <x v="1"/>
    <x v="0"/>
  </r>
  <r>
    <d v="2025-01-21T00:00:00"/>
    <s v="BM 12 - Recebimento de Clientes (100,00%);"/>
    <n v="291008.69"/>
    <m/>
    <n v="282303.66999999981"/>
    <x v="3"/>
    <x v="0"/>
    <n v="1"/>
    <x v="0"/>
    <x v="1"/>
    <x v="0"/>
  </r>
  <r>
    <d v="2025-01-21T00:00:00"/>
    <s v="GAS DE COZINHA - REFEIÇÕES COLABORADORES (100,00%);"/>
    <m/>
    <n v="110"/>
    <n v="282193.66999999981"/>
    <x v="35"/>
    <x v="0"/>
    <n v="1"/>
    <x v="0"/>
    <x v="1"/>
    <x v="0"/>
  </r>
  <r>
    <d v="2025-01-21T00:00:00"/>
    <s v="UBER ADMINISTRATIVO - SERVIÇO MOTOBOY / UBER  (100,00%);"/>
    <m/>
    <n v="90"/>
    <n v="282103.66999999981"/>
    <x v="73"/>
    <x v="0"/>
    <n v="1"/>
    <x v="0"/>
    <x v="1"/>
    <x v="0"/>
  </r>
  <r>
    <d v="2025-01-21T00:00:00"/>
    <s v="ADIANTAMENTO SALARIAL EXTRAORDINARIO - SALARIO (100,00%);"/>
    <m/>
    <n v="695"/>
    <n v="281408.66999999981"/>
    <x v="7"/>
    <x v="0"/>
    <n v="1"/>
    <x v="0"/>
    <x v="1"/>
    <x v="0"/>
  </r>
  <r>
    <d v="2025-01-21T00:00:00"/>
    <s v="EXAME - ASO - EXAMES  (100,00%);"/>
    <m/>
    <n v="31"/>
    <n v="281377.66999999981"/>
    <x v="56"/>
    <x v="0"/>
    <n v="1"/>
    <x v="0"/>
    <x v="1"/>
    <x v="0"/>
  </r>
  <r>
    <d v="2025-01-21T00:00:00"/>
    <s v="REFEIÇÕES COLABORADORES - REFEIÇÕES COLABORADORES (100,00%);"/>
    <m/>
    <n v="64"/>
    <n v="281313.66999999981"/>
    <x v="35"/>
    <x v="0"/>
    <n v="1"/>
    <x v="0"/>
    <x v="1"/>
    <x v="0"/>
  </r>
  <r>
    <d v="2025-01-21T00:00:00"/>
    <s v="DESPESA DE VIAGEM REF. 13/01 A 17/01/25 - REFEIÇÕES COLABORADORES (41,38%);_x000a__x000a_PASSAGENS COLABORADORES (58,62%);"/>
    <m/>
    <n v="600.01"/>
    <n v="280713.6599999998"/>
    <x v="35"/>
    <x v="0"/>
    <n v="1"/>
    <x v="0"/>
    <x v="1"/>
    <x v="0"/>
  </r>
  <r>
    <d v="2025-01-21T00:00:00"/>
    <s v="DESPESA DE VIAGEM REF. 13/01 A 17/01/25 - REFEIÇÕES COLABORADORES (41,38%);_x000a__x000a_PASSAGENS COLABORADORES (58,62%);"/>
    <m/>
    <n v="849.99"/>
    <n v="279863.66999999981"/>
    <x v="36"/>
    <x v="0"/>
    <n v="1"/>
    <x v="0"/>
    <x v="1"/>
    <x v="0"/>
  </r>
  <r>
    <d v="2025-01-21T00:00:00"/>
    <s v="PASSAGENS COLABORADORES 13/01 A 17/01 - PASSAGENS COLABORADORES (100,00%);"/>
    <m/>
    <n v="4438.22"/>
    <n v="275425.44999999984"/>
    <x v="36"/>
    <x v="0"/>
    <n v="1"/>
    <x v="0"/>
    <x v="1"/>
    <x v="0"/>
  </r>
  <r>
    <d v="2025-01-21T00:00:00"/>
    <s v="COMBUSTIVEL ADM - COMBUSTIVEL VEICULOS (100,00%);"/>
    <m/>
    <n v="100"/>
    <n v="275325.44999999984"/>
    <x v="26"/>
    <x v="0"/>
    <n v="1"/>
    <x v="0"/>
    <x v="1"/>
    <x v="0"/>
  </r>
  <r>
    <d v="2025-01-21T00:00:00"/>
    <s v="FRETE GOIÂNIA X FORTALEZA - FRETE TRANSPORTADORA (100,00%);"/>
    <m/>
    <n v="226.85"/>
    <n v="275098.59999999986"/>
    <x v="31"/>
    <x v="0"/>
    <n v="1"/>
    <x v="0"/>
    <x v="1"/>
    <x v="0"/>
  </r>
  <r>
    <d v="2025-01-21T00:00:00"/>
    <s v="TRANSFERÊNCIA ENTRE BANCOS ITÁU X CEF - Transferência entre Bancos (100,00%);"/>
    <m/>
    <n v="4000"/>
    <n v="271098.59999999986"/>
    <x v="1"/>
    <x v="0"/>
    <n v="1"/>
    <x v="0"/>
    <x v="1"/>
    <x v="0"/>
  </r>
  <r>
    <d v="2025-01-21T00:00:00"/>
    <s v="TRANSFERÊNCIA ENTRE BANCO ITAÚ X SAFRA - Transferência entre Bancos (100,00%);"/>
    <m/>
    <n v="20069.43"/>
    <n v="251029.16999999987"/>
    <x v="1"/>
    <x v="0"/>
    <n v="1"/>
    <x v="0"/>
    <x v="1"/>
    <x v="0"/>
  </r>
  <r>
    <d v="2025-01-21T00:00:00"/>
    <s v="TRANSFERENCIA ENTRE BANCOS ITAÚ X MERCANTIL  - Transferência entre Bancos (100,00%);"/>
    <m/>
    <n v="50000"/>
    <n v="201029.16999999987"/>
    <x v="1"/>
    <x v="0"/>
    <n v="1"/>
    <x v="0"/>
    <x v="1"/>
    <x v="0"/>
  </r>
  <r>
    <d v="2025-01-21T00:00:00"/>
    <s v="COMBUSTÍVEL ADM - COMBUSTIVEL VEICULOS (100,00%);"/>
    <m/>
    <n v="422.29"/>
    <n v="200606.87999999986"/>
    <x v="26"/>
    <x v="0"/>
    <n v="1"/>
    <x v="0"/>
    <x v="1"/>
    <x v="0"/>
  </r>
  <r>
    <d v="2025-01-22T00:00:00"/>
    <s v="EPIS - LUVA. CLIP, CAPUZ, KIT ABAFADOR, RESPIRADOR - EPIS (100,00%);"/>
    <m/>
    <n v="1008.35"/>
    <n v="199598.52999999985"/>
    <x v="20"/>
    <x v="0"/>
    <n v="1"/>
    <x v="0"/>
    <x v="1"/>
    <x v="0"/>
  </r>
  <r>
    <d v="2025-01-22T00:00:00"/>
    <s v="LOCAÇÃO DE ANDAIMES REF. PERÍODO 02/12 A 01/01/25 - LOCAÇÃO ANDAIMES (100,00%);"/>
    <m/>
    <n v="27624.92"/>
    <n v="171973.60999999987"/>
    <x v="99"/>
    <x v="0"/>
    <n v="1"/>
    <x v="0"/>
    <x v="1"/>
    <x v="0"/>
  </r>
  <r>
    <d v="2025-01-22T00:00:00"/>
    <s v="LOCAÇÃO CONTAINER REF. 01/11 A 30/11/24 - LOCAÇÃO CONTAINER  (100,00%);"/>
    <m/>
    <n v="1350"/>
    <n v="170623.60999999987"/>
    <x v="22"/>
    <x v="0"/>
    <n v="1"/>
    <x v="0"/>
    <x v="1"/>
    <x v="0"/>
  </r>
  <r>
    <d v="2025-01-22T00:00:00"/>
    <s v=" - SERVIÇO CREA ANUIDADE (100,00%);"/>
    <m/>
    <n v="2691.96"/>
    <n v="167931.64999999988"/>
    <x v="74"/>
    <x v="0"/>
    <n v="1"/>
    <x v="0"/>
    <x v="1"/>
    <x v="0"/>
  </r>
  <r>
    <d v="2025-01-22T00:00:00"/>
    <s v="COMBUSTIVEL - COMBUSTIVEL VEICULOS (86,56%);_x000a__x000a_COMBUSTIVEL EQUIPAMENTOS (13,44%);"/>
    <m/>
    <n v="1215.7"/>
    <n v="166715.94999999987"/>
    <x v="26"/>
    <x v="0"/>
    <n v="1"/>
    <x v="0"/>
    <x v="1"/>
    <x v="0"/>
  </r>
  <r>
    <d v="2025-01-22T00:00:00"/>
    <s v="COMBUSTIVEL - COMBUSTIVEL VEICULOS (86,56%);_x000a__x000a_COMBUSTIVEL EQUIPAMENTOS (13,44%);"/>
    <m/>
    <n v="188.77"/>
    <n v="166527.17999999988"/>
    <x v="27"/>
    <x v="0"/>
    <n v="1"/>
    <x v="0"/>
    <x v="1"/>
    <x v="0"/>
  </r>
  <r>
    <d v="2025-01-22T00:00:00"/>
    <s v="PLANO DE SAUDE REF. MÊS 01/2025 - PLANO DE SAUDE  (100,00%);"/>
    <m/>
    <n v="8012.76"/>
    <n v="158514.41999999987"/>
    <x v="67"/>
    <x v="0"/>
    <n v="1"/>
    <x v="0"/>
    <x v="1"/>
    <x v="0"/>
  </r>
  <r>
    <d v="2025-01-22T00:00:00"/>
    <s v="EXAMES - ASO - EXAMES  (100,00%);"/>
    <m/>
    <n v="2586"/>
    <n v="155928.41999999987"/>
    <x v="56"/>
    <x v="0"/>
    <n v="1"/>
    <x v="0"/>
    <x v="1"/>
    <x v="0"/>
  </r>
  <r>
    <d v="2025-01-22T00:00:00"/>
    <s v="LAUDO TECNICO APARELHO DE AFERIÇÃO - SERVIÇO LAUDO TECNICO (100,00%);"/>
    <m/>
    <n v="157.5"/>
    <n v="155770.91999999987"/>
    <x v="79"/>
    <x v="0"/>
    <n v="1"/>
    <x v="0"/>
    <x v="1"/>
    <x v="0"/>
  </r>
  <r>
    <d v="2025-01-22T00:00:00"/>
    <s v="EXAMES - EXAMES  (100,00%);"/>
    <m/>
    <n v="1064.2"/>
    <n v="154706.71999999986"/>
    <x v="56"/>
    <x v="0"/>
    <n v="1"/>
    <x v="0"/>
    <x v="1"/>
    <x v="0"/>
  </r>
  <r>
    <d v="2025-01-22T00:00:00"/>
    <s v="LOCAÇÕES PAINÉIS MODULARES E TRAVAS - LOCAÇÃO ANDAIMES (100,00%);"/>
    <m/>
    <n v="409.95"/>
    <n v="154296.76999999984"/>
    <x v="99"/>
    <x v="0"/>
    <n v="1"/>
    <x v="0"/>
    <x v="1"/>
    <x v="0"/>
  </r>
  <r>
    <d v="2025-01-22T00:00:00"/>
    <s v="SEGURO DE VIDA REF. MÊS 12/2024 - SEGUROS DE VIDA  (100,00%);"/>
    <m/>
    <n v="1716.35"/>
    <n v="152580.41999999984"/>
    <x v="41"/>
    <x v="0"/>
    <n v="1"/>
    <x v="0"/>
    <x v="1"/>
    <x v="0"/>
  </r>
  <r>
    <d v="2025-01-22T00:00:00"/>
    <s v="NOTEBOOK DELL CORE 17 SEMI NOVO - MATERIAIS DE INFORMATICA / COMPUTADOR (100,00%);"/>
    <m/>
    <n v="600"/>
    <n v="151980.41999999984"/>
    <x v="70"/>
    <x v="0"/>
    <n v="1"/>
    <x v="0"/>
    <x v="1"/>
    <x v="0"/>
  </r>
  <r>
    <d v="2025-01-22T00:00:00"/>
    <s v="COMBUSTÍVEL - COMBUSTIVEL VEICULOS (49,08%);_x000a__x000a_COMBUSTIVEL EQUIPAMENTOS (50,92%);"/>
    <m/>
    <n v="1193.6300000000001"/>
    <n v="150786.78999999983"/>
    <x v="26"/>
    <x v="0"/>
    <n v="1"/>
    <x v="0"/>
    <x v="1"/>
    <x v="0"/>
  </r>
  <r>
    <d v="2025-01-22T00:00:00"/>
    <s v="COMBUSTÍVEL - COMBUSTIVEL VEICULOS (49,08%);_x000a__x000a_COMBUSTIVEL EQUIPAMENTOS (50,92%);"/>
    <m/>
    <n v="1238.3800000000001"/>
    <n v="149548.40999999983"/>
    <x v="27"/>
    <x v="0"/>
    <n v="1"/>
    <x v="0"/>
    <x v="1"/>
    <x v="0"/>
  </r>
  <r>
    <d v="2025-01-22T00:00:00"/>
    <s v="BARTOLOMEU CESAR MENEZES SOBRINHO - ACERTO RESCISORIOS  (100,00%);"/>
    <m/>
    <n v="8912.65"/>
    <n v="140635.75999999983"/>
    <x v="51"/>
    <x v="0"/>
    <n v="1"/>
    <x v="0"/>
    <x v="1"/>
    <x v="0"/>
  </r>
  <r>
    <d v="2025-01-22T00:00:00"/>
    <s v="BARTOLOMEU CESAR MENEZES SOBRINHO - MULTA RESCISORIAS FGTS (100,00%);"/>
    <m/>
    <n v="1426.11"/>
    <n v="139209.64999999985"/>
    <x v="29"/>
    <x v="0"/>
    <n v="1"/>
    <x v="0"/>
    <x v="1"/>
    <x v="0"/>
  </r>
  <r>
    <d v="2025-01-22T00:00:00"/>
    <s v="RONIEL DA SILVA SANTOS - ACERTO RESCISORIOS  (100,00%);"/>
    <m/>
    <n v="8958.7999999999993"/>
    <n v="130250.84999999985"/>
    <x v="51"/>
    <x v="0"/>
    <n v="1"/>
    <x v="0"/>
    <x v="1"/>
    <x v="0"/>
  </r>
  <r>
    <d v="2025-01-22T00:00:00"/>
    <s v="RONIEL DA SILVA SANTOS - MULTA RESCISORIAS FGTS (100,00%);"/>
    <m/>
    <n v="1411.11"/>
    <n v="128839.73999999985"/>
    <x v="29"/>
    <x v="0"/>
    <n v="1"/>
    <x v="0"/>
    <x v="1"/>
    <x v="0"/>
  </r>
  <r>
    <d v="2025-01-22T00:00:00"/>
    <s v="COMBUSTIVEL VIAGEM AABA - COMBUSTIVEL VEICULOS (100,00%);"/>
    <m/>
    <n v="355.65"/>
    <n v="128484.08999999985"/>
    <x v="26"/>
    <x v="0"/>
    <n v="1"/>
    <x v="0"/>
    <x v="1"/>
    <x v="0"/>
  </r>
  <r>
    <d v="2025-01-22T00:00:00"/>
    <s v="CARTÃO PARA TODOS - ASSISTENCIA MEDICA ADM  (100,00%);"/>
    <m/>
    <n v="3920.4"/>
    <n v="124563.68999999986"/>
    <x v="100"/>
    <x v="0"/>
    <n v="1"/>
    <x v="0"/>
    <x v="1"/>
    <x v="0"/>
  </r>
  <r>
    <d v="2025-01-22T00:00:00"/>
    <s v="MANUTENÇÃO COMPRESSOR - MANUTENÇÃO/PEÇAS MAQUINAS E EQUIPAMENTOS (100,00%);"/>
    <m/>
    <n v="1250"/>
    <n v="123313.68999999986"/>
    <x v="48"/>
    <x v="0"/>
    <n v="1"/>
    <x v="0"/>
    <x v="1"/>
    <x v="0"/>
  </r>
  <r>
    <d v="2025-01-22T00:00:00"/>
    <s v="LOCAÇÃO 025 COLETES SALVA-VIDAS REF. PERIODO 25/12 A 07/01 - LOCAÇÃO EQUIPAMENTOS  (100,00%);"/>
    <m/>
    <n v="173.33"/>
    <n v="123140.35999999986"/>
    <x v="57"/>
    <x v="0"/>
    <n v="1"/>
    <x v="0"/>
    <x v="1"/>
    <x v="0"/>
  </r>
  <r>
    <d v="2025-01-22T00:00:00"/>
    <s v="MOBILIZAÇÃO LOC EQUIPAMENTOS PARADA CMOC - FRETE MATERIAIS E EQUIPAMENTOS (100,00%);"/>
    <m/>
    <n v="2000"/>
    <n v="121140.35999999986"/>
    <x v="40"/>
    <x v="0"/>
    <n v="1"/>
    <x v="0"/>
    <x v="1"/>
    <x v="0"/>
  </r>
  <r>
    <d v="2025-01-22T00:00:00"/>
    <s v="TESTE FISICO E QUIMICO AMOSTRA GENILDO - SERVIÇO LAUDO TECNICO (100,00%);"/>
    <m/>
    <n v="740"/>
    <n v="120400.35999999986"/>
    <x v="79"/>
    <x v="0"/>
    <n v="1"/>
    <x v="0"/>
    <x v="1"/>
    <x v="0"/>
  </r>
  <r>
    <d v="2025-01-22T00:00:00"/>
    <s v="SERVIÇOS GRÁFICOS - 01 UND CARIMBO NYKON - MATERIAS DE ESCRITORIO / PAPELARIA  (100,00%);"/>
    <m/>
    <n v="29.9"/>
    <n v="120370.45999999986"/>
    <x v="64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181.05"/>
    <n v="120189.40999999986"/>
    <x v="35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2249.88"/>
    <n v="117939.52999999985"/>
    <x v="20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685.26"/>
    <n v="117254.26999999986"/>
    <x v="39"/>
    <x v="0"/>
    <n v="1"/>
    <x v="0"/>
    <x v="1"/>
    <x v="0"/>
  </r>
  <r>
    <d v="2025-01-22T00:00:00"/>
    <s v="MANOEL PIRES SANTANA - PIX (98) 9 8407-6318 - REFEIÇÕES COLABORADORES (100,00%);"/>
    <m/>
    <n v="2806"/>
    <n v="114448.26999999986"/>
    <x v="35"/>
    <x v="0"/>
    <n v="1"/>
    <x v="0"/>
    <x v="1"/>
    <x v="0"/>
  </r>
  <r>
    <d v="2025-01-22T00:00:00"/>
    <s v="TRANSPORTE COLABORADORES 13/01 A 20/01 - TRANSPORTE DE COLABORADORES  (100,00%);"/>
    <m/>
    <n v="708"/>
    <n v="113740.26999999986"/>
    <x v="39"/>
    <x v="0"/>
    <n v="1"/>
    <x v="0"/>
    <x v="1"/>
    <x v="0"/>
  </r>
  <r>
    <d v="2025-01-22T00:00:00"/>
    <s v="RIVALDO DOS SANTOS MARTINS - FERIAS  (100,00%);"/>
    <m/>
    <n v="3088.89"/>
    <n v="110651.37999999986"/>
    <x v="25"/>
    <x v="0"/>
    <n v="1"/>
    <x v="0"/>
    <x v="1"/>
    <x v="0"/>
  </r>
  <r>
    <d v="2025-01-22T00:00:00"/>
    <s v="AV. LENCOIS, 5 REF. 01/2025 - ENERGIA ALOJAMENTO (100,00%);"/>
    <m/>
    <n v="67.239999999999995"/>
    <n v="110584.13999999985"/>
    <x v="81"/>
    <x v="0"/>
    <n v="1"/>
    <x v="0"/>
    <x v="1"/>
    <x v="0"/>
  </r>
  <r>
    <d v="2025-01-22T00:00:00"/>
    <s v="R. MIGUEL LIMA , SN REF. 01/25 - ENERGIA ALOJAMENTO (100,00%);"/>
    <m/>
    <n v="113"/>
    <n v="110471.13999999985"/>
    <x v="81"/>
    <x v="0"/>
    <n v="1"/>
    <x v="0"/>
    <x v="1"/>
    <x v="0"/>
  </r>
  <r>
    <d v="2025-01-22T00:00:00"/>
    <s v="RELE PARA COMPRESSOR 275 PCM - MANUTENÇÃO/PEÇAS MAQUINAS E EQUIPAMENTOS (100,00%);"/>
    <m/>
    <n v="330"/>
    <n v="110141.13999999985"/>
    <x v="48"/>
    <x v="0"/>
    <n v="1"/>
    <x v="0"/>
    <x v="1"/>
    <x v="0"/>
  </r>
  <r>
    <d v="2025-01-22T00:00:00"/>
    <s v="LOCAÇÃO RÁDIO PORTÁTIL REF. 01/2025 - LOCAÇAO RADIOS DE COMUNICAÇÃO (100,00%);"/>
    <m/>
    <n v="860.8"/>
    <n v="109280.33999999985"/>
    <x v="101"/>
    <x v="0"/>
    <n v="1"/>
    <x v="0"/>
    <x v="1"/>
    <x v="0"/>
  </r>
  <r>
    <d v="2025-01-22T00:00:00"/>
    <s v="R. TANCREDO NEVES, SN REF. 12/2024 UC 3014994660 - ENERGIA ALOJAMENTO (100,00%);"/>
    <m/>
    <n v="85.82"/>
    <n v="109194.51999999984"/>
    <x v="81"/>
    <x v="0"/>
    <n v="1"/>
    <x v="0"/>
    <x v="1"/>
    <x v="0"/>
  </r>
  <r>
    <d v="2025-01-22T00:00:00"/>
    <s v="R. TANCREDO NEVES, SN REF. 12/2024 UC 3014994660 - ENERGIA ALOJAMENTO (100,00%);"/>
    <m/>
    <n v="295.41000000000003"/>
    <n v="108899.10999999984"/>
    <x v="81"/>
    <x v="0"/>
    <n v="1"/>
    <x v="0"/>
    <x v="1"/>
    <x v="0"/>
  </r>
  <r>
    <d v="2025-01-22T00:00:00"/>
    <s v="CAMINHÃO DE AREIA - ABRASIVO - ABRASIVOS (100,00%);"/>
    <m/>
    <n v="1000"/>
    <n v="107899.10999999984"/>
    <x v="52"/>
    <x v="0"/>
    <n v="1"/>
    <x v="0"/>
    <x v="1"/>
    <x v="0"/>
  </r>
  <r>
    <d v="2025-01-22T00:00:00"/>
    <s v="CREA ANUIDADE RESTANTE RJ - SERVIÇO CREA ANUIDADE (100,00%);"/>
    <m/>
    <n v="118.77"/>
    <n v="107780.33999999984"/>
    <x v="74"/>
    <x v="0"/>
    <n v="1"/>
    <x v="0"/>
    <x v="1"/>
    <x v="0"/>
  </r>
  <r>
    <d v="2025-01-22T00:00:00"/>
    <s v="REFEIÇÕES COLABORADORES - REFEIÇÕES COLABORADORES (100,00%);"/>
    <m/>
    <n v="80"/>
    <n v="107700.33999999984"/>
    <x v="35"/>
    <x v="0"/>
    <n v="1"/>
    <x v="0"/>
    <x v="1"/>
    <x v="0"/>
  </r>
  <r>
    <d v="2025-01-22T00:00:00"/>
    <s v="ULTIMO ALUGUEL / ANTÔNIO VIEIRA PEREIRA - ALUGUEL ALOJAMENTO  (100,00%);"/>
    <m/>
    <n v="886"/>
    <n v="106814.33999999984"/>
    <x v="21"/>
    <x v="0"/>
    <n v="1"/>
    <x v="0"/>
    <x v="1"/>
    <x v="0"/>
  </r>
  <r>
    <d v="2025-01-22T00:00:00"/>
    <s v="RODRIGO RODRIGUES - PIX 50.973.255/0001-09 - MANUTENÇÃO/PEÇAS  VEICULOS (100,00%);"/>
    <m/>
    <n v="1300"/>
    <n v="105514.33999999984"/>
    <x v="43"/>
    <x v="0"/>
    <n v="1"/>
    <x v="0"/>
    <x v="1"/>
    <x v="0"/>
  </r>
  <r>
    <d v="2025-01-22T00:00:00"/>
    <s v="MANUT. COMPRESSOR ELÉTRICO JA 37 1º PARCELA - MANUTENÇÃO/PEÇAS MAQUINAS E EQUIPAMENTOS (100,00%);"/>
    <m/>
    <n v="12480"/>
    <n v="93034.339999999836"/>
    <x v="48"/>
    <x v="0"/>
    <n v="1"/>
    <x v="0"/>
    <x v="1"/>
    <x v="0"/>
  </r>
  <r>
    <d v="2025-01-22T00:00:00"/>
    <s v="REFEIÇÕES COLABORADORES - REFEIÇÕES COLABORADORES (100,00%);"/>
    <m/>
    <n v="120"/>
    <n v="92914.339999999836"/>
    <x v="35"/>
    <x v="0"/>
    <n v="1"/>
    <x v="0"/>
    <x v="1"/>
    <x v="0"/>
  </r>
  <r>
    <d v="2025-01-22T00:00:00"/>
    <s v="MANUTENÇÃO RANGER GILVAN - MANUTENÇÃO/PEÇAS  VEICULOS (100,00%);"/>
    <m/>
    <n v="2500"/>
    <n v="90414.339999999836"/>
    <x v="43"/>
    <x v="0"/>
    <n v="1"/>
    <x v="0"/>
    <x v="1"/>
    <x v="0"/>
  </r>
  <r>
    <d v="2025-01-22T00:00:00"/>
    <s v="MANUTENÇÃO VEÍCULO - MANUTENÇÃO/PEÇAS  VEICULOS (100,00%);"/>
    <m/>
    <n v="300"/>
    <n v="90114.339999999836"/>
    <x v="4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35.99"/>
    <n v="90078.349999999831"/>
    <x v="4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72.97"/>
    <n v="90005.37999999983"/>
    <x v="35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28.51"/>
    <n v="89976.869999999835"/>
    <x v="7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138.53"/>
    <n v="89838.339999999836"/>
    <x v="2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35.99"/>
    <n v="89802.349999999831"/>
    <x v="4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72.98"/>
    <n v="89729.369999999835"/>
    <x v="35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28.51"/>
    <n v="89700.859999999841"/>
    <x v="7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166.5"/>
    <n v="89534.359999999841"/>
    <x v="23"/>
    <x v="0"/>
    <n v="1"/>
    <x v="0"/>
    <x v="1"/>
    <x v="0"/>
  </r>
  <r>
    <d v="2025-01-23T00:00:00"/>
    <s v="REPARCELAMENTO / CARTAO DE CREDITO - DESPESA CARTAO DE CREDITO  (100,00%);"/>
    <m/>
    <n v="2942.71"/>
    <n v="86591.649999999834"/>
    <x v="10"/>
    <x v="0"/>
    <n v="1"/>
    <x v="0"/>
    <x v="1"/>
    <x v="0"/>
  </r>
  <r>
    <d v="2025-01-23T00:00:00"/>
    <s v="REFEIÇÕES COLABORADORES - REFEIÇÕES COLABORADORES (100,00%);"/>
    <m/>
    <n v="80"/>
    <n v="86511.649999999834"/>
    <x v="35"/>
    <x v="0"/>
    <n v="1"/>
    <x v="0"/>
    <x v="1"/>
    <x v="0"/>
  </r>
  <r>
    <d v="2025-01-23T00:00:00"/>
    <s v="MARÇAL IMOVEIS - PIX  01.552.006/0001-34 - ALUGUEL ALOJAMENTO  (100,00%);"/>
    <m/>
    <n v="3630"/>
    <n v="82881.649999999834"/>
    <x v="21"/>
    <x v="0"/>
    <n v="1"/>
    <x v="0"/>
    <x v="1"/>
    <x v="0"/>
  </r>
  <r>
    <d v="2025-01-23T00:00:00"/>
    <s v="COMBUSTÍVEL ADM EDUARDO - COMBUSTIVEL VEICULOS (100,00%);"/>
    <m/>
    <n v="156.66"/>
    <n v="82724.989999999831"/>
    <x v="26"/>
    <x v="0"/>
    <n v="1"/>
    <x v="0"/>
    <x v="1"/>
    <x v="0"/>
  </r>
  <r>
    <d v="2025-01-23T00:00:00"/>
    <s v="FERRAMENTAS P/ APLICAÇÃO URETANO / DUPOL - MATERIAIS / FERRAMENTAS  MANUAIS  (100,00%);"/>
    <m/>
    <n v="916.72"/>
    <n v="81808.269999999829"/>
    <x v="18"/>
    <x v="0"/>
    <n v="1"/>
    <x v="0"/>
    <x v="1"/>
    <x v="0"/>
  </r>
  <r>
    <d v="2025-01-23T00:00:00"/>
    <s v="TANQUE DE PRESSÃO 10 LT P/ PINTURA VONDER - MAQUINAS / FERRAMENTAS PNEUMATICAS (100,00%);"/>
    <m/>
    <n v="1828.4"/>
    <n v="79979.869999999835"/>
    <x v="62"/>
    <x v="0"/>
    <n v="1"/>
    <x v="0"/>
    <x v="1"/>
    <x v="0"/>
  </r>
  <r>
    <d v="2025-01-24T00:00:00"/>
    <s v="SEGURO DE VIDA GENILDO - SEGURO DE VIDA GILVAN / GENILDO (100,00%);"/>
    <m/>
    <n v="2716.48"/>
    <n v="77263.389999999839"/>
    <x v="41"/>
    <x v="0"/>
    <n v="1"/>
    <x v="0"/>
    <x v="1"/>
    <x v="0"/>
  </r>
  <r>
    <d v="2025-01-24T00:00:00"/>
    <s v="SEGURO DE VIDA GILVAN - SEGURO DE VIDA GILVAN / GENILDO (100,00%);"/>
    <m/>
    <n v="2370.83"/>
    <n v="74892.559999999838"/>
    <x v="41"/>
    <x v="0"/>
    <n v="1"/>
    <x v="0"/>
    <x v="1"/>
    <x v="0"/>
  </r>
  <r>
    <d v="2025-01-24T00:00:00"/>
    <s v="COMBUSTÍVEL - COMBUSTIVEL VEICULOS (100,00%);"/>
    <m/>
    <n v="675.51"/>
    <n v="74217.049999999843"/>
    <x v="26"/>
    <x v="0"/>
    <n v="1"/>
    <x v="0"/>
    <x v="1"/>
    <x v="0"/>
  </r>
  <r>
    <d v="2025-01-24T00:00:00"/>
    <s v="REFEIÇÕES COLABORADORES REF. 01/01 A 15/01 - REFEIÇÕES COLABORADORES (100,00%);"/>
    <m/>
    <n v="3880"/>
    <n v="70337.049999999843"/>
    <x v="35"/>
    <x v="0"/>
    <n v="1"/>
    <x v="0"/>
    <x v="1"/>
    <x v="0"/>
  </r>
  <r>
    <d v="2025-01-24T00:00:00"/>
    <s v="PIS REF. MÊS 12/2024 - PIS (100,00%);"/>
    <m/>
    <n v="15499.36"/>
    <n v="54837.689999999842"/>
    <x v="102"/>
    <x v="0"/>
    <n v="1"/>
    <x v="0"/>
    <x v="1"/>
    <x v="0"/>
  </r>
  <r>
    <d v="2025-01-24T00:00:00"/>
    <s v="COFINS REF. MÊS 12/2024 - COFINS  (100,00%);"/>
    <m/>
    <n v="72886.850000000006"/>
    <n v="-18049.160000000164"/>
    <x v="103"/>
    <x v="0"/>
    <n v="1"/>
    <x v="0"/>
    <x v="1"/>
    <x v="0"/>
  </r>
  <r>
    <d v="2025-01-24T00:00:00"/>
    <s v="TRANSPORTE COLABORADORES - TRANSPORTE DE COLABORADORES  (100,00%);"/>
    <m/>
    <n v="26000"/>
    <n v="-44049.160000000164"/>
    <x v="39"/>
    <x v="0"/>
    <n v="1"/>
    <x v="0"/>
    <x v="1"/>
    <x v="0"/>
  </r>
  <r>
    <d v="2025-01-24T00:00:00"/>
    <s v="LOCAÇÃO ANDAIMES - LOCAÇÃO ANDAIMES (100,00%);"/>
    <m/>
    <n v="199.95"/>
    <n v="-44249.110000000161"/>
    <x v="99"/>
    <x v="0"/>
    <n v="1"/>
    <x v="0"/>
    <x v="1"/>
    <x v="0"/>
  </r>
  <r>
    <d v="2025-01-24T00:00:00"/>
    <s v="MATERIAL DE CONSUMO - FLAP-DISC - MATERIAIS DE CONSUMO EM OBRAS  (100,00%);"/>
    <m/>
    <n v="455"/>
    <n v="-44704.110000000161"/>
    <x v="23"/>
    <x v="0"/>
    <n v="1"/>
    <x v="0"/>
    <x v="1"/>
    <x v="0"/>
  </r>
  <r>
    <d v="2025-01-24T00:00:00"/>
    <s v="REFEIÇÕES COLABORADORES - REFEIÇÕES COLABORADORES (100,00%);"/>
    <m/>
    <n v="96"/>
    <n v="-44800.110000000161"/>
    <x v="35"/>
    <x v="0"/>
    <n v="1"/>
    <x v="0"/>
    <x v="1"/>
    <x v="0"/>
  </r>
  <r>
    <d v="2025-01-24T00:00:00"/>
    <s v="DESPESA VIAGEM - REFEIÇÃO CARLOS - REFEIÇÕES COLABORADORES (100,00%);"/>
    <m/>
    <n v="120"/>
    <n v="-44920.110000000161"/>
    <x v="35"/>
    <x v="0"/>
    <n v="1"/>
    <x v="0"/>
    <x v="1"/>
    <x v="0"/>
  </r>
  <r>
    <d v="2025-01-24T00:00:00"/>
    <s v="TORNEIRAS E MATERIAIS DE ACABAMENTO - MOVEIS OBRAS  (100,00%);"/>
    <m/>
    <n v="240"/>
    <n v="-45160.110000000161"/>
    <x v="98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164.32"/>
    <n v="-45324.43000000016"/>
    <x v="43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24.98"/>
    <n v="-45349.410000000164"/>
    <x v="35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179.94"/>
    <n v="-45529.350000000166"/>
    <x v="45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270.38"/>
    <n v="-45799.730000000163"/>
    <x v="30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718.43"/>
    <n v="-46518.160000000164"/>
    <x v="23"/>
    <x v="0"/>
    <n v="1"/>
    <x v="0"/>
    <x v="1"/>
    <x v="0"/>
  </r>
  <r>
    <d v="2025-01-24T00:00:00"/>
    <s v="DESP. REF. 06/01 A 12/01 - MANUTENÇÃO/PEÇAS  VEICULOS (89,39%);_x000a__x000a_MATERIAIS DE CONSUMO EM OBRAS  (10,61%);"/>
    <m/>
    <n v="674"/>
    <n v="-47192.160000000164"/>
    <x v="43"/>
    <x v="0"/>
    <n v="1"/>
    <x v="0"/>
    <x v="1"/>
    <x v="0"/>
  </r>
  <r>
    <d v="2025-01-24T00:00:00"/>
    <s v="DESP. REF. 06/01 A 12/01 - MANUTENÇÃO/PEÇAS  VEICULOS (89,39%);_x000a__x000a_MATERIAIS DE CONSUMO EM OBRAS  (10,61%);"/>
    <m/>
    <n v="80"/>
    <n v="-47272.160000000164"/>
    <x v="23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471.05"/>
    <n v="-47743.210000000166"/>
    <x v="43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1849.53"/>
    <n v="-49592.740000000165"/>
    <x v="26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720.42"/>
    <n v="-50313.160000000164"/>
    <x v="23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1265.0899999999999"/>
    <n v="-51578.25000000016"/>
    <x v="26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230.08"/>
    <n v="-51808.330000000162"/>
    <x v="44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200.08"/>
    <n v="-52008.410000000164"/>
    <x v="35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145.41999999999999"/>
    <n v="-52153.830000000162"/>
    <x v="72"/>
    <x v="0"/>
    <n v="1"/>
    <x v="0"/>
    <x v="1"/>
    <x v="0"/>
  </r>
  <r>
    <d v="2025-01-24T00:00:00"/>
    <s v="PASSAGEM RETORNO EDNALDO - PASSAGENS COLABORADORES (100,00%);"/>
    <m/>
    <n v="250"/>
    <n v="-52403.830000000162"/>
    <x v="36"/>
    <x v="0"/>
    <n v="1"/>
    <x v="0"/>
    <x v="1"/>
    <x v="0"/>
  </r>
  <r>
    <d v="2025-01-24T00:00:00"/>
    <s v="TRANSFERÊNCIA ENTRE BANCOS SAFRA X ITAÚ - Transferência entre Bancos (100,00%);"/>
    <n v="88386.21"/>
    <m/>
    <n v="35982.379999999845"/>
    <x v="6"/>
    <x v="0"/>
    <n v="1"/>
    <x v="0"/>
    <x v="1"/>
    <x v="0"/>
  </r>
  <r>
    <d v="2025-01-27T00:00:00"/>
    <s v="BM 01 SPOT PTC 0933-24 - Recebimento de Clientes (100,00%);"/>
    <n v="91216.86"/>
    <m/>
    <n v="127199.23999999985"/>
    <x v="3"/>
    <x v="0"/>
    <n v="1"/>
    <x v="0"/>
    <x v="1"/>
    <x v="0"/>
  </r>
  <r>
    <d v="2025-01-27T00:00:00"/>
    <s v="ROTINA FOSFATO CATALÃO ENGENHARIA - Recebimento de Clientes (100,00%);"/>
    <n v="13498.81"/>
    <m/>
    <n v="140698.04999999984"/>
    <x v="3"/>
    <x v="0"/>
    <n v="1"/>
    <x v="0"/>
    <x v="1"/>
    <x v="0"/>
  </r>
  <r>
    <d v="2025-01-27T00:00:00"/>
    <s v="ROTINA FOSFATO OUVIDOR ENGENHARIA - Recebimento de Clientes (100,00%);"/>
    <n v="26643.06"/>
    <m/>
    <n v="167341.10999999984"/>
    <x v="3"/>
    <x v="0"/>
    <n v="1"/>
    <x v="0"/>
    <x v="1"/>
    <x v="0"/>
  </r>
  <r>
    <d v="2025-01-27T00:00:00"/>
    <s v="ROTINA NIOBIO OUVIDOR - Recebimento de Clientes (100,00%);"/>
    <n v="30164.19"/>
    <m/>
    <n v="197505.29999999984"/>
    <x v="3"/>
    <x v="0"/>
    <n v="1"/>
    <x v="0"/>
    <x v="1"/>
    <x v="0"/>
  </r>
  <r>
    <d v="2025-01-27T00:00:00"/>
    <s v="ROTINA NIOBIO OUVIDOR - Recebimento de Clientes (100,00%);"/>
    <n v="15652.14"/>
    <m/>
    <n v="213157.43999999983"/>
    <x v="3"/>
    <x v="0"/>
    <n v="1"/>
    <x v="0"/>
    <x v="1"/>
    <x v="0"/>
  </r>
  <r>
    <d v="2025-01-27T00:00:00"/>
    <s v="SPOT PTC 0939-24 - Recebimento de Clientes (100,00%);"/>
    <n v="32382.28"/>
    <m/>
    <n v="245539.71999999983"/>
    <x v="3"/>
    <x v="0"/>
    <n v="1"/>
    <x v="0"/>
    <x v="1"/>
    <x v="0"/>
  </r>
  <r>
    <d v="2025-01-27T00:00:00"/>
    <s v="ROTINA FOSFATO CATALÃO MANUTENÇÃO - Recebimento de Clientes (100,00%);"/>
    <n v="46279.13"/>
    <m/>
    <n v="291818.8499999998"/>
    <x v="3"/>
    <x v="0"/>
    <n v="1"/>
    <x v="0"/>
    <x v="1"/>
    <x v="0"/>
  </r>
  <r>
    <d v="2025-01-27T00:00:00"/>
    <s v="BM 13 ROTINA - Recebimento de Clientes (100,00%);"/>
    <n v="161757.26"/>
    <m/>
    <n v="453576.10999999981"/>
    <x v="3"/>
    <x v="0"/>
    <n v="1"/>
    <x v="0"/>
    <x v="1"/>
    <x v="0"/>
  </r>
  <r>
    <d v="2025-01-27T00:00:00"/>
    <s v="FINANCIAMENTO OROCH - FINANCIAMENTO (100,00%);"/>
    <m/>
    <n v="3601.26"/>
    <n v="449974.8499999998"/>
    <x v="9"/>
    <x v="0"/>
    <n v="1"/>
    <x v="0"/>
    <x v="1"/>
    <x v="0"/>
  </r>
  <r>
    <d v="2025-01-27T00:00:00"/>
    <s v="TRANSPORTE DE COLABORADORES - TRANSPORTE DE COLABORADORES  (100,00%);"/>
    <m/>
    <n v="30130"/>
    <n v="419844.8499999998"/>
    <x v="39"/>
    <x v="0"/>
    <n v="1"/>
    <x v="0"/>
    <x v="1"/>
    <x v="0"/>
  </r>
  <r>
    <d v="2025-01-27T00:00:00"/>
    <s v="IPTU ALOJAMENTO R. DOS ANDRADAS 2024 - IPTU (100,00%);"/>
    <m/>
    <n v="3510.85"/>
    <n v="416333.99999999983"/>
    <x v="104"/>
    <x v="0"/>
    <n v="1"/>
    <x v="0"/>
    <x v="1"/>
    <x v="0"/>
  </r>
  <r>
    <d v="2025-01-27T00:00:00"/>
    <s v="REFEIÇÕES COLABORADORES 01/01 A 15/01/25 - REFEIÇÕES COLABORADORES (100,00%);"/>
    <m/>
    <n v="1992.5"/>
    <n v="414341.49999999983"/>
    <x v="35"/>
    <x v="0"/>
    <n v="1"/>
    <x v="0"/>
    <x v="1"/>
    <x v="0"/>
  </r>
  <r>
    <d v="2025-01-27T00:00:00"/>
    <s v="ENGREMAT SERVIÇOS EIRELI - PIX 010.143.201-19 - SERVIÇO LAUDO TECNICO (100,00%);"/>
    <m/>
    <n v="3500"/>
    <n v="410841.49999999983"/>
    <x v="79"/>
    <x v="0"/>
    <n v="1"/>
    <x v="0"/>
    <x v="1"/>
    <x v="0"/>
  </r>
  <r>
    <d v="2025-01-27T00:00:00"/>
    <s v="PLANO DE SAÚDE REF, MÊS 12/2024 - PLANO DE SAUDE  (100,00%);"/>
    <m/>
    <n v="1324.51"/>
    <n v="409516.98999999982"/>
    <x v="67"/>
    <x v="0"/>
    <n v="1"/>
    <x v="0"/>
    <x v="1"/>
    <x v="0"/>
  </r>
  <r>
    <d v="2025-01-27T00:00:00"/>
    <s v="PLANO DE SAÚDE REF. MÊS 01/2025 - PLANO DE SAUDE  (100,00%);"/>
    <m/>
    <n v="1311.49"/>
    <n v="408205.49999999983"/>
    <x v="67"/>
    <x v="0"/>
    <n v="1"/>
    <x v="0"/>
    <x v="1"/>
    <x v="0"/>
  </r>
  <r>
    <d v="2025-01-27T00:00:00"/>
    <s v="LIMPEZA ESCRITÓRIO 05/01 A 24/01 2025 - SERVIÇO LIMPEZA ALOJAMENTO/ESCRITORIO (100,00%);"/>
    <m/>
    <n v="600"/>
    <n v="407605.49999999983"/>
    <x v="61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200"/>
    <n v="407405.49999999983"/>
    <x v="26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200"/>
    <n v="407205.49999999983"/>
    <x v="35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600"/>
    <n v="406605.49999999983"/>
    <x v="21"/>
    <x v="0"/>
    <n v="1"/>
    <x v="0"/>
    <x v="1"/>
    <x v="0"/>
  </r>
  <r>
    <d v="2025-01-27T00:00:00"/>
    <s v="REEM HELTON GOMES/ CAIXA ROTATIVO MES 01-2025 - REFEIÇÕES COLABORADORES (100,00%);"/>
    <m/>
    <n v="656"/>
    <n v="405949.49999999983"/>
    <x v="35"/>
    <x v="0"/>
    <n v="1"/>
    <x v="0"/>
    <x v="1"/>
    <x v="0"/>
  </r>
  <r>
    <d v="2025-01-27T00:00:00"/>
    <s v="100 VALES ALIMENTAÇÃO CMOC NIOBIO - REFEIÇÕES COLABORADORES (100,00%);"/>
    <m/>
    <n v="2450"/>
    <n v="403499.49999999983"/>
    <x v="35"/>
    <x v="0"/>
    <n v="1"/>
    <x v="0"/>
    <x v="1"/>
    <x v="0"/>
  </r>
  <r>
    <d v="2025-01-27T00:00:00"/>
    <s v="CARLOS RITLER MOREIRA GADELHA - PIX 943.891.013-15 - MANUTENÇÃO/PEÇAS  VEICULOS (100,00%);"/>
    <m/>
    <n v="584"/>
    <n v="402915.49999999983"/>
    <x v="43"/>
    <x v="0"/>
    <n v="1"/>
    <x v="0"/>
    <x v="1"/>
    <x v="0"/>
  </r>
  <r>
    <d v="2025-01-27T00:00:00"/>
    <s v="GABRIELLE ELIAS DE FREITAS - PIX (64) 9 9259-1215 - FRETE TRANSPORTADORA (100,00%);"/>
    <m/>
    <n v="50"/>
    <n v="402865.49999999983"/>
    <x v="31"/>
    <x v="0"/>
    <n v="1"/>
    <x v="0"/>
    <x v="1"/>
    <x v="0"/>
  </r>
  <r>
    <d v="2025-01-27T00:00:00"/>
    <s v="REFEIÇÕES COLABORADORES - REFEIÇÕES COLABORADORES (100,00%);"/>
    <m/>
    <n v="96"/>
    <n v="402769.49999999983"/>
    <x v="35"/>
    <x v="0"/>
    <n v="1"/>
    <x v="0"/>
    <x v="1"/>
    <x v="0"/>
  </r>
  <r>
    <d v="2025-01-27T00:00:00"/>
    <s v="R. FRANCISCO NOGUEIRA DA COSTA REF. 11 E 12/2024 - ENERGIA ALOJAMENTO (100,00%);"/>
    <m/>
    <n v="917.18"/>
    <n v="401852.31999999983"/>
    <x v="81"/>
    <x v="0"/>
    <n v="1"/>
    <x v="0"/>
    <x v="1"/>
    <x v="0"/>
  </r>
  <r>
    <d v="2025-01-27T00:00:00"/>
    <s v="TINTAS E DILUENTE - TINTAS E SOLVENTES (100,00%);"/>
    <m/>
    <n v="4293.34"/>
    <n v="397558.97999999981"/>
    <x v="34"/>
    <x v="0"/>
    <n v="1"/>
    <x v="0"/>
    <x v="1"/>
    <x v="0"/>
  </r>
  <r>
    <d v="2025-01-27T00:00:00"/>
    <s v="FERRAGISTA OBRA - VEDA ROSCA - MATERIAIS DE CONSUMO EM OBRAS  (100,00%);"/>
    <m/>
    <n v="33"/>
    <n v="397525.97999999981"/>
    <x v="23"/>
    <x v="0"/>
    <n v="1"/>
    <x v="0"/>
    <x v="1"/>
    <x v="0"/>
  </r>
  <r>
    <d v="2025-01-27T00:00:00"/>
    <s v="TRANSFERÊNCIA ENTRE BANCOS ITAÚ X SAFRA - Transferência entre Bancos (100,00%);"/>
    <m/>
    <n v="11161.04"/>
    <n v="386364.93999999983"/>
    <x v="1"/>
    <x v="0"/>
    <n v="1"/>
    <x v="0"/>
    <x v="1"/>
    <x v="0"/>
  </r>
  <r>
    <d v="2025-01-28T00:00:00"/>
    <s v="ALIMENTAÇÃO COLAB ADRIEL - REFEIÇÕES COLABORADORES (100,00%);"/>
    <m/>
    <n v="150.47999999999999"/>
    <n v="386214.45999999985"/>
    <x v="35"/>
    <x v="0"/>
    <n v="1"/>
    <x v="0"/>
    <x v="1"/>
    <x v="0"/>
  </r>
  <r>
    <d v="2025-01-28T00:00:00"/>
    <s v="ALIMENTAÇÃO COLAB ADRIEL SILVA DE SOUSA - REFEIÇÕES COLABORADORES (100,00%);"/>
    <m/>
    <n v="275"/>
    <n v="385939.45999999985"/>
    <x v="35"/>
    <x v="0"/>
    <n v="1"/>
    <x v="0"/>
    <x v="1"/>
    <x v="0"/>
  </r>
  <r>
    <d v="2025-01-28T00:00:00"/>
    <s v="DESPESA DE VIAGEM REF. 20/01 A 24/01 - REFEIÇÕES COLABORADORES (100,00%);"/>
    <m/>
    <n v="720"/>
    <n v="385219.45999999985"/>
    <x v="35"/>
    <x v="0"/>
    <n v="1"/>
    <x v="0"/>
    <x v="1"/>
    <x v="0"/>
  </r>
  <r>
    <d v="2025-01-28T00:00:00"/>
    <s v="PASSAGENS COLABORADORES 20/01 A 24/01 - PASSAGENS COLABORADORES (100,00%);"/>
    <m/>
    <n v="3299.55"/>
    <n v="381919.90999999986"/>
    <x v="36"/>
    <x v="0"/>
    <n v="1"/>
    <x v="0"/>
    <x v="1"/>
    <x v="0"/>
  </r>
  <r>
    <d v="2025-01-28T00:00:00"/>
    <s v="IPVA SAVEIRO RB MBVS - PLACA QTN3I85 1º PARCELA - IPVA (100,00%);"/>
    <m/>
    <n v="198.64"/>
    <n v="381721.26999999984"/>
    <x v="105"/>
    <x v="0"/>
    <n v="1"/>
    <x v="0"/>
    <x v="1"/>
    <x v="0"/>
  </r>
  <r>
    <d v="2025-01-28T00:00:00"/>
    <s v="IPVA FIAT/TORO FREEDOM AT9 D - PLACA PLQ2I02 1º PARCELA - IPVA (100,00%);"/>
    <m/>
    <n v="440.31"/>
    <n v="381280.95999999985"/>
    <x v="105"/>
    <x v="0"/>
    <n v="1"/>
    <x v="0"/>
    <x v="1"/>
    <x v="0"/>
  </r>
  <r>
    <d v="2025-01-28T00:00:00"/>
    <s v="IPVA CHEVROLET/S10 LT DD4 - PLACA OBA1J57 1º PARCELA - IPVA (100,00%);"/>
    <m/>
    <n v="354.64"/>
    <n v="380926.31999999983"/>
    <x v="105"/>
    <x v="0"/>
    <n v="1"/>
    <x v="0"/>
    <x v="1"/>
    <x v="0"/>
  </r>
  <r>
    <d v="2025-01-28T00:00:00"/>
    <s v="IPVA RENAULT/OROCH PRO 16 - PLACA SDK1B29 1º PARCELA - IPVA (100,00%);"/>
    <m/>
    <n v="353.47"/>
    <n v="380572.84999999986"/>
    <x v="105"/>
    <x v="0"/>
    <n v="1"/>
    <x v="0"/>
    <x v="1"/>
    <x v="0"/>
  </r>
  <r>
    <d v="2025-01-28T00:00:00"/>
    <s v="IPVA M.BENZIO/O 400 RSD PL - PLACA HWL2C60 - LICENCIAMENTO - IPVA (100,00%);"/>
    <m/>
    <n v="251.25"/>
    <n v="380321.59999999986"/>
    <x v="105"/>
    <x v="0"/>
    <n v="1"/>
    <x v="0"/>
    <x v="1"/>
    <x v="0"/>
  </r>
  <r>
    <d v="2025-01-28T00:00:00"/>
    <s v="IPVA IVECO/CITYCLASS 70C17 - PLACA ONB7A66 1º PARCELA - IPVA (100,00%);"/>
    <m/>
    <n v="117.43"/>
    <n v="380204.16999999987"/>
    <x v="105"/>
    <x v="0"/>
    <n v="1"/>
    <x v="0"/>
    <x v="1"/>
    <x v="0"/>
  </r>
  <r>
    <d v="2025-01-28T00:00:00"/>
    <s v="IPVA HYUNDAI/HB20S 1.6A PREM - PLACA QTS7F16 1º PARCELA - IPVA (100,00%);"/>
    <m/>
    <n v="253.07"/>
    <n v="379951.09999999986"/>
    <x v="105"/>
    <x v="0"/>
    <n v="1"/>
    <x v="0"/>
    <x v="1"/>
    <x v="0"/>
  </r>
  <r>
    <d v="2025-01-28T00:00:00"/>
    <s v="IPVA FORD/KA SE 1.0 HA C - PLACA RBM4C88 1º PARCELA - IPVA (100,00%);"/>
    <m/>
    <n v="132.6"/>
    <n v="379818.49999999988"/>
    <x v="105"/>
    <x v="0"/>
    <n v="1"/>
    <x v="0"/>
    <x v="1"/>
    <x v="0"/>
  </r>
  <r>
    <d v="2025-01-28T00:00:00"/>
    <s v="IPVA FIAT/ARGO DRIVE 1.0 - PLACA PBE2E75 1º PARCELA - IPVA (100,00%);"/>
    <m/>
    <n v="129.21"/>
    <n v="379689.28999999986"/>
    <x v="105"/>
    <x v="0"/>
    <n v="1"/>
    <x v="0"/>
    <x v="1"/>
    <x v="0"/>
  </r>
  <r>
    <d v="2025-01-28T00:00:00"/>
    <s v="PASSAGEM COLABORADORES - CASSIO - PASSAGENS COLABORADORES (100,00%);"/>
    <m/>
    <n v="50"/>
    <n v="379639.28999999986"/>
    <x v="36"/>
    <x v="0"/>
    <n v="1"/>
    <x v="0"/>
    <x v="1"/>
    <x v="0"/>
  </r>
  <r>
    <d v="2025-01-29T00:00:00"/>
    <s v="CINTURAO MG E TRAVA QUEDA RETRATIL - EPIS (100,00%);"/>
    <m/>
    <n v="3125"/>
    <n v="376514.28999999986"/>
    <x v="20"/>
    <x v="0"/>
    <n v="1"/>
    <x v="0"/>
    <x v="1"/>
    <x v="0"/>
  </r>
  <r>
    <d v="2025-01-29T00:00:00"/>
    <s v="VENDA DE ABRASIVO EUROCHEM CONTRATO - ABRASIVOS (100,00%);"/>
    <m/>
    <n v="4333.34"/>
    <n v="372180.94999999984"/>
    <x v="52"/>
    <x v="0"/>
    <n v="1"/>
    <x v="0"/>
    <x v="1"/>
    <x v="0"/>
  </r>
  <r>
    <d v="2025-01-29T00:00:00"/>
    <s v="EPIS - EPIS (100,00%);"/>
    <m/>
    <n v="1529.95"/>
    <n v="370650.99999999983"/>
    <x v="20"/>
    <x v="0"/>
    <n v="1"/>
    <x v="0"/>
    <x v="1"/>
    <x v="0"/>
  </r>
  <r>
    <d v="2025-01-29T00:00:00"/>
    <s v="MAQUINAS E EQUIPAMENTOS - MAQUINAS / EQUIPAMENTOS  (100,00%);"/>
    <m/>
    <n v="2452.44"/>
    <n v="368198.55999999982"/>
    <x v="38"/>
    <x v="0"/>
    <n v="1"/>
    <x v="0"/>
    <x v="1"/>
    <x v="0"/>
  </r>
  <r>
    <d v="2025-01-29T00:00:00"/>
    <s v="TINTAS E SOLVENTES - TINTAS E SOLVENTES (100,00%);"/>
    <m/>
    <n v="1704"/>
    <n v="366494.55999999982"/>
    <x v="34"/>
    <x v="0"/>
    <n v="1"/>
    <x v="0"/>
    <x v="1"/>
    <x v="0"/>
  </r>
  <r>
    <d v="2025-01-29T00:00:00"/>
    <s v="LOCAÇÃO DE RÁDIOS REF. MÊS 12/2024 - LOCAÇAO RADIOS DE COMUNICAÇÃO (100,00%);"/>
    <m/>
    <n v="780"/>
    <n v="365714.55999999982"/>
    <x v="101"/>
    <x v="0"/>
    <n v="1"/>
    <x v="0"/>
    <x v="1"/>
    <x v="0"/>
  </r>
  <r>
    <d v="2025-01-29T00:00:00"/>
    <s v="LOCAÇÃO CONTAINER REF. 02/01 A 02/02/25 - LOCAÇÃO CONTAINER  (100,00%);"/>
    <m/>
    <n v="500"/>
    <n v="365214.55999999982"/>
    <x v="22"/>
    <x v="0"/>
    <n v="1"/>
    <x v="0"/>
    <x v="1"/>
    <x v="0"/>
  </r>
  <r>
    <d v="2025-01-29T00:00:00"/>
    <s v="LOCAÇÃO RÁDIO PERÍODO 15/11 A 14/12/24 - LOCAÇAO RADIOS DE COMUNICAÇÃO (100,00%);"/>
    <m/>
    <n v="900"/>
    <n v="364314.55999999982"/>
    <x v="101"/>
    <x v="0"/>
    <n v="1"/>
    <x v="0"/>
    <x v="1"/>
    <x v="0"/>
  </r>
  <r>
    <d v="2025-01-29T00:00:00"/>
    <s v="MANGUEIRAS E CONEXÕES - MANGUEIRAS / CONEXÕES (100,00%);"/>
    <m/>
    <n v="484.22"/>
    <n v="363830.33999999985"/>
    <x v="106"/>
    <x v="0"/>
    <n v="1"/>
    <x v="0"/>
    <x v="1"/>
    <x v="0"/>
  </r>
  <r>
    <d v="2025-01-29T00:00:00"/>
    <s v="EPIS - MASCARA E MACACAO - EPIS (100,00%);"/>
    <m/>
    <n v="247.8"/>
    <n v="363582.53999999986"/>
    <x v="20"/>
    <x v="0"/>
    <n v="1"/>
    <x v="0"/>
    <x v="1"/>
    <x v="0"/>
  </r>
  <r>
    <d v="2025-01-29T00:00:00"/>
    <s v="SERVICO SOFTWARE MOBILE - SISTEMA / SERVIDOR  (100,00%);"/>
    <m/>
    <n v="190"/>
    <n v="363392.53999999986"/>
    <x v="69"/>
    <x v="0"/>
    <n v="1"/>
    <x v="0"/>
    <x v="1"/>
    <x v="0"/>
  </r>
  <r>
    <d v="2025-01-29T00:00:00"/>
    <s v="CLARO TELEFONIA REF. 12/2024 - INTERNET / TELEFONE ADM  (100,00%);"/>
    <m/>
    <n v="337.16"/>
    <n v="363055.37999999989"/>
    <x v="84"/>
    <x v="0"/>
    <n v="1"/>
    <x v="0"/>
    <x v="1"/>
    <x v="0"/>
  </r>
  <r>
    <d v="2025-01-29T00:00:00"/>
    <s v="EXTINTOR PQS 04KG - MAQUINAS / EQUIPAMENTOS  (100,00%);"/>
    <m/>
    <n v="380"/>
    <n v="362675.37999999989"/>
    <x v="38"/>
    <x v="0"/>
    <n v="1"/>
    <x v="0"/>
    <x v="1"/>
    <x v="0"/>
  </r>
  <r>
    <d v="2025-01-29T00:00:00"/>
    <s v="NOTEBOOK DELL CORE 17 SEMI NOVO - MATERIAIS DE INFORMATICA / COMPUTADOR (100,00%);"/>
    <m/>
    <n v="600"/>
    <n v="362075.37999999989"/>
    <x v="70"/>
    <x v="0"/>
    <n v="1"/>
    <x v="0"/>
    <x v="1"/>
    <x v="0"/>
  </r>
  <r>
    <d v="2025-01-29T00:00:00"/>
    <s v="LOCAÇÃO VEÍCULO 17/12 A 21/12 - LOCAÇAO VEICULOS  (100,00%);"/>
    <m/>
    <n v="2301.98"/>
    <n v="359773.39999999991"/>
    <x v="68"/>
    <x v="0"/>
    <n v="1"/>
    <x v="0"/>
    <x v="1"/>
    <x v="0"/>
  </r>
  <r>
    <d v="2025-01-29T00:00:00"/>
    <s v="MATERIAIS DE PAPELARIA - MATERIAS DE ESCRITORIO / PAPELARIA  (100,00%);"/>
    <m/>
    <n v="125"/>
    <n v="359648.39999999991"/>
    <x v="64"/>
    <x v="0"/>
    <n v="1"/>
    <x v="0"/>
    <x v="1"/>
    <x v="0"/>
  </r>
  <r>
    <d v="2025-01-29T00:00:00"/>
    <s v="ALIMENTAÇÃO ADM - ALIMENTAÇÃO ADM (100,00%);"/>
    <m/>
    <n v="417.78"/>
    <n v="359230.61999999988"/>
    <x v="66"/>
    <x v="0"/>
    <n v="1"/>
    <x v="0"/>
    <x v="1"/>
    <x v="0"/>
  </r>
  <r>
    <d v="2025-01-29T00:00:00"/>
    <s v="ALIMENTAÇÃO ADM - ALIMENTAÇÃO ADM (100,00%);"/>
    <m/>
    <n v="976.47"/>
    <n v="358254.14999999991"/>
    <x v="66"/>
    <x v="0"/>
    <n v="1"/>
    <x v="0"/>
    <x v="1"/>
    <x v="0"/>
  </r>
  <r>
    <d v="2025-01-29T00:00:00"/>
    <s v="PROCESSO SILVIO PAULO DOS SANTOS - CMOC CUBATAO - GUIAS TRABALHISTAS E PROCESSO (100,00%);"/>
    <m/>
    <n v="715.41"/>
    <n v="357538.73999999993"/>
    <x v="15"/>
    <x v="0"/>
    <n v="1"/>
    <x v="0"/>
    <x v="1"/>
    <x v="0"/>
  </r>
  <r>
    <d v="2025-01-29T00:00:00"/>
    <s v="EXAMES ADMISSIONAL - EXAMES  (100,00%);"/>
    <m/>
    <n v="634.27"/>
    <n v="356904.46999999991"/>
    <x v="56"/>
    <x v="0"/>
    <n v="1"/>
    <x v="0"/>
    <x v="1"/>
    <x v="0"/>
  </r>
  <r>
    <d v="2025-01-29T00:00:00"/>
    <s v="LOCAÇÃO CONTAINER REF. 01/12 A 31/12/24 - LOCAÇÃO CONTAINER  (100,00%);"/>
    <m/>
    <n v="2750"/>
    <n v="354154.46999999991"/>
    <x v="22"/>
    <x v="0"/>
    <n v="1"/>
    <x v="0"/>
    <x v="1"/>
    <x v="0"/>
  </r>
  <r>
    <d v="2025-01-29T00:00:00"/>
    <s v="ASSINATURA DE JUSTIFICATIVA DE USO DE CINTO DE SEGURANÇA - SERVIÇO LAUDO TECNICO (100,00%);"/>
    <m/>
    <n v="150"/>
    <n v="354004.46999999991"/>
    <x v="79"/>
    <x v="0"/>
    <n v="1"/>
    <x v="0"/>
    <x v="1"/>
    <x v="0"/>
  </r>
  <r>
    <d v="2025-01-29T00:00:00"/>
    <s v="TRANSPORTE EDIVALDO PEREIRA 06/01 A 17/01 - TRANSPORTE DE COLABORADORES  (100,00%);"/>
    <m/>
    <n v="1210"/>
    <n v="352794.46999999991"/>
    <x v="39"/>
    <x v="0"/>
    <n v="1"/>
    <x v="0"/>
    <x v="1"/>
    <x v="0"/>
  </r>
  <r>
    <d v="2025-01-29T00:00:00"/>
    <s v="COMBUSTÍVEL - COMBUSTIVEL VEICULOS (45,34%);_x000a__x000a_COMBUSTIVEL EQUIPAMENTOS (54,66%);"/>
    <m/>
    <n v="940.78"/>
    <n v="351853.68999999989"/>
    <x v="26"/>
    <x v="0"/>
    <n v="1"/>
    <x v="0"/>
    <x v="1"/>
    <x v="0"/>
  </r>
  <r>
    <d v="2025-01-29T00:00:00"/>
    <s v="COMBUSTÍVEL - COMBUSTIVEL VEICULOS (45,34%);_x000a__x000a_COMBUSTIVEL EQUIPAMENTOS (54,66%);"/>
    <m/>
    <n v="1134.18"/>
    <n v="350719.50999999989"/>
    <x v="27"/>
    <x v="0"/>
    <n v="1"/>
    <x v="0"/>
    <x v="1"/>
    <x v="0"/>
  </r>
  <r>
    <d v="2025-01-29T00:00:00"/>
    <s v="MATERIAIS DE LIMPEZA - MATERIAIS DE LIMPEZA / HIGIENE  (100,00%);"/>
    <m/>
    <n v="1064.1500000000001"/>
    <n v="349655.35999999987"/>
    <x v="28"/>
    <x v="0"/>
    <n v="1"/>
    <x v="0"/>
    <x v="1"/>
    <x v="0"/>
  </r>
  <r>
    <d v="2025-01-29T00:00:00"/>
    <s v="RENOVAÇÃO PLOTAGEM FIAT TOURO - SERVIÇO PLOTAGEM / ADESIVO / PLACAS / CRACHAS  (100,00%);"/>
    <m/>
    <n v="690"/>
    <n v="348965.35999999987"/>
    <x v="7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79.98"/>
    <n v="348885.37999999989"/>
    <x v="3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200.01"/>
    <n v="348685.36999999988"/>
    <x v="39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50"/>
    <n v="348635.36999999988"/>
    <x v="4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125.01"/>
    <n v="348510.35999999987"/>
    <x v="18"/>
    <x v="0"/>
    <n v="1"/>
    <x v="0"/>
    <x v="1"/>
    <x v="0"/>
  </r>
  <r>
    <d v="2025-01-29T00:00:00"/>
    <s v="FRETE TRANSPORTADORA GOIÂNIA X UBERABA - FRETE TRANSPORTADORA (100,00%);"/>
    <m/>
    <n v="198.29"/>
    <n v="348312.06999999989"/>
    <x v="31"/>
    <x v="0"/>
    <n v="1"/>
    <x v="0"/>
    <x v="1"/>
    <x v="0"/>
  </r>
  <r>
    <d v="2025-01-29T00:00:00"/>
    <s v="R. ALFEU MARRA Nº 65 CENTRO REF. 12/2024 - AGUA ALOJAMENTO (100,00%);"/>
    <m/>
    <n v="264.24"/>
    <n v="348047.8299999999"/>
    <x v="83"/>
    <x v="0"/>
    <n v="1"/>
    <x v="0"/>
    <x v="1"/>
    <x v="0"/>
  </r>
  <r>
    <d v="2025-01-29T00:00:00"/>
    <s v="COMBUSTÍVEL - COMBUSTIVEL VEICULOS (100,00%);"/>
    <m/>
    <n v="820.25"/>
    <n v="347227.5799999999"/>
    <x v="26"/>
    <x v="0"/>
    <n v="1"/>
    <x v="0"/>
    <x v="1"/>
    <x v="0"/>
  </r>
  <r>
    <d v="2025-01-29T00:00:00"/>
    <s v="MANOEL PIRES SANTANA - PIX (98) 9 8407-6318 - REFEIÇÕES COLABORADORES (100,00%);"/>
    <m/>
    <n v="3404"/>
    <n v="343823.5799999999"/>
    <x v="35"/>
    <x v="0"/>
    <n v="1"/>
    <x v="0"/>
    <x v="1"/>
    <x v="0"/>
  </r>
  <r>
    <d v="2025-01-29T00:00:00"/>
    <s v="MARTINELE SILVA DE ARRUDA - ACERTO RESCISORIOS  (100,00%);"/>
    <m/>
    <n v="12190.85"/>
    <n v="331632.72999999992"/>
    <x v="51"/>
    <x v="0"/>
    <n v="1"/>
    <x v="0"/>
    <x v="1"/>
    <x v="0"/>
  </r>
  <r>
    <d v="2025-01-29T00:00:00"/>
    <s v="FRETE COMPRESSOR BARUERI X GOIÂNIA - FRETE MATERIAIS E EQUIPAMENTOS (100,00%);"/>
    <m/>
    <n v="2500"/>
    <n v="329132.72999999992"/>
    <x v="40"/>
    <x v="0"/>
    <n v="1"/>
    <x v="0"/>
    <x v="1"/>
    <x v="0"/>
  </r>
  <r>
    <d v="2025-01-29T00:00:00"/>
    <s v="COMBUSTÍVEL - COMBUSTIVEL VEICULOS (100,00%);"/>
    <m/>
    <n v="422"/>
    <n v="328710.72999999992"/>
    <x v="26"/>
    <x v="0"/>
    <n v="1"/>
    <x v="0"/>
    <x v="1"/>
    <x v="0"/>
  </r>
  <r>
    <d v="2025-01-29T00:00:00"/>
    <s v="LAVAJATO PAULINO NEVES - SERVIÇO LAVA JATO (100,00%);"/>
    <m/>
    <n v="230"/>
    <n v="328480.72999999992"/>
    <x v="47"/>
    <x v="0"/>
    <n v="1"/>
    <x v="0"/>
    <x v="1"/>
    <x v="0"/>
  </r>
  <r>
    <d v="2025-01-29T00:00:00"/>
    <s v="TRANSPORTE COLABORADORES 20/01 A 27/01 - TRANSPORTE DE COLABORADORES  (100,00%);"/>
    <m/>
    <n v="395"/>
    <n v="328085.72999999992"/>
    <x v="39"/>
    <x v="0"/>
    <n v="1"/>
    <x v="0"/>
    <x v="1"/>
    <x v="0"/>
  </r>
  <r>
    <d v="2025-01-29T00:00:00"/>
    <s v="TONERS - MATERIAIS DE INFORMATICA / COMPUTADOR (100,00%);"/>
    <m/>
    <n v="315"/>
    <n v="327770.72999999992"/>
    <x v="70"/>
    <x v="0"/>
    <n v="1"/>
    <x v="0"/>
    <x v="1"/>
    <x v="0"/>
  </r>
  <r>
    <d v="2025-01-29T00:00:00"/>
    <s v="EXAME - DEMISSIONAL - EXAMES  (100,00%);"/>
    <m/>
    <n v="124.27"/>
    <n v="327646.4599999999"/>
    <x v="56"/>
    <x v="0"/>
    <n v="1"/>
    <x v="0"/>
    <x v="1"/>
    <x v="0"/>
  </r>
  <r>
    <d v="2025-01-29T00:00:00"/>
    <s v="MARTINELE SILVA DE ARRUDA - MULTA RESCISORIAS FGTS (100,00%);"/>
    <m/>
    <n v="2353.1799999999998"/>
    <n v="325293.27999999991"/>
    <x v="29"/>
    <x v="0"/>
    <n v="1"/>
    <x v="0"/>
    <x v="1"/>
    <x v="0"/>
  </r>
  <r>
    <d v="2025-01-29T00:00:00"/>
    <s v="INTERNET PARCERIA EUROCHEM SERRA - INTERNET OBRAS  (100,00%);"/>
    <m/>
    <n v="200"/>
    <n v="325093.27999999991"/>
    <x v="30"/>
    <x v="0"/>
    <n v="1"/>
    <x v="0"/>
    <x v="1"/>
    <x v="0"/>
  </r>
  <r>
    <d v="2025-01-29T00:00:00"/>
    <s v="REFEIÇÕES COLABORADORES REF. 28/01 E 29/01 - REFEIÇÕES COLABORADORES (100,00%);"/>
    <m/>
    <n v="192"/>
    <n v="324901.27999999991"/>
    <x v="35"/>
    <x v="0"/>
    <n v="1"/>
    <x v="0"/>
    <x v="1"/>
    <x v="0"/>
  </r>
  <r>
    <d v="2025-01-29T00:00:00"/>
    <s v="GABRIELLE ELIAS DE FREITAS - PIX (64) 9 9259-1215 - FRETE TRANSPORTADORA (100,00%);"/>
    <m/>
    <n v="50"/>
    <n v="324851.27999999991"/>
    <x v="31"/>
    <x v="0"/>
    <n v="1"/>
    <x v="0"/>
    <x v="1"/>
    <x v="0"/>
  </r>
  <r>
    <d v="2025-01-29T00:00:00"/>
    <s v="MERCADO EDUARDO - ALIMENTAÇÃO ADM (100,00%);"/>
    <m/>
    <n v="50"/>
    <n v="324801.27999999991"/>
    <x v="66"/>
    <x v="0"/>
    <n v="1"/>
    <x v="0"/>
    <x v="1"/>
    <x v="0"/>
  </r>
  <r>
    <d v="2025-01-29T00:00:00"/>
    <s v="JUROS ITAU BANCO ITAU - JUROS BANCARIOS  (100,00%);"/>
    <m/>
    <n v="7.93"/>
    <n v="324793.34999999992"/>
    <x v="2"/>
    <x v="0"/>
    <n v="1"/>
    <x v="0"/>
    <x v="1"/>
    <x v="0"/>
  </r>
  <r>
    <d v="2025-01-29T00:00:00"/>
    <s v="IMPRESSÃO DE 06 PORTIFÓLIOS 50% - SERVIÇO GRAFICA / IMPRESSAO  (100,00%);"/>
    <m/>
    <n v="262.5"/>
    <n v="324530.84999999992"/>
    <x v="107"/>
    <x v="0"/>
    <n v="1"/>
    <x v="0"/>
    <x v="1"/>
    <x v="0"/>
  </r>
  <r>
    <d v="2025-01-29T00:00:00"/>
    <s v="COMBUSTÍVEL - COMBUSTIVEL VEICULOS (100,00%);"/>
    <m/>
    <n v="200"/>
    <n v="324330.84999999992"/>
    <x v="26"/>
    <x v="0"/>
    <n v="1"/>
    <x v="0"/>
    <x v="1"/>
    <x v="0"/>
  </r>
  <r>
    <d v="2025-01-29T00:00:00"/>
    <s v="PASSAGEM COLABORADOR - CASSIO - PASSAGENS COLABORADORES (100,00%);"/>
    <m/>
    <n v="100"/>
    <n v="324230.84999999992"/>
    <x v="36"/>
    <x v="0"/>
    <n v="1"/>
    <x v="0"/>
    <x v="1"/>
    <x v="0"/>
  </r>
  <r>
    <d v="2025-01-29T00:00:00"/>
    <s v="BRINDES PARA GESTOR - FAQUEIROS 6 UNIDADES - SERVIÇO BRINDES E ACESSORIOS (100,00%);"/>
    <m/>
    <n v="2274"/>
    <n v="321956.84999999992"/>
    <x v="108"/>
    <x v="0"/>
    <n v="1"/>
    <x v="0"/>
    <x v="1"/>
    <x v="0"/>
  </r>
  <r>
    <d v="2025-01-30T00:00:00"/>
    <s v="NUCLEO DE SAUDE DO TRABALHADOR - PIX 11.519.356/0001-52 - EXAMES  (100,00%);"/>
    <m/>
    <n v="272.8"/>
    <n v="321684.04999999993"/>
    <x v="56"/>
    <x v="0"/>
    <n v="1"/>
    <x v="0"/>
    <x v="1"/>
    <x v="0"/>
  </r>
  <r>
    <d v="2025-01-30T00:00:00"/>
    <s v="ALUG 30-01 A 15-02 RUA DO NIQUEL PECEM  CAUÇÃO - ALUGUEL ALOJAMENTO  (100,00%);"/>
    <m/>
    <n v="2900"/>
    <n v="318784.04999999993"/>
    <x v="21"/>
    <x v="0"/>
    <n v="1"/>
    <x v="0"/>
    <x v="1"/>
    <x v="0"/>
  </r>
  <r>
    <d v="2025-01-30T00:00:00"/>
    <s v="RODRIGO DANIEL DA CONCEIÇÃO - PIX 017.143.291-60 - MANUTENÇÃO/PEÇAS MAQUINAS E EQUIPAMENTOS (100,00%);"/>
    <m/>
    <n v="200"/>
    <n v="318584.04999999993"/>
    <x v="48"/>
    <x v="0"/>
    <n v="1"/>
    <x v="0"/>
    <x v="1"/>
    <x v="0"/>
  </r>
  <r>
    <d v="2025-01-30T00:00:00"/>
    <s v="CARVALHO PAIXÃO - PIX 07.121.386/0001-39 - EXAMES  (100,00%);"/>
    <m/>
    <n v="235"/>
    <n v="318349.04999999993"/>
    <x v="56"/>
    <x v="0"/>
    <n v="1"/>
    <x v="0"/>
    <x v="1"/>
    <x v="0"/>
  </r>
  <r>
    <d v="2025-01-30T00:00:00"/>
    <s v="COMBUSTIVEL VEICULOS - COMBUSTIVEL VEICULOS (100,00%);"/>
    <m/>
    <n v="1500"/>
    <n v="316849.04999999993"/>
    <x v="26"/>
    <x v="0"/>
    <n v="1"/>
    <x v="0"/>
    <x v="1"/>
    <x v="0"/>
  </r>
  <r>
    <d v="2025-01-30T00:00:00"/>
    <s v="REFEIÇÕES COLABORADORES - REFEIÇÕES COLABORADORES (100,00%);"/>
    <m/>
    <n v="96"/>
    <n v="316753.04999999993"/>
    <x v="35"/>
    <x v="0"/>
    <n v="1"/>
    <x v="0"/>
    <x v="1"/>
    <x v="0"/>
  </r>
  <r>
    <d v="2025-01-30T00:00:00"/>
    <s v="GPS DESCRIÇÃO 636722422 - PARCELAMENTO (100,00%);"/>
    <m/>
    <n v="3506.03"/>
    <n v="313247.0199999999"/>
    <x v="10"/>
    <x v="0"/>
    <n v="1"/>
    <x v="0"/>
    <x v="1"/>
    <x v="0"/>
  </r>
  <r>
    <d v="2025-01-30T00:00:00"/>
    <s v="GPS DESCRIÇÃO 639886841 - PARCELAMENTO (100,00%);"/>
    <m/>
    <n v="4418.8599999999997"/>
    <n v="308828.15999999992"/>
    <x v="10"/>
    <x v="0"/>
    <n v="1"/>
    <x v="0"/>
    <x v="1"/>
    <x v="0"/>
  </r>
  <r>
    <d v="2025-01-30T00:00:00"/>
    <s v="GPS DESCRIÇÃO 637648862 - PARCELAMENTO (100,00%);"/>
    <m/>
    <n v="2964.02"/>
    <n v="305864.1399999999"/>
    <x v="10"/>
    <x v="0"/>
    <n v="1"/>
    <x v="0"/>
    <x v="1"/>
    <x v="0"/>
  </r>
  <r>
    <d v="2025-01-30T00:00:00"/>
    <s v="DARF DESCRIÇÃO 02110001200404633142202/22 - PARCELAMENTO (100,00%);"/>
    <m/>
    <n v="9582.85"/>
    <n v="296281.28999999992"/>
    <x v="10"/>
    <x v="0"/>
    <n v="1"/>
    <x v="0"/>
    <x v="1"/>
    <x v="0"/>
  </r>
  <r>
    <d v="2025-01-30T00:00:00"/>
    <s v="PARCELAMENTO RFB 2435 03-60 - PARCELAMENTO (100,00%);"/>
    <m/>
    <n v="52425.73"/>
    <n v="243855.55999999991"/>
    <x v="10"/>
    <x v="0"/>
    <n v="1"/>
    <x v="0"/>
    <x v="1"/>
    <x v="0"/>
  </r>
  <r>
    <d v="2025-01-30T00:00:00"/>
    <s v="PARCELAMENTO PGFN 011319136 3-60 - PARCELAMENTO (100,00%);"/>
    <m/>
    <n v="5129.6099999999997"/>
    <n v="238725.94999999992"/>
    <x v="10"/>
    <x v="0"/>
    <n v="1"/>
    <x v="0"/>
    <x v="1"/>
    <x v="0"/>
  </r>
  <r>
    <d v="2025-01-30T00:00:00"/>
    <s v="PARCELAMENTO ENTRADA PGFN 011319029 3-6 - PARCELAMENTO (100,00%);"/>
    <m/>
    <n v="1352.16"/>
    <n v="237373.78999999992"/>
    <x v="10"/>
    <x v="0"/>
    <n v="1"/>
    <x v="0"/>
    <x v="1"/>
    <x v="0"/>
  </r>
  <r>
    <d v="2025-01-30T00:00:00"/>
    <s v="PARCELAMENTO PGFN SISPAR 010961188 - PARCELAMENTO (100,00%);"/>
    <m/>
    <n v="564.78"/>
    <n v="236809.00999999992"/>
    <x v="10"/>
    <x v="0"/>
    <n v="1"/>
    <x v="0"/>
    <x v="1"/>
    <x v="0"/>
  </r>
  <r>
    <d v="2025-01-30T00:00:00"/>
    <s v="DAS PARCSN VERSAO 2.0.0 - PARCELAMENTO (100,00%);"/>
    <m/>
    <n v="1076.99"/>
    <n v="235732.01999999993"/>
    <x v="10"/>
    <x v="0"/>
    <n v="1"/>
    <x v="0"/>
    <x v="1"/>
    <x v="0"/>
  </r>
  <r>
    <d v="2025-01-30T00:00:00"/>
    <s v="PARCELAMENTO PGFN SISPAR 010961152 - PARCELAMENTO (100,00%);"/>
    <m/>
    <n v="2388.15"/>
    <n v="233343.86999999994"/>
    <x v="10"/>
    <x v="0"/>
    <n v="1"/>
    <x v="0"/>
    <x v="1"/>
    <x v="0"/>
  </r>
  <r>
    <d v="2025-01-30T00:00:00"/>
    <s v="PGFN DESCRIÇÃO SISPAR 006893211 - PARCELAMENTO (100,00%);"/>
    <m/>
    <n v="2287.9499999999998"/>
    <n v="231055.91999999993"/>
    <x v="10"/>
    <x v="0"/>
    <n v="1"/>
    <x v="0"/>
    <x v="1"/>
    <x v="0"/>
  </r>
  <r>
    <d v="2025-01-30T00:00:00"/>
    <s v="PGFN DESCRIÇÃO SISPAR 009515789 - PARCELAMENTO (100,00%);"/>
    <m/>
    <n v="2019.14"/>
    <n v="229036.77999999991"/>
    <x v="10"/>
    <x v="0"/>
    <n v="1"/>
    <x v="0"/>
    <x v="1"/>
    <x v="0"/>
  </r>
  <r>
    <d v="2025-01-30T00:00:00"/>
    <s v="PARCELMANETO PGFN 011468295 - PARCELAMENTO (100,00%);"/>
    <m/>
    <n v="14184.77"/>
    <n v="214852.00999999992"/>
    <x v="10"/>
    <x v="0"/>
    <n v="1"/>
    <x v="0"/>
    <x v="1"/>
    <x v="0"/>
  </r>
  <r>
    <d v="2025-01-30T00:00:00"/>
    <s v="IMPRESSÃO DE 06 PORTIFÓLIOS (RESTANTE 50%) - SERVIÇO GRAFICA / IMPRESSAO  (100,00%);"/>
    <m/>
    <n v="262.5"/>
    <n v="214589.50999999992"/>
    <x v="107"/>
    <x v="0"/>
    <n v="1"/>
    <x v="0"/>
    <x v="1"/>
    <x v="0"/>
  </r>
  <r>
    <d v="2025-01-30T00:00:00"/>
    <s v="UBER BUSCAR BRINDES - SERVIÇO MOTOBOY / UBER  (100,00%);"/>
    <m/>
    <n v="50"/>
    <n v="214539.50999999992"/>
    <x v="73"/>
    <x v="0"/>
    <n v="1"/>
    <x v="0"/>
    <x v="1"/>
    <x v="0"/>
  </r>
  <r>
    <d v="2025-01-30T00:00:00"/>
    <s v="DARF - 1124 REF. 06/2024 - PARCELAMENTO (100,00%);"/>
    <m/>
    <n v="921.89"/>
    <n v="213617.61999999991"/>
    <x v="10"/>
    <x v="0"/>
    <n v="1"/>
    <x v="0"/>
    <x v="1"/>
    <x v="0"/>
  </r>
  <r>
    <d v="2025-01-30T00:00:00"/>
    <s v="CNP CONSÓRCIOS - CONSÓRCIO (100,00%);"/>
    <m/>
    <n v="1667.22"/>
    <n v="211950.39999999991"/>
    <x v="91"/>
    <x v="0"/>
    <n v="1"/>
    <x v="0"/>
    <x v="1"/>
    <x v="0"/>
  </r>
  <r>
    <d v="2025-01-30T00:00:00"/>
    <s v="MANUTENÇÃO JEAN 50% SOLENOIDE - MANUTENÇÃO/PEÇAS MAQUINAS E EQUIPAMENTOS (100,00%);"/>
    <m/>
    <n v="1000"/>
    <n v="210950.39999999991"/>
    <x v="48"/>
    <x v="0"/>
    <n v="1"/>
    <x v="0"/>
    <x v="1"/>
    <x v="0"/>
  </r>
  <r>
    <d v="2025-01-30T00:00:00"/>
    <s v="DESPESA VIAGEM - MARCOS MAGALHÃES - PASSAGENS COLABORADORES (100,00%);"/>
    <m/>
    <n v="225"/>
    <n v="210725.39999999991"/>
    <x v="36"/>
    <x v="0"/>
    <n v="1"/>
    <x v="0"/>
    <x v="1"/>
    <x v="0"/>
  </r>
  <r>
    <d v="2025-01-30T00:00:00"/>
    <s v="71 VALES REF. UNIDADE NIQUELÂNDIA - TRANSPORTE DE COLABORADORES  (100,00%);"/>
    <m/>
    <n v="1440"/>
    <n v="209285.39999999991"/>
    <x v="39"/>
    <x v="0"/>
    <n v="1"/>
    <x v="0"/>
    <x v="1"/>
    <x v="0"/>
  </r>
  <r>
    <d v="2025-01-30T00:00:00"/>
    <s v="07 COLCHÕES ALOJAMENTO CATALÃO - MOVEIS OBRAS  (100,00%);"/>
    <m/>
    <n v="1953"/>
    <n v="207332.39999999991"/>
    <x v="98"/>
    <x v="0"/>
    <n v="1"/>
    <x v="0"/>
    <x v="1"/>
    <x v="0"/>
  </r>
  <r>
    <d v="2025-01-30T00:00:00"/>
    <s v="TRANSPORTE PAULINO NEVES X PARNAIBA - PASSAGENS COLABORADORES (100,00%);"/>
    <m/>
    <n v="350"/>
    <n v="206982.39999999991"/>
    <x v="36"/>
    <x v="0"/>
    <n v="1"/>
    <x v="0"/>
    <x v="1"/>
    <x v="0"/>
  </r>
  <r>
    <d v="2025-01-30T00:00:00"/>
    <s v="MATERIAL DE CONSUMO EM OBRA - ABRACADEIRA DE NILON - MATERIAIS DE CONSUMO EM OBRAS  (100,00%);"/>
    <m/>
    <n v="15"/>
    <n v="206967.39999999991"/>
    <x v="23"/>
    <x v="0"/>
    <n v="1"/>
    <x v="0"/>
    <x v="1"/>
    <x v="0"/>
  </r>
  <r>
    <d v="2025-01-30T00:00:00"/>
    <s v="DARF DESCRIÇÃO 02110001200418536862273/22 - PARCELAMENTO (100,00%);"/>
    <m/>
    <n v="6480.25"/>
    <n v="200487.14999999991"/>
    <x v="10"/>
    <x v="0"/>
    <n v="1"/>
    <x v="0"/>
    <x v="1"/>
    <x v="0"/>
  </r>
  <r>
    <d v="2025-01-31T00:00:00"/>
    <s v="PARCELAMENTO PGFN SISPAR 011319100  03-60 - PARCELAMENTO (100,00%);"/>
    <m/>
    <n v="9947.6200000000008"/>
    <n v="190539.52999999991"/>
    <x v="10"/>
    <x v="0"/>
    <n v="1"/>
    <x v="0"/>
    <x v="1"/>
    <x v="0"/>
  </r>
  <r>
    <d v="2025-01-31T00:00:00"/>
    <s v="ACORDO PROCESSO - PEDRO JORGE ARAUJO DE FREITAS - GUIAS TRABALHISTAS E PROCESSO (100,00%);"/>
    <m/>
    <n v="3333"/>
    <n v="187206.52999999991"/>
    <x v="15"/>
    <x v="0"/>
    <n v="1"/>
    <x v="0"/>
    <x v="1"/>
    <x v="0"/>
  </r>
  <r>
    <d v="2025-01-31T00:00:00"/>
    <s v="LOCAÇÃO DE COMPRESSOR REF. 12/2024 - LOCAÇÃO COMPRESSORES (100,00%);"/>
    <m/>
    <n v="20900"/>
    <n v="166306.52999999991"/>
    <x v="50"/>
    <x v="0"/>
    <n v="1"/>
    <x v="0"/>
    <x v="1"/>
    <x v="0"/>
  </r>
  <r>
    <d v="2025-01-31T00:00:00"/>
    <s v="IRPJ REF. 12/2024 - IRPJ (100,00%);"/>
    <m/>
    <n v="148466.82"/>
    <n v="17839.709999999905"/>
    <x v="109"/>
    <x v="0"/>
    <n v="1"/>
    <x v="0"/>
    <x v="1"/>
    <x v="0"/>
  </r>
  <r>
    <d v="2025-01-31T00:00:00"/>
    <s v="JULIO CESAR DE OLIVEIRA QUEIROZ - PIX 416.142.593-72 - TRANSPORTE DE COLABORADORES  (100,00%);"/>
    <m/>
    <n v="6800"/>
    <n v="11039.709999999905"/>
    <x v="39"/>
    <x v="0"/>
    <n v="1"/>
    <x v="0"/>
    <x v="1"/>
    <x v="0"/>
  </r>
  <r>
    <d v="2025-01-31T00:00:00"/>
    <s v="VALE TRANSPORTE REF. 21/01 A 28/02 - TRANSPORTE DE COLABORADORES  (100,00%);"/>
    <m/>
    <n v="249.4"/>
    <n v="10790.309999999905"/>
    <x v="39"/>
    <x v="0"/>
    <n v="1"/>
    <x v="0"/>
    <x v="1"/>
    <x v="0"/>
  </r>
  <r>
    <d v="2025-01-31T00:00:00"/>
    <s v="VALE TRANSPORTE REF. 20 DIAS - TRANSPORTE DE COLABORADORES  (100,00%);"/>
    <m/>
    <n v="172"/>
    <n v="10618.309999999905"/>
    <x v="39"/>
    <x v="0"/>
    <n v="1"/>
    <x v="0"/>
    <x v="1"/>
    <x v="0"/>
  </r>
  <r>
    <d v="2025-01-31T00:00:00"/>
    <s v="VALE TRANSPORTE REF. 20 DIAS - TRANSPORTE DE COLABORADORES  (100,00%);"/>
    <m/>
    <n v="172"/>
    <n v="10446.309999999905"/>
    <x v="39"/>
    <x v="0"/>
    <n v="1"/>
    <x v="0"/>
    <x v="1"/>
    <x v="0"/>
  </r>
  <r>
    <d v="2025-01-31T00:00:00"/>
    <s v="VALE TRANSPORTE REF. 20 DIAS - TRANSPORTE DE COLABORADORES  (100,00%);"/>
    <m/>
    <n v="172"/>
    <n v="10274.309999999905"/>
    <x v="39"/>
    <x v="0"/>
    <n v="1"/>
    <x v="0"/>
    <x v="1"/>
    <x v="0"/>
  </r>
  <r>
    <d v="2025-01-31T00:00:00"/>
    <s v="VALDEMIR DE ARRUDA PEREIRA - ACERTO RESCISORIOS  (100,00%);"/>
    <m/>
    <n v="10210.870000000001"/>
    <n v="63.439999999904103"/>
    <x v="51"/>
    <x v="0"/>
    <n v="1"/>
    <x v="0"/>
    <x v="1"/>
    <x v="0"/>
  </r>
  <r>
    <d v="2025-01-31T00:00:00"/>
    <s v="PAULO SILAS SANTOS DO CARMO - ACERTO RESCISORIOS  (100,00%);"/>
    <m/>
    <n v="4508.0200000000004"/>
    <n v="-4444.5800000000963"/>
    <x v="51"/>
    <x v="0"/>
    <n v="1"/>
    <x v="0"/>
    <x v="1"/>
    <x v="0"/>
  </r>
  <r>
    <d v="2025-01-31T00:00:00"/>
    <s v="PAULO SILAS SANTOS DO CARMO - MULTA RESCISORIAS FGTS (100,00%);"/>
    <m/>
    <n v="849.18"/>
    <n v="-5293.7600000000966"/>
    <x v="29"/>
    <x v="0"/>
    <n v="1"/>
    <x v="0"/>
    <x v="1"/>
    <x v="0"/>
  </r>
  <r>
    <d v="2025-01-31T00:00:00"/>
    <s v="LOCAÇAO DE CACAMBA - LOCAÇAO CAÇAMBA P/ RESIDUOS  (100,00%);"/>
    <m/>
    <n v="787.97"/>
    <n v="-6081.7300000000969"/>
    <x v="93"/>
    <x v="0"/>
    <n v="1"/>
    <x v="0"/>
    <x v="1"/>
    <x v="0"/>
  </r>
  <r>
    <d v="2025-01-31T00:00:00"/>
    <s v="GRASILINA DA SILVA CLEVERSON - PIX 679.929.086-02 - UNIFORMES (100,00%);"/>
    <m/>
    <n v="1530"/>
    <n v="-7611.7300000000969"/>
    <x v="19"/>
    <x v="0"/>
    <n v="1"/>
    <x v="0"/>
    <x v="1"/>
    <x v="0"/>
  </r>
  <r>
    <d v="2025-01-31T00:00:00"/>
    <s v="REFEIÇÕES COLABORADORES - REFEIÇÕES COLABORADORES (100,00%);"/>
    <m/>
    <n v="96"/>
    <n v="-7707.7300000000969"/>
    <x v="35"/>
    <x v="0"/>
    <n v="1"/>
    <x v="0"/>
    <x v="1"/>
    <x v="0"/>
  </r>
  <r>
    <d v="2025-01-31T00:00:00"/>
    <s v="CREA P/ PROGRAMA DE SEGURANÇA DO TRABALHO - SERVIÇO CREA ANUIDADE (100,00%);"/>
    <m/>
    <n v="103.03"/>
    <n v="-7810.7600000000966"/>
    <x v="74"/>
    <x v="0"/>
    <n v="1"/>
    <x v="0"/>
    <x v="1"/>
    <x v="0"/>
  </r>
  <r>
    <d v="2025-01-31T00:00:00"/>
    <s v="03 COLCHÕES ALOJAMENTO ETERNIT - MOVEIS OBRAS  (100,00%);"/>
    <m/>
    <n v="780"/>
    <n v="-8590.7600000000966"/>
    <x v="98"/>
    <x v="0"/>
    <n v="1"/>
    <x v="0"/>
    <x v="1"/>
    <x v="0"/>
  </r>
  <r>
    <d v="2025-01-31T00:00:00"/>
    <s v="VALDEMIR DE ARRUDA PEREIRA - MULTA RESCISORIAS FGTS (100,00%);"/>
    <m/>
    <n v="3975.57"/>
    <n v="-12566.330000000096"/>
    <x v="29"/>
    <x v="0"/>
    <n v="1"/>
    <x v="0"/>
    <x v="1"/>
    <x v="0"/>
  </r>
  <r>
    <d v="2025-01-31T00:00:00"/>
    <s v="HUMBERTO SOARES DE OLIVEIRA - ACERTO RESCISORIOS  (100,00%);"/>
    <m/>
    <n v="512.41999999999996"/>
    <n v="-13078.750000000096"/>
    <x v="51"/>
    <x v="0"/>
    <n v="1"/>
    <x v="0"/>
    <x v="1"/>
    <x v="0"/>
  </r>
  <r>
    <d v="2025-01-31T00:00:00"/>
    <s v="DESPESA VIAGEM COLABORADORES CMOC - REFEIÇÕES COLABORADORES (100,00%);"/>
    <m/>
    <n v="40"/>
    <n v="-13118.750000000096"/>
    <x v="35"/>
    <x v="0"/>
    <n v="1"/>
    <x v="0"/>
    <x v="1"/>
    <x v="0"/>
  </r>
  <r>
    <d v="2025-01-31T00:00:00"/>
    <s v="LIMPEZA REVISÃO LAVADORA ALTA PRESSÃO - MANUTENÇÃO/PEÇAS MAQUINAS E EQUIPAMENTOS (100,00%);"/>
    <m/>
    <n v="200"/>
    <n v="-13318.750000000096"/>
    <x v="48"/>
    <x v="0"/>
    <n v="1"/>
    <x v="0"/>
    <x v="1"/>
    <x v="0"/>
  </r>
  <r>
    <d v="2025-01-31T00:00:00"/>
    <s v="04 CAMAS BOX E 02 COLCHÕES ALOJAMENTO PARADA GABRIELLE - MOVEIS OBRAS  (100,00%);"/>
    <m/>
    <n v="2116"/>
    <n v="-15434.750000000096"/>
    <x v="98"/>
    <x v="0"/>
    <n v="1"/>
    <x v="0"/>
    <x v="1"/>
    <x v="0"/>
  </r>
  <r>
    <d v="2025-01-31T00:00:00"/>
    <s v="TRANSFERENCIA ENTRE BANCOS ITAÚ X CEF - Transferência entre Bancos (100,00%);"/>
    <m/>
    <n v="10000"/>
    <n v="-25434.750000000095"/>
    <x v="1"/>
    <x v="0"/>
    <n v="1"/>
    <x v="0"/>
    <x v="1"/>
    <x v="0"/>
  </r>
  <r>
    <d v="2025-01-31T00:00:00"/>
    <s v="TRANSFERÊNCIA ENTRE BANCOS SAFRA X ITAÚ - Transferência entre Bancos (100,00%);"/>
    <n v="90000"/>
    <m/>
    <n v="64565.249999999905"/>
    <x v="6"/>
    <x v="0"/>
    <n v="1"/>
    <x v="0"/>
    <x v="1"/>
    <x v="0"/>
  </r>
  <r>
    <d v="2025-01-31T00:00:00"/>
    <s v="Saldo Final ITAU"/>
    <m/>
    <n v="64565.249999999905"/>
    <n v="0"/>
    <x v="110"/>
    <x v="0"/>
    <n v="1"/>
    <x v="0"/>
    <x v="1"/>
    <x v="0"/>
  </r>
  <r>
    <d v="2025-02-01T00:00:00"/>
    <s v="REFEIÇÕES COLABORADORES 1º QUINZENA 02/2025 - REFEIÇÕES COLABORADORES (100,00%);"/>
    <m/>
    <n v="8053.5"/>
    <n v="56511.749999999905"/>
    <x v="35"/>
    <x v="0"/>
    <n v="2"/>
    <x v="1"/>
    <x v="1"/>
    <x v="0"/>
  </r>
  <r>
    <d v="2025-02-01T00:00:00"/>
    <s v="REFEIÇÕES COLABORADORES 1º QUINZENA  02/2025 - REFEIÇÕES COLABORADORES (100,00%);"/>
    <m/>
    <n v="4246"/>
    <n v="52265.749999999905"/>
    <x v="35"/>
    <x v="0"/>
    <n v="2"/>
    <x v="1"/>
    <x v="1"/>
    <x v="0"/>
  </r>
  <r>
    <d v="2025-02-01T00:00:00"/>
    <s v="REFEICOES COLABORADORES 1º QUINZENA 02/2025 - REFEIÇÕES COLABORADORES (100,00%);"/>
    <m/>
    <n v="2700"/>
    <n v="49565.749999999905"/>
    <x v="35"/>
    <x v="0"/>
    <n v="2"/>
    <x v="1"/>
    <x v="1"/>
    <x v="0"/>
  </r>
  <r>
    <d v="2025-02-01T00:00:00"/>
    <s v="REFEICOES COLABORADORES 1º QUINZENA 02/2025 - REFEIÇÕES COLABORADORES (100,00%);"/>
    <m/>
    <n v="6902.5"/>
    <n v="42663.249999999905"/>
    <x v="35"/>
    <x v="0"/>
    <n v="2"/>
    <x v="1"/>
    <x v="1"/>
    <x v="0"/>
  </r>
  <r>
    <d v="2025-02-01T00:00:00"/>
    <s v="REFEICOES COLABORADORES 1º QUINZENA 02/2025 - REFEIÇÕES COLABORADORES (100,00%);"/>
    <m/>
    <n v="3930"/>
    <n v="38733.249999999905"/>
    <x v="35"/>
    <x v="0"/>
    <n v="2"/>
    <x v="1"/>
    <x v="1"/>
    <x v="0"/>
  </r>
  <r>
    <d v="2025-02-01T00:00:00"/>
    <s v="REFEICOES COLABORADORES 1º QUINZENA 02/2025 - REFEIÇÕES COLABORADORES (100,00%);"/>
    <m/>
    <n v="1537.5"/>
    <n v="37195.749999999905"/>
    <x v="35"/>
    <x v="0"/>
    <n v="2"/>
    <x v="1"/>
    <x v="1"/>
    <x v="0"/>
  </r>
  <r>
    <d v="2025-02-03T00:00:00"/>
    <s v="COMBUSTIVEL GILVAN - COMBUSTIVEL VEICULOS (100,00%);"/>
    <m/>
    <n v="486.77"/>
    <n v="36708.979999999909"/>
    <x v="26"/>
    <x v="0"/>
    <n v="2"/>
    <x v="1"/>
    <x v="1"/>
    <x v="0"/>
  </r>
  <r>
    <d v="2025-02-03T00:00:00"/>
    <s v="ADVOGADO GUERRA - TRIBUTÁRIO - HONORARIOS ADVOCATICIOS  (100,00%);"/>
    <m/>
    <n v="3000"/>
    <n v="33708.979999999909"/>
    <x v="17"/>
    <x v="0"/>
    <n v="2"/>
    <x v="1"/>
    <x v="1"/>
    <x v="0"/>
  </r>
  <r>
    <d v="2025-02-03T00:00:00"/>
    <s v="SOCIETY REF. 01.02 A 01.03 - ALUGUEL ALOJAMENTO  (100,00%);"/>
    <m/>
    <n v="1500"/>
    <n v="32208.979999999909"/>
    <x v="21"/>
    <x v="0"/>
    <n v="2"/>
    <x v="1"/>
    <x v="1"/>
    <x v="0"/>
  </r>
  <r>
    <d v="2025-02-03T00:00:00"/>
    <s v="ALUGUEL FUNCIONÁRIOS 01-02 A 01-03-25 - ALUGUEL ALOJAMENTO  (100,00%);"/>
    <m/>
    <n v="850"/>
    <n v="31358.979999999909"/>
    <x v="21"/>
    <x v="0"/>
    <n v="2"/>
    <x v="1"/>
    <x v="1"/>
    <x v="0"/>
  </r>
  <r>
    <d v="2025-02-03T00:00:00"/>
    <s v="SOCIETY - 01.02 A 01.03 - ALUGUEL ALOJAMENTO  (100,00%);"/>
    <m/>
    <n v="1200"/>
    <n v="30158.979999999909"/>
    <x v="21"/>
    <x v="0"/>
    <n v="2"/>
    <x v="1"/>
    <x v="1"/>
    <x v="0"/>
  </r>
  <r>
    <d v="2025-02-03T00:00:00"/>
    <s v="LUCAS 01.02 A 28.02 - ALUGUEL ALOJAMENTO  (100,00%);"/>
    <m/>
    <n v="600"/>
    <n v="29558.979999999909"/>
    <x v="21"/>
    <x v="0"/>
    <n v="2"/>
    <x v="1"/>
    <x v="1"/>
    <x v="0"/>
  </r>
  <r>
    <d v="2025-02-03T00:00:00"/>
    <s v="MARÇAL IMOVEIS - PIX  01.552.006/0001-34 - ALUGUEL ALOJAMENTO  (100,00%);"/>
    <m/>
    <n v="1100"/>
    <n v="28458.979999999909"/>
    <x v="21"/>
    <x v="0"/>
    <n v="2"/>
    <x v="1"/>
    <x v="1"/>
    <x v="0"/>
  </r>
  <r>
    <d v="2025-02-03T00:00:00"/>
    <s v="15 UNIDADE CAMISA PARA CAMPANHA DE DOAÇÃO - DOAÇÕES BENEFICENTES (100,00%);"/>
    <m/>
    <n v="640"/>
    <n v="27818.979999999909"/>
    <x v="54"/>
    <x v="0"/>
    <n v="2"/>
    <x v="1"/>
    <x v="1"/>
    <x v="0"/>
  </r>
  <r>
    <d v="2025-02-03T00:00:00"/>
    <s v="GILVAN BATISTA DA SILVA - FERIAS  (100,00%);"/>
    <m/>
    <n v="3978.94"/>
    <n v="23840.03999999991"/>
    <x v="25"/>
    <x v="0"/>
    <n v="2"/>
    <x v="1"/>
    <x v="1"/>
    <x v="0"/>
  </r>
  <r>
    <d v="2025-02-03T00:00:00"/>
    <s v="MANUTENÇÃO RADIADOR A OLEO COMPRESSOR GA 37 - MANUTENÇÃO/PEÇAS MAQUINAS E EQUIPAMENTOS (100,00%);"/>
    <m/>
    <n v="1150"/>
    <n v="22690.03999999991"/>
    <x v="48"/>
    <x v="0"/>
    <n v="2"/>
    <x v="1"/>
    <x v="1"/>
    <x v="0"/>
  </r>
  <r>
    <d v="2025-02-03T00:00:00"/>
    <s v="ESPEDITO NICOLAU DOS SANTOS - PIX 271.495.521-53 - SERVIÇO PLOTAGEM / ADESIVO / PLACAS / CRACHAS  (100,00%);"/>
    <m/>
    <n v="380"/>
    <n v="22310.03999999991"/>
    <x v="75"/>
    <x v="0"/>
    <n v="2"/>
    <x v="1"/>
    <x v="1"/>
    <x v="0"/>
  </r>
  <r>
    <d v="2025-02-03T00:00:00"/>
    <s v="DESPESA VIAGEM 02 COLABORADORES - REFEIÇÕES COLABORADORES (100,00%);"/>
    <m/>
    <n v="406"/>
    <n v="21904.03999999991"/>
    <x v="35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1000.05"/>
    <n v="20903.989999999911"/>
    <x v="26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250.05"/>
    <n v="20653.939999999911"/>
    <x v="44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249.9"/>
    <n v="20404.03999999991"/>
    <x v="66"/>
    <x v="0"/>
    <n v="2"/>
    <x v="1"/>
    <x v="1"/>
    <x v="0"/>
  </r>
  <r>
    <d v="2025-02-03T00:00:00"/>
    <s v="REFEIÇÕES COLABORADORES - REFEIÇÕES COLABORADORES (100,00%);"/>
    <m/>
    <n v="96"/>
    <n v="20308.03999999991"/>
    <x v="35"/>
    <x v="0"/>
    <n v="2"/>
    <x v="1"/>
    <x v="1"/>
    <x v="0"/>
  </r>
  <r>
    <d v="2025-02-03T00:00:00"/>
    <s v="MATERIAL DE CONSUMO - BALDE - MATERIAIS DE CONSUMO EM OBRAS  (100,00%);"/>
    <m/>
    <n v="100"/>
    <n v="20208.03999999991"/>
    <x v="23"/>
    <x v="0"/>
    <n v="2"/>
    <x v="1"/>
    <x v="1"/>
    <x v="0"/>
  </r>
  <r>
    <d v="2025-02-03T00:00:00"/>
    <s v="R. DOS ANDRADAS 211 REF. 12/2024 - ENERGIA ALOJAMENTO (100,00%);"/>
    <m/>
    <n v="706.95"/>
    <n v="19501.089999999909"/>
    <x v="81"/>
    <x v="0"/>
    <n v="2"/>
    <x v="1"/>
    <x v="1"/>
    <x v="0"/>
  </r>
  <r>
    <d v="2025-02-03T00:00:00"/>
    <s v="R. DOS ANDRADAS 211 REF. 01/2025 - ENERGIA ALOJAMENTO (100,00%);"/>
    <m/>
    <n v="384.04"/>
    <n v="19117.049999999908"/>
    <x v="81"/>
    <x v="0"/>
    <n v="2"/>
    <x v="1"/>
    <x v="1"/>
    <x v="0"/>
  </r>
  <r>
    <d v="2025-02-03T00:00:00"/>
    <s v="R. DOS ANDRADAS 211 REF. 12/2024 - AGUA ALOJAMENTO (100,00%);"/>
    <m/>
    <n v="430.87"/>
    <n v="18686.179999999909"/>
    <x v="83"/>
    <x v="0"/>
    <n v="2"/>
    <x v="1"/>
    <x v="1"/>
    <x v="0"/>
  </r>
  <r>
    <d v="2025-02-03T00:00:00"/>
    <s v="R. DOS ANDRADAS 211 REF. 01/2025 - AGUA ALOJAMENTO (100,00%);"/>
    <m/>
    <n v="293.12"/>
    <n v="18393.05999999991"/>
    <x v="83"/>
    <x v="0"/>
    <n v="2"/>
    <x v="1"/>
    <x v="1"/>
    <x v="0"/>
  </r>
  <r>
    <d v="2025-02-03T00:00:00"/>
    <s v="R. DOS ANDRADAS 211 REF. 02/2025 - AGUA ALOJAMENTO (100,00%);"/>
    <m/>
    <n v="146.75"/>
    <n v="18246.30999999991"/>
    <x v="83"/>
    <x v="0"/>
    <n v="2"/>
    <x v="1"/>
    <x v="1"/>
    <x v="0"/>
  </r>
  <r>
    <d v="2025-02-03T00:00:00"/>
    <s v="WMO BUSINESS LTDA - PIX 45.424.797/0001-92 - HONORARIOS ADVOCATICIOS  (100,00%);"/>
    <m/>
    <n v="7500"/>
    <n v="10746.30999999991"/>
    <x v="17"/>
    <x v="0"/>
    <n v="2"/>
    <x v="1"/>
    <x v="1"/>
    <x v="0"/>
  </r>
  <r>
    <d v="2025-02-03T00:00:00"/>
    <s v="REFEIÇÕES COLABORADORES - REFEIÇÕES COLABORADORES (100,00%);"/>
    <m/>
    <n v="2118"/>
    <n v="8628.3099999999104"/>
    <x v="35"/>
    <x v="0"/>
    <n v="2"/>
    <x v="1"/>
    <x v="1"/>
    <x v="0"/>
  </r>
  <r>
    <d v="2025-02-03T00:00:00"/>
    <s v="COMBUSTIVEL - COMBUSTIVEL VEICULOS (100,00%);"/>
    <m/>
    <n v="64.099999999999994"/>
    <n v="8564.20999999991"/>
    <x v="26"/>
    <x v="0"/>
    <n v="2"/>
    <x v="1"/>
    <x v="1"/>
    <x v="0"/>
  </r>
  <r>
    <d v="2025-02-03T00:00:00"/>
    <s v="MAT. CONSUMO EM OBRA: FITA CREPE E SPRAY - MATERIAIS DE CONSUMO EM OBRAS  (100,00%);"/>
    <m/>
    <n v="41.47"/>
    <n v="8522.7399999999107"/>
    <x v="23"/>
    <x v="0"/>
    <n v="2"/>
    <x v="1"/>
    <x v="1"/>
    <x v="0"/>
  </r>
  <r>
    <d v="2025-02-03T00:00:00"/>
    <s v="GEDSON LEAL CONCEICAO - PIX (98) 9 9851-0397 - EXAMES  (100,00%);"/>
    <m/>
    <n v="100"/>
    <n v="8422.7399999999107"/>
    <x v="56"/>
    <x v="0"/>
    <n v="2"/>
    <x v="1"/>
    <x v="1"/>
    <x v="0"/>
  </r>
  <r>
    <d v="2025-02-03T00:00:00"/>
    <s v="REFEIÇÃO COLABORADOR - JOSÉ EDSON - REFEIÇÕES COLABORADORES (100,00%);"/>
    <m/>
    <n v="412.5"/>
    <n v="8010.2399999999107"/>
    <x v="35"/>
    <x v="0"/>
    <n v="2"/>
    <x v="1"/>
    <x v="1"/>
    <x v="0"/>
  </r>
  <r>
    <d v="2025-02-03T00:00:00"/>
    <s v="ADCONT MATRIZ - CONTABILIDADE (100,00%);"/>
    <m/>
    <n v="3450.61"/>
    <n v="4559.6299999999101"/>
    <x v="24"/>
    <x v="0"/>
    <n v="2"/>
    <x v="1"/>
    <x v="1"/>
    <x v="0"/>
  </r>
  <r>
    <d v="2025-02-03T00:00:00"/>
    <s v="A IDEAL ISOLAMENTOS - CONTABILIDADE (100,00%);"/>
    <m/>
    <n v="607.47"/>
    <n v="3952.1599999999098"/>
    <x v="24"/>
    <x v="0"/>
    <n v="2"/>
    <x v="1"/>
    <x v="1"/>
    <x v="0"/>
  </r>
  <r>
    <d v="2025-02-04T00:00:00"/>
    <s v="EXAMES -ASO PAULO ALBERTO E LUIS EMANUEL - EXAMES  (100,00%);"/>
    <m/>
    <n v="213"/>
    <n v="3739.1599999999098"/>
    <x v="56"/>
    <x v="0"/>
    <n v="2"/>
    <x v="1"/>
    <x v="1"/>
    <x v="0"/>
  </r>
  <r>
    <d v="2025-02-04T00:00:00"/>
    <s v="RODRIGO DANIEL DA CONCEIÇÃO - PIX 017.143.291-60 - MANUTENÇÃO/PEÇAS MAQUINAS E EQUIPAMENTOS (100,00%);"/>
    <m/>
    <n v="150"/>
    <n v="3589.1599999999098"/>
    <x v="48"/>
    <x v="0"/>
    <n v="2"/>
    <x v="1"/>
    <x v="1"/>
    <x v="0"/>
  </r>
  <r>
    <d v="2025-02-04T00:00:00"/>
    <s v="TRAZER LIXADEIRAS DE BARRO ALTO X GYN - FRETE TRANSPORTADORA (100,00%);"/>
    <m/>
    <n v="100"/>
    <n v="3489.1599999999098"/>
    <x v="31"/>
    <x v="0"/>
    <n v="2"/>
    <x v="1"/>
    <x v="1"/>
    <x v="0"/>
  </r>
  <r>
    <d v="2025-02-04T00:00:00"/>
    <s v="HC VAREJO DISTRIB. DE MÓVEIS - PIX 15.065.786/0001-00 - MOVEIS OBRAS  (100,00%);"/>
    <m/>
    <n v="1495"/>
    <n v="1994.1599999999098"/>
    <x v="98"/>
    <x v="0"/>
    <n v="2"/>
    <x v="1"/>
    <x v="1"/>
    <x v="0"/>
  </r>
  <r>
    <d v="2025-02-04T00:00:00"/>
    <s v="2 BELICHES ANGLO - CRISTAL MOVEIS - MOVEIS OBRAS  (100,00%);"/>
    <m/>
    <n v="1440"/>
    <n v="554.15999999990981"/>
    <x v="98"/>
    <x v="0"/>
    <n v="2"/>
    <x v="1"/>
    <x v="1"/>
    <x v="0"/>
  </r>
  <r>
    <d v="2025-02-04T00:00:00"/>
    <s v="REFEIÇÕES COLABORADORES - REFEIÇÕES COLABORADORES (100,00%);"/>
    <m/>
    <n v="96"/>
    <n v="458.15999999990981"/>
    <x v="35"/>
    <x v="0"/>
    <n v="2"/>
    <x v="1"/>
    <x v="1"/>
    <x v="0"/>
  </r>
  <r>
    <d v="2025-02-04T00:00:00"/>
    <s v="AGUILERA AUTOPECAS - PIX 12.145.475/0001-55 - MANUTENÇÃO/PEÇAS  VEICULOS (100,00%);"/>
    <m/>
    <n v="240"/>
    <n v="218.15999999990981"/>
    <x v="43"/>
    <x v="0"/>
    <n v="2"/>
    <x v="1"/>
    <x v="1"/>
    <x v="0"/>
  </r>
  <r>
    <d v="2025-02-04T00:00:00"/>
    <s v="DESPESAS REF. SEMANA 27/01 A 31/01 - REFEIÇÕES COLABORADORES (34,43%);_x000a__x000a_PASSAGENS COLABORADORES (65,57%);"/>
    <m/>
    <n v="840.09"/>
    <n v="-621.93000000009022"/>
    <x v="35"/>
    <x v="0"/>
    <n v="2"/>
    <x v="1"/>
    <x v="1"/>
    <x v="0"/>
  </r>
  <r>
    <d v="2025-02-04T00:00:00"/>
    <s v="DESPESAS REF. SEMANA 27/01 A 31/01 - REFEIÇÕES COLABORADORES (34,43%);_x000a__x000a_PASSAGENS COLABORADORES (65,57%);"/>
    <m/>
    <n v="1599.91"/>
    <n v="-2221.8400000000902"/>
    <x v="36"/>
    <x v="0"/>
    <n v="2"/>
    <x v="1"/>
    <x v="1"/>
    <x v="0"/>
  </r>
  <r>
    <d v="2025-02-04T00:00:00"/>
    <s v="PASSAGENS COLABORADORES 27/01 A 31/01 - PASSAGENS COLABORADORES (100,00%);"/>
    <m/>
    <n v="12485.96"/>
    <n v="-14707.80000000009"/>
    <x v="36"/>
    <x v="0"/>
    <n v="2"/>
    <x v="1"/>
    <x v="1"/>
    <x v="0"/>
  </r>
  <r>
    <d v="2025-02-04T00:00:00"/>
    <s v="CREA - SERENA TORRES PIAUI - SERVIÇO CREA ANUIDADE (100,00%);"/>
    <m/>
    <n v="104.05"/>
    <n v="-14811.850000000089"/>
    <x v="74"/>
    <x v="0"/>
    <n v="2"/>
    <x v="1"/>
    <x v="1"/>
    <x v="0"/>
  </r>
  <r>
    <d v="2025-02-04T00:00:00"/>
    <s v="JOAQUIM FRANCISCO DA SILVA FILHO - PIX  kavinjoaquim123@hotmail.com - PASSAGENS COLABORADORES (100,00%);"/>
    <m/>
    <n v="70"/>
    <n v="-14881.850000000089"/>
    <x v="36"/>
    <x v="0"/>
    <n v="2"/>
    <x v="1"/>
    <x v="1"/>
    <x v="0"/>
  </r>
  <r>
    <d v="2025-02-04T00:00:00"/>
    <s v="MANUNTEÇAO MOTOR DE PARTIDA - MANUTENÇÃO/PEÇAS MAQUINAS E EQUIPAMENTOS (100,00%);"/>
    <m/>
    <n v="280"/>
    <n v="-15161.850000000089"/>
    <x v="48"/>
    <x v="0"/>
    <n v="2"/>
    <x v="1"/>
    <x v="1"/>
    <x v="0"/>
  </r>
  <r>
    <d v="2025-02-04T00:00:00"/>
    <s v="TRANSFERÊNCIA ENTRE BANCOS ITAÚ X SAFRA - Transferência entre Bancos (100,00%);"/>
    <m/>
    <n v="12814.65"/>
    <n v="-27976.500000000087"/>
    <x v="1"/>
    <x v="0"/>
    <n v="2"/>
    <x v="1"/>
    <x v="1"/>
    <x v="0"/>
  </r>
  <r>
    <d v="2025-02-04T00:00:00"/>
    <s v="TRANSFERÊNCIA ENTRE BANCOS CEF X ITAÚ - Transferência entre Bancos (100,00%);"/>
    <n v="164158.77000000002"/>
    <m/>
    <n v="136182.26999999993"/>
    <x v="6"/>
    <x v="0"/>
    <n v="2"/>
    <x v="1"/>
    <x v="1"/>
    <x v="0"/>
  </r>
  <r>
    <d v="2025-02-04T00:00:00"/>
    <s v="JUROS BANCÁRIOS - IOF - JUROS BANCARIOS  (100,00%);"/>
    <m/>
    <n v="174.98"/>
    <n v="136007.28999999992"/>
    <x v="2"/>
    <x v="0"/>
    <n v="2"/>
    <x v="1"/>
    <x v="1"/>
    <x v="0"/>
  </r>
  <r>
    <d v="2025-02-04T00:00:00"/>
    <s v="TAR. TED / TAR PIX PGTO TRANSF / TAR CONTA CERTA 01/25 - TARIFAS BANCARIAS (100,00%);"/>
    <m/>
    <n v="537.29"/>
    <n v="135469.99999999991"/>
    <x v="8"/>
    <x v="0"/>
    <n v="2"/>
    <x v="1"/>
    <x v="1"/>
    <x v="0"/>
  </r>
  <r>
    <d v="2025-02-05T00:00:00"/>
    <s v="BM 11 PROJEÇÃO DEZEMBRO FOSFATO CATALÃO ENGENHARIA - Recebimento de Clientes (100,00%);"/>
    <n v="5719.82"/>
    <m/>
    <n v="141189.81999999992"/>
    <x v="3"/>
    <x v="0"/>
    <n v="2"/>
    <x v="1"/>
    <x v="1"/>
    <x v="0"/>
  </r>
  <r>
    <d v="2025-02-05T00:00:00"/>
    <s v="EPIS - EPIS (100,00%);"/>
    <m/>
    <n v="567.29999999999995"/>
    <n v="140622.51999999993"/>
    <x v="20"/>
    <x v="0"/>
    <n v="2"/>
    <x v="1"/>
    <x v="1"/>
    <x v="0"/>
  </r>
  <r>
    <d v="2025-02-05T00:00:00"/>
    <s v="LOCAÇÃO CONTAINER REF. PERÍODO 03/01 A 01/02 - LOCAÇÃO CONTAINER  (100,00%);"/>
    <m/>
    <n v="649.36"/>
    <n v="139973.15999999995"/>
    <x v="22"/>
    <x v="0"/>
    <n v="2"/>
    <x v="1"/>
    <x v="1"/>
    <x v="0"/>
  </r>
  <r>
    <d v="2025-02-05T00:00:00"/>
    <s v="CASA DE CALDAS GILVAN GENILDO - CASA DE CALDAS GILVAN / GENILDO (100,00%);"/>
    <m/>
    <n v="2517.96"/>
    <n v="137455.19999999995"/>
    <x v="54"/>
    <x v="0"/>
    <n v="2"/>
    <x v="1"/>
    <x v="1"/>
    <x v="0"/>
  </r>
  <r>
    <d v="2025-02-05T00:00:00"/>
    <s v="ALUGUEL CASA 05.02 A 05.03.25 - ALUGUEL ALOJAMENTO  (100,00%);"/>
    <m/>
    <n v="1600"/>
    <n v="135855.19999999995"/>
    <x v="21"/>
    <x v="0"/>
    <n v="2"/>
    <x v="1"/>
    <x v="1"/>
    <x v="0"/>
  </r>
  <r>
    <d v="2025-02-05T00:00:00"/>
    <s v="EPIS - EPIS (100,00%);"/>
    <m/>
    <n v="772.19"/>
    <n v="135083.00999999995"/>
    <x v="20"/>
    <x v="0"/>
    <n v="2"/>
    <x v="1"/>
    <x v="1"/>
    <x v="0"/>
  </r>
  <r>
    <d v="2025-02-05T00:00:00"/>
    <s v="EPIS - EPIS (100,00%);"/>
    <m/>
    <n v="1397.55"/>
    <n v="133685.45999999996"/>
    <x v="20"/>
    <x v="0"/>
    <n v="2"/>
    <x v="1"/>
    <x v="1"/>
    <x v="0"/>
  </r>
  <r>
    <d v="2025-02-05T00:00:00"/>
    <s v="EPIS - EPIS (100,00%);"/>
    <m/>
    <n v="912.97"/>
    <n v="132772.48999999996"/>
    <x v="20"/>
    <x v="0"/>
    <n v="2"/>
    <x v="1"/>
    <x v="1"/>
    <x v="0"/>
  </r>
  <r>
    <d v="2025-02-05T00:00:00"/>
    <s v="EPIS - EPIS (100,00%);"/>
    <m/>
    <n v="1517.1"/>
    <n v="131255.38999999996"/>
    <x v="20"/>
    <x v="0"/>
    <n v="2"/>
    <x v="1"/>
    <x v="1"/>
    <x v="0"/>
  </r>
  <r>
    <d v="2025-02-05T00:00:00"/>
    <s v="EPIS - EPIS (100,00%);"/>
    <m/>
    <n v="538.35"/>
    <n v="130717.03999999995"/>
    <x v="20"/>
    <x v="0"/>
    <n v="2"/>
    <x v="1"/>
    <x v="1"/>
    <x v="0"/>
  </r>
  <r>
    <d v="2025-02-05T00:00:00"/>
    <s v="EPIS - EPIS (100,00%);"/>
    <m/>
    <n v="430"/>
    <n v="130287.03999999995"/>
    <x v="20"/>
    <x v="0"/>
    <n v="2"/>
    <x v="1"/>
    <x v="1"/>
    <x v="0"/>
  </r>
  <r>
    <d v="2025-02-05T00:00:00"/>
    <s v="EPIS - EPIS (100,00%);"/>
    <m/>
    <n v="1204.2"/>
    <n v="129082.83999999995"/>
    <x v="20"/>
    <x v="0"/>
    <n v="2"/>
    <x v="1"/>
    <x v="1"/>
    <x v="0"/>
  </r>
  <r>
    <d v="2025-02-05T00:00:00"/>
    <s v="EPIS - OCULOS AMPLA VISAO - EPIS (100,00%);"/>
    <m/>
    <n v="876"/>
    <n v="128206.83999999995"/>
    <x v="20"/>
    <x v="0"/>
    <n v="2"/>
    <x v="1"/>
    <x v="1"/>
    <x v="0"/>
  </r>
  <r>
    <d v="2025-02-05T00:00:00"/>
    <s v="MATERIAL ETERNIT 2º REMESSA - TINTAS E SOLVENTES (100,00%);"/>
    <m/>
    <n v="5541.51"/>
    <n v="122665.32999999996"/>
    <x v="34"/>
    <x v="0"/>
    <n v="2"/>
    <x v="1"/>
    <x v="1"/>
    <x v="0"/>
  </r>
  <r>
    <d v="2025-02-05T00:00:00"/>
    <s v="TREINAMENTO NR20 INT. E NR35 TRABALHO EM ALTURA - CURSOS / TREINAMENTOS  (100,00%);"/>
    <m/>
    <n v="759.5"/>
    <n v="121905.82999999996"/>
    <x v="63"/>
    <x v="0"/>
    <n v="2"/>
    <x v="1"/>
    <x v="1"/>
    <x v="0"/>
  </r>
  <r>
    <d v="2025-02-05T00:00:00"/>
    <s v="TREINAMENTO NR20 / NR33 E NR35 - CURSOS / TREINAMENTOS  (100,00%);"/>
    <m/>
    <n v="618.70000000000005"/>
    <n v="121287.12999999996"/>
    <x v="63"/>
    <x v="0"/>
    <n v="2"/>
    <x v="1"/>
    <x v="1"/>
    <x v="0"/>
  </r>
  <r>
    <d v="2025-02-05T00:00:00"/>
    <s v="MANGUEIRAS E CONEXÕES - MANGUEIRAS / CONEXÕES (100,00%);"/>
    <m/>
    <n v="406.64"/>
    <n v="120880.48999999996"/>
    <x v="106"/>
    <x v="0"/>
    <n v="2"/>
    <x v="1"/>
    <x v="1"/>
    <x v="0"/>
  </r>
  <r>
    <d v="2025-02-05T00:00:00"/>
    <s v="MAQUINAS E FERRAMENTAS PNEUMATICAS - MAQUINAS / FERRAMENTAS PNEUMATICAS (100,00%);"/>
    <m/>
    <n v="290"/>
    <n v="120590.48999999996"/>
    <x v="62"/>
    <x v="0"/>
    <n v="2"/>
    <x v="1"/>
    <x v="1"/>
    <x v="0"/>
  </r>
  <r>
    <d v="2025-02-05T00:00:00"/>
    <s v="LOCAÇÃO 02 COMPRESSORES REF. PERÍODO 06/01 A 05/02 - LOCAÇÃO COMPRESSORES (100,00%);"/>
    <m/>
    <n v="11600"/>
    <n v="108990.48999999996"/>
    <x v="50"/>
    <x v="0"/>
    <n v="2"/>
    <x v="1"/>
    <x v="1"/>
    <x v="0"/>
  </r>
  <r>
    <d v="2025-02-05T00:00:00"/>
    <s v="MAT. CONSUMO EM OBRA : DISCO FLAP E ABRACADEIRA - MATERIAIS DE CONSUMO EM OBRAS  (100,00%);"/>
    <m/>
    <n v="798.89"/>
    <n v="108191.59999999996"/>
    <x v="23"/>
    <x v="0"/>
    <n v="2"/>
    <x v="1"/>
    <x v="1"/>
    <x v="0"/>
  </r>
  <r>
    <d v="2025-02-05T00:00:00"/>
    <s v="SEGURO VEÍCULOS / VENC ORIGINAL DO BOLETO 10/02 - SEGUROS DE VEICULOS  (100,00%);"/>
    <m/>
    <n v="1721.75"/>
    <n v="106469.84999999996"/>
    <x v="71"/>
    <x v="0"/>
    <n v="2"/>
    <x v="1"/>
    <x v="1"/>
    <x v="0"/>
  </r>
  <r>
    <d v="2025-02-05T00:00:00"/>
    <s v="R. ALFREU MARRA Nº 65 - ALUGUEL ALOJAMENTO  (100,00%);"/>
    <m/>
    <n v="4000"/>
    <n v="102469.84999999996"/>
    <x v="21"/>
    <x v="0"/>
    <n v="2"/>
    <x v="1"/>
    <x v="1"/>
    <x v="0"/>
  </r>
  <r>
    <d v="2025-02-05T00:00:00"/>
    <s v="COMBUSTÍVEL - COMBUSTIVEL VEICULOS (35,93%);_x000a__x000a_COMBUSTIVEL EQUIPAMENTOS (64,07%);"/>
    <m/>
    <n v="897.32"/>
    <n v="101572.52999999996"/>
    <x v="26"/>
    <x v="0"/>
    <n v="2"/>
    <x v="1"/>
    <x v="1"/>
    <x v="0"/>
  </r>
  <r>
    <d v="2025-02-05T00:00:00"/>
    <s v="COMBUSTÍVEL - COMBUSTIVEL VEICULOS (35,93%);_x000a__x000a_COMBUSTIVEL EQUIPAMENTOS (64,07%);"/>
    <m/>
    <n v="1600.1"/>
    <n v="99972.429999999949"/>
    <x v="27"/>
    <x v="0"/>
    <n v="2"/>
    <x v="1"/>
    <x v="1"/>
    <x v="0"/>
  </r>
  <r>
    <d v="2025-02-05T00:00:00"/>
    <s v="TRANSPORTE COLABORADORES REF. 12/2024 - TRANSPORTE DE COLABORADORES  (100,00%);"/>
    <m/>
    <n v="1872"/>
    <n v="98100.429999999949"/>
    <x v="39"/>
    <x v="0"/>
    <n v="2"/>
    <x v="1"/>
    <x v="1"/>
    <x v="0"/>
  </r>
  <r>
    <d v="2025-02-05T00:00:00"/>
    <s v="MATERIAIS DE LIMPEZA - MATERIAIS DE LIMPEZA / HIGIENE  (100,00%);"/>
    <m/>
    <n v="1209.73"/>
    <n v="96890.699999999968"/>
    <x v="28"/>
    <x v="0"/>
    <n v="2"/>
    <x v="1"/>
    <x v="1"/>
    <x v="0"/>
  </r>
  <r>
    <d v="2025-02-05T00:00:00"/>
    <s v="MATERIAIS DE LIMPEZA - MATERIAIS DE LIMPEZA / HIGIENE  (100,00%);"/>
    <m/>
    <n v="1247.27"/>
    <n v="95643.429999999964"/>
    <x v="28"/>
    <x v="0"/>
    <n v="2"/>
    <x v="1"/>
    <x v="1"/>
    <x v="0"/>
  </r>
  <r>
    <d v="2025-02-05T00:00:00"/>
    <s v="LICENCA GENUINA WINDOWS 11 - MATERIAIS DE INFORMATICA / COMPUTADOR (100,00%);"/>
    <m/>
    <n v="250"/>
    <n v="95393.429999999964"/>
    <x v="70"/>
    <x v="0"/>
    <n v="2"/>
    <x v="1"/>
    <x v="1"/>
    <x v="0"/>
  </r>
  <r>
    <d v="2025-02-05T00:00:00"/>
    <s v="TRANSPORTE EDIVALDO PEREIRA 21/01 A 31/01 - TRANSPORTE DE COLABORADORES  (100,00%);"/>
    <m/>
    <n v="1070"/>
    <n v="94323.429999999964"/>
    <x v="39"/>
    <x v="0"/>
    <n v="2"/>
    <x v="1"/>
    <x v="1"/>
    <x v="0"/>
  </r>
  <r>
    <d v="2025-02-05T00:00:00"/>
    <s v="MANUTENÇÃO JEAN SOLENOIDE  50% RESTANTE - MANUTENÇÃO/PEÇAS MAQUINAS E EQUIPAMENTOS (100,00%);"/>
    <m/>
    <n v="1000"/>
    <n v="93323.429999999964"/>
    <x v="48"/>
    <x v="0"/>
    <n v="2"/>
    <x v="1"/>
    <x v="1"/>
    <x v="0"/>
  </r>
  <r>
    <d v="2025-02-05T00:00:00"/>
    <s v="MANOEL PIRES SANTANA - PIX (98) 9 8407-6318 - REFEIÇÕES COLABORADORES (100,00%);"/>
    <m/>
    <n v="3266"/>
    <n v="90057.429999999964"/>
    <x v="35"/>
    <x v="0"/>
    <n v="2"/>
    <x v="1"/>
    <x v="1"/>
    <x v="0"/>
  </r>
  <r>
    <d v="2025-02-05T00:00:00"/>
    <s v="TRANSPORTE COLABORADORES 28/01 A 03/02/25 - TRANSPORTE DE COLABORADORES  (100,00%);"/>
    <m/>
    <n v="1030"/>
    <n v="89027.429999999964"/>
    <x v="39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39.96"/>
    <n v="88987.469999999958"/>
    <x v="43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288.73"/>
    <n v="88698.739999999962"/>
    <x v="26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472.97"/>
    <n v="88225.76999999996"/>
    <x v="35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124.53"/>
    <n v="88101.239999999962"/>
    <x v="28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22.98"/>
    <n v="88078.259999999966"/>
    <x v="72"/>
    <x v="0"/>
    <n v="2"/>
    <x v="1"/>
    <x v="1"/>
    <x v="0"/>
  </r>
  <r>
    <d v="2025-02-05T00:00:00"/>
    <s v="REF. 04 TRAVESSEIROS ALOJAMENTO PARADA GABRIELLE - MOVEIS OBRAS  (100,00%);"/>
    <m/>
    <n v="143.97"/>
    <n v="87934.289999999964"/>
    <x v="98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259.94"/>
    <n v="87674.349999999962"/>
    <x v="47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349.93"/>
    <n v="87324.419999999969"/>
    <x v="43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441.97"/>
    <n v="86882.449999999968"/>
    <x v="35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24.64"/>
    <n v="86857.809999999969"/>
    <x v="64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189.98"/>
    <n v="86667.829999999973"/>
    <x v="39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17.239999999999998"/>
    <n v="86650.589999999967"/>
    <x v="23"/>
    <x v="0"/>
    <n v="2"/>
    <x v="1"/>
    <x v="1"/>
    <x v="0"/>
  </r>
  <r>
    <d v="2025-02-05T00:00:00"/>
    <s v="CARLOS RITLER MOREIRA GADELHA - PIX 943.891.013-15 - MANUTENÇÃO/PEÇAS  VEICULOS (100,00%);"/>
    <m/>
    <n v="220"/>
    <n v="86430.589999999967"/>
    <x v="43"/>
    <x v="0"/>
    <n v="2"/>
    <x v="1"/>
    <x v="1"/>
    <x v="0"/>
  </r>
  <r>
    <d v="2025-02-05T00:00:00"/>
    <s v="RIBEIRO REMOÇÕES LEVES - PIX (64) 9 9671-3849 - FRETE MATERIAIS E EQUIPAMENTOS (100,00%);"/>
    <m/>
    <n v="500"/>
    <n v="85930.589999999967"/>
    <x v="40"/>
    <x v="0"/>
    <n v="2"/>
    <x v="1"/>
    <x v="1"/>
    <x v="0"/>
  </r>
  <r>
    <d v="2025-02-05T00:00:00"/>
    <s v="ALFA TRANSPORTES LTDA - PIX 82.110.818/0001-21 - FRETE TRANSPORTADORA (100,00%);"/>
    <m/>
    <n v="661.85"/>
    <n v="85268.739999999962"/>
    <x v="31"/>
    <x v="0"/>
    <n v="2"/>
    <x v="1"/>
    <x v="1"/>
    <x v="0"/>
  </r>
  <r>
    <d v="2025-02-05T00:00:00"/>
    <s v="ANTONIO PEDRO PEREIRA DE ARAÚJO - PIX  (98) 9 8860-1864 - PASSAGENS COLABORADORES (100,00%);"/>
    <m/>
    <n v="350"/>
    <n v="84918.739999999962"/>
    <x v="36"/>
    <x v="0"/>
    <n v="2"/>
    <x v="1"/>
    <x v="1"/>
    <x v="0"/>
  </r>
  <r>
    <d v="2025-02-05T00:00:00"/>
    <s v="CARLOS ALBERTO CONCEICAO OLIVEIRA - PIX 231.200.612-04 - PASSAGENS COLABORADORES (100,00%);"/>
    <m/>
    <n v="160"/>
    <n v="84758.739999999962"/>
    <x v="36"/>
    <x v="0"/>
    <n v="2"/>
    <x v="1"/>
    <x v="1"/>
    <x v="0"/>
  </r>
  <r>
    <d v="2025-02-05T00:00:00"/>
    <s v="TESTE DO PRODUTO DESCONTAMINADOR FERROSO - LIMPA RODAS IZER VONIXX - TINTAS E SOLVENTES (100,00%);"/>
    <m/>
    <n v="76.3"/>
    <n v="84682.439999999959"/>
    <x v="34"/>
    <x v="0"/>
    <n v="2"/>
    <x v="1"/>
    <x v="1"/>
    <x v="0"/>
  </r>
  <r>
    <d v="2025-02-05T00:00:00"/>
    <s v="REFEIÇÕES COLABORADORES - REFEIÇÕES COLABORADORES (100,00%);"/>
    <m/>
    <n v="112"/>
    <n v="84570.439999999959"/>
    <x v="35"/>
    <x v="0"/>
    <n v="2"/>
    <x v="1"/>
    <x v="1"/>
    <x v="0"/>
  </r>
  <r>
    <d v="2025-02-05T00:00:00"/>
    <s v="REFEIÇÕES COLABORADORES - REFEIÇÕES COLABORADORES (100,00%);"/>
    <m/>
    <n v="287.5"/>
    <n v="84282.939999999959"/>
    <x v="35"/>
    <x v="0"/>
    <n v="2"/>
    <x v="1"/>
    <x v="1"/>
    <x v="0"/>
  </r>
  <r>
    <d v="2025-02-05T00:00:00"/>
    <s v="ESMALTE DF ULTRA RAPIDO AZUL - TINTAS E SOLVENTES (100,00%);"/>
    <m/>
    <n v="1125"/>
    <n v="83157.939999999959"/>
    <x v="34"/>
    <x v="0"/>
    <n v="2"/>
    <x v="1"/>
    <x v="1"/>
    <x v="0"/>
  </r>
  <r>
    <d v="2025-02-05T00:00:00"/>
    <s v="TINTAS E SOLVENTES - TINTAS E SOLVENTES (100,00%);"/>
    <m/>
    <n v="1290"/>
    <n v="81867.939999999959"/>
    <x v="34"/>
    <x v="0"/>
    <n v="2"/>
    <x v="1"/>
    <x v="1"/>
    <x v="0"/>
  </r>
  <r>
    <d v="2025-02-05T00:00:00"/>
    <s v="TINTAS E SOLVENTES - TINTAS E SOLVENTES (100,00%);"/>
    <m/>
    <n v="1482.5"/>
    <n v="80385.439999999959"/>
    <x v="34"/>
    <x v="0"/>
    <n v="2"/>
    <x v="1"/>
    <x v="1"/>
    <x v="0"/>
  </r>
  <r>
    <d v="2025-02-05T00:00:00"/>
    <s v=" - TINTAS E SOLVENTES (100,00%);"/>
    <m/>
    <n v="2400"/>
    <n v="77985.439999999959"/>
    <x v="34"/>
    <x v="0"/>
    <n v="2"/>
    <x v="1"/>
    <x v="1"/>
    <x v="0"/>
  </r>
  <r>
    <d v="2025-02-05T00:00:00"/>
    <s v="SERVIÇO DE CONSULTORIA - SERVIÇOS DE CONSULTORIA  (100,00%);"/>
    <m/>
    <n v="3918"/>
    <n v="74067.439999999959"/>
    <x v="53"/>
    <x v="0"/>
    <n v="2"/>
    <x v="1"/>
    <x v="1"/>
    <x v="0"/>
  </r>
  <r>
    <d v="2025-02-05T00:00:00"/>
    <s v="CONTABILIDADE - CONTABILIDADE (100,00%);"/>
    <m/>
    <n v="955.27"/>
    <n v="73112.169999999955"/>
    <x v="24"/>
    <x v="0"/>
    <n v="2"/>
    <x v="1"/>
    <x v="1"/>
    <x v="0"/>
  </r>
  <r>
    <d v="2025-02-05T00:00:00"/>
    <s v="MANGUEIRAS E CONEXÕES - MANGUEIRAS / CONEXÕES (100,00%);"/>
    <m/>
    <n v="200"/>
    <n v="72912.169999999955"/>
    <x v="106"/>
    <x v="0"/>
    <n v="2"/>
    <x v="1"/>
    <x v="1"/>
    <x v="0"/>
  </r>
  <r>
    <d v="2025-02-05T00:00:00"/>
    <s v="MANUTENÇÃO RANGER GILVAN - MANUTENÇÃO/PEÇAS  VEICULOS (100,00%);"/>
    <m/>
    <n v="350"/>
    <n v="72562.169999999955"/>
    <x v="43"/>
    <x v="0"/>
    <n v="2"/>
    <x v="1"/>
    <x v="1"/>
    <x v="0"/>
  </r>
  <r>
    <d v="2025-02-05T00:00:00"/>
    <s v="REMOVEDOR PASTOSO - TINTAS E SOLVENTES (100,00%);"/>
    <m/>
    <n v="199.95"/>
    <n v="72362.219999999958"/>
    <x v="34"/>
    <x v="0"/>
    <n v="2"/>
    <x v="1"/>
    <x v="1"/>
    <x v="0"/>
  </r>
  <r>
    <d v="2025-02-05T00:00:00"/>
    <s v="TRANSFERENCIA CEF X ITAÚ - Transferência entre Bancos (100,00%);"/>
    <n v="31444.710000000003"/>
    <m/>
    <n v="103806.92999999996"/>
    <x v="6"/>
    <x v="0"/>
    <n v="2"/>
    <x v="1"/>
    <x v="1"/>
    <x v="0"/>
  </r>
  <r>
    <d v="2025-02-05T00:00:00"/>
    <s v="TRANSFERENCIA ENTRE BANCOS ITAÚ X SAFRA - Transferência entre Bancos (100,00%);"/>
    <m/>
    <n v="4334.84"/>
    <n v="99472.089999999967"/>
    <x v="1"/>
    <x v="0"/>
    <n v="2"/>
    <x v="1"/>
    <x v="1"/>
    <x v="0"/>
  </r>
  <r>
    <d v="2025-02-05T00:00:00"/>
    <s v="REMOVEDOR PASTOSO - TINTAS E SOLVENTES (100,00%);"/>
    <m/>
    <n v="138"/>
    <n v="99334.089999999967"/>
    <x v="34"/>
    <x v="0"/>
    <n v="2"/>
    <x v="1"/>
    <x v="1"/>
    <x v="0"/>
  </r>
  <r>
    <d v="2025-02-06T00:00:00"/>
    <s v="CORRIDA DE TAXI DA RODOVIÁRIA X CANTEIRO - TRANSPORTE DE COLABORADORES  (100,00%);"/>
    <m/>
    <n v="50"/>
    <n v="99284.089999999967"/>
    <x v="39"/>
    <x v="0"/>
    <n v="2"/>
    <x v="1"/>
    <x v="1"/>
    <x v="0"/>
  </r>
  <r>
    <d v="2025-02-06T00:00:00"/>
    <s v="CLEVELAND C. LUCENA JR - PIX 002.178.061-71 - FRETE MATERIAIS E EQUIPAMENTOS (100,00%);"/>
    <m/>
    <n v="2190.1999999999998"/>
    <n v="97093.88999999997"/>
    <x v="40"/>
    <x v="0"/>
    <n v="2"/>
    <x v="1"/>
    <x v="1"/>
    <x v="0"/>
  </r>
  <r>
    <d v="2025-02-06T00:00:00"/>
    <s v="GABRIELLE ELIAS DE FREITAS - PIX (64) 9 9259-1215 - FRETE TRANSPORTADORA (100,00%);"/>
    <m/>
    <n v="180"/>
    <n v="96913.88999999997"/>
    <x v="31"/>
    <x v="0"/>
    <n v="2"/>
    <x v="1"/>
    <x v="1"/>
    <x v="0"/>
  </r>
  <r>
    <d v="2025-02-06T00:00:00"/>
    <s v="MARIA DA FE VIDAL PASCOA - PIX 07.430.239/0004-93 - COMBUSTIVEL VEICULOS (100,00%);"/>
    <m/>
    <n v="1500"/>
    <n v="95413.88999999997"/>
    <x v="26"/>
    <x v="0"/>
    <n v="2"/>
    <x v="1"/>
    <x v="1"/>
    <x v="0"/>
  </r>
  <r>
    <d v="2025-02-06T00:00:00"/>
    <s v="LUCIMAR FRANCISCO DE SOUZA - PIX  (62) 9 8458-1214 - FRETE TRANSPORTADORA (100,00%);"/>
    <m/>
    <n v="120"/>
    <n v="95293.88999999997"/>
    <x v="31"/>
    <x v="0"/>
    <n v="2"/>
    <x v="1"/>
    <x v="1"/>
    <x v="0"/>
  </r>
  <r>
    <d v="2025-02-06T00:00:00"/>
    <s v="MANUTENÇÃO SERRA MARMORE - MANUTENÇÃO/PEÇAS MAQUINAS E EQUIPAMENTOS (100,00%);"/>
    <m/>
    <n v="84"/>
    <n v="95209.88999999997"/>
    <x v="48"/>
    <x v="0"/>
    <n v="2"/>
    <x v="1"/>
    <x v="1"/>
    <x v="0"/>
  </r>
  <r>
    <d v="2025-02-06T00:00:00"/>
    <s v="MATERIAL DE CONSUMO - LAMPADA - MATERIAIS DE CONSUMO EM OBRAS  (100,00%);"/>
    <m/>
    <n v="24"/>
    <n v="95185.88999999997"/>
    <x v="23"/>
    <x v="0"/>
    <n v="2"/>
    <x v="1"/>
    <x v="1"/>
    <x v="0"/>
  </r>
  <r>
    <d v="2025-02-06T00:00:00"/>
    <s v="REFEIÇÕES COLABORADORES - REFEIÇÕES COLABORADORES (100,00%);"/>
    <m/>
    <n v="112"/>
    <n v="95073.88999999997"/>
    <x v="35"/>
    <x v="0"/>
    <n v="2"/>
    <x v="1"/>
    <x v="1"/>
    <x v="0"/>
  </r>
  <r>
    <d v="2025-02-06T00:00:00"/>
    <s v="EXAME DEMISSIONAL EQUIPE PAULINO NEVES - EXAMES  (100,00%);"/>
    <m/>
    <n v="1056.92"/>
    <n v="94016.969999999972"/>
    <x v="56"/>
    <x v="0"/>
    <n v="2"/>
    <x v="1"/>
    <x v="1"/>
    <x v="0"/>
  </r>
  <r>
    <d v="2025-02-06T00:00:00"/>
    <s v="MOVEIS ALOJAMENTO - MOVEIS OBRAS  (100,00%);"/>
    <m/>
    <n v="1550"/>
    <n v="92466.969999999972"/>
    <x v="98"/>
    <x v="0"/>
    <n v="2"/>
    <x v="1"/>
    <x v="1"/>
    <x v="0"/>
  </r>
  <r>
    <d v="2025-02-06T00:00:00"/>
    <s v="ULTIMO PAGAMENTO REVISÃO 02 MAQ. HIDROJATOS - MANUTENÇÃO/PEÇAS MAQUINAS E EQUIPAMENTOS (100,00%);"/>
    <m/>
    <n v="2125"/>
    <n v="90341.969999999972"/>
    <x v="48"/>
    <x v="0"/>
    <n v="2"/>
    <x v="1"/>
    <x v="1"/>
    <x v="0"/>
  </r>
  <r>
    <d v="2025-02-06T00:00:00"/>
    <s v="JUROS BANCÁRIOS - CONTA ITAÚ EDUARDO - JUROS BANCARIOS  (100,00%);"/>
    <m/>
    <n v="87.61"/>
    <n v="90254.359999999971"/>
    <x v="2"/>
    <x v="0"/>
    <n v="2"/>
    <x v="1"/>
    <x v="1"/>
    <x v="0"/>
  </r>
  <r>
    <d v="2025-02-06T00:00:00"/>
    <s v="REMOVEDOR PASTOSO - TINTAS E SOLVENTES (100,00%);"/>
    <m/>
    <n v="379.5"/>
    <n v="89874.859999999971"/>
    <x v="34"/>
    <x v="0"/>
    <n v="2"/>
    <x v="1"/>
    <x v="1"/>
    <x v="0"/>
  </r>
  <r>
    <d v="2025-02-06T00:00:00"/>
    <s v="PEDAGIOS RANGER GENILDO - PEDAGIOS  (100,00%);"/>
    <m/>
    <n v="150"/>
    <n v="89724.859999999971"/>
    <x v="72"/>
    <x v="0"/>
    <n v="2"/>
    <x v="1"/>
    <x v="1"/>
    <x v="0"/>
  </r>
  <r>
    <d v="2025-02-06T00:00:00"/>
    <s v="TRANSFERÊNCIA ENTRE BANCOS ITAÚ X CEF - Transferência entre Bancos (100,00%);"/>
    <m/>
    <n v="370205.08"/>
    <n v="-280480.22000000003"/>
    <x v="1"/>
    <x v="0"/>
    <n v="2"/>
    <x v="1"/>
    <x v="1"/>
    <x v="0"/>
  </r>
  <r>
    <d v="2025-02-06T00:00:00"/>
    <s v="TRANSFERÊNCIA ENTRE BANCOS ITAÚ X CEF - Transferência entre Bancos (100,00%);"/>
    <m/>
    <n v="20000"/>
    <n v="-300480.22000000003"/>
    <x v="1"/>
    <x v="0"/>
    <n v="2"/>
    <x v="1"/>
    <x v="1"/>
    <x v="0"/>
  </r>
  <r>
    <d v="2025-02-06T00:00:00"/>
    <s v="TRANSFERÊNCIA ENTRE BANCOS ITAÚ ANDAIMES X ITAÚ - Transferência entre Bancos (100,00%);"/>
    <n v="450000"/>
    <m/>
    <n v="149519.77999999997"/>
    <x v="6"/>
    <x v="0"/>
    <n v="2"/>
    <x v="1"/>
    <x v="1"/>
    <x v="0"/>
  </r>
  <r>
    <d v="2025-02-06T00:00:00"/>
    <s v="JUROS BANCÁRIOS - JUROS BANCARIOS  (100,00%);"/>
    <m/>
    <n v="3426"/>
    <n v="146093.77999999997"/>
    <x v="2"/>
    <x v="0"/>
    <n v="2"/>
    <x v="1"/>
    <x v="1"/>
    <x v="0"/>
  </r>
  <r>
    <d v="2025-02-06T00:00:00"/>
    <s v="FOLHA PAGAMENTO REF. 01/2025 - SALARIO (100,00%);"/>
    <m/>
    <n v="94206.200000000012"/>
    <n v="51887.579999999958"/>
    <x v="7"/>
    <x v="0"/>
    <n v="2"/>
    <x v="1"/>
    <x v="1"/>
    <x v="0"/>
  </r>
  <r>
    <d v="2025-02-07T00:00:00"/>
    <s v="CREA ANGLO AMERICA NIQUELANDIA - GO - SERVIÇO CREA ANUIDADE (100,00%);"/>
    <m/>
    <n v="271.47000000000003"/>
    <n v="51616.109999999957"/>
    <x v="74"/>
    <x v="0"/>
    <n v="2"/>
    <x v="1"/>
    <x v="1"/>
    <x v="0"/>
  </r>
  <r>
    <d v="2025-02-07T00:00:00"/>
    <s v="SINDICATO - SINDICATO  (100,00%);"/>
    <m/>
    <n v="421.01"/>
    <n v="51195.099999999955"/>
    <x v="60"/>
    <x v="0"/>
    <n v="2"/>
    <x v="1"/>
    <x v="1"/>
    <x v="0"/>
  </r>
  <r>
    <d v="2025-02-07T00:00:00"/>
    <s v="SALARIO MURILO REF. 01/2025 - SALARIO (100,00%);"/>
    <m/>
    <n v="150"/>
    <n v="51045.099999999955"/>
    <x v="7"/>
    <x v="0"/>
    <n v="2"/>
    <x v="1"/>
    <x v="1"/>
    <x v="0"/>
  </r>
  <r>
    <d v="2025-02-07T00:00:00"/>
    <s v="M. A. S. GOMES - HOTEL - PIX 07.062.068/0001-44 - HOTEL COLABORADORES  (100,00%);"/>
    <m/>
    <n v="345"/>
    <n v="50700.099999999955"/>
    <x v="44"/>
    <x v="0"/>
    <n v="2"/>
    <x v="1"/>
    <x v="1"/>
    <x v="0"/>
  </r>
  <r>
    <d v="2025-02-07T00:00:00"/>
    <s v="INDUSTRIALLY ALIMENTAÇÃO - PIX 11.936.947/0001-25 - REFEIÇÕES COLABORADORES (100,00%);"/>
    <m/>
    <n v="8032.5"/>
    <n v="42667.599999999955"/>
    <x v="35"/>
    <x v="0"/>
    <n v="2"/>
    <x v="1"/>
    <x v="1"/>
    <x v="0"/>
  </r>
  <r>
    <d v="2025-02-07T00:00:00"/>
    <s v="SERGIO - PIX 006.626.551-76 - FRETE TRANSPORTADORA (100,00%);"/>
    <m/>
    <n v="480"/>
    <n v="42187.599999999955"/>
    <x v="31"/>
    <x v="0"/>
    <n v="2"/>
    <x v="1"/>
    <x v="1"/>
    <x v="0"/>
  </r>
  <r>
    <d v="2025-02-07T00:00:00"/>
    <s v="RODRIGO DANIEL DA CONCEIÇÃO - PIX 017.143.291-60 - MANUTENÇÃO/PEÇAS MAQUINAS E EQUIPAMENTOS (100,00%);"/>
    <m/>
    <n v="150"/>
    <n v="42037.599999999955"/>
    <x v="48"/>
    <x v="0"/>
    <n v="2"/>
    <x v="1"/>
    <x v="1"/>
    <x v="0"/>
  </r>
  <r>
    <d v="2025-02-07T00:00:00"/>
    <s v="LIMPEZA ALOJAMENTO - SERVIÇO LIMPEZA ALOJAMENTO/ESCRITORIO (100,00%);"/>
    <m/>
    <n v="150"/>
    <n v="41887.599999999955"/>
    <x v="61"/>
    <x v="0"/>
    <n v="2"/>
    <x v="1"/>
    <x v="1"/>
    <x v="0"/>
  </r>
  <r>
    <d v="2025-02-07T00:00:00"/>
    <s v="NATHALIA MADALENA GONCALVES - PIX 040.372.701-45 - SALARIO (100,00%);"/>
    <m/>
    <n v="2500"/>
    <n v="39387.599999999955"/>
    <x v="7"/>
    <x v="0"/>
    <n v="2"/>
    <x v="1"/>
    <x v="1"/>
    <x v="0"/>
  </r>
  <r>
    <d v="2025-02-07T00:00:00"/>
    <s v="MAQSS TREINAMENTOS LTDA - PIX 17.975.027/0002-83 / AG 301 OP 003 C/C 2082-7 - CURSOS / TREINAMENTOS  (100,00%);"/>
    <m/>
    <n v="600"/>
    <n v="38787.599999999955"/>
    <x v="63"/>
    <x v="0"/>
    <n v="2"/>
    <x v="1"/>
    <x v="1"/>
    <x v="0"/>
  </r>
  <r>
    <d v="2025-02-07T00:00:00"/>
    <s v="REFEIÇÕES COLABORADORES - REFEIÇÕES COLABORADORES (100,00%);"/>
    <m/>
    <n v="96"/>
    <n v="38691.599999999955"/>
    <x v="35"/>
    <x v="0"/>
    <n v="2"/>
    <x v="1"/>
    <x v="1"/>
    <x v="0"/>
  </r>
  <r>
    <d v="2025-02-07T00:00:00"/>
    <s v="DESPESAS VIAGEM AABA - COMBUSTIVEL VEICULOS (71,97%);_x000a__x000a_REFEIÇÕES COLABORADORES (28,03%);"/>
    <m/>
    <n v="296.51"/>
    <n v="38395.089999999953"/>
    <x v="26"/>
    <x v="0"/>
    <n v="2"/>
    <x v="1"/>
    <x v="1"/>
    <x v="0"/>
  </r>
  <r>
    <d v="2025-02-07T00:00:00"/>
    <s v="DESPESAS VIAGEM AABA - COMBUSTIVEL VEICULOS (71,97%);_x000a__x000a_REFEIÇÕES COLABORADORES (28,03%);"/>
    <m/>
    <n v="115.49"/>
    <n v="38279.599999999955"/>
    <x v="35"/>
    <x v="0"/>
    <n v="2"/>
    <x v="1"/>
    <x v="1"/>
    <x v="0"/>
  </r>
  <r>
    <d v="2025-02-07T00:00:00"/>
    <s v="LEILA ELIAS DA SILVA - PIX (64) 9 8424-8021 - MOVEIS OBRAS  (100,00%);"/>
    <m/>
    <n v="650"/>
    <n v="37629.599999999955"/>
    <x v="98"/>
    <x v="0"/>
    <n v="2"/>
    <x v="1"/>
    <x v="1"/>
    <x v="0"/>
  </r>
  <r>
    <d v="2025-02-07T00:00:00"/>
    <s v="ERALDO JOSÉ ALVES - ACERTO RESCISORIOS  (100,00%);"/>
    <m/>
    <n v="15213.769999999999"/>
    <n v="22415.829999999958"/>
    <x v="51"/>
    <x v="0"/>
    <n v="2"/>
    <x v="1"/>
    <x v="1"/>
    <x v="0"/>
  </r>
  <r>
    <d v="2025-02-07T00:00:00"/>
    <s v="ALFREDO HENRIQUE DA SILVA CHAVES - ACERTO RESCISORIOS  (100,00%);"/>
    <m/>
    <n v="12460.32"/>
    <n v="9955.5099999999584"/>
    <x v="51"/>
    <x v="0"/>
    <n v="2"/>
    <x v="1"/>
    <x v="1"/>
    <x v="0"/>
  </r>
  <r>
    <d v="2025-02-07T00:00:00"/>
    <s v="REFEIÇÕES COLBORADORES 07/02 A 15/02/25 - REFEIÇÕES COLABORADORES (100,00%);"/>
    <m/>
    <n v="1935"/>
    <n v="8020.5099999999584"/>
    <x v="35"/>
    <x v="0"/>
    <n v="2"/>
    <x v="1"/>
    <x v="1"/>
    <x v="0"/>
  </r>
  <r>
    <d v="2025-02-07T00:00:00"/>
    <s v="REFEIÇÕES COLABORADORES - GILVAN BATISTA - REFEIÇÕES COLABORADORES (100,00%);"/>
    <m/>
    <n v="412.5"/>
    <n v="7608.0099999999584"/>
    <x v="35"/>
    <x v="0"/>
    <n v="2"/>
    <x v="1"/>
    <x v="1"/>
    <x v="0"/>
  </r>
  <r>
    <d v="2025-02-07T00:00:00"/>
    <s v="LOCAÇÃO MUNCK ENTREGA E RETIRADA INTERCALARES ETERNIT - LOCAÇÃO MUNCK / GUINDASTES (100,00%);"/>
    <m/>
    <n v="2000"/>
    <n v="5608.0099999999584"/>
    <x v="37"/>
    <x v="0"/>
    <n v="2"/>
    <x v="1"/>
    <x v="1"/>
    <x v="0"/>
  </r>
  <r>
    <d v="2025-02-07T00:00:00"/>
    <s v="02 CAMINHÕES DE AREIA - ABRASIVOS (100,00%);"/>
    <m/>
    <n v="2000"/>
    <n v="3608.0099999999584"/>
    <x v="52"/>
    <x v="0"/>
    <n v="2"/>
    <x v="1"/>
    <x v="1"/>
    <x v="0"/>
  </r>
  <r>
    <d v="2025-02-07T00:00:00"/>
    <s v="DESPESA COM PROCESSO - TIAGO SANTOS - DESPESAS COM PROCESSOS  (100,00%);"/>
    <m/>
    <n v="17.78"/>
    <n v="3590.2299999999582"/>
    <x v="15"/>
    <x v="0"/>
    <n v="2"/>
    <x v="1"/>
    <x v="1"/>
    <x v="0"/>
  </r>
  <r>
    <d v="2025-02-07T00:00:00"/>
    <s v="GUIA FINAL PROCESSO TIAGO SANTOS - DESPESAS COM PROCESSOS  (100,00%);"/>
    <m/>
    <n v="82.39"/>
    <n v="3507.8399999999583"/>
    <x v="15"/>
    <x v="0"/>
    <n v="2"/>
    <x v="1"/>
    <x v="1"/>
    <x v="0"/>
  </r>
  <r>
    <d v="2025-02-07T00:00:00"/>
    <s v="ERALDO JOSÉ ALVES - FGTS FUNCIONARIOS  (100,00%);"/>
    <m/>
    <n v="849.3"/>
    <n v="2658.5399999999581"/>
    <x v="58"/>
    <x v="0"/>
    <n v="2"/>
    <x v="1"/>
    <x v="1"/>
    <x v="0"/>
  </r>
  <r>
    <d v="2025-02-07T00:00:00"/>
    <s v="ALFREDO HENRIQUE DA SILVA CHAVES - FGTS FUNCIONARIOS  (100,00%);"/>
    <m/>
    <n v="667.72"/>
    <n v="1990.8199999999581"/>
    <x v="58"/>
    <x v="0"/>
    <n v="2"/>
    <x v="1"/>
    <x v="1"/>
    <x v="0"/>
  </r>
  <r>
    <d v="2025-02-07T00:00:00"/>
    <s v="TAR. CONTR/RENOV CTA GAR - TARIFAS BANCARIAS (100,00%);"/>
    <m/>
    <n v="165"/>
    <n v="1825.8199999999581"/>
    <x v="8"/>
    <x v="0"/>
    <n v="2"/>
    <x v="1"/>
    <x v="1"/>
    <x v="0"/>
  </r>
  <r>
    <d v="2025-02-07T00:00:00"/>
    <s v="BLOQUEIO JUDICIAL AÇÃO TRABALHISTA - DESPESAS COM PROCESSOS  (100,00%);"/>
    <m/>
    <n v="82.39"/>
    <n v="1743.429999999958"/>
    <x v="12"/>
    <x v="0"/>
    <n v="2"/>
    <x v="1"/>
    <x v="1"/>
    <x v="0"/>
  </r>
  <r>
    <d v="2025-02-10T00:00:00"/>
    <s v="CAMINHAO ELFA - FINANCIAMENTO (100,00%);"/>
    <m/>
    <n v="4372.84"/>
    <n v="-2629.4100000000421"/>
    <x v="9"/>
    <x v="0"/>
    <n v="2"/>
    <x v="1"/>
    <x v="1"/>
    <x v="0"/>
  </r>
  <r>
    <d v="2025-02-10T00:00:00"/>
    <s v="BONIFICAÇÃO MAGNO - BONIFICAÇOES (100,00%);"/>
    <m/>
    <n v="5000"/>
    <n v="-7629.4100000000417"/>
    <x v="45"/>
    <x v="0"/>
    <n v="2"/>
    <x v="1"/>
    <x v="1"/>
    <x v="0"/>
  </r>
  <r>
    <d v="2025-02-10T00:00:00"/>
    <s v="ALUGUEL SIDNEY / ENCARREGADO - ALUGUEL ALOJAMENTO  (100,00%);"/>
    <m/>
    <n v="1400"/>
    <n v="-9029.4100000000417"/>
    <x v="21"/>
    <x v="0"/>
    <n v="2"/>
    <x v="1"/>
    <x v="1"/>
    <x v="0"/>
  </r>
  <r>
    <d v="2025-02-10T00:00:00"/>
    <s v="MARIA ANGELA P LOPES - ALUGUEL ALOJAMENTO  (100,00%);"/>
    <m/>
    <n v="2118"/>
    <n v="-11147.410000000042"/>
    <x v="21"/>
    <x v="0"/>
    <n v="2"/>
    <x v="1"/>
    <x v="1"/>
    <x v="0"/>
  </r>
  <r>
    <d v="2025-02-10T00:00:00"/>
    <s v="MARIA ANGELA P LOPES - ALUGUEL ALOJAMENTO  (100,00%);"/>
    <m/>
    <n v="1412"/>
    <n v="-12559.410000000042"/>
    <x v="21"/>
    <x v="0"/>
    <n v="2"/>
    <x v="1"/>
    <x v="1"/>
    <x v="0"/>
  </r>
  <r>
    <d v="2025-02-10T00:00:00"/>
    <s v="ALUGUEL GALPAO ADM 10/02 A 10/03 - ALUGUEIS ADM (100,00%);"/>
    <m/>
    <n v="9000"/>
    <n v="-21559.41000000004"/>
    <x v="77"/>
    <x v="0"/>
    <n v="2"/>
    <x v="1"/>
    <x v="1"/>
    <x v="0"/>
  </r>
  <r>
    <d v="2025-02-10T00:00:00"/>
    <s v="RUA DOS ANDRADES N 211 PERIODO 10-02 A 10-03 - ALUGUEL ALOJAMENTO  (100,00%);"/>
    <m/>
    <n v="4800"/>
    <n v="-26359.41000000004"/>
    <x v="21"/>
    <x v="0"/>
    <n v="2"/>
    <x v="1"/>
    <x v="1"/>
    <x v="0"/>
  </r>
  <r>
    <d v="2025-02-10T00:00:00"/>
    <s v="ALUGUEL JULIANO  10-02 a 10-03 - ALUGUEL ALOJAMENTO  (100,00%);"/>
    <m/>
    <n v="3200"/>
    <n v="-29559.41000000004"/>
    <x v="21"/>
    <x v="0"/>
    <n v="2"/>
    <x v="1"/>
    <x v="1"/>
    <x v="0"/>
  </r>
  <r>
    <d v="2025-02-10T00:00:00"/>
    <s v="MAGNO - ALUGUEL ALOJAMENTO  (100,00%);"/>
    <m/>
    <n v="1000"/>
    <n v="-30559.41000000004"/>
    <x v="21"/>
    <x v="0"/>
    <n v="2"/>
    <x v="1"/>
    <x v="1"/>
    <x v="0"/>
  </r>
  <r>
    <d v="2025-02-10T00:00:00"/>
    <s v="REF. 10/02 A 10/03 - SERVIÇO LIMPEZA ALOJAMENTO/ESCRITORIO (100,00%);"/>
    <m/>
    <n v="900"/>
    <n v="-31459.41000000004"/>
    <x v="61"/>
    <x v="0"/>
    <n v="2"/>
    <x v="1"/>
    <x v="1"/>
    <x v="0"/>
  </r>
  <r>
    <d v="2025-02-10T00:00:00"/>
    <s v="UNIMED GILVAN MÊS 02/2025 - PLANO DE SAUDE GILVAN / GENILDO (100,00%);"/>
    <m/>
    <n v="2411.33"/>
    <n v="-33870.740000000042"/>
    <x v="67"/>
    <x v="0"/>
    <n v="2"/>
    <x v="1"/>
    <x v="1"/>
    <x v="0"/>
  </r>
  <r>
    <d v="2025-02-10T00:00:00"/>
    <s v="PLANO DE SAÚDE REF. MÊS 02/2025 - PLANO DE SAUDE  (100,00%);"/>
    <m/>
    <n v="1278.78"/>
    <n v="-35149.52000000004"/>
    <x v="67"/>
    <x v="0"/>
    <n v="2"/>
    <x v="1"/>
    <x v="1"/>
    <x v="0"/>
  </r>
  <r>
    <d v="2025-02-10T00:00:00"/>
    <s v="UNIMED GENILDO MÊS 02/2025 - PLANO DE SAUDE GILVAN / GENILDO (100,00%);"/>
    <m/>
    <n v="3402.34"/>
    <n v="-38551.860000000044"/>
    <x v="67"/>
    <x v="0"/>
    <n v="2"/>
    <x v="1"/>
    <x v="1"/>
    <x v="0"/>
  </r>
  <r>
    <d v="2025-02-10T00:00:00"/>
    <s v="REFEIÇÕES COLABORADORES 16/01 A 31/01/25 - REFEIÇÕES COLABORADORES (100,00%);"/>
    <m/>
    <n v="3007"/>
    <n v="-41558.860000000044"/>
    <x v="35"/>
    <x v="0"/>
    <n v="2"/>
    <x v="1"/>
    <x v="1"/>
    <x v="0"/>
  </r>
  <r>
    <d v="2025-02-10T00:00:00"/>
    <s v="TAG CAIXA REF. MÊS 01/2025 - PEDAGIOS  (100,00%);"/>
    <m/>
    <n v="124.04"/>
    <n v="-41682.900000000045"/>
    <x v="72"/>
    <x v="0"/>
    <n v="2"/>
    <x v="1"/>
    <x v="1"/>
    <x v="0"/>
  </r>
  <r>
    <d v="2025-02-10T00:00:00"/>
    <s v="COMBUSTÍVEL - COMBUSTIVEL VEICULOS (100,00%);"/>
    <m/>
    <n v="1694.92"/>
    <n v="-43377.820000000043"/>
    <x v="26"/>
    <x v="0"/>
    <n v="2"/>
    <x v="1"/>
    <x v="1"/>
    <x v="0"/>
  </r>
  <r>
    <d v="2025-02-10T00:00:00"/>
    <s v="REFEIÇÕES COLABORADORES REF. 16/01 A 31/01 - REFEIÇÕES COLABORADORES (100,00%);"/>
    <m/>
    <n v="5880"/>
    <n v="-49257.820000000043"/>
    <x v="35"/>
    <x v="0"/>
    <n v="2"/>
    <x v="1"/>
    <x v="1"/>
    <x v="0"/>
  </r>
  <r>
    <d v="2025-02-10T00:00:00"/>
    <s v="SINDICATO - SINDICATO  (100,00%);"/>
    <m/>
    <n v="979.78"/>
    <n v="-50237.600000000042"/>
    <x v="60"/>
    <x v="0"/>
    <n v="2"/>
    <x v="1"/>
    <x v="1"/>
    <x v="0"/>
  </r>
  <r>
    <d v="2025-02-10T00:00:00"/>
    <s v="HOSPEDAGEM DE SITE / E-MAIL - SISTEMA / SERVIDOR  (100,00%);"/>
    <m/>
    <n v="470.76"/>
    <n v="-50708.360000000044"/>
    <x v="69"/>
    <x v="0"/>
    <n v="2"/>
    <x v="1"/>
    <x v="1"/>
    <x v="0"/>
  </r>
  <r>
    <d v="2025-02-10T00:00:00"/>
    <s v="SEGUROS EFFA / IVECO - SEGUROS DE VEICULOS  (100,00%);"/>
    <m/>
    <n v="690.1"/>
    <n v="-51398.460000000043"/>
    <x v="71"/>
    <x v="0"/>
    <n v="2"/>
    <x v="1"/>
    <x v="1"/>
    <x v="0"/>
  </r>
  <r>
    <d v="2025-02-10T00:00:00"/>
    <s v="IDEVANIR - REFEIÇÕES COLABORADORES (100,00%);"/>
    <m/>
    <n v="168"/>
    <n v="-51566.460000000043"/>
    <x v="35"/>
    <x v="0"/>
    <n v="2"/>
    <x v="1"/>
    <x v="1"/>
    <x v="0"/>
  </r>
  <r>
    <d v="2025-02-10T00:00:00"/>
    <s v="RAIMUNDO - PIX 998.884.596-00 - REFEIÇÕES COLABORADORES (100,00%);"/>
    <m/>
    <n v="359.6"/>
    <n v="-51926.060000000041"/>
    <x v="35"/>
    <x v="0"/>
    <n v="2"/>
    <x v="1"/>
    <x v="1"/>
    <x v="0"/>
  </r>
  <r>
    <d v="2025-02-10T00:00:00"/>
    <s v="DESPESAS VIAGEM RUAN - BRASILIA X GOIANESIA E GOIANESIA X BARRO ALTO - REFEIÇÕES COLABORADORES (22,90%);_x000a__x000a_PASSAGENS COLABORADORES (77,10%);"/>
    <m/>
    <n v="40"/>
    <n v="-51966.060000000041"/>
    <x v="35"/>
    <x v="0"/>
    <n v="2"/>
    <x v="1"/>
    <x v="1"/>
    <x v="0"/>
  </r>
  <r>
    <d v="2025-02-10T00:00:00"/>
    <s v="DESPESAS VIAGEM RUAN - BRASILIA X GOIANESIA E GOIANESIA X BARRO ALTO - REFEIÇÕES COLABORADORES (22,90%);_x000a__x000a_PASSAGENS COLABORADORES (77,10%);"/>
    <m/>
    <n v="134.69999999999999"/>
    <n v="-52100.760000000038"/>
    <x v="36"/>
    <x v="0"/>
    <n v="2"/>
    <x v="1"/>
    <x v="1"/>
    <x v="0"/>
  </r>
  <r>
    <d v="2025-02-10T00:00:00"/>
    <s v="PROCESSO VINICIUS CARLOS - DESPESAS COM PROCESSOS  (100,00%);"/>
    <m/>
    <n v="542.98"/>
    <n v="-52643.740000000042"/>
    <x v="15"/>
    <x v="0"/>
    <n v="2"/>
    <x v="1"/>
    <x v="1"/>
    <x v="0"/>
  </r>
  <r>
    <d v="2025-02-10T00:00:00"/>
    <s v="REFEIÇÕES COLABORADORES - REFEIÇÕES COLABORADORES (100,00%);"/>
    <m/>
    <n v="112"/>
    <n v="-52755.740000000042"/>
    <x v="35"/>
    <x v="0"/>
    <n v="2"/>
    <x v="1"/>
    <x v="1"/>
    <x v="0"/>
  </r>
  <r>
    <d v="2025-02-10T00:00:00"/>
    <s v="REFEIÇÕES COLAB. / RUAN FIGUEROA REF. 10/02 A 15/02 - REFEIÇÕES COLABORADORES (76,88%);_x000a__x000a_TRANSPORTE DE COLABORADORES  (23,12%);"/>
    <m/>
    <n v="332.5"/>
    <n v="-53088.240000000042"/>
    <x v="35"/>
    <x v="0"/>
    <n v="2"/>
    <x v="1"/>
    <x v="1"/>
    <x v="0"/>
  </r>
  <r>
    <d v="2025-02-10T00:00:00"/>
    <s v="REFEIÇÕES COLAB. / RUAN FIGUEROA REF. 10/02 A 15/02 - REFEIÇÕES COLABORADORES (76,88%);_x000a__x000a_TRANSPORTE DE COLABORADORES  (23,12%);"/>
    <m/>
    <n v="100"/>
    <n v="-53188.240000000042"/>
    <x v="39"/>
    <x v="0"/>
    <n v="2"/>
    <x v="1"/>
    <x v="1"/>
    <x v="0"/>
  </r>
  <r>
    <d v="2025-02-10T00:00:00"/>
    <s v="MATERIAIS ELETRICOS - MONTAGEM PAINEL HIDROJATO - MATERIAL ELETRICO  (100,00%);"/>
    <m/>
    <n v="768.64"/>
    <n v="-53956.880000000041"/>
    <x v="111"/>
    <x v="0"/>
    <n v="2"/>
    <x v="1"/>
    <x v="1"/>
    <x v="0"/>
  </r>
  <r>
    <d v="2025-02-10T00:00:00"/>
    <s v="MATERIAIS ELETRICOS - MONTAGEM PAINEL HIDROJATO - MATERIAL ELETRICO  (100,00%);"/>
    <m/>
    <n v="14.02"/>
    <n v="-53970.900000000038"/>
    <x v="111"/>
    <x v="0"/>
    <n v="2"/>
    <x v="1"/>
    <x v="1"/>
    <x v="0"/>
  </r>
  <r>
    <d v="2025-02-10T00:00:00"/>
    <s v="MOVEIS OBRAS - VENTILADOR - MOVEIS OBRAS  (100,00%);"/>
    <m/>
    <n v="200"/>
    <n v="-54170.900000000038"/>
    <x v="98"/>
    <x v="0"/>
    <n v="2"/>
    <x v="1"/>
    <x v="1"/>
    <x v="0"/>
  </r>
  <r>
    <d v="2025-02-10T00:00:00"/>
    <s v="MOVEIS OBRAS - CAPA COLCHÃO - MOVEIS OBRAS  (100,00%);"/>
    <m/>
    <n v="700"/>
    <n v="-54870.900000000038"/>
    <x v="98"/>
    <x v="0"/>
    <n v="2"/>
    <x v="1"/>
    <x v="1"/>
    <x v="0"/>
  </r>
  <r>
    <d v="2025-02-10T00:00:00"/>
    <s v="EPIS - EPIS (100,00%);"/>
    <m/>
    <n v="424.33"/>
    <n v="-55295.23000000004"/>
    <x v="20"/>
    <x v="0"/>
    <n v="2"/>
    <x v="1"/>
    <x v="1"/>
    <x v="0"/>
  </r>
  <r>
    <d v="2025-02-10T00:00:00"/>
    <s v="VALE ALIMENTAÇÃO REF. 01/2025 - VALE ALIMENTAÇÃO (100,00%);"/>
    <m/>
    <n v="500"/>
    <n v="-55795.23000000004"/>
    <x v="76"/>
    <x v="0"/>
    <n v="2"/>
    <x v="1"/>
    <x v="1"/>
    <x v="0"/>
  </r>
  <r>
    <d v="2025-02-10T00:00:00"/>
    <s v="VALE ALIMENTAÇÃO REF. 01/2025 - VALE ALIMENTAÇÃO (100,00%);"/>
    <m/>
    <n v="1370"/>
    <n v="-57165.23000000004"/>
    <x v="76"/>
    <x v="0"/>
    <n v="2"/>
    <x v="1"/>
    <x v="1"/>
    <x v="0"/>
  </r>
  <r>
    <d v="2025-02-10T00:00:00"/>
    <s v="VALE ALIMENTAÇÃO REF. 01/2025 - VALE ALIMENTAÇÃO (100,00%);"/>
    <m/>
    <n v="1710"/>
    <n v="-58875.23000000004"/>
    <x v="76"/>
    <x v="0"/>
    <n v="2"/>
    <x v="1"/>
    <x v="1"/>
    <x v="0"/>
  </r>
  <r>
    <d v="2025-02-10T00:00:00"/>
    <s v="VALE ALIMENTAÇÃO REF. 01/2025 - VALE ALIMENTAÇÃO (100,00%);"/>
    <m/>
    <n v="2280"/>
    <n v="-61155.23000000004"/>
    <x v="76"/>
    <x v="0"/>
    <n v="2"/>
    <x v="1"/>
    <x v="1"/>
    <x v="0"/>
  </r>
  <r>
    <d v="2025-02-10T00:00:00"/>
    <s v="VALE ALIMENTAÇÃO REF. 01/2025 - VALE ALIMENTAÇÃO (100,00%);"/>
    <m/>
    <n v="2867.22"/>
    <n v="-64022.450000000041"/>
    <x v="76"/>
    <x v="0"/>
    <n v="2"/>
    <x v="1"/>
    <x v="1"/>
    <x v="0"/>
  </r>
  <r>
    <d v="2025-02-10T00:00:00"/>
    <s v="VALE ALIMENTAÇÃO REF. 01/2025 - VALE ALIMENTAÇÃO (100,00%);"/>
    <m/>
    <n v="4736.66"/>
    <n v="-68759.110000000044"/>
    <x v="76"/>
    <x v="0"/>
    <n v="2"/>
    <x v="1"/>
    <x v="1"/>
    <x v="0"/>
  </r>
  <r>
    <d v="2025-02-10T00:00:00"/>
    <s v="VALE ALIMENTAÇÃO REF. 01/2025 - VALE ALIMENTAÇÃO (100,00%);"/>
    <m/>
    <n v="13509"/>
    <n v="-82268.110000000044"/>
    <x v="76"/>
    <x v="0"/>
    <n v="2"/>
    <x v="1"/>
    <x v="1"/>
    <x v="0"/>
  </r>
  <r>
    <d v="2025-02-10T00:00:00"/>
    <s v="TRANSFERÊNCIA ENTRE BANCOS ITAÚ ANDAIMES X ITAU - Transferência entre Bancos (100,00%);"/>
    <n v="100000"/>
    <m/>
    <n v="17731.889999999956"/>
    <x v="6"/>
    <x v="0"/>
    <n v="2"/>
    <x v="1"/>
    <x v="1"/>
    <x v="0"/>
  </r>
  <r>
    <d v="2025-02-11T00:00:00"/>
    <s v="GABRIELLE ELIAS DE FREITAS - PIX (64) 9 9259-1215 - FRETE TRANSPORTADORA (100,00%);"/>
    <m/>
    <n v="50"/>
    <n v="17681.889999999956"/>
    <x v="31"/>
    <x v="0"/>
    <n v="2"/>
    <x v="1"/>
    <x v="1"/>
    <x v="0"/>
  </r>
  <r>
    <d v="2025-02-11T00:00:00"/>
    <s v="CINTYA SAMPAIO SOARES BATISTA - PIX (64) 98122-8770 - LOCAÇAO CAÇAMBA P/ RESIDUOS  (100,00%);"/>
    <m/>
    <n v="380"/>
    <n v="17301.889999999956"/>
    <x v="93"/>
    <x v="0"/>
    <n v="2"/>
    <x v="1"/>
    <x v="1"/>
    <x v="0"/>
  </r>
  <r>
    <d v="2025-02-11T00:00:00"/>
    <s v="VISITA TECNICA ARAXÁ - COMBUSTIVEL VEICULOS (85,71%);_x000a__x000a_REFEIÇÕES COLABORADORES (14,29%);"/>
    <m/>
    <n v="299.98"/>
    <n v="17001.909999999956"/>
    <x v="26"/>
    <x v="0"/>
    <n v="2"/>
    <x v="1"/>
    <x v="1"/>
    <x v="0"/>
  </r>
  <r>
    <d v="2025-02-11T00:00:00"/>
    <s v="VISITA TECNICA ARAXÁ - COMBUSTIVEL VEICULOS (85,71%);_x000a__x000a_REFEIÇÕES COLABORADORES (14,29%);"/>
    <m/>
    <n v="50.02"/>
    <n v="16951.889999999956"/>
    <x v="35"/>
    <x v="0"/>
    <n v="2"/>
    <x v="1"/>
    <x v="1"/>
    <x v="0"/>
  </r>
  <r>
    <d v="2025-02-11T00:00:00"/>
    <s v="ANTENASAT - PIX 53.701.357/0001-63 - ALUGUEL ALOJAMENTO  (100,00%);"/>
    <m/>
    <n v="500"/>
    <n v="16451.889999999956"/>
    <x v="21"/>
    <x v="0"/>
    <n v="2"/>
    <x v="1"/>
    <x v="1"/>
    <x v="0"/>
  </r>
  <r>
    <d v="2025-02-11T00:00:00"/>
    <s v="RECARREGAR CELULAR ADM - INTERNET / TELEFONE ADM  (100,00%);"/>
    <m/>
    <n v="40"/>
    <n v="16411.889999999956"/>
    <x v="84"/>
    <x v="0"/>
    <n v="2"/>
    <x v="1"/>
    <x v="1"/>
    <x v="0"/>
  </r>
  <r>
    <d v="2025-02-11T00:00:00"/>
    <s v="ELESSANDRO OLIVEIRA - PIX  elessandrodeoliveira07@gmail.com - ALUGUEL ALOJAMENTO  (100,00%);"/>
    <m/>
    <n v="255"/>
    <n v="16156.889999999956"/>
    <x v="21"/>
    <x v="0"/>
    <n v="2"/>
    <x v="1"/>
    <x v="1"/>
    <x v="0"/>
  </r>
  <r>
    <d v="2025-02-11T00:00:00"/>
    <s v="MATERIAIS DE PAPELARIA - PAPEL A4 - MATERIAS DE ESCRITORIO / PAPELARIA  (100,00%);"/>
    <m/>
    <n v="29.5"/>
    <n v="16127.389999999956"/>
    <x v="64"/>
    <x v="0"/>
    <n v="2"/>
    <x v="1"/>
    <x v="1"/>
    <x v="0"/>
  </r>
  <r>
    <d v="2025-02-11T00:00:00"/>
    <s v="REFEIÇÕES COLABORADORES - REFEIÇÕES COLABORADORES (100,00%);"/>
    <m/>
    <n v="112"/>
    <n v="16015.389999999956"/>
    <x v="35"/>
    <x v="0"/>
    <n v="2"/>
    <x v="1"/>
    <x v="1"/>
    <x v="0"/>
  </r>
  <r>
    <d v="2025-02-11T00:00:00"/>
    <s v="BOBINA DE ALUMINIO PARA OBRA - PEGA NA MOSAIC UBA - DESPESAS C/ CONSTRUÇÃO ESCRITORIO ADM  (100,00%);"/>
    <m/>
    <n v="1000"/>
    <n v="15015.389999999956"/>
    <x v="112"/>
    <x v="0"/>
    <n v="2"/>
    <x v="1"/>
    <x v="1"/>
    <x v="0"/>
  </r>
  <r>
    <d v="2025-02-11T00:00:00"/>
    <s v="PASSAGENS COLABORADORES 03/02 A 07/02/25 - PASSAGENS COLABORADORES (100,00%);"/>
    <m/>
    <n v="7935.47"/>
    <n v="7079.9199999999555"/>
    <x v="36"/>
    <x v="0"/>
    <n v="2"/>
    <x v="1"/>
    <x v="1"/>
    <x v="0"/>
  </r>
  <r>
    <d v="2025-02-11T00:00:00"/>
    <s v="DESPESA DE VIAGENS REF. SEMANA 03/02 A 07/02 - REFEIÇÕES COLABORADORES (100,00%);"/>
    <m/>
    <n v="480"/>
    <n v="6599.9199999999555"/>
    <x v="35"/>
    <x v="0"/>
    <n v="2"/>
    <x v="1"/>
    <x v="1"/>
    <x v="0"/>
  </r>
  <r>
    <d v="2025-02-11T00:00:00"/>
    <s v="MANUTENÇÃO OROCH - MANUTENÇÃO/PEÇAS  VEICULOS (100,00%);"/>
    <m/>
    <n v="861.25"/>
    <n v="5738.6699999999555"/>
    <x v="43"/>
    <x v="0"/>
    <n v="2"/>
    <x v="1"/>
    <x v="1"/>
    <x v="0"/>
  </r>
  <r>
    <d v="2025-02-11T00:00:00"/>
    <s v="FRETE ENCOMENDA GOIÂNIA X BARRO ALTO - FRETE TRANSPORTADORA (100,00%);"/>
    <m/>
    <n v="280"/>
    <n v="5458.6699999999555"/>
    <x v="31"/>
    <x v="0"/>
    <n v="2"/>
    <x v="1"/>
    <x v="1"/>
    <x v="0"/>
  </r>
  <r>
    <d v="2025-02-11T00:00:00"/>
    <s v="REFEIÇÕES COLABORADORES - REFEIÇÕES COLABORADORES (100,00%);"/>
    <m/>
    <n v="562.5"/>
    <n v="4896.1699999999555"/>
    <x v="35"/>
    <x v="0"/>
    <n v="2"/>
    <x v="1"/>
    <x v="1"/>
    <x v="0"/>
  </r>
  <r>
    <d v="2025-02-11T00:00:00"/>
    <s v="MANUTENÇÃO ALTERNADOR COMPRESSOR 275 PCM - MANUTENÇÃO/PEÇAS MAQUINAS E EQUIPAMENTOS (100,00%);"/>
    <m/>
    <n v="350"/>
    <n v="4546.1699999999555"/>
    <x v="48"/>
    <x v="0"/>
    <n v="2"/>
    <x v="1"/>
    <x v="1"/>
    <x v="0"/>
  </r>
  <r>
    <d v="2025-02-11T00:00:00"/>
    <s v="INTERNET ADM - INTERNET / TELEFONE ADM  (100,00%);"/>
    <m/>
    <n v="143.9"/>
    <n v="4402.2699999999559"/>
    <x v="84"/>
    <x v="0"/>
    <n v="2"/>
    <x v="1"/>
    <x v="1"/>
    <x v="0"/>
  </r>
  <r>
    <d v="2025-02-12T00:00:00"/>
    <s v="ACORDO JUDICIAL REINALDO FREITAS - MOSAIC UBA - GUIAS TRABALHISTAS E PROCESSO (100,00%);"/>
    <m/>
    <n v="1500"/>
    <n v="2902.2699999999559"/>
    <x v="15"/>
    <x v="0"/>
    <n v="2"/>
    <x v="1"/>
    <x v="1"/>
    <x v="0"/>
  </r>
  <r>
    <d v="2025-02-12T00:00:00"/>
    <s v="SOPRADOR AR BS470 - MAQUINAS / EQUIPAMENTOS  (100,00%);"/>
    <m/>
    <n v="310"/>
    <n v="2592.2699999999559"/>
    <x v="38"/>
    <x v="0"/>
    <n v="2"/>
    <x v="1"/>
    <x v="1"/>
    <x v="0"/>
  </r>
  <r>
    <d v="2025-02-12T00:00:00"/>
    <s v="TINTAS E SOLVENTES - TINTAS E SOLVENTES (100,00%);"/>
    <m/>
    <n v="1704"/>
    <n v="888.26999999995587"/>
    <x v="34"/>
    <x v="0"/>
    <n v="2"/>
    <x v="1"/>
    <x v="1"/>
    <x v="0"/>
  </r>
  <r>
    <d v="2025-02-12T00:00:00"/>
    <s v="MANGUEIRAS E CONEXÕES - MANGUEIRAS / CONEXÕES (100,00%);"/>
    <m/>
    <n v="465"/>
    <n v="423.26999999995587"/>
    <x v="106"/>
    <x v="0"/>
    <n v="2"/>
    <x v="1"/>
    <x v="1"/>
    <x v="0"/>
  </r>
  <r>
    <d v="2025-02-12T00:00:00"/>
    <s v="UNIFORMES - UNIFORMES (100,00%);"/>
    <m/>
    <n v="2440"/>
    <n v="-2016.7300000000441"/>
    <x v="19"/>
    <x v="0"/>
    <n v="2"/>
    <x v="1"/>
    <x v="1"/>
    <x v="0"/>
  </r>
  <r>
    <d v="2025-02-12T00:00:00"/>
    <s v="MANGUEIRAS E CONEXÕES - MANGUEIRAS / CONEXÕES (100,00%);"/>
    <m/>
    <n v="863"/>
    <n v="-2879.7300000000441"/>
    <x v="106"/>
    <x v="0"/>
    <n v="2"/>
    <x v="1"/>
    <x v="1"/>
    <x v="0"/>
  </r>
  <r>
    <d v="2025-02-12T00:00:00"/>
    <s v="EPIS - EPIS (100,00%);"/>
    <m/>
    <n v="853.38"/>
    <n v="-3733.1100000000442"/>
    <x v="20"/>
    <x v="0"/>
    <n v="2"/>
    <x v="1"/>
    <x v="1"/>
    <x v="0"/>
  </r>
  <r>
    <d v="2025-02-12T00:00:00"/>
    <s v="EPIS - EPIS (100,00%);"/>
    <m/>
    <n v="567.76"/>
    <n v="-4300.8700000000445"/>
    <x v="20"/>
    <x v="0"/>
    <n v="2"/>
    <x v="1"/>
    <x v="1"/>
    <x v="0"/>
  </r>
  <r>
    <d v="2025-02-12T00:00:00"/>
    <s v="MATERIAIS DE PAPELARIA - MATERIAS DE ESCRITORIO / PAPELARIA  (100,00%);"/>
    <m/>
    <n v="328.54"/>
    <n v="-4629.4100000000444"/>
    <x v="64"/>
    <x v="0"/>
    <n v="2"/>
    <x v="1"/>
    <x v="1"/>
    <x v="0"/>
  </r>
  <r>
    <d v="2025-02-12T00:00:00"/>
    <s v="MATERIAIS DE PAPELARIA - MATERIAS DE ESCRITORIO / PAPELARIA  (100,00%);"/>
    <m/>
    <n v="427.95"/>
    <n v="-5057.3600000000442"/>
    <x v="64"/>
    <x v="0"/>
    <n v="2"/>
    <x v="1"/>
    <x v="1"/>
    <x v="0"/>
  </r>
  <r>
    <d v="2025-02-12T00:00:00"/>
    <s v="MANGUEIRAS E CONEXÕES - MANGUEIRAS / CONEXÕES (100,00%);"/>
    <m/>
    <n v="742.2"/>
    <n v="-5799.5600000000441"/>
    <x v="106"/>
    <x v="0"/>
    <n v="2"/>
    <x v="1"/>
    <x v="1"/>
    <x v="0"/>
  </r>
  <r>
    <d v="2025-02-12T00:00:00"/>
    <s v="EPIS - EPIS (100,00%);"/>
    <m/>
    <n v="852.25"/>
    <n v="-6651.8100000000441"/>
    <x v="20"/>
    <x v="0"/>
    <n v="2"/>
    <x v="1"/>
    <x v="1"/>
    <x v="0"/>
  </r>
  <r>
    <d v="2025-02-12T00:00:00"/>
    <s v="PLANO ODONTOLÓGICO 01/2025 - PLANO DE SAUDE  (100,00%);"/>
    <m/>
    <n v="304.58999999999997"/>
    <n v="-6956.4000000000442"/>
    <x v="67"/>
    <x v="0"/>
    <n v="2"/>
    <x v="1"/>
    <x v="1"/>
    <x v="0"/>
  </r>
  <r>
    <d v="2025-02-12T00:00:00"/>
    <s v="MANGUEIRAS E CONEXÕES - MANGUEIRAS / CONEXÕES (100,00%);"/>
    <m/>
    <n v="505"/>
    <n v="-7461.4000000000442"/>
    <x v="106"/>
    <x v="0"/>
    <n v="2"/>
    <x v="1"/>
    <x v="1"/>
    <x v="0"/>
  </r>
  <r>
    <d v="2025-02-12T00:00:00"/>
    <s v="R. JACY GUIMARAES 12 CS REF. 01/2025 - ENERGIA ALOJAMENTO (100,00%);"/>
    <m/>
    <n v="130.99"/>
    <n v="-7592.390000000044"/>
    <x v="81"/>
    <x v="0"/>
    <n v="2"/>
    <x v="1"/>
    <x v="1"/>
    <x v="0"/>
  </r>
  <r>
    <d v="2025-02-12T00:00:00"/>
    <s v="EPIS - EPIS (100,00%);"/>
    <m/>
    <n v="1195.4000000000001"/>
    <n v="-8787.7900000000445"/>
    <x v="20"/>
    <x v="0"/>
    <n v="2"/>
    <x v="1"/>
    <x v="1"/>
    <x v="0"/>
  </r>
  <r>
    <d v="2025-02-12T00:00:00"/>
    <s v="FERRAMENTA MANUAL E EPIS - EPIS (54,91%);_x000a__x000a_MATERIAIS / FERRAMENTAS  MANUAIS  (45,09%);"/>
    <m/>
    <n v="842.53"/>
    <n v="-9630.3200000000452"/>
    <x v="20"/>
    <x v="0"/>
    <n v="2"/>
    <x v="1"/>
    <x v="1"/>
    <x v="0"/>
  </r>
  <r>
    <d v="2025-02-12T00:00:00"/>
    <s v="FERRAMENTA MANUAL E EPIS - EPIS (54,91%);_x000a__x000a_MATERIAIS / FERRAMENTAS  MANUAIS  (45,09%);"/>
    <m/>
    <n v="691.87"/>
    <n v="-10322.190000000046"/>
    <x v="18"/>
    <x v="0"/>
    <n v="2"/>
    <x v="1"/>
    <x v="1"/>
    <x v="0"/>
  </r>
  <r>
    <d v="2025-02-12T00:00:00"/>
    <s v="LOCAÇÃO VEÍCULO HB20 REF. 19/12 A 18/01/25 - LOCAÇAO VEICULOS  (100,00%);"/>
    <m/>
    <n v="2841.8"/>
    <n v="-13163.990000000045"/>
    <x v="68"/>
    <x v="0"/>
    <n v="2"/>
    <x v="1"/>
    <x v="1"/>
    <x v="0"/>
  </r>
  <r>
    <d v="2025-02-12T00:00:00"/>
    <s v="FRETE MATERIAL NS BRAZIL - FRETE MATERIAIS E EQUIPAMENTOS (100,00%);"/>
    <m/>
    <n v="387.34"/>
    <n v="-13551.330000000045"/>
    <x v="40"/>
    <x v="0"/>
    <n v="2"/>
    <x v="1"/>
    <x v="1"/>
    <x v="0"/>
  </r>
  <r>
    <d v="2025-02-12T00:00:00"/>
    <s v="PGR COMERCIAL - PIX  (62) 9 8545-9270 - MATERIAIS DE LIMPEZA / HIGIENE  (100,00%);"/>
    <m/>
    <n v="2094.39"/>
    <n v="-15645.720000000045"/>
    <x v="28"/>
    <x v="0"/>
    <n v="2"/>
    <x v="1"/>
    <x v="1"/>
    <x v="0"/>
  </r>
  <r>
    <d v="2025-02-12T00:00:00"/>
    <s v="LOCAÇÃO CONTAINER REF. PERÍODO 05/02 A 04/03/25 - LOCAÇÃO CONTAINER  (100,00%);"/>
    <m/>
    <n v="921.6"/>
    <n v="-16567.320000000043"/>
    <x v="22"/>
    <x v="0"/>
    <n v="2"/>
    <x v="1"/>
    <x v="1"/>
    <x v="0"/>
  </r>
  <r>
    <d v="2025-02-12T00:00:00"/>
    <s v="LOCAÇÃO CONTAINER REF. PERÍODO 23/12 A 23/01/25 - LOCAÇÃO CONTAINER  (100,00%);"/>
    <m/>
    <n v="1532.5"/>
    <n v="-18099.820000000043"/>
    <x v="22"/>
    <x v="0"/>
    <n v="2"/>
    <x v="1"/>
    <x v="1"/>
    <x v="0"/>
  </r>
  <r>
    <d v="2025-02-12T00:00:00"/>
    <s v="ALIMENTAÇÃO ADM - ALIMENTAÇÃO ADM (100,00%);"/>
    <m/>
    <n v="949.5"/>
    <n v="-19049.320000000043"/>
    <x v="66"/>
    <x v="0"/>
    <n v="2"/>
    <x v="1"/>
    <x v="1"/>
    <x v="0"/>
  </r>
  <r>
    <d v="2025-02-12T00:00:00"/>
    <s v="REF. INFRAÇÃO DE TRÂNSITO - MULTAS DE TRANSITO  (100,00%);"/>
    <m/>
    <n v="124.96"/>
    <n v="-19174.280000000042"/>
    <x v="42"/>
    <x v="0"/>
    <n v="2"/>
    <x v="1"/>
    <x v="1"/>
    <x v="0"/>
  </r>
  <r>
    <d v="2025-02-12T00:00:00"/>
    <s v="CURSO POS GECYKA 1º MENSALIDADE - CURSOS / TREINAMENTOS  (100,00%);"/>
    <m/>
    <n v="1105"/>
    <n v="-20279.280000000042"/>
    <x v="63"/>
    <x v="0"/>
    <n v="2"/>
    <x v="1"/>
    <x v="1"/>
    <x v="0"/>
  </r>
  <r>
    <d v="2025-02-12T00:00:00"/>
    <s v="INTERNET OBRA - INTERNET OBRAS  (100,00%);"/>
    <m/>
    <n v="380"/>
    <n v="-20659.280000000042"/>
    <x v="30"/>
    <x v="0"/>
    <n v="2"/>
    <x v="1"/>
    <x v="1"/>
    <x v="0"/>
  </r>
  <r>
    <d v="2025-02-12T00:00:00"/>
    <s v="REFEIÇÕES COLABORADORES - REFEIÇÕES COLABORADORES (100,00%);"/>
    <m/>
    <n v="2180"/>
    <n v="-22839.280000000042"/>
    <x v="35"/>
    <x v="0"/>
    <n v="2"/>
    <x v="1"/>
    <x v="1"/>
    <x v="0"/>
  </r>
  <r>
    <d v="2025-02-12T00:00:00"/>
    <s v="SISTEMA / SERVIDOR - SISTEMA / SERVIDOR  (100,00%);"/>
    <m/>
    <n v="730.94"/>
    <n v="-23570.220000000041"/>
    <x v="69"/>
    <x v="0"/>
    <n v="2"/>
    <x v="1"/>
    <x v="1"/>
    <x v="0"/>
  </r>
  <r>
    <d v="2025-02-12T00:00:00"/>
    <s v="CONSULTA CONNECT REF. MÊS 01/2025 - SERVIÇO SERASA (100,00%);"/>
    <m/>
    <n v="864.19"/>
    <n v="-24434.41000000004"/>
    <x v="92"/>
    <x v="0"/>
    <n v="2"/>
    <x v="1"/>
    <x v="1"/>
    <x v="0"/>
  </r>
  <r>
    <d v="2025-02-12T00:00:00"/>
    <s v="MATERIAIS DE INFORMÁTICA - TONER COMPATÍVEL BROTHER - MATERIAIS DE INFORMATICA / COMPUTADOR (100,00%);"/>
    <m/>
    <n v="280"/>
    <n v="-24714.41000000004"/>
    <x v="70"/>
    <x v="0"/>
    <n v="2"/>
    <x v="1"/>
    <x v="1"/>
    <x v="0"/>
  </r>
  <r>
    <d v="2025-02-12T00:00:00"/>
    <s v="COMBUSTÍVEL - COMBUSTIVEL VEICULOS (100,00%);"/>
    <m/>
    <n v="5670.81"/>
    <n v="-30385.220000000041"/>
    <x v="26"/>
    <x v="0"/>
    <n v="2"/>
    <x v="1"/>
    <x v="1"/>
    <x v="0"/>
  </r>
  <r>
    <d v="2025-02-12T00:00:00"/>
    <s v="COMBUSTÍVEL - COMBUSTIVEL VEICULOS (39,14%);_x000a__x000a_COMBUSTIVEL EQUIPAMENTOS (60,86%);"/>
    <m/>
    <n v="868.22"/>
    <n v="-31253.440000000042"/>
    <x v="26"/>
    <x v="0"/>
    <n v="2"/>
    <x v="1"/>
    <x v="1"/>
    <x v="0"/>
  </r>
  <r>
    <d v="2025-02-12T00:00:00"/>
    <s v="COMBUSTÍVEL - COMBUSTIVEL VEICULOS (39,14%);_x000a__x000a_COMBUSTIVEL EQUIPAMENTOS (60,86%);"/>
    <m/>
    <n v="1350.03"/>
    <n v="-32603.470000000041"/>
    <x v="27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06.71"/>
    <n v="-32710.18000000004"/>
    <x v="35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759.93"/>
    <n v="-33470.110000000037"/>
    <x v="39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99.98"/>
    <n v="-33670.09000000004"/>
    <x v="61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78.07"/>
    <n v="-33848.16000000004"/>
    <x v="98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414.93"/>
    <n v="-34263.09000000004"/>
    <x v="70"/>
    <x v="0"/>
    <n v="2"/>
    <x v="1"/>
    <x v="1"/>
    <x v="0"/>
  </r>
  <r>
    <d v="2025-02-12T00:00:00"/>
    <s v="NOTAS RESTAN. VISITA TEC MATO GROSSO - COMBUSTIVEL VEICULOS (100,00%);"/>
    <m/>
    <n v="508"/>
    <n v="-34771.09000000004"/>
    <x v="26"/>
    <x v="0"/>
    <n v="2"/>
    <x v="1"/>
    <x v="1"/>
    <x v="0"/>
  </r>
  <r>
    <d v="2025-02-12T00:00:00"/>
    <s v="CARLOS RITLER MOREIRA GADELHA - PIX 943.891.013-15 - MANUTENÇÃO/PEÇAS  VEICULOS (100,00%);"/>
    <m/>
    <n v="100"/>
    <n v="-34871.09000000004"/>
    <x v="43"/>
    <x v="0"/>
    <n v="2"/>
    <x v="1"/>
    <x v="1"/>
    <x v="0"/>
  </r>
  <r>
    <d v="2025-02-12T00:00:00"/>
    <s v="TRANSPORTE COLABORADORES 03/02 A 09/02/25 - TRANSPORTE DE COLABORADORES  (100,00%);"/>
    <m/>
    <n v="2785"/>
    <n v="-37656.09000000004"/>
    <x v="39"/>
    <x v="0"/>
    <n v="2"/>
    <x v="1"/>
    <x v="1"/>
    <x v="0"/>
  </r>
  <r>
    <d v="2025-02-12T00:00:00"/>
    <s v="MANOEL PIRES SANTANA - PIX (98) 9 8407-6318 - REFEIÇÕES COLABORADORES (100,00%);"/>
    <m/>
    <n v="1863"/>
    <n v="-39519.09000000004"/>
    <x v="35"/>
    <x v="0"/>
    <n v="2"/>
    <x v="1"/>
    <x v="1"/>
    <x v="0"/>
  </r>
  <r>
    <d v="2025-02-12T00:00:00"/>
    <s v="MANIEL SANTOS SOUSA - PIX (45) 9 9990-8755 - SERVIÇO LAVA JATO (100,00%);"/>
    <m/>
    <n v="200"/>
    <n v="-39719.09000000004"/>
    <x v="47"/>
    <x v="0"/>
    <n v="2"/>
    <x v="1"/>
    <x v="1"/>
    <x v="0"/>
  </r>
  <r>
    <d v="2025-02-12T00:00:00"/>
    <s v="SISTEMA OBRA PRIMA - SISTEMA / SERVIDOR  (100,00%);"/>
    <m/>
    <n v="765.54"/>
    <n v="-40484.630000000041"/>
    <x v="69"/>
    <x v="0"/>
    <n v="2"/>
    <x v="1"/>
    <x v="1"/>
    <x v="0"/>
  </r>
  <r>
    <d v="2025-02-12T00:00:00"/>
    <s v="GEDSON LEAL CONCEIÇÃO - ACERTO RESCISORIOS  (100,00%);"/>
    <m/>
    <n v="3161.56"/>
    <n v="-43646.190000000039"/>
    <x v="51"/>
    <x v="0"/>
    <n v="2"/>
    <x v="1"/>
    <x v="1"/>
    <x v="0"/>
  </r>
  <r>
    <d v="2025-02-12T00:00:00"/>
    <s v="PAULO ALBERTO SANTOS FERREIRA - ACERTO RESCISORIOS  (100,00%);"/>
    <m/>
    <n v="9032.76"/>
    <n v="-52678.950000000041"/>
    <x v="51"/>
    <x v="0"/>
    <n v="2"/>
    <x v="1"/>
    <x v="1"/>
    <x v="0"/>
  </r>
  <r>
    <d v="2025-02-12T00:00:00"/>
    <s v="ADRIANO SILVA REIS - ACERTO RESCISORIOS  (100,00%);"/>
    <m/>
    <n v="5981.54"/>
    <n v="-58660.490000000042"/>
    <x v="51"/>
    <x v="0"/>
    <n v="2"/>
    <x v="1"/>
    <x v="1"/>
    <x v="0"/>
  </r>
  <r>
    <d v="2025-02-12T00:00:00"/>
    <s v="LUIS EMANOEL DE SENA SANTOS - ACERTO RESCISORIOS  (100,00%);"/>
    <m/>
    <n v="6861.43"/>
    <n v="-65521.920000000042"/>
    <x v="51"/>
    <x v="0"/>
    <n v="2"/>
    <x v="1"/>
    <x v="1"/>
    <x v="0"/>
  </r>
  <r>
    <d v="2025-02-12T00:00:00"/>
    <s v="R. TANCREDO NEVES, SN REF. 02/2025 - ENERGIA ALOJAMENTO (100,00%);"/>
    <m/>
    <n v="171.83"/>
    <n v="-65693.750000000044"/>
    <x v="81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26.26"/>
    <n v="-65720.010000000038"/>
    <x v="73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320.35000000000002"/>
    <n v="-66040.360000000044"/>
    <x v="18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100"/>
    <n v="-66140.360000000044"/>
    <x v="23"/>
    <x v="0"/>
    <n v="2"/>
    <x v="1"/>
    <x v="1"/>
    <x v="0"/>
  </r>
  <r>
    <d v="2025-02-12T00:00:00"/>
    <s v="PEDAGIO RANGER GENILDO - PEDAGIOS  (100,00%);"/>
    <m/>
    <n v="150"/>
    <n v="-66290.360000000044"/>
    <x v="72"/>
    <x v="0"/>
    <n v="2"/>
    <x v="1"/>
    <x v="1"/>
    <x v="0"/>
  </r>
  <r>
    <d v="2025-02-12T00:00:00"/>
    <s v="REFEIÇÕES COLABORADORES - REFEIÇÕES COLABORADORES (100,00%);"/>
    <m/>
    <n v="96"/>
    <n v="-66386.360000000044"/>
    <x v="35"/>
    <x v="0"/>
    <n v="2"/>
    <x v="1"/>
    <x v="1"/>
    <x v="0"/>
  </r>
  <r>
    <d v="2025-02-12T00:00:00"/>
    <s v="CONEXÕES MAQUINA HIDROJATO - MANGUEIRAS / CONEXÕES (100,00%);"/>
    <m/>
    <n v="410"/>
    <n v="-66796.360000000044"/>
    <x v="106"/>
    <x v="0"/>
    <n v="2"/>
    <x v="1"/>
    <x v="1"/>
    <x v="0"/>
  </r>
  <r>
    <d v="2025-02-12T00:00:00"/>
    <s v="ENVIO DE CAMISAS CAMPANHA A IDEAL - FRETE TRANSPORTADORA (100,00%);"/>
    <m/>
    <n v="83.3"/>
    <n v="-66879.660000000047"/>
    <x v="31"/>
    <x v="0"/>
    <n v="2"/>
    <x v="1"/>
    <x v="1"/>
    <x v="0"/>
  </r>
  <r>
    <d v="2025-02-12T00:00:00"/>
    <s v="TESTE DO PRODUTO DESCONTAMINADOR FERROSO - LIMPA RODAS IZER VONIXX - TINTAS E SOLVENTES (100,00%);"/>
    <m/>
    <n v="45"/>
    <n v="-66924.660000000047"/>
    <x v="34"/>
    <x v="0"/>
    <n v="2"/>
    <x v="1"/>
    <x v="1"/>
    <x v="0"/>
  </r>
  <r>
    <d v="2025-02-12T00:00:00"/>
    <s v="PAULO ALBERTO SANTOS FERREIRA - MULTA RESCISORIAS FGTS (100,00%);"/>
    <m/>
    <n v="1755.83"/>
    <n v="-68680.490000000049"/>
    <x v="29"/>
    <x v="0"/>
    <n v="2"/>
    <x v="1"/>
    <x v="1"/>
    <x v="0"/>
  </r>
  <r>
    <d v="2025-02-12T00:00:00"/>
    <s v="LUIS EMANOEL DE SENA SANTOS - MULTA RESCISORIAS FGTS (100,00%);"/>
    <m/>
    <n v="1328.75"/>
    <n v="-70009.240000000049"/>
    <x v="29"/>
    <x v="0"/>
    <n v="2"/>
    <x v="1"/>
    <x v="1"/>
    <x v="0"/>
  </r>
  <r>
    <d v="2025-02-12T00:00:00"/>
    <s v="ADRIANO SILVA REIS - MULTA RESCISORIAS FGTS (100,00%);"/>
    <m/>
    <n v="1234.02"/>
    <n v="-71243.260000000053"/>
    <x v="29"/>
    <x v="0"/>
    <n v="2"/>
    <x v="1"/>
    <x v="1"/>
    <x v="0"/>
  </r>
  <r>
    <d v="2025-02-12T00:00:00"/>
    <s v="GEDSON LEAL CONCEIÇÃO - MULTA RESCISORIAS FGTS (100,00%);"/>
    <m/>
    <n v="559.95000000000005"/>
    <n v="-71803.21000000005"/>
    <x v="29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200"/>
    <n v="-72003.21000000005"/>
    <x v="35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500"/>
    <n v="-72503.21000000005"/>
    <x v="28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100"/>
    <n v="-72603.21000000005"/>
    <x v="64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200"/>
    <n v="-72803.21000000005"/>
    <x v="23"/>
    <x v="0"/>
    <n v="2"/>
    <x v="1"/>
    <x v="1"/>
    <x v="0"/>
  </r>
  <r>
    <d v="2025-02-12T00:00:00"/>
    <s v="FRETE TINTAS E COMPRESSOR GOIÂNIA X UBERABA - FRETE MATERIAIS E EQUIPAMENTOS (100,00%);"/>
    <m/>
    <n v="2000"/>
    <n v="-74803.21000000005"/>
    <x v="40"/>
    <x v="0"/>
    <n v="2"/>
    <x v="1"/>
    <x v="1"/>
    <x v="0"/>
  </r>
  <r>
    <d v="2025-02-12T00:00:00"/>
    <s v="TRANSFERÊNCIA ENTRE BANCOS ITAÚ ANDAIMES X ITAÚ - Transferência entre Bancos (100,00%);"/>
    <n v="100000"/>
    <m/>
    <n v="25196.78999999995"/>
    <x v="6"/>
    <x v="0"/>
    <n v="2"/>
    <x v="1"/>
    <x v="1"/>
    <x v="0"/>
  </r>
  <r>
    <d v="2025-02-12T00:00:00"/>
    <s v="ESTORNO DO PEDIDO 7469 - DESPESAS COM PROCESSOS  (100,00%);"/>
    <n v="82.39"/>
    <m/>
    <n v="25279.179999999949"/>
    <x v="13"/>
    <x v="0"/>
    <n v="2"/>
    <x v="1"/>
    <x v="1"/>
    <x v="0"/>
  </r>
  <r>
    <d v="2025-02-12T00:00:00"/>
    <s v="C E A COMERCIAL DE PROD. ALIM. - PIX 39.273.309/0001-90 - REFEIÇÕES COLABORADORES (100,00%);"/>
    <m/>
    <n v="339.5"/>
    <n v="24939.679999999949"/>
    <x v="35"/>
    <x v="0"/>
    <n v="2"/>
    <x v="1"/>
    <x v="1"/>
    <x v="0"/>
  </r>
  <r>
    <d v="2025-02-13T00:00:00"/>
    <s v="INSTALAÇÃO PAINEAL MAQUINA DE HIDROJATO 600 BAR - SERVIÇO ELETRICO  (100,00%);"/>
    <m/>
    <n v="300"/>
    <n v="24639.679999999949"/>
    <x v="94"/>
    <x v="0"/>
    <n v="2"/>
    <x v="1"/>
    <x v="1"/>
    <x v="0"/>
  </r>
  <r>
    <d v="2025-02-13T00:00:00"/>
    <s v="ALUGUEL GILBERTO - ULTIMO PAGAMENTO - ALUGUEL ALOJAMENTO  (100,00%);"/>
    <m/>
    <n v="520"/>
    <n v="24119.679999999949"/>
    <x v="21"/>
    <x v="0"/>
    <n v="2"/>
    <x v="1"/>
    <x v="1"/>
    <x v="0"/>
  </r>
  <r>
    <d v="2025-02-13T00:00:00"/>
    <s v="REFEIÇÕES COLABORADORES - REFEIÇÕES COLABORADORES (100,00%);"/>
    <m/>
    <n v="80"/>
    <n v="24039.679999999949"/>
    <x v="35"/>
    <x v="0"/>
    <n v="2"/>
    <x v="1"/>
    <x v="1"/>
    <x v="0"/>
  </r>
  <r>
    <d v="2025-02-13T00:00:00"/>
    <s v="ULTIMO ALUGUEL AURIANE R. TANCREDO NEVES - ALUGUEL ALOJAMENTO  (100,00%);"/>
    <m/>
    <n v="293"/>
    <n v="23746.679999999949"/>
    <x v="21"/>
    <x v="0"/>
    <n v="2"/>
    <x v="1"/>
    <x v="1"/>
    <x v="0"/>
  </r>
  <r>
    <d v="2025-02-13T00:00:00"/>
    <s v="MAN. VEÍCULO - TROCA DE LAMPADA FIAT TORO - MANUTENÇÃO/PEÇAS  VEICULOS (100,00%);"/>
    <m/>
    <n v="45"/>
    <n v="23701.679999999949"/>
    <x v="43"/>
    <x v="0"/>
    <n v="2"/>
    <x v="1"/>
    <x v="1"/>
    <x v="0"/>
  </r>
  <r>
    <d v="2025-02-13T00:00:00"/>
    <s v="CREA - SERVIÇO CREA ANUIDADE (100,00%);"/>
    <m/>
    <n v="104.05"/>
    <n v="23597.62999999995"/>
    <x v="74"/>
    <x v="0"/>
    <n v="2"/>
    <x v="1"/>
    <x v="1"/>
    <x v="0"/>
  </r>
  <r>
    <d v="2025-02-13T00:00:00"/>
    <s v="NOTA DE DÉBITO 006-2025 - Recebimento de Clientes (100,00%);"/>
    <n v="41420.339999999997"/>
    <m/>
    <n v="65017.969999999943"/>
    <x v="3"/>
    <x v="0"/>
    <n v="2"/>
    <x v="1"/>
    <x v="1"/>
    <x v="0"/>
  </r>
  <r>
    <d v="2025-02-13T00:00:00"/>
    <s v="COMBUSTÍVEL RANGER GILVAN - COMBUSTIVEL VEICULOS (100,00%);"/>
    <m/>
    <n v="418.42"/>
    <n v="64599.549999999945"/>
    <x v="26"/>
    <x v="0"/>
    <n v="2"/>
    <x v="1"/>
    <x v="1"/>
    <x v="0"/>
  </r>
  <r>
    <d v="2025-02-14T00:00:00"/>
    <s v="VALE ALIMENTAÇÃO REF. 01/2025 - VALE ALIMENTAÇÃO (100,00%);"/>
    <m/>
    <n v="16320"/>
    <n v="48279.549999999945"/>
    <x v="76"/>
    <x v="0"/>
    <n v="2"/>
    <x v="1"/>
    <x v="1"/>
    <x v="0"/>
  </r>
  <r>
    <d v="2025-02-14T00:00:00"/>
    <s v="JULIO CESAR DE OLIVEIRA QUEIROZ - PIX 416.142.593-72 - TRANSPORTE DE COLABORADORES  (100,00%);"/>
    <m/>
    <n v="5360"/>
    <n v="42919.549999999945"/>
    <x v="39"/>
    <x v="0"/>
    <n v="2"/>
    <x v="1"/>
    <x v="1"/>
    <x v="0"/>
  </r>
  <r>
    <d v="2025-02-14T00:00:00"/>
    <s v="MATERIAL DE CONSUMO - FITA ADESIVA - MATERIAIS DE CONSUMO EM OBRAS  (100,00%);"/>
    <m/>
    <n v="108"/>
    <n v="42811.549999999945"/>
    <x v="23"/>
    <x v="0"/>
    <n v="2"/>
    <x v="1"/>
    <x v="1"/>
    <x v="0"/>
  </r>
  <r>
    <d v="2025-02-14T00:00:00"/>
    <s v="FRANCISCO PAULO DE OLIVEIRA - ACERTO RESCISORIOS  (100,00%);"/>
    <m/>
    <n v="1697.66"/>
    <n v="41113.889999999941"/>
    <x v="51"/>
    <x v="0"/>
    <n v="2"/>
    <x v="1"/>
    <x v="1"/>
    <x v="0"/>
  </r>
  <r>
    <d v="2025-02-14T00:00:00"/>
    <s v="ANTONIO CARLOS SILVA ALVES - ACERTO RESCISORIOS  (100,00%);"/>
    <m/>
    <n v="7781.13"/>
    <n v="33332.759999999944"/>
    <x v="51"/>
    <x v="0"/>
    <n v="2"/>
    <x v="1"/>
    <x v="1"/>
    <x v="0"/>
  </r>
  <r>
    <d v="2025-02-14T00:00:00"/>
    <s v="ANTONIO CARLOS SILVA ALVES - MULTA RESCISORIAS FGTS (100,00%);"/>
    <m/>
    <n v="1499.2"/>
    <n v="31833.559999999943"/>
    <x v="29"/>
    <x v="0"/>
    <n v="2"/>
    <x v="1"/>
    <x v="1"/>
    <x v="0"/>
  </r>
  <r>
    <d v="2025-02-14T00:00:00"/>
    <s v="FRANCISCO PAULO DE OLIVEIRA - FGTS FUNCIONARIOS  (100,00%);"/>
    <m/>
    <n v="40.83"/>
    <n v="31792.729999999941"/>
    <x v="58"/>
    <x v="0"/>
    <n v="2"/>
    <x v="1"/>
    <x v="1"/>
    <x v="0"/>
  </r>
  <r>
    <d v="2025-02-14T00:00:00"/>
    <s v="DESPESA DE VIAGEM - FRANCISCO PAULO - REFEIÇÕES COLABORADORES (100,00%);"/>
    <m/>
    <n v="220"/>
    <n v="31572.729999999941"/>
    <x v="35"/>
    <x v="0"/>
    <n v="2"/>
    <x v="1"/>
    <x v="1"/>
    <x v="0"/>
  </r>
  <r>
    <d v="2025-02-14T00:00:00"/>
    <s v="ADIANT. SALARIAL EMPRESTIMO SIDNEY FRANCISCO DA SILVA - SALARIO (100,00%);"/>
    <m/>
    <n v="3000"/>
    <n v="28572.729999999941"/>
    <x v="7"/>
    <x v="0"/>
    <n v="2"/>
    <x v="1"/>
    <x v="1"/>
    <x v="0"/>
  </r>
  <r>
    <d v="2025-02-14T00:00:00"/>
    <s v="BM 14 ROTINA - Recebimento de Clientes (100,00%);"/>
    <n v="166954.98000000001"/>
    <m/>
    <n v="195527.70999999996"/>
    <x v="3"/>
    <x v="0"/>
    <n v="2"/>
    <x v="1"/>
    <x v="1"/>
    <x v="0"/>
  </r>
  <r>
    <d v="2025-02-14T00:00:00"/>
    <s v="REMOVEDOR PASTOSO - TINTAS E SOLVENTES (100,00%);"/>
    <m/>
    <n v="345"/>
    <n v="195182.70999999996"/>
    <x v="34"/>
    <x v="0"/>
    <n v="2"/>
    <x v="1"/>
    <x v="1"/>
    <x v="0"/>
  </r>
  <r>
    <d v="2025-02-14T00:00:00"/>
    <s v="COMBUSTIVEL - COMBUSTIVEL VEICULOS (100,00%);"/>
    <m/>
    <n v="150"/>
    <n v="195032.70999999996"/>
    <x v="26"/>
    <x v="0"/>
    <n v="2"/>
    <x v="1"/>
    <x v="1"/>
    <x v="0"/>
  </r>
  <r>
    <d v="2025-02-14T00:00:00"/>
    <s v="MANUTENÇÃO ALTERNADOR COMPRESSOR 275 PCM - MANUTENÇÃO/PEÇAS MAQUINAS E EQUIPAMENTOS (100,00%);"/>
    <m/>
    <n v="400"/>
    <n v="194632.70999999996"/>
    <x v="48"/>
    <x v="0"/>
    <n v="2"/>
    <x v="1"/>
    <x v="1"/>
    <x v="0"/>
  </r>
  <r>
    <d v="2025-02-14T00:00:00"/>
    <s v="ANTENASAT - PIX 53.701.357/0001-63 - ALUGUEL ALOJAMENTO  (100,00%);"/>
    <m/>
    <n v="500"/>
    <n v="194132.70999999996"/>
    <x v="21"/>
    <x v="0"/>
    <n v="2"/>
    <x v="1"/>
    <x v="1"/>
    <x v="0"/>
  </r>
  <r>
    <d v="2025-02-14T00:00:00"/>
    <s v="MANUTENÇÃO NOTEBOOK TST ALDA - MATERIAIS DE INFORMATICA / COMPUTADOR (100,00%);"/>
    <m/>
    <n v="300"/>
    <n v="193832.70999999996"/>
    <x v="70"/>
    <x v="0"/>
    <n v="2"/>
    <x v="1"/>
    <x v="1"/>
    <x v="0"/>
  </r>
  <r>
    <d v="2025-02-14T00:00:00"/>
    <s v="SISTEMA DE EMISSOR DE NOTAS - SISTEMA / SERVIDOR  (100,00%);"/>
    <m/>
    <n v="150"/>
    <n v="193682.70999999996"/>
    <x v="69"/>
    <x v="0"/>
    <n v="2"/>
    <x v="1"/>
    <x v="1"/>
    <x v="0"/>
  </r>
  <r>
    <d v="2025-02-14T00:00:00"/>
    <s v="EPIS - EPIS (100,00%);"/>
    <m/>
    <n v="1595"/>
    <n v="192087.70999999996"/>
    <x v="20"/>
    <x v="0"/>
    <n v="2"/>
    <x v="1"/>
    <x v="1"/>
    <x v="0"/>
  </r>
  <r>
    <d v="2025-02-14T00:00:00"/>
    <s v="ESTACIONAMENTO - PEDAGIOS  (100,00%);"/>
    <m/>
    <n v="12"/>
    <n v="192075.70999999996"/>
    <x v="72"/>
    <x v="0"/>
    <n v="2"/>
    <x v="1"/>
    <x v="1"/>
    <x v="0"/>
  </r>
  <r>
    <d v="2025-02-14T00:00:00"/>
    <s v="COMBUSTIVEL CARRO EDUARDO - COMBUSTIVEL VEICULOS (100,00%);"/>
    <m/>
    <n v="150"/>
    <n v="191925.70999999996"/>
    <x v="26"/>
    <x v="0"/>
    <n v="2"/>
    <x v="1"/>
    <x v="1"/>
    <x v="0"/>
  </r>
  <r>
    <d v="2025-02-14T00:00:00"/>
    <s v="ALIMENTAÇÃO ADM - ANIVERSARIO MURILO - ALIMENTAÇÃO ADM (100,00%);"/>
    <m/>
    <n v="25.5"/>
    <n v="191900.20999999996"/>
    <x v="66"/>
    <x v="0"/>
    <n v="2"/>
    <x v="1"/>
    <x v="1"/>
    <x v="0"/>
  </r>
  <r>
    <d v="2025-02-14T00:00:00"/>
    <s v="STAR LINK - MAQUINAS / EQUIPAMENTOS  (100,00%);"/>
    <m/>
    <n v="498.28"/>
    <n v="191401.92999999996"/>
    <x v="38"/>
    <x v="0"/>
    <n v="2"/>
    <x v="1"/>
    <x v="1"/>
    <x v="0"/>
  </r>
  <r>
    <d v="2025-02-14T00:00:00"/>
    <s v="PORTO SEGURO RCF2A85 - SEGUROS DE VEICULOS  (100,00%);"/>
    <m/>
    <n v="448.72"/>
    <n v="190953.20999999996"/>
    <x v="71"/>
    <x v="0"/>
    <n v="2"/>
    <x v="1"/>
    <x v="1"/>
    <x v="0"/>
  </r>
  <r>
    <d v="2025-02-14T00:00:00"/>
    <s v="CIANO JUNIOR JUNAO DOBLO - SERVIÇO MECANICO  (100,00%);"/>
    <m/>
    <n v="2257.41"/>
    <n v="188695.79999999996"/>
    <x v="86"/>
    <x v="0"/>
    <n v="2"/>
    <x v="1"/>
    <x v="1"/>
    <x v="0"/>
  </r>
  <r>
    <d v="2025-02-14T00:00:00"/>
    <s v="GASTOS COM PROPAGANDA/ COMERCIAL - SERVIÇO GOOGLE ADS (100,00%);"/>
    <m/>
    <n v="2000"/>
    <n v="186695.79999999996"/>
    <x v="87"/>
    <x v="0"/>
    <n v="2"/>
    <x v="1"/>
    <x v="1"/>
    <x v="0"/>
  </r>
  <r>
    <d v="2025-02-14T00:00:00"/>
    <s v="UBER - SERVIÇO MOTOBOY / UBER  (100,00%);"/>
    <m/>
    <n v="190.24"/>
    <n v="186505.55999999997"/>
    <x v="73"/>
    <x v="0"/>
    <n v="2"/>
    <x v="1"/>
    <x v="1"/>
    <x v="0"/>
  </r>
  <r>
    <d v="2025-02-14T00:00:00"/>
    <s v="STARLINK - INTERNET OBRAS  (100,00%);"/>
    <m/>
    <n v="236.44"/>
    <n v="186269.11999999997"/>
    <x v="30"/>
    <x v="0"/>
    <n v="2"/>
    <x v="1"/>
    <x v="1"/>
    <x v="0"/>
  </r>
  <r>
    <d v="2025-02-14T00:00:00"/>
    <s v="STARLINK - INTERNET OBRAS  (100,00%);"/>
    <m/>
    <n v="237.9"/>
    <n v="186031.21999999997"/>
    <x v="30"/>
    <x v="0"/>
    <n v="2"/>
    <x v="1"/>
    <x v="1"/>
    <x v="0"/>
  </r>
  <r>
    <d v="2025-02-14T00:00:00"/>
    <s v="AUTENTIQUE.COM - SISTEMA / SERVIDOR  (100,00%);"/>
    <m/>
    <n v="99"/>
    <n v="185932.21999999997"/>
    <x v="69"/>
    <x v="0"/>
    <n v="2"/>
    <x v="1"/>
    <x v="1"/>
    <x v="0"/>
  </r>
  <r>
    <d v="2025-02-14T00:00:00"/>
    <s v="MP MELIMAIS / MERCADO LIVRE ADM - SISTEMA / SERVIDOR  (100,00%);"/>
    <m/>
    <n v="27.99"/>
    <n v="185904.22999999998"/>
    <x v="69"/>
    <x v="0"/>
    <n v="2"/>
    <x v="1"/>
    <x v="1"/>
    <x v="0"/>
  </r>
  <r>
    <d v="2025-02-14T00:00:00"/>
    <s v="INFOMIDIA / NOTEBOOK SANSUMG 1/6 - MATERIAIS DE INFORMATICA / COMPUTADOR (100,00%);"/>
    <m/>
    <n v="301.38"/>
    <n v="185602.84999999998"/>
    <x v="70"/>
    <x v="0"/>
    <n v="2"/>
    <x v="1"/>
    <x v="1"/>
    <x v="0"/>
  </r>
  <r>
    <d v="2025-02-14T00:00:00"/>
    <s v="POS IPOG EDUARDO - CURSOS / TREINAMENTOS  (100,00%);"/>
    <m/>
    <n v="1075"/>
    <n v="184527.84999999998"/>
    <x v="63"/>
    <x v="0"/>
    <n v="2"/>
    <x v="1"/>
    <x v="1"/>
    <x v="0"/>
  </r>
  <r>
    <d v="2025-02-14T00:00:00"/>
    <s v="ANUIDADE ITAÚ - TARIFAS BANCARIAS (100,00%);"/>
    <m/>
    <n v="44"/>
    <n v="184483.84999999998"/>
    <x v="8"/>
    <x v="0"/>
    <n v="2"/>
    <x v="1"/>
    <x v="1"/>
    <x v="0"/>
  </r>
  <r>
    <d v="2025-02-14T00:00:00"/>
    <s v="PISOS P/ GALPÃO ADM 1/10 - DESPESAS C/ CONSTRUÇÃO ESCRITORIO ADM  (100,00%);"/>
    <m/>
    <n v="1500"/>
    <n v="182983.84999999998"/>
    <x v="112"/>
    <x v="0"/>
    <n v="2"/>
    <x v="1"/>
    <x v="1"/>
    <x v="0"/>
  </r>
  <r>
    <d v="2025-02-14T00:00:00"/>
    <s v="LEITOR / SISTEMA - SISTEMA / SERVIDOR  (100,00%);"/>
    <m/>
    <n v="48.89"/>
    <n v="182934.95999999996"/>
    <x v="69"/>
    <x v="0"/>
    <n v="2"/>
    <x v="1"/>
    <x v="1"/>
    <x v="0"/>
  </r>
  <r>
    <d v="2025-02-14T00:00:00"/>
    <s v="ANUIDADE ITAÚ NOVO 6/12 - TARIFAS BANCARIAS (100,00%);"/>
    <m/>
    <n v="76.5"/>
    <n v="182858.45999999996"/>
    <x v="8"/>
    <x v="0"/>
    <n v="2"/>
    <x v="1"/>
    <x v="1"/>
    <x v="0"/>
  </r>
  <r>
    <d v="2025-02-14T00:00:00"/>
    <s v="SEGURO RANGER PRW 2/10 - SEGUROS DE VEICULOS  (100,00%);"/>
    <m/>
    <n v="564.98"/>
    <n v="182293.47999999995"/>
    <x v="71"/>
    <x v="0"/>
    <n v="2"/>
    <x v="1"/>
    <x v="1"/>
    <x v="0"/>
  </r>
  <r>
    <d v="2025-02-14T00:00:00"/>
    <s v="YELUMSEG / RANGER GENILDO 2/10 - SEGUROS DE VEICULOS  (100,00%);"/>
    <m/>
    <n v="580.69000000000005"/>
    <n v="181712.78999999995"/>
    <x v="71"/>
    <x v="0"/>
    <n v="2"/>
    <x v="1"/>
    <x v="1"/>
    <x v="0"/>
  </r>
  <r>
    <d v="2025-02-14T00:00:00"/>
    <s v="PISOS P/ GALPÃO ADM 1/10 - DESPESAS C/ CONSTRUÇÃO ESCRITORIO ADM  (100,00%);"/>
    <m/>
    <n v="445"/>
    <n v="181267.78999999995"/>
    <x v="112"/>
    <x v="0"/>
    <n v="2"/>
    <x v="1"/>
    <x v="1"/>
    <x v="0"/>
  </r>
  <r>
    <d v="2025-02-14T00:00:00"/>
    <s v="UBER MOACIR - SERVIÇO MOTOBOY / UBER  (100,00%);"/>
    <m/>
    <n v="100"/>
    <n v="181167.78999999995"/>
    <x v="73"/>
    <x v="0"/>
    <n v="2"/>
    <x v="1"/>
    <x v="1"/>
    <x v="0"/>
  </r>
  <r>
    <d v="2025-02-14T00:00:00"/>
    <s v="COMBUSTIVEL ARAXÁ - COMBUSTIVEL VEICULOS (100,00%);"/>
    <m/>
    <n v="416.63"/>
    <n v="180751.15999999995"/>
    <x v="26"/>
    <x v="0"/>
    <n v="2"/>
    <x v="1"/>
    <x v="1"/>
    <x v="0"/>
  </r>
  <r>
    <d v="2025-02-14T00:00:00"/>
    <s v="MANUTENÇÃO 02 MAQUINAS DE 500 E 01 DE 400 - MANUTENÇÃO/PEÇAS MAQUINAS E EQUIPAMENTOS (100,00%);"/>
    <m/>
    <n v="4850"/>
    <n v="175901.15999999995"/>
    <x v="48"/>
    <x v="0"/>
    <n v="2"/>
    <x v="1"/>
    <x v="1"/>
    <x v="0"/>
  </r>
  <r>
    <d v="2025-02-14T00:00:00"/>
    <s v="COMBUSTIVEL ADM - COMBUSTIVEL VEICULOS (100,00%);"/>
    <m/>
    <n v="50"/>
    <n v="175851.15999999995"/>
    <x v="26"/>
    <x v="0"/>
    <n v="2"/>
    <x v="1"/>
    <x v="1"/>
    <x v="0"/>
  </r>
  <r>
    <d v="2025-02-14T00:00:00"/>
    <s v="REFEIÇÕES COLABORADORES REF. 16/02 A 28/02 - REFEIÇÕES COLABORADORES (100,00%);"/>
    <m/>
    <n v="6832.5"/>
    <n v="169018.65999999995"/>
    <x v="35"/>
    <x v="0"/>
    <n v="2"/>
    <x v="1"/>
    <x v="1"/>
    <x v="0"/>
  </r>
  <r>
    <d v="2025-02-14T00:00:00"/>
    <s v="REFEIÇÕES COLABORADORES REF. 16/02 A 28/02 - REFEIÇÕES COLABORADORES (100,00%);"/>
    <m/>
    <n v="1847.5"/>
    <n v="167171.15999999995"/>
    <x v="35"/>
    <x v="0"/>
    <n v="2"/>
    <x v="1"/>
    <x v="1"/>
    <x v="0"/>
  </r>
  <r>
    <d v="2025-02-14T00:00:00"/>
    <s v="REFEIÇÕES COLABORADORES REF. 16/02 A 28/02 - REFEIÇÕES COLABORADORES (100,00%);"/>
    <m/>
    <n v="6296"/>
    <n v="160875.15999999995"/>
    <x v="35"/>
    <x v="0"/>
    <n v="2"/>
    <x v="1"/>
    <x v="1"/>
    <x v="0"/>
  </r>
  <r>
    <d v="2025-02-14T00:00:00"/>
    <s v="REFEIÇÕES COLABORADORES REF. 16/02 A 28/02 - REFEIÇÕES COLABORADORES (100,00%);"/>
    <m/>
    <n v="3900"/>
    <n v="156975.15999999995"/>
    <x v="35"/>
    <x v="0"/>
    <n v="2"/>
    <x v="1"/>
    <x v="1"/>
    <x v="0"/>
  </r>
  <r>
    <d v="2025-02-14T00:00:00"/>
    <s v="REFEIÇÕES COLABORADORES REF. 16/02 A 28/02 - REFEIÇÕES COLABORADORES (100,00%);"/>
    <m/>
    <n v="5330"/>
    <n v="151645.15999999995"/>
    <x v="35"/>
    <x v="0"/>
    <n v="2"/>
    <x v="1"/>
    <x v="1"/>
    <x v="0"/>
  </r>
  <r>
    <d v="2025-02-14T00:00:00"/>
    <s v="REFEIÇÕES COLABORADORES REF. 16/02 A 28/02 - REFEIÇÕES COLABORADORES (100,00%);"/>
    <m/>
    <n v="3096"/>
    <n v="148549.15999999995"/>
    <x v="35"/>
    <x v="0"/>
    <n v="2"/>
    <x v="1"/>
    <x v="1"/>
    <x v="0"/>
  </r>
  <r>
    <d v="2025-02-14T00:00:00"/>
    <s v="REFEIÇÕES COLABORADORES REF. 16/02 A 28/02 - REFEIÇÕES COLABORADORES (100,00%);"/>
    <m/>
    <n v="1750"/>
    <n v="146799.15999999995"/>
    <x v="35"/>
    <x v="0"/>
    <n v="2"/>
    <x v="1"/>
    <x v="1"/>
    <x v="0"/>
  </r>
  <r>
    <d v="2025-02-17T00:00:00"/>
    <s v="3º REMESSA BORRACHA LIQUIDA SERENA 21 TORRES - OUTROS MATERIAIS DE APLICAÇÃO (100,00%);"/>
    <m/>
    <n v="3302.93"/>
    <n v="143496.22999999995"/>
    <x v="89"/>
    <x v="0"/>
    <n v="2"/>
    <x v="1"/>
    <x v="1"/>
    <x v="0"/>
  </r>
  <r>
    <d v="2025-02-17T00:00:00"/>
    <s v="SISTEMA - SISTEMA / SERVIDOR  (100,00%);"/>
    <m/>
    <n v="658"/>
    <n v="142838.22999999995"/>
    <x v="69"/>
    <x v="0"/>
    <n v="2"/>
    <x v="1"/>
    <x v="1"/>
    <x v="0"/>
  </r>
  <r>
    <d v="2025-02-17T00:00:00"/>
    <s v="FOLGA DE CAMPO MES 02-2025 - PASSAGENS COLABORADORES (100,00%);"/>
    <m/>
    <n v="700"/>
    <n v="142138.22999999995"/>
    <x v="36"/>
    <x v="0"/>
    <n v="2"/>
    <x v="1"/>
    <x v="1"/>
    <x v="0"/>
  </r>
  <r>
    <d v="2025-02-17T00:00:00"/>
    <s v="ALUGUEL KITNET GOIANIA  15/02 A 15/03 - ALUGUEL ALOJAMENTO  (100,00%);"/>
    <m/>
    <n v="1300"/>
    <n v="140838.22999999995"/>
    <x v="21"/>
    <x v="0"/>
    <n v="2"/>
    <x v="1"/>
    <x v="1"/>
    <x v="0"/>
  </r>
  <r>
    <d v="2025-02-17T00:00:00"/>
    <s v="ALUGUEL KITNET 15-02 A 15-03-25 - ALUGUEL ALOJAMENTO  (100,00%);"/>
    <m/>
    <n v="800"/>
    <n v="140038.22999999995"/>
    <x v="21"/>
    <x v="0"/>
    <n v="2"/>
    <x v="1"/>
    <x v="1"/>
    <x v="0"/>
  </r>
  <r>
    <d v="2025-02-17T00:00:00"/>
    <s v="INTERNET AABA - INTERNET OBRAS  (100,00%);"/>
    <m/>
    <n v="70"/>
    <n v="139968.22999999995"/>
    <x v="30"/>
    <x v="0"/>
    <n v="2"/>
    <x v="1"/>
    <x v="1"/>
    <x v="0"/>
  </r>
  <r>
    <d v="2025-02-17T00:00:00"/>
    <s v="YCARO ELIANA 15.02 A 15.03 - ALUGUEL ALOJAMENTO  (100,00%);"/>
    <m/>
    <n v="1500"/>
    <n v="138468.22999999995"/>
    <x v="21"/>
    <x v="0"/>
    <n v="2"/>
    <x v="1"/>
    <x v="1"/>
    <x v="0"/>
  </r>
  <r>
    <d v="2025-02-17T00:00:00"/>
    <s v="IPVA SAVEIRO RB MBVS - PLACA QTN3I85 2º PARCELA - IPVA (100,00%);"/>
    <m/>
    <n v="198.65"/>
    <n v="138269.57999999996"/>
    <x v="105"/>
    <x v="0"/>
    <n v="2"/>
    <x v="1"/>
    <x v="1"/>
    <x v="0"/>
  </r>
  <r>
    <d v="2025-02-17T00:00:00"/>
    <s v="IPVA FIAT/TORO FREEDOM AT9 D - PLACA PLQ2I02 2º PARCELA - IPVA (100,00%);"/>
    <m/>
    <n v="440.35"/>
    <n v="137829.22999999995"/>
    <x v="105"/>
    <x v="0"/>
    <n v="2"/>
    <x v="1"/>
    <x v="1"/>
    <x v="0"/>
  </r>
  <r>
    <d v="2025-02-17T00:00:00"/>
    <s v="IPVA CHEVROLET/S10 LT DD4 - PLACA OBA1J57 2º PARCELA - IPVA (100,00%);"/>
    <m/>
    <n v="354.6"/>
    <n v="137474.62999999995"/>
    <x v="105"/>
    <x v="0"/>
    <n v="2"/>
    <x v="1"/>
    <x v="1"/>
    <x v="0"/>
  </r>
  <r>
    <d v="2025-02-17T00:00:00"/>
    <s v="IPVA RENAULT/OROCH PRO 16 - PLACA SDK1B29 2º PARCELA - IPVA (100,00%);"/>
    <m/>
    <n v="353.48"/>
    <n v="137121.14999999994"/>
    <x v="105"/>
    <x v="0"/>
    <n v="2"/>
    <x v="1"/>
    <x v="1"/>
    <x v="0"/>
  </r>
  <r>
    <d v="2025-02-17T00:00:00"/>
    <s v="IPVA IVECO/CITYCLASS 70C17 - PLACA ONB7A66 2º PARCELA - IPVA (100,00%);"/>
    <m/>
    <n v="117.39"/>
    <n v="137003.75999999992"/>
    <x v="105"/>
    <x v="0"/>
    <n v="2"/>
    <x v="1"/>
    <x v="1"/>
    <x v="0"/>
  </r>
  <r>
    <d v="2025-02-17T00:00:00"/>
    <s v="IPVA HYUNDAI/HB20S 1.6A PREM - PLACA QTS7F16 2º PARCELA - IPVA (100,00%);"/>
    <m/>
    <n v="253.11"/>
    <n v="136750.64999999994"/>
    <x v="105"/>
    <x v="0"/>
    <n v="2"/>
    <x v="1"/>
    <x v="1"/>
    <x v="0"/>
  </r>
  <r>
    <d v="2025-02-17T00:00:00"/>
    <s v="IPVA FORD/KA SE 1.0 HA C - PLACA RBM4C88 2º PARCELA - IPVA (100,00%);"/>
    <m/>
    <n v="132.57"/>
    <n v="136618.07999999993"/>
    <x v="105"/>
    <x v="0"/>
    <n v="2"/>
    <x v="1"/>
    <x v="1"/>
    <x v="0"/>
  </r>
  <r>
    <d v="2025-02-17T00:00:00"/>
    <s v="IPVA FIAT/ARGO DRIVE 1.0 - PLACA PBE2E75 2º PARCELA - IPVA (100,00%);"/>
    <m/>
    <n v="129.22"/>
    <n v="136488.85999999993"/>
    <x v="105"/>
    <x v="0"/>
    <n v="2"/>
    <x v="1"/>
    <x v="1"/>
    <x v="0"/>
  </r>
  <r>
    <d v="2025-02-17T00:00:00"/>
    <s v="IPVA I/FORD RANGER XLTCD3D4A - PLACA SDN9A29 2º PARCELA - IPVA (100,00%);"/>
    <m/>
    <n v="980.62"/>
    <n v="135508.23999999993"/>
    <x v="105"/>
    <x v="0"/>
    <n v="2"/>
    <x v="1"/>
    <x v="1"/>
    <x v="0"/>
  </r>
  <r>
    <d v="2025-02-17T00:00:00"/>
    <s v="IPVA I/FORD RANGER XLTCD4A32C - PLACA RCF2A85 2º PARCELA - IPVA (100,00%);"/>
    <m/>
    <n v="621.51"/>
    <n v="134886.72999999992"/>
    <x v="105"/>
    <x v="0"/>
    <n v="2"/>
    <x v="1"/>
    <x v="1"/>
    <x v="0"/>
  </r>
  <r>
    <d v="2025-02-17T00:00:00"/>
    <s v="IPVA I/FORD RANGER XLTCD4A32C - PLACA PRW6F12 2º PARCELA - IPVA (100,00%);"/>
    <m/>
    <n v="562.98"/>
    <n v="134323.74999999991"/>
    <x v="105"/>
    <x v="0"/>
    <n v="2"/>
    <x v="1"/>
    <x v="1"/>
    <x v="0"/>
  </r>
  <r>
    <d v="2025-02-17T00:00:00"/>
    <s v="IPVA EFFA/V21 - PLACA SDJ9E34 2º PARCELA - IPVA (100,00%);"/>
    <m/>
    <n v="323.81"/>
    <n v="133999.93999999992"/>
    <x v="105"/>
    <x v="0"/>
    <n v="2"/>
    <x v="1"/>
    <x v="1"/>
    <x v="0"/>
  </r>
  <r>
    <d v="2025-02-17T00:00:00"/>
    <s v="IPVA FIAT/DOBLO ESSENCE 7L E - PLACA RMN9D83 2º PARCELA - IPVA (100,00%);"/>
    <m/>
    <n v="276.27"/>
    <n v="133723.66999999993"/>
    <x v="105"/>
    <x v="0"/>
    <n v="2"/>
    <x v="1"/>
    <x v="1"/>
    <x v="0"/>
  </r>
  <r>
    <d v="2025-02-17T00:00:00"/>
    <s v="ALUG 15-02 A 15-03 RUA DO NIQUEL PECEM - ALUGUEL ALOJAMENTO  (100,00%);"/>
    <m/>
    <n v="1160"/>
    <n v="132563.66999999993"/>
    <x v="21"/>
    <x v="0"/>
    <n v="2"/>
    <x v="1"/>
    <x v="1"/>
    <x v="0"/>
  </r>
  <r>
    <d v="2025-02-17T00:00:00"/>
    <s v="SISTEMA/SERVIDOR - SISTEMA / SERVIDOR  (100,00%);"/>
    <m/>
    <n v="1599"/>
    <n v="130964.66999999993"/>
    <x v="69"/>
    <x v="0"/>
    <n v="2"/>
    <x v="1"/>
    <x v="1"/>
    <x v="0"/>
  </r>
  <r>
    <d v="2025-02-17T00:00:00"/>
    <s v="REF. FOLHA PAGAMENTO 01/2025 - SALARIO (100,00%);"/>
    <m/>
    <n v="14137.19"/>
    <n v="116827.47999999992"/>
    <x v="7"/>
    <x v="0"/>
    <n v="2"/>
    <x v="1"/>
    <x v="1"/>
    <x v="0"/>
  </r>
  <r>
    <d v="2025-02-17T00:00:00"/>
    <s v="ELESSANDRO OLIVEIRA - PIX  elessandrodeoliveira07@gmail.com - ALUGUEL ALOJAMENTO  (100,00%);"/>
    <m/>
    <n v="850"/>
    <n v="115977.47999999992"/>
    <x v="21"/>
    <x v="0"/>
    <n v="2"/>
    <x v="1"/>
    <x v="1"/>
    <x v="0"/>
  </r>
  <r>
    <d v="2025-02-17T00:00:00"/>
    <s v="SILAS VILIAM FELIPE - 870.522.291-53 - FRETE MATERIAIS E EQUIPAMENTOS (100,00%);"/>
    <m/>
    <n v="1500"/>
    <n v="114477.47999999992"/>
    <x v="40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1000"/>
    <n v="113477.47999999992"/>
    <x v="26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500"/>
    <n v="112977.47999999992"/>
    <x v="44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500"/>
    <n v="112477.47999999992"/>
    <x v="35"/>
    <x v="0"/>
    <n v="2"/>
    <x v="1"/>
    <x v="1"/>
    <x v="0"/>
  </r>
  <r>
    <d v="2025-02-17T00:00:00"/>
    <s v="GASTOS VIAGEM CATALÃO X NIQUELÂNDIA - COMBUSTIVEL VEICULOS (100,00%);"/>
    <m/>
    <n v="350"/>
    <n v="112127.47999999992"/>
    <x v="26"/>
    <x v="0"/>
    <n v="2"/>
    <x v="1"/>
    <x v="1"/>
    <x v="0"/>
  </r>
  <r>
    <d v="2025-02-17T00:00:00"/>
    <s v="MARIA DA FE VIDAL PASCOA - PIX 07.430.239/0004-93 - COMBUSTIVEL VEICULOS (100,00%);"/>
    <m/>
    <n v="1000"/>
    <n v="111127.47999999992"/>
    <x v="26"/>
    <x v="0"/>
    <n v="2"/>
    <x v="1"/>
    <x v="1"/>
    <x v="0"/>
  </r>
  <r>
    <d v="2025-02-17T00:00:00"/>
    <s v="REFEIÇÃO AABA COLAB - REFEIÇÕES COLABORADORES (100,00%);"/>
    <m/>
    <n v="60"/>
    <n v="111067.47999999992"/>
    <x v="35"/>
    <x v="0"/>
    <n v="2"/>
    <x v="1"/>
    <x v="1"/>
    <x v="0"/>
  </r>
  <r>
    <d v="2025-02-17T00:00:00"/>
    <s v="CUSTOS VIAGEM PAULINO NEVES X GOINIA - FRETE MATERIAIS E EQUIPAMENTOS (50,00%);_x000a__x000a_REFEIÇÕES COLABORADORES (50,00%);"/>
    <m/>
    <n v="500"/>
    <n v="110567.47999999992"/>
    <x v="40"/>
    <x v="0"/>
    <n v="2"/>
    <x v="1"/>
    <x v="1"/>
    <x v="0"/>
  </r>
  <r>
    <d v="2025-02-17T00:00:00"/>
    <s v="CUSTOS VIAGEM PAULINO NEVES X GOINIA - FRETE MATERIAIS E EQUIPAMENTOS (50,00%);_x000a__x000a_REFEIÇÕES COLABORADORES (50,00%);"/>
    <m/>
    <n v="500"/>
    <n v="110067.47999999992"/>
    <x v="35"/>
    <x v="0"/>
    <n v="2"/>
    <x v="1"/>
    <x v="1"/>
    <x v="0"/>
  </r>
  <r>
    <d v="2025-02-17T00:00:00"/>
    <s v="REFEIÇÕES COLABORADORES - REFEIÇÕES COLABORADORES (100,00%);"/>
    <m/>
    <n v="224"/>
    <n v="109843.47999999992"/>
    <x v="35"/>
    <x v="0"/>
    <n v="2"/>
    <x v="1"/>
    <x v="1"/>
    <x v="0"/>
  </r>
  <r>
    <d v="2025-02-17T00:00:00"/>
    <s v="FILTRO PARA PISTOLA AIRLESS - MANGUEIRAS / CONEXÕES (100,00%);"/>
    <m/>
    <n v="243.4"/>
    <n v="109600.07999999993"/>
    <x v="106"/>
    <x v="0"/>
    <n v="2"/>
    <x v="1"/>
    <x v="1"/>
    <x v="0"/>
  </r>
  <r>
    <d v="2025-02-17T00:00:00"/>
    <s v="EMPRESTIMO BANCO ITAU CAIXA AVAL - PAGAMENTOS EMPRESTIMOS (100,00%);"/>
    <m/>
    <n v="5000"/>
    <n v="104600.07999999993"/>
    <x v="4"/>
    <x v="0"/>
    <n v="2"/>
    <x v="1"/>
    <x v="1"/>
    <x v="0"/>
  </r>
  <r>
    <d v="2025-02-17T00:00:00"/>
    <s v="COMBUSTÍVEL ADM PICK-UP - COMBUSTIVEL VEICULOS (100,00%);"/>
    <m/>
    <n v="200"/>
    <n v="104400.07999999993"/>
    <x v="26"/>
    <x v="0"/>
    <n v="2"/>
    <x v="1"/>
    <x v="1"/>
    <x v="0"/>
  </r>
  <r>
    <d v="2025-02-17T00:00:00"/>
    <s v="EPIS - EPIS (100,00%);"/>
    <m/>
    <n v="91.5"/>
    <n v="104308.57999999993"/>
    <x v="20"/>
    <x v="0"/>
    <n v="2"/>
    <x v="1"/>
    <x v="1"/>
    <x v="0"/>
  </r>
  <r>
    <d v="2025-02-17T00:00:00"/>
    <s v="EPIS - EPIS (100,00%);"/>
    <m/>
    <n v="36.700000000000003"/>
    <n v="104271.87999999993"/>
    <x v="20"/>
    <x v="0"/>
    <n v="2"/>
    <x v="1"/>
    <x v="1"/>
    <x v="0"/>
  </r>
  <r>
    <d v="2025-02-17T00:00:00"/>
    <s v="CORREIOS - FRETE TRANSPORTADORA (100,00%);"/>
    <m/>
    <n v="212.9"/>
    <n v="104058.97999999994"/>
    <x v="31"/>
    <x v="0"/>
    <n v="2"/>
    <x v="1"/>
    <x v="1"/>
    <x v="0"/>
  </r>
  <r>
    <d v="2025-02-17T00:00:00"/>
    <s v="REFEIÇÕES COLABORADORES - REFEIÇÕES COLABORADORES (100,00%);"/>
    <m/>
    <n v="200"/>
    <n v="103858.97999999994"/>
    <x v="35"/>
    <x v="0"/>
    <n v="2"/>
    <x v="1"/>
    <x v="1"/>
    <x v="0"/>
  </r>
  <r>
    <d v="2025-02-17T00:00:00"/>
    <s v="HOTEL COLABORADORES - HOTEL COLABORADORES  (100,00%);"/>
    <m/>
    <n v="80"/>
    <n v="103778.97999999994"/>
    <x v="44"/>
    <x v="0"/>
    <n v="2"/>
    <x v="1"/>
    <x v="1"/>
    <x v="0"/>
  </r>
  <r>
    <d v="2025-02-17T00:00:00"/>
    <s v="TRANSFERÊNCIA ENTRE BANCOS ITAÚ X SAFRA - Transferência entre Bancos (100,00%);"/>
    <m/>
    <n v="20947.21"/>
    <n v="82831.769999999931"/>
    <x v="1"/>
    <x v="0"/>
    <n v="2"/>
    <x v="1"/>
    <x v="1"/>
    <x v="0"/>
  </r>
  <r>
    <d v="2025-02-17T00:00:00"/>
    <s v="TRANSFERÊNCIA ENTRE BANCOS CEF X ITAÚ - Transferência entre Bancos (100,00%);"/>
    <n v="350000"/>
    <m/>
    <n v="432831.7699999999"/>
    <x v="6"/>
    <x v="0"/>
    <n v="2"/>
    <x v="1"/>
    <x v="1"/>
    <x v="0"/>
  </r>
  <r>
    <d v="2025-02-17T00:00:00"/>
    <s v="TRANSFERÊNCIA ENTRE BANCOS ITAÚ X ITAÚ ANDAIMES - Transferência entre Bancos (100,00%);"/>
    <m/>
    <n v="400000"/>
    <n v="32831.769999999902"/>
    <x v="1"/>
    <x v="0"/>
    <n v="2"/>
    <x v="1"/>
    <x v="1"/>
    <x v="0"/>
  </r>
  <r>
    <d v="2025-02-17T00:00:00"/>
    <s v="TRANSFERÊNCIA ENTRE BANCOS ITAÚ X SAFRA - Transferência entre Bancos (100,00%);"/>
    <m/>
    <n v="3865.22"/>
    <n v="28966.549999999901"/>
    <x v="1"/>
    <x v="0"/>
    <n v="2"/>
    <x v="1"/>
    <x v="1"/>
    <x v="0"/>
  </r>
  <r>
    <d v="2025-02-17T00:00:00"/>
    <s v="BM 26 ROTINA NIOBIO - Recebimento de Clientes (100,00%);"/>
    <n v="20482.73"/>
    <m/>
    <n v="49449.279999999897"/>
    <x v="3"/>
    <x v="0"/>
    <n v="2"/>
    <x v="1"/>
    <x v="1"/>
    <x v="0"/>
  </r>
  <r>
    <d v="2025-02-17T00:00:00"/>
    <s v="BM 11 FOSFATO CATALÃO MANUTENÇÃO - Recebimento de Clientes (100,00%);"/>
    <n v="44578.080000000002"/>
    <m/>
    <n v="94027.359999999899"/>
    <x v="3"/>
    <x v="0"/>
    <n v="2"/>
    <x v="1"/>
    <x v="1"/>
    <x v="0"/>
  </r>
  <r>
    <d v="2025-02-17T00:00:00"/>
    <s v="ENTRADA DE EMPRESTIMO PARCELAMENTO BANCO ITAU - PAGAMENTOS EMPRESTIMOS (100,00%);"/>
    <n v="1295.56"/>
    <m/>
    <n v="95322.919999999896"/>
    <x v="113"/>
    <x v="0"/>
    <n v="2"/>
    <x v="1"/>
    <x v="1"/>
    <x v="0"/>
  </r>
  <r>
    <d v="2025-02-18T00:00:00"/>
    <s v="R. ALFEU MARRA Nº 65 REF. 01/2025 - ENERGIA ALOJAMENTO (100,00%);"/>
    <m/>
    <n v="270.36"/>
    <n v="95052.559999999896"/>
    <x v="81"/>
    <x v="0"/>
    <n v="2"/>
    <x v="1"/>
    <x v="1"/>
    <x v="0"/>
  </r>
  <r>
    <d v="2025-02-18T00:00:00"/>
    <s v="R. ALFEU MARRA Nº 65 CENTRO REF. 01/2025 - AGUA ALOJAMENTO (100,00%);"/>
    <m/>
    <n v="193.4"/>
    <n v="94859.159999999902"/>
    <x v="83"/>
    <x v="0"/>
    <n v="2"/>
    <x v="1"/>
    <x v="1"/>
    <x v="0"/>
  </r>
  <r>
    <d v="2025-02-18T00:00:00"/>
    <s v="RUA DAS ANGÉLICAS Nº 309 REF. 01/2025 - ENERGIA ADM (100,00%);"/>
    <m/>
    <n v="2055.96"/>
    <n v="92803.199999999895"/>
    <x v="82"/>
    <x v="0"/>
    <n v="2"/>
    <x v="1"/>
    <x v="1"/>
    <x v="0"/>
  </r>
  <r>
    <d v="2025-02-18T00:00:00"/>
    <s v="R. 402 Nº 916 QD 64 LT 08 REF. 11/2024 - AGUA ALOJAMENTO (100,00%);"/>
    <m/>
    <n v="51.33"/>
    <n v="92751.869999999893"/>
    <x v="83"/>
    <x v="0"/>
    <n v="2"/>
    <x v="1"/>
    <x v="1"/>
    <x v="0"/>
  </r>
  <r>
    <d v="2025-02-18T00:00:00"/>
    <s v="R. 402 Nº 916 QD 64 LT 08 REF. 12/2024 - AGUA ALOJAMENTO (100,00%);"/>
    <m/>
    <n v="21.39"/>
    <n v="92730.479999999894"/>
    <x v="83"/>
    <x v="0"/>
    <n v="2"/>
    <x v="1"/>
    <x v="1"/>
    <x v="0"/>
  </r>
  <r>
    <d v="2025-02-18T00:00:00"/>
    <s v="R. 402 Nº 916 QD 64 LT 08 REF. 01/2025 - AGUA ALOJAMENTO (100,00%);"/>
    <m/>
    <n v="11.92"/>
    <n v="92718.559999999896"/>
    <x v="83"/>
    <x v="0"/>
    <n v="2"/>
    <x v="1"/>
    <x v="1"/>
    <x v="0"/>
  </r>
  <r>
    <d v="2025-02-18T00:00:00"/>
    <s v="AV. BEATRIZ BRAGA 0 CASA 03 REF. 12/2024 - ENERGIA ALOJAMENTO (100,00%);"/>
    <m/>
    <n v="111.49"/>
    <n v="92607.069999999891"/>
    <x v="81"/>
    <x v="0"/>
    <n v="2"/>
    <x v="1"/>
    <x v="1"/>
    <x v="0"/>
  </r>
  <r>
    <d v="2025-02-18T00:00:00"/>
    <s v="RUA 413, Nº 315 BAIRRO PONTAL NORTE REF. 01/2025 - ENERGIA ALOJAMENTO (100,00%);"/>
    <m/>
    <n v="73.08"/>
    <n v="92533.989999999889"/>
    <x v="81"/>
    <x v="0"/>
    <n v="2"/>
    <x v="1"/>
    <x v="1"/>
    <x v="0"/>
  </r>
  <r>
    <d v="2025-02-18T00:00:00"/>
    <s v="RUA 413, 315 CASA 01 PONTAL NORTE REF. 01/2025 - AGUA ALOJAMENTO (100,00%);"/>
    <m/>
    <n v="54.9"/>
    <n v="92479.089999999895"/>
    <x v="83"/>
    <x v="0"/>
    <n v="2"/>
    <x v="1"/>
    <x v="1"/>
    <x v="0"/>
  </r>
  <r>
    <d v="2025-02-18T00:00:00"/>
    <s v="RUA 02, Nº 175 LOTEAMENTO JK REF. 01/2025 - ENERGIA ALOJAMENTO (100,00%);"/>
    <m/>
    <n v="169.93"/>
    <n v="92309.159999999902"/>
    <x v="81"/>
    <x v="0"/>
    <n v="2"/>
    <x v="1"/>
    <x v="1"/>
    <x v="0"/>
  </r>
  <r>
    <d v="2025-02-18T00:00:00"/>
    <s v="RUA 02, 175 QD C LT 09 JK CATALÃO REF. 01/2025 - AGUA ALOJAMENTO (100,00%);"/>
    <m/>
    <n v="98.82"/>
    <n v="92210.339999999895"/>
    <x v="83"/>
    <x v="0"/>
    <n v="2"/>
    <x v="1"/>
    <x v="1"/>
    <x v="0"/>
  </r>
  <r>
    <d v="2025-02-18T00:00:00"/>
    <s v="SANEAMENTO RUA . 2, 44 JK CATALÃO  MES 01/2025 - AGUA ALOJAMENTO (100,00%);"/>
    <m/>
    <n v="87.77"/>
    <n v="92122.569999999891"/>
    <x v="83"/>
    <x v="0"/>
    <n v="2"/>
    <x v="1"/>
    <x v="1"/>
    <x v="0"/>
  </r>
  <r>
    <d v="2025-02-18T00:00:00"/>
    <s v="RUA . 2, 44 JK CATALÃO  MES 01/2025 - ENERGIA ALOJAMENTO (100,00%);"/>
    <m/>
    <n v="40.72"/>
    <n v="92081.849999999889"/>
    <x v="81"/>
    <x v="0"/>
    <n v="2"/>
    <x v="1"/>
    <x v="1"/>
    <x v="0"/>
  </r>
  <r>
    <d v="2025-02-18T00:00:00"/>
    <s v="RUA 405, Nº 184 BAIRRO PONTAL NORTE REF. 01/2025 - ENERGIA ALOJAMENTO (100,00%);"/>
    <m/>
    <n v="115.27"/>
    <n v="91966.579999999885"/>
    <x v="81"/>
    <x v="0"/>
    <n v="2"/>
    <x v="1"/>
    <x v="1"/>
    <x v="0"/>
  </r>
  <r>
    <d v="2025-02-18T00:00:00"/>
    <s v="RUA 405,184 QD 77 LT 05 REF. 01/2025 - AGUA ALOJAMENTO (100,00%);"/>
    <m/>
    <n v="42.62"/>
    <n v="91923.95999999989"/>
    <x v="83"/>
    <x v="0"/>
    <n v="2"/>
    <x v="1"/>
    <x v="1"/>
    <x v="0"/>
  </r>
  <r>
    <d v="2025-02-18T00:00:00"/>
    <s v="R. SANTO ANTONIO QD 04 LT 07 REF. 01/2025 - ENERGIA ALOJAMENTO (100,00%);"/>
    <m/>
    <n v="178.83"/>
    <n v="91745.129999999888"/>
    <x v="81"/>
    <x v="0"/>
    <n v="2"/>
    <x v="1"/>
    <x v="1"/>
    <x v="0"/>
  </r>
  <r>
    <d v="2025-02-18T00:00:00"/>
    <s v="AV. LENCOIS, 5 REF. 02/2025 - ENERGIA ALOJAMENTO (100,00%);"/>
    <m/>
    <n v="250.74"/>
    <n v="91494.389999999883"/>
    <x v="81"/>
    <x v="0"/>
    <n v="2"/>
    <x v="1"/>
    <x v="1"/>
    <x v="0"/>
  </r>
  <r>
    <d v="2025-02-18T00:00:00"/>
    <s v="R. DAS ANGÉLICAS S/N REF.  01/25 E 02/25 - AGUA ADM (100,00%);"/>
    <m/>
    <n v="375.2"/>
    <n v="91119.189999999886"/>
    <x v="80"/>
    <x v="0"/>
    <n v="2"/>
    <x v="1"/>
    <x v="1"/>
    <x v="0"/>
  </r>
  <r>
    <d v="2025-02-18T00:00:00"/>
    <s v="R. JACY GUIMARÃES, 12 REF. 02/2025 - AGUA ALOJAMENTO (100,00%);"/>
    <m/>
    <n v="56.15"/>
    <n v="91063.039999999892"/>
    <x v="83"/>
    <x v="0"/>
    <n v="2"/>
    <x v="1"/>
    <x v="1"/>
    <x v="0"/>
  </r>
  <r>
    <d v="2025-02-18T00:00:00"/>
    <s v="GABRIELLE ELIAS DE FREITAS - PIX (64) 9 9259-1215 - FRETE TRANSPORTADORA (100,00%);"/>
    <m/>
    <n v="50"/>
    <n v="91013.039999999892"/>
    <x v="31"/>
    <x v="0"/>
    <n v="2"/>
    <x v="1"/>
    <x v="1"/>
    <x v="0"/>
  </r>
  <r>
    <d v="2025-02-18T00:00:00"/>
    <s v="CONTAS DE ENERGIA ALUGUEL ETERNIT - ENERGIA ALOJAMENTO (100,00%);"/>
    <m/>
    <n v="540"/>
    <n v="90473.039999999892"/>
    <x v="81"/>
    <x v="0"/>
    <n v="2"/>
    <x v="1"/>
    <x v="1"/>
    <x v="0"/>
  </r>
  <r>
    <d v="2025-02-18T00:00:00"/>
    <s v="R. DOS INCONFIDENTES Nº 395 NOSSA SENHORA DA ABADIA - ENERGIA ALOJAMENTO (100,00%);"/>
    <m/>
    <n v="295.93"/>
    <n v="90177.109999999899"/>
    <x v="81"/>
    <x v="0"/>
    <n v="2"/>
    <x v="1"/>
    <x v="1"/>
    <x v="0"/>
  </r>
  <r>
    <d v="2025-02-18T00:00:00"/>
    <s v="MATERIAIS DE CONSUMO - PREGOS - MATERIAIS DE CONSUMO EM OBRAS  (100,00%);"/>
    <m/>
    <n v="25.5"/>
    <n v="90151.609999999899"/>
    <x v="23"/>
    <x v="0"/>
    <n v="2"/>
    <x v="1"/>
    <x v="1"/>
    <x v="0"/>
  </r>
  <r>
    <d v="2025-02-18T00:00:00"/>
    <s v="REFEIÇÕES COLABORADORES - REFEIÇÕES COLABORADORES (100,00%);"/>
    <m/>
    <n v="80"/>
    <n v="90071.609999999899"/>
    <x v="35"/>
    <x v="0"/>
    <n v="2"/>
    <x v="1"/>
    <x v="1"/>
    <x v="0"/>
  </r>
  <r>
    <d v="2025-02-18T00:00:00"/>
    <s v="TROCA DOS VIDRO TRASEIRO SAVEIRO - MANUTENÇÃO/PEÇAS  VEICULOS (100,00%);"/>
    <m/>
    <n v="204"/>
    <n v="89867.609999999899"/>
    <x v="43"/>
    <x v="0"/>
    <n v="2"/>
    <x v="1"/>
    <x v="1"/>
    <x v="0"/>
  </r>
  <r>
    <d v="2025-02-18T00:00:00"/>
    <s v="REFEIÇÃO COLABORADORES - SEVERINO CARMO - REFEIÇÕES COLABORADORES (100,00%);"/>
    <m/>
    <n v="362.5"/>
    <n v="89505.109999999899"/>
    <x v="35"/>
    <x v="0"/>
    <n v="2"/>
    <x v="1"/>
    <x v="1"/>
    <x v="0"/>
  </r>
  <r>
    <d v="2025-02-18T00:00:00"/>
    <s v="TRANSFERÊNCIA ENTRE BANCOS ITAÚ X ITAÚ ANDAIMES - Transferência entre Bancos (100,00%);"/>
    <m/>
    <n v="500000"/>
    <n v="-410494.89000000013"/>
    <x v="1"/>
    <x v="0"/>
    <n v="2"/>
    <x v="1"/>
    <x v="1"/>
    <x v="0"/>
  </r>
  <r>
    <d v="2025-02-18T00:00:00"/>
    <s v="TRANSFERÊNCIA ENTRE BANCOS CEF X ITAÚ - Transferência entre Bancos (100,00%);"/>
    <n v="400000"/>
    <m/>
    <n v="-10494.89000000013"/>
    <x v="6"/>
    <x v="0"/>
    <n v="2"/>
    <x v="1"/>
    <x v="1"/>
    <x v="0"/>
  </r>
  <r>
    <d v="2025-02-18T00:00:00"/>
    <s v="JUROS BANCÁRIOS - JUROS BANCARIOS  (100,00%);"/>
    <m/>
    <n v="1199.0999999999999"/>
    <n v="-11693.990000000131"/>
    <x v="2"/>
    <x v="0"/>
    <n v="2"/>
    <x v="1"/>
    <x v="1"/>
    <x v="0"/>
  </r>
  <r>
    <d v="2025-02-18T00:00:00"/>
    <s v="ROBERTO DELFINO - COMBUSTIVEL VEICULOS (100,00%);"/>
    <m/>
    <n v="1500"/>
    <n v="-13193.990000000131"/>
    <x v="26"/>
    <x v="0"/>
    <n v="2"/>
    <x v="1"/>
    <x v="1"/>
    <x v="0"/>
  </r>
  <r>
    <d v="2025-02-18T00:00:00"/>
    <s v="REFORMA ONIBUS 50% - MANUTENÇÃO/PEÇAS  VEICULOS (100,00%);"/>
    <m/>
    <n v="4000"/>
    <n v="-17193.990000000129"/>
    <x v="43"/>
    <x v="0"/>
    <n v="2"/>
    <x v="1"/>
    <x v="1"/>
    <x v="0"/>
  </r>
  <r>
    <d v="2025-02-18T00:00:00"/>
    <s v="BM 05 - Recebimento de Clientes (100,00%);"/>
    <n v="59744.999999999993"/>
    <m/>
    <n v="42551.009999999864"/>
    <x v="3"/>
    <x v="0"/>
    <n v="2"/>
    <x v="1"/>
    <x v="1"/>
    <x v="0"/>
  </r>
  <r>
    <d v="2025-02-18T00:00:00"/>
    <s v="BM 05 - Recebimento de Clientes (100,00%);"/>
    <n v="52691.76"/>
    <m/>
    <n v="95242.769999999873"/>
    <x v="3"/>
    <x v="0"/>
    <n v="2"/>
    <x v="1"/>
    <x v="1"/>
    <x v="0"/>
  </r>
  <r>
    <d v="2025-02-18T00:00:00"/>
    <s v="TRANSFERÊNCIA ENTRE BANCOS ITAÚ X SAFRA - Transferência entre Bancos (100,00%);"/>
    <m/>
    <n v="6758.06"/>
    <n v="88484.709999999875"/>
    <x v="1"/>
    <x v="0"/>
    <n v="2"/>
    <x v="1"/>
    <x v="1"/>
    <x v="0"/>
  </r>
  <r>
    <d v="2025-02-19T00:00:00"/>
    <s v="EPIS - EPIS (100,00%);"/>
    <m/>
    <n v="1517.11"/>
    <n v="86967.599999999875"/>
    <x v="20"/>
    <x v="0"/>
    <n v="2"/>
    <x v="1"/>
    <x v="1"/>
    <x v="0"/>
  </r>
  <r>
    <d v="2025-02-19T00:00:00"/>
    <s v="MATERIAL ETERNIT 2º REMESSA - TINTAS E SOLVENTES (100,00%);"/>
    <m/>
    <n v="5541.51"/>
    <n v="81426.08999999988"/>
    <x v="34"/>
    <x v="0"/>
    <n v="2"/>
    <x v="1"/>
    <x v="1"/>
    <x v="0"/>
  </r>
  <r>
    <d v="2025-02-19T00:00:00"/>
    <s v="MANGUEIRAS E CONEXÕES - MANGUEIRAS / CONEXÕES (100,00%);"/>
    <m/>
    <n v="390"/>
    <n v="81036.08999999988"/>
    <x v="106"/>
    <x v="0"/>
    <n v="2"/>
    <x v="1"/>
    <x v="1"/>
    <x v="0"/>
  </r>
  <r>
    <d v="2025-02-19T00:00:00"/>
    <s v="MANUTENÇÃO COMPRESSOR ELETRICO - MANUTENÇÃO/PEÇAS MAQUINAS E EQUIPAMENTOS (100,00%);"/>
    <m/>
    <n v="1000"/>
    <n v="80036.08999999988"/>
    <x v="48"/>
    <x v="0"/>
    <n v="2"/>
    <x v="1"/>
    <x v="1"/>
    <x v="0"/>
  </r>
  <r>
    <d v="2025-02-19T00:00:00"/>
    <s v="ESTOPA PASTELÃO 25KG - MATERIAIS DE CONSUMO EM OBRAS  (100,00%);"/>
    <m/>
    <n v="230"/>
    <n v="79806.08999999988"/>
    <x v="23"/>
    <x v="0"/>
    <n v="2"/>
    <x v="1"/>
    <x v="1"/>
    <x v="0"/>
  </r>
  <r>
    <d v="2025-02-19T00:00:00"/>
    <s v="EPIS - EPIS (100,00%);"/>
    <m/>
    <n v="343"/>
    <n v="79463.08999999988"/>
    <x v="20"/>
    <x v="0"/>
    <n v="2"/>
    <x v="1"/>
    <x v="1"/>
    <x v="0"/>
  </r>
  <r>
    <d v="2025-02-19T00:00:00"/>
    <s v="EPIS - EPIS (100,00%);"/>
    <m/>
    <n v="1497.5"/>
    <n v="77965.58999999988"/>
    <x v="20"/>
    <x v="0"/>
    <n v="2"/>
    <x v="1"/>
    <x v="1"/>
    <x v="0"/>
  </r>
  <r>
    <d v="2025-02-19T00:00:00"/>
    <s v="ESTOPA PASTELÃO 25KG - MATERIAIS DE CONSUMO EM OBRAS  (100,00%);"/>
    <m/>
    <n v="230"/>
    <n v="77735.58999999988"/>
    <x v="23"/>
    <x v="0"/>
    <n v="2"/>
    <x v="1"/>
    <x v="1"/>
    <x v="0"/>
  </r>
  <r>
    <d v="2025-02-19T00:00:00"/>
    <s v="LOCAÇÃO CONTAINER REF. 01/12 A 31/12/24 - LOCAÇÃO CONTAINER  (100,00%);"/>
    <m/>
    <n v="1350"/>
    <n v="76385.58999999988"/>
    <x v="22"/>
    <x v="0"/>
    <n v="2"/>
    <x v="1"/>
    <x v="1"/>
    <x v="0"/>
  </r>
  <r>
    <d v="2025-02-19T00:00:00"/>
    <s v="EPIS : CAPACETE, KIT ABAFADOR , MASCARA E OCULOS - EPIS (100,00%);"/>
    <m/>
    <n v="383.26"/>
    <n v="76002.329999999885"/>
    <x v="20"/>
    <x v="0"/>
    <n v="2"/>
    <x v="1"/>
    <x v="1"/>
    <x v="0"/>
  </r>
  <r>
    <d v="2025-02-19T00:00:00"/>
    <s v="EPIS - EPIS (100,00%);"/>
    <m/>
    <n v="150.72999999999999"/>
    <n v="75851.599999999889"/>
    <x v="20"/>
    <x v="0"/>
    <n v="2"/>
    <x v="1"/>
    <x v="1"/>
    <x v="0"/>
  </r>
  <r>
    <d v="2025-02-19T00:00:00"/>
    <s v="MANGUEIRAS E CONEXÕES - MANGUEIRAS / CONEXÕES (100,00%);"/>
    <m/>
    <n v="944.6"/>
    <n v="74906.999999999884"/>
    <x v="106"/>
    <x v="0"/>
    <n v="2"/>
    <x v="1"/>
    <x v="1"/>
    <x v="0"/>
  </r>
  <r>
    <d v="2025-02-19T00:00:00"/>
    <s v="EPIS - EPIS (100,00%);"/>
    <m/>
    <n v="837.75"/>
    <n v="74069.249999999884"/>
    <x v="20"/>
    <x v="0"/>
    <n v="2"/>
    <x v="1"/>
    <x v="1"/>
    <x v="0"/>
  </r>
  <r>
    <d v="2025-02-19T00:00:00"/>
    <s v="LOTE 14 REF. 01/2025 - IPTU (100,00%);"/>
    <m/>
    <n v="363.48"/>
    <n v="73705.769999999888"/>
    <x v="104"/>
    <x v="0"/>
    <n v="2"/>
    <x v="1"/>
    <x v="1"/>
    <x v="0"/>
  </r>
  <r>
    <d v="2025-02-19T00:00:00"/>
    <s v="LOTE 15 REF. 01/2025 - IPTU (100,00%);"/>
    <m/>
    <n v="159.02000000000001"/>
    <n v="73546.749999999884"/>
    <x v="104"/>
    <x v="0"/>
    <n v="2"/>
    <x v="1"/>
    <x v="1"/>
    <x v="0"/>
  </r>
  <r>
    <d v="2025-02-19T00:00:00"/>
    <s v="LOTE 16 REF. 01/2025 - IPTU (100,00%);"/>
    <m/>
    <n v="145.38"/>
    <n v="73401.369999999879"/>
    <x v="104"/>
    <x v="0"/>
    <n v="2"/>
    <x v="1"/>
    <x v="1"/>
    <x v="0"/>
  </r>
  <r>
    <d v="2025-02-19T00:00:00"/>
    <s v="LOTE 17 REF. 01/2025 - IPTU (100,00%);"/>
    <m/>
    <n v="286.29000000000002"/>
    <n v="73115.079999999885"/>
    <x v="104"/>
    <x v="0"/>
    <n v="2"/>
    <x v="1"/>
    <x v="1"/>
    <x v="0"/>
  </r>
  <r>
    <d v="2025-02-19T00:00:00"/>
    <s v="EXAMES - ASO - EXAMES  (100,00%);"/>
    <m/>
    <n v="2089"/>
    <n v="71026.079999999885"/>
    <x v="56"/>
    <x v="0"/>
    <n v="2"/>
    <x v="1"/>
    <x v="1"/>
    <x v="0"/>
  </r>
  <r>
    <d v="2025-02-19T00:00:00"/>
    <s v="UNIFORMES E EPIS - EPIS (9,92%);_x000a__x000a_UNIFORMES (90,08%);"/>
    <m/>
    <n v="505.4"/>
    <n v="70520.679999999891"/>
    <x v="20"/>
    <x v="0"/>
    <n v="2"/>
    <x v="1"/>
    <x v="1"/>
    <x v="0"/>
  </r>
  <r>
    <d v="2025-02-19T00:00:00"/>
    <s v="UNIFORMES E EPIS - EPIS (9,92%);_x000a__x000a_UNIFORMES (90,08%);"/>
    <m/>
    <n v="4589.3900000000003"/>
    <n v="65931.289999999892"/>
    <x v="19"/>
    <x v="0"/>
    <n v="2"/>
    <x v="1"/>
    <x v="1"/>
    <x v="0"/>
  </r>
  <r>
    <d v="2025-02-19T00:00:00"/>
    <s v="URETANO 3MM - TINTAS E SOLVENTES (100,00%);"/>
    <m/>
    <n v="5710.64"/>
    <n v="60220.649999999892"/>
    <x v="34"/>
    <x v="0"/>
    <n v="2"/>
    <x v="1"/>
    <x v="1"/>
    <x v="0"/>
  </r>
  <r>
    <d v="2025-02-19T00:00:00"/>
    <s v="EPIS - EPIS (100,00%);"/>
    <m/>
    <n v="534.5"/>
    <n v="59686.149999999892"/>
    <x v="20"/>
    <x v="0"/>
    <n v="2"/>
    <x v="1"/>
    <x v="1"/>
    <x v="0"/>
  </r>
  <r>
    <d v="2025-02-19T00:00:00"/>
    <s v="PRG COMERCIAL - PIX (62) 9 8545-9270 - MATERIAIS DE LIMPEZA / HIGIENE  (100,00%);"/>
    <m/>
    <n v="1272.78"/>
    <n v="58413.369999999893"/>
    <x v="28"/>
    <x v="0"/>
    <n v="2"/>
    <x v="1"/>
    <x v="1"/>
    <x v="0"/>
  </r>
  <r>
    <d v="2025-02-19T00:00:00"/>
    <s v="AGNALDO BASÍLICO - PIX 585.550.641-04 - CURSOS / TREINAMENTOS  (100,00%);"/>
    <m/>
    <n v="250"/>
    <n v="58163.369999999893"/>
    <x v="63"/>
    <x v="0"/>
    <n v="2"/>
    <x v="1"/>
    <x v="1"/>
    <x v="0"/>
  </r>
  <r>
    <d v="2025-02-19T00:00:00"/>
    <s v="MATERIAL ETERNIT 3º REMESSA - TINTAS E SOLVENTES (100,00%);"/>
    <m/>
    <n v="6577.99"/>
    <n v="51585.379999999896"/>
    <x v="34"/>
    <x v="0"/>
    <n v="2"/>
    <x v="1"/>
    <x v="1"/>
    <x v="0"/>
  </r>
  <r>
    <d v="2025-02-19T00:00:00"/>
    <s v="LOCAÇÃO DE RADIO PORTÁTIL REF. 02/2025 - LOCAÇAO RADIOS DE COMUNICAÇÃO (100,00%);"/>
    <m/>
    <n v="840"/>
    <n v="50745.379999999896"/>
    <x v="101"/>
    <x v="0"/>
    <n v="2"/>
    <x v="1"/>
    <x v="1"/>
    <x v="0"/>
  </r>
  <r>
    <d v="2025-02-19T00:00:00"/>
    <s v="REFEIÇÕES COLABORADORES - REFEIÇÕES COLABORADORES (100,00%);"/>
    <m/>
    <n v="2545.31"/>
    <n v="48200.069999999898"/>
    <x v="35"/>
    <x v="0"/>
    <n v="2"/>
    <x v="1"/>
    <x v="1"/>
    <x v="0"/>
  </r>
  <r>
    <d v="2025-02-19T00:00:00"/>
    <s v="REFEIÇÕES COLABORADORES - REFEIÇÕES COLABORADORES (100,00%);"/>
    <m/>
    <n v="128.66"/>
    <n v="48071.409999999894"/>
    <x v="35"/>
    <x v="0"/>
    <n v="2"/>
    <x v="1"/>
    <x v="1"/>
    <x v="0"/>
  </r>
  <r>
    <d v="2025-02-19T00:00:00"/>
    <s v="EZIO DE SANTANA GOMES - FERIAS  (100,00%);"/>
    <m/>
    <n v="5276.89"/>
    <n v="42794.519999999895"/>
    <x v="25"/>
    <x v="0"/>
    <n v="2"/>
    <x v="1"/>
    <x v="1"/>
    <x v="0"/>
  </r>
  <r>
    <d v="2025-02-19T00:00:00"/>
    <s v="MATERIAL DE CONSUMO E EPIS - EPIS (9,68%);_x000a__x000a_MATERIAIS DE CONSUMO EM OBRAS  (90,32%);"/>
    <m/>
    <n v="89.9"/>
    <n v="42704.619999999893"/>
    <x v="20"/>
    <x v="0"/>
    <n v="2"/>
    <x v="1"/>
    <x v="1"/>
    <x v="0"/>
  </r>
  <r>
    <d v="2025-02-19T00:00:00"/>
    <s v="MATERIAL DE CONSUMO E EPIS - EPIS (9,68%);_x000a__x000a_MATERIAIS DE CONSUMO EM OBRAS  (90,32%);"/>
    <m/>
    <n v="838.91"/>
    <n v="41865.70999999989"/>
    <x v="23"/>
    <x v="0"/>
    <n v="2"/>
    <x v="1"/>
    <x v="1"/>
    <x v="0"/>
  </r>
  <r>
    <d v="2025-02-19T00:00:00"/>
    <s v="EXAMES - ASO - EXAMES  (100,00%);"/>
    <m/>
    <n v="2100.36"/>
    <n v="39765.349999999889"/>
    <x v="56"/>
    <x v="0"/>
    <n v="2"/>
    <x v="1"/>
    <x v="1"/>
    <x v="0"/>
  </r>
  <r>
    <d v="2025-02-19T00:00:00"/>
    <s v="RAQUEL LUCIO FERREIRA - PIX (64) 9 8134-7742 - MATERIAIS DE LIMPEZA / HIGIENE  (100,00%);"/>
    <m/>
    <n v="944.11"/>
    <n v="38821.239999999889"/>
    <x v="28"/>
    <x v="0"/>
    <n v="2"/>
    <x v="1"/>
    <x v="1"/>
    <x v="0"/>
  </r>
  <r>
    <d v="2025-02-19T00:00:00"/>
    <s v="REFEIÇÕES COLABORADORES - REFEIÇÕES COLABORADORES (100,00%);"/>
    <m/>
    <n v="5044"/>
    <n v="33777.239999999896"/>
    <x v="35"/>
    <x v="0"/>
    <n v="2"/>
    <x v="1"/>
    <x v="1"/>
    <x v="0"/>
  </r>
  <r>
    <d v="2025-02-19T00:00:00"/>
    <s v="TRANSPORTE COLABORADORES REF. 01/2025 - TRANSPORTE DE COLABORADORES  (100,00%);"/>
    <m/>
    <n v="1101.22"/>
    <n v="32676.019999999895"/>
    <x v="39"/>
    <x v="0"/>
    <n v="2"/>
    <x v="1"/>
    <x v="1"/>
    <x v="0"/>
  </r>
  <r>
    <d v="2025-02-19T00:00:00"/>
    <s v="NUCLEO DE SAUDE - PIX 11.519.356/0001-52 - EXAMES  (100,00%);"/>
    <m/>
    <n v="1765.55"/>
    <n v="30910.469999999896"/>
    <x v="56"/>
    <x v="0"/>
    <n v="2"/>
    <x v="1"/>
    <x v="1"/>
    <x v="0"/>
  </r>
  <r>
    <d v="2025-02-19T00:00:00"/>
    <s v="PLANO DE SAÚDE REF. MÊS 02/2025 - PLANO DE SAUDE  (100,00%);"/>
    <m/>
    <n v="1172.68"/>
    <n v="29737.789999999895"/>
    <x v="67"/>
    <x v="0"/>
    <n v="2"/>
    <x v="1"/>
    <x v="1"/>
    <x v="0"/>
  </r>
  <r>
    <d v="2025-02-19T00:00:00"/>
    <s v="TELEMETRIA / COBLI - SERVIÇO TELEMETRIA / FADIGA (100,00%);"/>
    <m/>
    <n v="2424.77"/>
    <n v="27313.019999999895"/>
    <x v="90"/>
    <x v="0"/>
    <n v="2"/>
    <x v="1"/>
    <x v="1"/>
    <x v="0"/>
  </r>
  <r>
    <d v="2025-02-19T00:00:00"/>
    <s v="LOCAÇÃO CACAMBA - LOCAÇAO CAÇAMBA P/ RESIDUOS  (100,00%);"/>
    <m/>
    <n v="3595.56"/>
    <n v="23717.459999999894"/>
    <x v="93"/>
    <x v="0"/>
    <n v="2"/>
    <x v="1"/>
    <x v="1"/>
    <x v="0"/>
  </r>
  <r>
    <d v="2025-02-19T00:00:00"/>
    <s v="COMBUSTÍVEL - COMBUSTIVEL VEICULOS (42,12%);_x000a__x000a_COMBUSTIVEL EQUIPAMENTOS (57,88%);"/>
    <m/>
    <n v="727.69"/>
    <n v="22989.769999999895"/>
    <x v="26"/>
    <x v="0"/>
    <n v="2"/>
    <x v="1"/>
    <x v="1"/>
    <x v="0"/>
  </r>
  <r>
    <d v="2025-02-19T00:00:00"/>
    <s v="COMBUSTÍVEL - COMBUSTIVEL VEICULOS (42,12%);_x000a__x000a_COMBUSTIVEL EQUIPAMENTOS (57,88%);"/>
    <m/>
    <n v="999.98"/>
    <n v="21989.789999999895"/>
    <x v="27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50"/>
    <n v="21639.789999999895"/>
    <x v="26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00"/>
    <n v="21339.789999999895"/>
    <x v="98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50"/>
    <n v="20989.789999999895"/>
    <x v="23"/>
    <x v="0"/>
    <n v="2"/>
    <x v="1"/>
    <x v="1"/>
    <x v="0"/>
  </r>
  <r>
    <d v="2025-02-19T00:00:00"/>
    <s v="AUTO POSTO VITÓRIA RÉGIA - PIX 04.157.583/0001-10 - COMBUSTIVEL VEICULOS (100,00%);"/>
    <m/>
    <n v="1636.13"/>
    <n v="19353.659999999894"/>
    <x v="26"/>
    <x v="0"/>
    <n v="2"/>
    <x v="1"/>
    <x v="1"/>
    <x v="0"/>
  </r>
  <r>
    <d v="2025-02-19T00:00:00"/>
    <s v="AUTO POSTO VITÓRIA RÉGIA - PIX 04.157.583/0001-10 - SERVIÇO LAVA JATO (100,00%);"/>
    <m/>
    <n v="280"/>
    <n v="19073.659999999891"/>
    <x v="47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446.04"/>
    <n v="18627.61999999989"/>
    <x v="35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37.9"/>
    <n v="18589.719999999888"/>
    <x v="64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189.99"/>
    <n v="18399.729999999887"/>
    <x v="39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100.05"/>
    <n v="18299.679999999888"/>
    <x v="48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444.73"/>
    <n v="17854.949999999888"/>
    <x v="70"/>
    <x v="0"/>
    <n v="2"/>
    <x v="1"/>
    <x v="1"/>
    <x v="0"/>
  </r>
  <r>
    <d v="2025-02-19T00:00:00"/>
    <s v="MARIANA PAULA - PIX 078.175.915-39 - SERVIÇO LAVA JATO (100,00%);"/>
    <m/>
    <n v="650"/>
    <n v="17204.949999999892"/>
    <x v="47"/>
    <x v="0"/>
    <n v="2"/>
    <x v="1"/>
    <x v="1"/>
    <x v="0"/>
  </r>
  <r>
    <d v="2025-02-19T00:00:00"/>
    <s v="EDIVALDO PEREIRA DE ARAUJO 34 9 9907-1602 - TRANSPORTE DE COLABORADORES  (100,00%);"/>
    <m/>
    <n v="1420"/>
    <n v="15784.949999999892"/>
    <x v="39"/>
    <x v="0"/>
    <n v="2"/>
    <x v="1"/>
    <x v="1"/>
    <x v="0"/>
  </r>
  <r>
    <d v="2025-02-19T00:00:00"/>
    <s v="SILAS VILIAM FELIPE - 870.522.291-53 - FRETE MATERIAIS E EQUIPAMENTOS (100,00%);"/>
    <m/>
    <n v="1490.1"/>
    <n v="14294.849999999891"/>
    <x v="40"/>
    <x v="0"/>
    <n v="2"/>
    <x v="1"/>
    <x v="1"/>
    <x v="0"/>
  </r>
  <r>
    <d v="2025-02-19T00:00:00"/>
    <s v="HM TREINAMENTOS EM SEGURANÇA - PIX 28.786.029/0001-60 - CURSOS / TREINAMENTOS  (100,00%);"/>
    <m/>
    <n v="360"/>
    <n v="13934.849999999891"/>
    <x v="63"/>
    <x v="0"/>
    <n v="2"/>
    <x v="1"/>
    <x v="1"/>
    <x v="0"/>
  </r>
  <r>
    <d v="2025-02-19T00:00:00"/>
    <s v="JK FARDAMENTOS 32.510.826/0001-97 - UNIFORMES (100,00%);"/>
    <m/>
    <n v="3120"/>
    <n v="10814.849999999891"/>
    <x v="19"/>
    <x v="0"/>
    <n v="2"/>
    <x v="1"/>
    <x v="1"/>
    <x v="0"/>
  </r>
  <r>
    <d v="2025-02-19T00:00:00"/>
    <s v="TRANSPORTE COLABORADORES 10/02 A 17/02 - TRANSPORTE DE COLABORADORES  (100,00%);"/>
    <m/>
    <n v="1929"/>
    <n v="8885.8499999998912"/>
    <x v="39"/>
    <x v="0"/>
    <n v="2"/>
    <x v="1"/>
    <x v="1"/>
    <x v="0"/>
  </r>
  <r>
    <d v="2025-02-19T00:00:00"/>
    <s v="JDL MULTISERVICE - (62) 9 9973-2030 - MANUTENÇÃO/PEÇAS MAQUINAS E EQUIPAMENTOS (100,00%);"/>
    <m/>
    <n v="230"/>
    <n v="8655.8499999998912"/>
    <x v="48"/>
    <x v="0"/>
    <n v="2"/>
    <x v="1"/>
    <x v="1"/>
    <x v="0"/>
  </r>
  <r>
    <d v="2025-02-19T00:00:00"/>
    <s v="FRETE MUDANCA DE ALOJAMENTO - FRETE MATERIAIS E EQUIPAMENTOS (100,00%);"/>
    <m/>
    <n v="90"/>
    <n v="8565.8499999998912"/>
    <x v="40"/>
    <x v="0"/>
    <n v="2"/>
    <x v="1"/>
    <x v="1"/>
    <x v="0"/>
  </r>
  <r>
    <d v="2025-02-19T00:00:00"/>
    <s v="MANUTENÇÃO RANGER GILVAN - MANUTENÇÃO/PEÇAS  VEICULOS (100,00%);"/>
    <m/>
    <n v="700"/>
    <n v="7865.8499999998912"/>
    <x v="43"/>
    <x v="0"/>
    <n v="2"/>
    <x v="1"/>
    <x v="1"/>
    <x v="0"/>
  </r>
  <r>
    <d v="2025-02-19T00:00:00"/>
    <s v="COMBUSTIVEL RANGER GILVAN - COMBUSTIVEL VEICULOS (100,00%);"/>
    <m/>
    <n v="461.15"/>
    <n v="7404.6999999998916"/>
    <x v="26"/>
    <x v="0"/>
    <n v="2"/>
    <x v="1"/>
    <x v="1"/>
    <x v="0"/>
  </r>
  <r>
    <d v="2025-02-19T00:00:00"/>
    <s v="PASSAGENS COLABORADORES 10/02 A 14/02 - PASSAGENS COLABORADORES (100,00%);"/>
    <m/>
    <n v="3019.25"/>
    <n v="4385.4499999998916"/>
    <x v="36"/>
    <x v="0"/>
    <n v="2"/>
    <x v="1"/>
    <x v="1"/>
    <x v="0"/>
  </r>
  <r>
    <d v="2025-02-19T00:00:00"/>
    <s v="DESPESA DE VIAGEM REF. SEMANA 10/02 A 14/02 - REFEIÇÕES COLABORADORES (20,86%);_x000a__x000a_PASSAGENS COLABORADORES (79,14%);"/>
    <m/>
    <n v="579.9"/>
    <n v="3805.5499999998915"/>
    <x v="35"/>
    <x v="0"/>
    <n v="2"/>
    <x v="1"/>
    <x v="1"/>
    <x v="0"/>
  </r>
  <r>
    <d v="2025-02-19T00:00:00"/>
    <s v="DESPESA DE VIAGEM REF. SEMANA 10/02 A 14/02 - REFEIÇÕES COLABORADORES (20,86%);_x000a__x000a_PASSAGENS COLABORADORES (79,14%);"/>
    <m/>
    <n v="2200.1"/>
    <n v="1605.4499999998916"/>
    <x v="36"/>
    <x v="0"/>
    <n v="2"/>
    <x v="1"/>
    <x v="1"/>
    <x v="0"/>
  </r>
  <r>
    <d v="2025-02-19T00:00:00"/>
    <s v="TREINAMENTO NR6/ NR12/ NR20/ NR33/ NR35 - CURSOS / TREINAMENTOS  (100,00%);"/>
    <m/>
    <n v="668.6"/>
    <n v="936.84999999989157"/>
    <x v="63"/>
    <x v="0"/>
    <n v="2"/>
    <x v="1"/>
    <x v="1"/>
    <x v="0"/>
  </r>
  <r>
    <d v="2025-02-19T00:00:00"/>
    <s v="HOTEL GOIAS NORTE - PIX 03.122.666/0001-00 - HOTEL COLABORADORES  (100,00%);"/>
    <m/>
    <n v="90"/>
    <n v="846.84999999989157"/>
    <x v="44"/>
    <x v="0"/>
    <n v="2"/>
    <x v="1"/>
    <x v="1"/>
    <x v="0"/>
  </r>
  <r>
    <d v="2025-02-19T00:00:00"/>
    <s v="ALUGUEL MAGRET  15/02 A 28/02 - ALUGUEL ALOJAMENTO  (100,00%);"/>
    <m/>
    <n v="500"/>
    <n v="346.84999999989157"/>
    <x v="21"/>
    <x v="0"/>
    <n v="2"/>
    <x v="1"/>
    <x v="1"/>
    <x v="0"/>
  </r>
  <r>
    <d v="2025-02-19T00:00:00"/>
    <s v="REFEICÕES COLABORADORES - REFEIÇÕES COLABORADORES (100,00%);"/>
    <m/>
    <n v="80"/>
    <n v="266.84999999989157"/>
    <x v="35"/>
    <x v="0"/>
    <n v="2"/>
    <x v="1"/>
    <x v="1"/>
    <x v="0"/>
  </r>
  <r>
    <d v="2025-02-19T00:00:00"/>
    <s v="MAT. CONSUMO EM OBRA: LIXA FERRO - MATERIAIS DE CONSUMO EM OBRAS  (100,00%);"/>
    <m/>
    <n v="515.63"/>
    <n v="-248.78000000010843"/>
    <x v="23"/>
    <x v="0"/>
    <n v="2"/>
    <x v="1"/>
    <x v="1"/>
    <x v="0"/>
  </r>
  <r>
    <d v="2025-02-19T00:00:00"/>
    <s v="MATERIAIS DE CONSUMO : TRINCHA/ ROLOS E FITA CREPE - MATERIAIS DE CONSUMO EM OBRAS  (100,00%);"/>
    <m/>
    <n v="1453.75"/>
    <n v="-1702.5300000001084"/>
    <x v="23"/>
    <x v="0"/>
    <n v="2"/>
    <x v="1"/>
    <x v="1"/>
    <x v="0"/>
  </r>
  <r>
    <d v="2025-02-19T00:00:00"/>
    <s v="MATERIAIS DE CONSUMO: LIXAS E TRINCHAS - MATERIAIS DE CONSUMO EM OBRAS  (100,00%);"/>
    <m/>
    <n v="1081"/>
    <n v="-2783.5300000001084"/>
    <x v="23"/>
    <x v="0"/>
    <n v="2"/>
    <x v="1"/>
    <x v="1"/>
    <x v="0"/>
  </r>
  <r>
    <d v="2025-02-19T00:00:00"/>
    <s v="TINTAS E SOLVENTES - TINTAS E SOLVENTES (100,00%);"/>
    <m/>
    <n v="2020"/>
    <n v="-4803.530000000108"/>
    <x v="34"/>
    <x v="0"/>
    <n v="2"/>
    <x v="1"/>
    <x v="1"/>
    <x v="0"/>
  </r>
  <r>
    <d v="2025-02-19T00:00:00"/>
    <s v="MATERIAL DE CONSUMO E TINTAS E SOLVENTES - TINTAS E SOLVENTES (56,58%);_x000a__x000a_MATERIAIS DE CONSUMO EM OBRAS  (43,42%);"/>
    <m/>
    <n v="860.01"/>
    <n v="-5663.5400000001082"/>
    <x v="34"/>
    <x v="0"/>
    <n v="2"/>
    <x v="1"/>
    <x v="1"/>
    <x v="0"/>
  </r>
  <r>
    <d v="2025-02-19T00:00:00"/>
    <s v="MATERIAL DE CONSUMO E TINTAS E SOLVENTES - TINTAS E SOLVENTES (56,58%);_x000a__x000a_MATERIAIS DE CONSUMO EM OBRAS  (43,42%);"/>
    <m/>
    <n v="659.99"/>
    <n v="-6323.530000000108"/>
    <x v="23"/>
    <x v="0"/>
    <n v="2"/>
    <x v="1"/>
    <x v="1"/>
    <x v="0"/>
  </r>
  <r>
    <d v="2025-02-19T00:00:00"/>
    <s v="COMBUSTIVEL EDUARDO - COMBUSTIVEL VEICULOS (100,00%);"/>
    <m/>
    <n v="172.34"/>
    <n v="-6495.8700000001081"/>
    <x v="26"/>
    <x v="0"/>
    <n v="2"/>
    <x v="1"/>
    <x v="1"/>
    <x v="0"/>
  </r>
  <r>
    <d v="2025-02-19T00:00:00"/>
    <s v="COMBUSTIVEL NIQUELÂNDIA X CATALÃO - COMBUSTIVEL VEICULOS (100,00%);"/>
    <m/>
    <n v="350"/>
    <n v="-6845.8700000001081"/>
    <x v="26"/>
    <x v="0"/>
    <n v="2"/>
    <x v="1"/>
    <x v="1"/>
    <x v="0"/>
  </r>
  <r>
    <d v="2025-02-19T00:00:00"/>
    <s v="ADITIVO P/ MOTOR DIESEL - MANUTENÇÃO/PEÇAS  VEICULOS (100,00%);"/>
    <m/>
    <n v="1000"/>
    <n v="-7845.8700000001081"/>
    <x v="43"/>
    <x v="0"/>
    <n v="2"/>
    <x v="1"/>
    <x v="1"/>
    <x v="0"/>
  </r>
  <r>
    <d v="2025-02-19T00:00:00"/>
    <s v="MASSA P/ POLIR MARMORE - OUTROS MATERIAIS DE APLICAÇÃO (100,00%);"/>
    <m/>
    <n v="50"/>
    <n v="-7895.8700000001081"/>
    <x v="89"/>
    <x v="0"/>
    <n v="2"/>
    <x v="1"/>
    <x v="1"/>
    <x v="0"/>
  </r>
  <r>
    <d v="2025-02-19T00:00:00"/>
    <s v="MANUTENÇÃO / REFORMA ALOJAMENTOS AABA - ALUGUEL ALOJAMENTO  (100,00%);"/>
    <m/>
    <n v="1790"/>
    <n v="-9685.8700000001081"/>
    <x v="21"/>
    <x v="0"/>
    <n v="2"/>
    <x v="1"/>
    <x v="1"/>
    <x v="0"/>
  </r>
  <r>
    <d v="2025-02-19T00:00:00"/>
    <s v="DESPESA VIAGEM PAULINO NEVES X GOIANIA - COMBUSTIVEL VEICULOS (100,00%);"/>
    <m/>
    <n v="200"/>
    <n v="-9885.8700000001081"/>
    <x v="26"/>
    <x v="0"/>
    <n v="2"/>
    <x v="1"/>
    <x v="1"/>
    <x v="0"/>
  </r>
  <r>
    <d v="2025-02-19T00:00:00"/>
    <s v="COMBUSTIVEL SIDNEY NIQUELANDIA - COMBUSTIVEL VEICULOS (100,00%);"/>
    <m/>
    <n v="350"/>
    <n v="-10235.870000000108"/>
    <x v="26"/>
    <x v="0"/>
    <n v="2"/>
    <x v="1"/>
    <x v="1"/>
    <x v="0"/>
  </r>
  <r>
    <d v="2025-02-20T00:00:00"/>
    <s v="ACORDO PROCESSO - PEDRO JORGE ARAUJO DE FREITAS - GUIAS TRABALHISTAS E PROCESSO (100,00%);"/>
    <m/>
    <n v="3333"/>
    <n v="-13568.870000000108"/>
    <x v="15"/>
    <x v="0"/>
    <n v="2"/>
    <x v="1"/>
    <x v="1"/>
    <x v="0"/>
  </r>
  <r>
    <d v="2025-02-20T00:00:00"/>
    <s v="HONORARIOS ADVOCATICIOS REF. 01/2025 - HONORARIOS ADVOCATICIOS  (100,00%);"/>
    <m/>
    <n v="3000"/>
    <n v="-16568.870000000108"/>
    <x v="17"/>
    <x v="0"/>
    <n v="2"/>
    <x v="1"/>
    <x v="1"/>
    <x v="0"/>
  </r>
  <r>
    <d v="2025-02-20T00:00:00"/>
    <s v="20.02 A 20.03 - ALUGUEL ALOJAMENTO  (100,00%);"/>
    <m/>
    <n v="1500"/>
    <n v="-18068.870000000108"/>
    <x v="21"/>
    <x v="0"/>
    <n v="2"/>
    <x v="1"/>
    <x v="1"/>
    <x v="0"/>
  </r>
  <r>
    <d v="2025-02-20T00:00:00"/>
    <s v="DR BRUNNA ADVOGADA ADM MES 02-2025 - HONORARIOS ADVOCATICIOS  (100,00%);"/>
    <m/>
    <n v="3000"/>
    <n v="-21068.870000000108"/>
    <x v="17"/>
    <x v="0"/>
    <n v="2"/>
    <x v="1"/>
    <x v="1"/>
    <x v="0"/>
  </r>
  <r>
    <d v="2025-02-20T00:00:00"/>
    <s v="EZIO DE SANTANA - FERIAS  (100,00%);"/>
    <m/>
    <n v="4855.5600000000004"/>
    <n v="-25924.430000000109"/>
    <x v="25"/>
    <x v="0"/>
    <n v="2"/>
    <x v="1"/>
    <x v="1"/>
    <x v="0"/>
  </r>
  <r>
    <d v="2025-02-20T00:00:00"/>
    <s v="FGTS REF. 01/2025 - FGTS FUNCIONARIOS  (100,00%);"/>
    <m/>
    <n v="40191.93"/>
    <n v="-66116.360000000102"/>
    <x v="58"/>
    <x v="0"/>
    <n v="2"/>
    <x v="1"/>
    <x v="1"/>
    <x v="0"/>
  </r>
  <r>
    <d v="2025-02-20T00:00:00"/>
    <s v="DCTF WEB REF. 01/2025 - DCTFWEB  (100,00%);"/>
    <m/>
    <n v="123660.03000000001"/>
    <n v="-189776.39000000013"/>
    <x v="97"/>
    <x v="0"/>
    <n v="2"/>
    <x v="1"/>
    <x v="1"/>
    <x v="0"/>
  </r>
  <r>
    <d v="2025-02-20T00:00:00"/>
    <s v="ADIANTAMENTO 40% - SALARIO (100,00%);"/>
    <m/>
    <n v="3872.31"/>
    <n v="-193648.70000000013"/>
    <x v="7"/>
    <x v="0"/>
    <n v="2"/>
    <x v="1"/>
    <x v="1"/>
    <x v="0"/>
  </r>
  <r>
    <d v="2025-02-20T00:00:00"/>
    <s v="ERIVALDO NUNES DE ANDRADE - FERIAS  (100,00%);"/>
    <m/>
    <n v="3880.32"/>
    <n v="-197529.02000000014"/>
    <x v="25"/>
    <x v="0"/>
    <n v="2"/>
    <x v="1"/>
    <x v="1"/>
    <x v="0"/>
  </r>
  <r>
    <d v="2025-02-20T00:00:00"/>
    <s v="R. SANTO ANTÔNIO QD 04 LT 07 REF. 01/2025 - AGUA ALOJAMENTO (100,00%);"/>
    <m/>
    <n v="225.53"/>
    <n v="-197754.55000000013"/>
    <x v="83"/>
    <x v="0"/>
    <n v="2"/>
    <x v="1"/>
    <x v="1"/>
    <x v="0"/>
  </r>
  <r>
    <d v="2025-02-20T00:00:00"/>
    <s v="LUIZ ALVES MENDES - FERIAS  (100,00%);"/>
    <m/>
    <n v="3492.21"/>
    <n v="-201246.76000000013"/>
    <x v="25"/>
    <x v="0"/>
    <n v="2"/>
    <x v="1"/>
    <x v="1"/>
    <x v="0"/>
  </r>
  <r>
    <d v="2025-02-20T00:00:00"/>
    <s v="R. JACY GUIMARAES 12 CS REF. 12/2024 - ENERGIA ALOJAMENTO (100,00%);"/>
    <m/>
    <n v="93.66"/>
    <n v="-201340.42000000013"/>
    <x v="81"/>
    <x v="0"/>
    <n v="2"/>
    <x v="1"/>
    <x v="1"/>
    <x v="0"/>
  </r>
  <r>
    <d v="2025-02-20T00:00:00"/>
    <s v="R. JACY GUIMARAES 12 CS REF. 02/2025 - ENERGIA ALOJAMENTO (100,00%);"/>
    <m/>
    <n v="131.97"/>
    <n v="-201472.39000000013"/>
    <x v="81"/>
    <x v="0"/>
    <n v="2"/>
    <x v="1"/>
    <x v="1"/>
    <x v="0"/>
  </r>
  <r>
    <d v="2025-02-20T00:00:00"/>
    <s v="LUCIMAR FRANCISCO DE SOUZA - PIX (62) 9 8458-1214 - FRETE TRANSPORTADORA (100,00%);"/>
    <m/>
    <n v="40"/>
    <n v="-201512.39000000013"/>
    <x v="31"/>
    <x v="0"/>
    <n v="2"/>
    <x v="1"/>
    <x v="1"/>
    <x v="0"/>
  </r>
  <r>
    <d v="2025-02-20T00:00:00"/>
    <s v="ASA BRANCA ENCOMENDAS - PIX 52.738.313/0001-45 - FRETE TRANSPORTADORA (100,00%);"/>
    <m/>
    <n v="50"/>
    <n v="-201562.39000000013"/>
    <x v="31"/>
    <x v="0"/>
    <n v="2"/>
    <x v="1"/>
    <x v="1"/>
    <x v="0"/>
  </r>
  <r>
    <d v="2025-02-20T00:00:00"/>
    <s v="CADEIRAS GIRATÓRIAS - MATERIAS DE ESCRITORIO / PAPELARIA  (100,00%);"/>
    <m/>
    <n v="2064.5"/>
    <n v="-203626.89000000013"/>
    <x v="64"/>
    <x v="0"/>
    <n v="2"/>
    <x v="1"/>
    <x v="1"/>
    <x v="0"/>
  </r>
  <r>
    <d v="2025-02-20T00:00:00"/>
    <s v="REFEIÇÕES COLABORADORES - REFEIÇÕES COLABORADORES (100,00%);"/>
    <m/>
    <n v="80"/>
    <n v="-203706.89000000013"/>
    <x v="35"/>
    <x v="0"/>
    <n v="2"/>
    <x v="1"/>
    <x v="1"/>
    <x v="0"/>
  </r>
  <r>
    <d v="2025-02-20T00:00:00"/>
    <s v="MOVEIS ALOJAMENTO - GELADEIRA - MOVEIS OBRAS  (100,00%);"/>
    <m/>
    <n v="800"/>
    <n v="-204506.89000000013"/>
    <x v="98"/>
    <x v="0"/>
    <n v="2"/>
    <x v="1"/>
    <x v="1"/>
    <x v="0"/>
  </r>
  <r>
    <d v="2025-02-20T00:00:00"/>
    <s v="DIARIA MOTORISTA ANTONIO - HOTEL COLABORADORES  (100,00%);"/>
    <m/>
    <n v="90"/>
    <n v="-204596.89000000013"/>
    <x v="44"/>
    <x v="0"/>
    <n v="2"/>
    <x v="1"/>
    <x v="1"/>
    <x v="0"/>
  </r>
  <r>
    <d v="2025-02-20T00:00:00"/>
    <s v="TRANSFERÊNCIA ENTRE BANCOS ITAÚ ANDAIMES X ITAÚ - Transferência entre Bancos (100,00%);"/>
    <n v="300000"/>
    <m/>
    <n v="95403.10999999987"/>
    <x v="6"/>
    <x v="0"/>
    <n v="2"/>
    <x v="1"/>
    <x v="1"/>
    <x v="0"/>
  </r>
  <r>
    <d v="2025-02-20T00:00:00"/>
    <s v="TRANSFERÊNCIA ENTRE BANCOS ITAÚ X CEF - Transferência entre Bancos (100,00%);"/>
    <m/>
    <n v="14158.03"/>
    <n v="81245.079999999871"/>
    <x v="1"/>
    <x v="0"/>
    <n v="2"/>
    <x v="1"/>
    <x v="1"/>
    <x v="0"/>
  </r>
  <r>
    <d v="2025-02-20T00:00:00"/>
    <s v="DESPESA DE VIAGEM GOIÂNIA X PAULINO NEVES - FRETE MATERIAIS E EQUIPAMENTOS (100,00%);"/>
    <m/>
    <n v="585.47"/>
    <n v="80659.60999999987"/>
    <x v="40"/>
    <x v="0"/>
    <n v="2"/>
    <x v="1"/>
    <x v="1"/>
    <x v="0"/>
  </r>
  <r>
    <d v="2025-02-20T00:00:00"/>
    <s v="ZEQUINHA BORDADOS - PIX 05.480.460/0001-88 - UNIFORMES (100,00%);"/>
    <m/>
    <n v="60"/>
    <n v="80599.60999999987"/>
    <x v="19"/>
    <x v="0"/>
    <n v="2"/>
    <x v="1"/>
    <x v="1"/>
    <x v="0"/>
  </r>
  <r>
    <d v="2025-02-20T00:00:00"/>
    <s v="GAS COZINHA - ALIMENTAÇÃO ADM (100,00%);"/>
    <m/>
    <n v="110"/>
    <n v="80489.60999999987"/>
    <x v="66"/>
    <x v="0"/>
    <n v="2"/>
    <x v="1"/>
    <x v="1"/>
    <x v="0"/>
  </r>
  <r>
    <d v="2025-02-20T00:00:00"/>
    <s v="LAVAGEM COMPLETA FORD K - SERVIÇO LAVA JATO (100,00%);"/>
    <m/>
    <n v="170"/>
    <n v="80319.60999999987"/>
    <x v="47"/>
    <x v="0"/>
    <n v="2"/>
    <x v="1"/>
    <x v="1"/>
    <x v="0"/>
  </r>
  <r>
    <d v="2025-02-21T00:00:00"/>
    <s v="REPARCELAMENTO / CARTAO DE CREDITO - DESPESA CARTAO DE CREDITO  (100,00%);"/>
    <m/>
    <n v="2942.71"/>
    <n v="77376.899999999863"/>
    <x v="10"/>
    <x v="0"/>
    <n v="2"/>
    <x v="1"/>
    <x v="1"/>
    <x v="0"/>
  </r>
  <r>
    <d v="2025-02-21T00:00:00"/>
    <s v="RITA DE CASSIA PEREIRA TELES - FERIAS  (100,00%);"/>
    <m/>
    <n v="3536.14"/>
    <n v="73840.759999999864"/>
    <x v="25"/>
    <x v="0"/>
    <n v="2"/>
    <x v="1"/>
    <x v="1"/>
    <x v="0"/>
  </r>
  <r>
    <d v="2025-02-21T00:00:00"/>
    <s v="ADRIEL SILVA DE SOUSA - FERIAS  (100,00%);"/>
    <m/>
    <n v="3213.02"/>
    <n v="70627.73999999986"/>
    <x v="25"/>
    <x v="0"/>
    <n v="2"/>
    <x v="1"/>
    <x v="1"/>
    <x v="0"/>
  </r>
  <r>
    <d v="2025-02-21T00:00:00"/>
    <s v="EDINALDO ARRUDA DA ROCHA - FERIAS  (100,00%);"/>
    <m/>
    <n v="4479.8900000000003"/>
    <n v="66147.84999999986"/>
    <x v="25"/>
    <x v="0"/>
    <n v="2"/>
    <x v="1"/>
    <x v="1"/>
    <x v="0"/>
  </r>
  <r>
    <d v="2025-02-21T00:00:00"/>
    <s v="NATALIA SILVEIRA CANEDO - PIX 34-148-025-0001-59 - ALIMENTAÇÃO ADM (100,00%);"/>
    <m/>
    <n v="100"/>
    <n v="66047.84999999986"/>
    <x v="66"/>
    <x v="0"/>
    <n v="2"/>
    <x v="1"/>
    <x v="1"/>
    <x v="0"/>
  </r>
  <r>
    <d v="2025-02-21T00:00:00"/>
    <s v="M. A. S. GOMES - HOTEL - PIX 07.062.068/0001-44 - HOTEL COLABORADORES  (100,00%);"/>
    <m/>
    <n v="230"/>
    <n v="65817.84999999986"/>
    <x v="44"/>
    <x v="0"/>
    <n v="2"/>
    <x v="1"/>
    <x v="1"/>
    <x v="0"/>
  </r>
  <r>
    <d v="2025-02-21T00:00:00"/>
    <s v="ANTONIO ALONSO DA SILVA - MULTA RESCISORIAS FGTS (100,00%);"/>
    <m/>
    <n v="5102.72"/>
    <n v="60715.129999999859"/>
    <x v="29"/>
    <x v="0"/>
    <n v="2"/>
    <x v="1"/>
    <x v="1"/>
    <x v="0"/>
  </r>
  <r>
    <d v="2025-02-21T00:00:00"/>
    <s v="IGOR VICENTE DA SILVA - ACERTO RESCISORIOS  (100,00%);"/>
    <m/>
    <n v="2839.77"/>
    <n v="57875.359999999862"/>
    <x v="51"/>
    <x v="0"/>
    <n v="2"/>
    <x v="1"/>
    <x v="1"/>
    <x v="0"/>
  </r>
  <r>
    <d v="2025-02-21T00:00:00"/>
    <s v="MATERIAIS GASTOS C/ INTEGRAÇÃO MOSAIC - REFEIÇÕES COLABORADORES (41,65%);_x000a__x000a_MATERIAS DE ESCRITORIO / PAPELARIA  (58,35%);"/>
    <m/>
    <n v="223.99"/>
    <n v="57651.369999999864"/>
    <x v="35"/>
    <x v="0"/>
    <n v="2"/>
    <x v="1"/>
    <x v="1"/>
    <x v="0"/>
  </r>
  <r>
    <d v="2025-02-21T00:00:00"/>
    <s v="MATERIAIS GASTOS C/ INTEGRAÇÃO MOSAIC - REFEIÇÕES COLABORADORES (41,65%);_x000a__x000a_MATERIAS DE ESCRITORIO / PAPELARIA  (58,35%);"/>
    <m/>
    <n v="313.81"/>
    <n v="57337.559999999867"/>
    <x v="64"/>
    <x v="0"/>
    <n v="2"/>
    <x v="1"/>
    <x v="1"/>
    <x v="0"/>
  </r>
  <r>
    <d v="2025-02-21T00:00:00"/>
    <s v="UBER MOACIR - SERVIÇO MOTOBOY / UBER  (100,00%);"/>
    <m/>
    <n v="50"/>
    <n v="57287.559999999867"/>
    <x v="73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2240.92"/>
    <n v="55046.639999999868"/>
    <x v="26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399.9"/>
    <n v="54646.739999999867"/>
    <x v="44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140.18"/>
    <n v="54506.559999999867"/>
    <x v="35"/>
    <x v="0"/>
    <n v="2"/>
    <x v="1"/>
    <x v="1"/>
    <x v="0"/>
  </r>
  <r>
    <d v="2025-02-21T00:00:00"/>
    <s v="REFEIÇÕES COLABORADORES - REFEIÇÕES COLABORADORES (100,00%);"/>
    <m/>
    <n v="80"/>
    <n v="54426.559999999867"/>
    <x v="35"/>
    <x v="0"/>
    <n v="2"/>
    <x v="1"/>
    <x v="1"/>
    <x v="0"/>
  </r>
  <r>
    <d v="2025-02-21T00:00:00"/>
    <s v="AREIA P/ JATEAMENTO OBRA ETERNIT - ABRASIVOS (100,00%);"/>
    <m/>
    <n v="1000"/>
    <n v="53426.559999999859"/>
    <x v="52"/>
    <x v="0"/>
    <n v="2"/>
    <x v="1"/>
    <x v="1"/>
    <x v="0"/>
  </r>
  <r>
    <d v="2025-02-21T00:00:00"/>
    <s v="MATERIAIS DE LIMPEZA ADM - MATERIAIS DE LIMPEZA / HIGIENE  (100,00%);"/>
    <m/>
    <n v="78.22"/>
    <n v="53348.339999999858"/>
    <x v="28"/>
    <x v="0"/>
    <n v="2"/>
    <x v="1"/>
    <x v="1"/>
    <x v="0"/>
  </r>
  <r>
    <d v="2025-02-21T00:00:00"/>
    <s v="MAQQS TREINAMENTOS LTDA - PIX (85) 9 9270-6090 - CURSOS / TREINAMENTOS  (100,00%);"/>
    <m/>
    <n v="300"/>
    <n v="53048.339999999858"/>
    <x v="63"/>
    <x v="0"/>
    <n v="2"/>
    <x v="1"/>
    <x v="1"/>
    <x v="0"/>
  </r>
  <r>
    <d v="2025-02-21T00:00:00"/>
    <s v="ANTONIO ALONSO DE  SOUSA MARTINS - MULTA RESCISORIAS FGTS (100,00%);"/>
    <m/>
    <n v="2039.57"/>
    <n v="51008.769999999859"/>
    <x v="29"/>
    <x v="0"/>
    <n v="2"/>
    <x v="1"/>
    <x v="1"/>
    <x v="0"/>
  </r>
  <r>
    <d v="2025-02-21T00:00:00"/>
    <s v="LOCAÇÃO COMPRESSOR REF. 01/01 A 31/01 - LOCAÇÃO COMPRESSORES (100,00%);"/>
    <m/>
    <n v="28500"/>
    <n v="22508.769999999859"/>
    <x v="50"/>
    <x v="0"/>
    <n v="2"/>
    <x v="1"/>
    <x v="1"/>
    <x v="0"/>
  </r>
  <r>
    <d v="2025-02-24T00:00:00"/>
    <s v="CONTRATO INFORMATICA ALEX - SISTEMA / SERVIDOR  (100,00%);"/>
    <m/>
    <n v="500"/>
    <n v="22008.769999999859"/>
    <x v="69"/>
    <x v="0"/>
    <n v="2"/>
    <x v="1"/>
    <x v="1"/>
    <x v="0"/>
  </r>
  <r>
    <d v="2025-02-24T00:00:00"/>
    <s v="CLEVELAND C. LUCENA JR - PIX 002.178.061-71 - FRETE MATERIAIS E EQUIPAMENTOS (100,00%);"/>
    <m/>
    <n v="2190.1999999999998"/>
    <n v="19818.569999999858"/>
    <x v="40"/>
    <x v="0"/>
    <n v="2"/>
    <x v="1"/>
    <x v="1"/>
    <x v="0"/>
  </r>
  <r>
    <d v="2025-02-24T00:00:00"/>
    <s v="TRANSCLARA LTDA - PIX 12.967.276/0001-22 - TRANSPORTE DE COLABORADORES  (100,00%);"/>
    <m/>
    <n v="580"/>
    <n v="19238.569999999858"/>
    <x v="39"/>
    <x v="0"/>
    <n v="2"/>
    <x v="1"/>
    <x v="1"/>
    <x v="0"/>
  </r>
  <r>
    <d v="2025-02-24T00:00:00"/>
    <s v="REFEIÇÕES COLABORADORES - REFEIÇÕES COLABORADORES (100,00%);"/>
    <m/>
    <n v="80"/>
    <n v="19158.569999999858"/>
    <x v="35"/>
    <x v="0"/>
    <n v="2"/>
    <x v="1"/>
    <x v="1"/>
    <x v="0"/>
  </r>
  <r>
    <d v="2025-02-24T00:00:00"/>
    <s v="RSK LOCAÇÃO - PIX rsklocacoes@hotmail.com - LOCAÇÃO MUNCK / GUINDASTES (100,00%);"/>
    <m/>
    <n v="1400"/>
    <n v="17758.569999999858"/>
    <x v="37"/>
    <x v="0"/>
    <n v="2"/>
    <x v="1"/>
    <x v="1"/>
    <x v="0"/>
  </r>
  <r>
    <d v="2025-02-24T00:00:00"/>
    <s v="LOCAÇÃO FIAT MOBI 5 DIAS - LOCAÇAO VEICULOS  (100,00%);"/>
    <m/>
    <n v="1350"/>
    <n v="16408.569999999858"/>
    <x v="68"/>
    <x v="0"/>
    <n v="2"/>
    <x v="1"/>
    <x v="1"/>
    <x v="0"/>
  </r>
  <r>
    <d v="2025-02-24T00:00:00"/>
    <s v="PLOTAGEM ONIBOS SCANEAR - ENTRADA - SERVIÇO PLOTAGEM / ADESIVO / PLACAS / CRACHAS  (100,00%);"/>
    <m/>
    <n v="3000"/>
    <n v="13408.569999999858"/>
    <x v="75"/>
    <x v="0"/>
    <n v="2"/>
    <x v="1"/>
    <x v="1"/>
    <x v="0"/>
  </r>
  <r>
    <d v="2025-02-24T00:00:00"/>
    <s v="MARIA DA FE VIDAL PASCOA - PIX 07.430.239/0004-93 - COMBUSTIVEL VEICULOS (100,00%);"/>
    <m/>
    <n v="1000"/>
    <n v="12408.569999999858"/>
    <x v="26"/>
    <x v="0"/>
    <n v="2"/>
    <x v="1"/>
    <x v="1"/>
    <x v="0"/>
  </r>
  <r>
    <d v="2025-02-24T00:00:00"/>
    <s v="REFEIÇÕES COLABORADORES AABA - REFEIÇÕES COLABORADORES (100,00%);"/>
    <m/>
    <n v="307.5"/>
    <n v="12101.069999999858"/>
    <x v="35"/>
    <x v="0"/>
    <n v="2"/>
    <x v="1"/>
    <x v="1"/>
    <x v="0"/>
  </r>
  <r>
    <d v="2025-02-24T00:00:00"/>
    <s v="PLOART IMPRESSÃO DIGITAL - PIX (62) 9 8557-0346 - SERVIÇO PLOTAGEM / ADESIVO / PLACAS / CRACHAS  (100,00%);"/>
    <m/>
    <n v="30"/>
    <n v="12071.069999999858"/>
    <x v="75"/>
    <x v="0"/>
    <n v="2"/>
    <x v="1"/>
    <x v="1"/>
    <x v="0"/>
  </r>
  <r>
    <d v="2025-02-24T00:00:00"/>
    <s v="LIMPEZA ESCRITÓRIO - SERVIÇO LIMPEZA ALOJAMENTO/ESCRITORIO (100,00%);"/>
    <m/>
    <n v="600"/>
    <n v="11471.069999999858"/>
    <x v="61"/>
    <x v="0"/>
    <n v="2"/>
    <x v="1"/>
    <x v="1"/>
    <x v="0"/>
  </r>
  <r>
    <d v="2025-02-24T00:00:00"/>
    <s v="TRANSFERÊNCIA ENTRE BANCOS ITAÚ ANDAIMES X ITAÚ - Transferência entre Bancos (100,00%);"/>
    <n v="41400"/>
    <m/>
    <n v="52871.069999999861"/>
    <x v="6"/>
    <x v="0"/>
    <n v="2"/>
    <x v="1"/>
    <x v="1"/>
    <x v="0"/>
  </r>
  <r>
    <d v="2025-02-24T00:00:00"/>
    <s v="COMPRA OROCH - PLACA RTP 7H45 - COMPRA DE VEICULO  (100,00%);"/>
    <m/>
    <n v="41400"/>
    <n v="11471.069999999861"/>
    <x v="95"/>
    <x v="0"/>
    <n v="2"/>
    <x v="1"/>
    <x v="1"/>
    <x v="0"/>
  </r>
  <r>
    <d v="2025-02-24T00:00:00"/>
    <s v="CONSULTA SINISTRO OROCH - DESPACHANTE (100,00%);"/>
    <m/>
    <n v="100"/>
    <n v="11371.069999999861"/>
    <x v="78"/>
    <x v="0"/>
    <n v="2"/>
    <x v="1"/>
    <x v="1"/>
    <x v="0"/>
  </r>
  <r>
    <d v="2025-02-24T00:00:00"/>
    <s v="DESPESAS FORD K - MANUTENÇÃO/PEÇAS  VEICULOS (100,00%);"/>
    <m/>
    <n v="300"/>
    <n v="11071.069999999861"/>
    <x v="43"/>
    <x v="0"/>
    <n v="2"/>
    <x v="1"/>
    <x v="1"/>
    <x v="0"/>
  </r>
  <r>
    <d v="2025-02-24T00:00:00"/>
    <s v="REQUERIMENTO DE MULTAS - DESPACHANTE (100,00%);"/>
    <m/>
    <n v="300"/>
    <n v="10771.069999999861"/>
    <x v="78"/>
    <x v="0"/>
    <n v="2"/>
    <x v="1"/>
    <x v="1"/>
    <x v="0"/>
  </r>
  <r>
    <d v="2025-02-25T00:00:00"/>
    <s v="PLANO SAÚDE REF. MÊS 02/2025 - PLANO DE SAUDE  (100,00%);"/>
    <m/>
    <n v="8012.76"/>
    <n v="2758.3099999998612"/>
    <x v="67"/>
    <x v="0"/>
    <n v="2"/>
    <x v="1"/>
    <x v="1"/>
    <x v="0"/>
  </r>
  <r>
    <d v="2025-02-25T00:00:00"/>
    <s v="SEGURO DE VIDA REF. MÊS 01/2025 - SEGUROS DE VIDA  (100,00%);"/>
    <m/>
    <n v="1725.18"/>
    <n v="1033.1299999998612"/>
    <x v="41"/>
    <x v="0"/>
    <n v="2"/>
    <x v="1"/>
    <x v="1"/>
    <x v="0"/>
  </r>
  <r>
    <d v="2025-02-25T00:00:00"/>
    <s v="RESTAURANTE MARINA - PIX 50.531.065/0001-31 - REFEIÇÕES COLABORADORES (100,00%);"/>
    <m/>
    <n v="3380.5"/>
    <n v="-2347.370000000139"/>
    <x v="35"/>
    <x v="0"/>
    <n v="2"/>
    <x v="1"/>
    <x v="1"/>
    <x v="0"/>
  </r>
  <r>
    <d v="2025-02-25T00:00:00"/>
    <s v="PIS REF. MÊS 01/2025 - PIS (100,00%);"/>
    <m/>
    <n v="4219.2299999999996"/>
    <n v="-6566.6000000001386"/>
    <x v="102"/>
    <x v="0"/>
    <n v="2"/>
    <x v="1"/>
    <x v="1"/>
    <x v="0"/>
  </r>
  <r>
    <d v="2025-02-25T00:00:00"/>
    <s v="COFINS REF. MÊS 01/2025 - COFINS  (100,00%);"/>
    <m/>
    <n v="19473.36"/>
    <n v="-26039.960000000137"/>
    <x v="103"/>
    <x v="0"/>
    <n v="2"/>
    <x v="1"/>
    <x v="1"/>
    <x v="0"/>
  </r>
  <r>
    <d v="2025-02-25T00:00:00"/>
    <s v="EDIVALDO FERNANDES DA COSTA BRANCO - PIX 815.412.011-91 - SEGUROS DE VEICULOS  (100,00%);"/>
    <m/>
    <n v="400"/>
    <n v="-26439.960000000137"/>
    <x v="71"/>
    <x v="0"/>
    <n v="2"/>
    <x v="1"/>
    <x v="1"/>
    <x v="0"/>
  </r>
  <r>
    <d v="2025-02-25T00:00:00"/>
    <s v="REFEIÇÕES COLABORADORES - REFEIÇÕES COLABORADORES (100,00%);"/>
    <m/>
    <n v="80"/>
    <n v="-26519.960000000137"/>
    <x v="35"/>
    <x v="0"/>
    <n v="2"/>
    <x v="1"/>
    <x v="1"/>
    <x v="0"/>
  </r>
  <r>
    <d v="2025-02-25T00:00:00"/>
    <s v="SABOR MINEIRO - PIX 27.585.336/0001-10 - REFEIÇÕES COLABORADORES (100,00%);"/>
    <m/>
    <n v="989"/>
    <n v="-27508.960000000137"/>
    <x v="35"/>
    <x v="0"/>
    <n v="2"/>
    <x v="1"/>
    <x v="1"/>
    <x v="0"/>
  </r>
  <r>
    <d v="2025-02-25T00:00:00"/>
    <s v="BM 10 FOSFATO OUVIDOR MANUTENÇÃO - Recebimento de Clientes (100,00%);"/>
    <n v="18294.91"/>
    <m/>
    <n v="-9214.0500000001375"/>
    <x v="3"/>
    <x v="0"/>
    <n v="2"/>
    <x v="1"/>
    <x v="1"/>
    <x v="0"/>
  </r>
  <r>
    <d v="2025-02-25T00:00:00"/>
    <s v="BM 12 FOSFATO CATALÃO ENGENHARIA - Recebimento de Clientes (100,00%);"/>
    <n v="7779.01"/>
    <m/>
    <n v="-1435.0400000001373"/>
    <x v="3"/>
    <x v="0"/>
    <n v="2"/>
    <x v="1"/>
    <x v="1"/>
    <x v="0"/>
  </r>
  <r>
    <d v="2025-02-25T00:00:00"/>
    <s v="CSLL REF. MÊS 12/2024 - CSLL (100,00%);"/>
    <m/>
    <n v="80807.22"/>
    <n v="-82242.26000000014"/>
    <x v="114"/>
    <x v="0"/>
    <n v="2"/>
    <x v="1"/>
    <x v="1"/>
    <x v="0"/>
  </r>
  <r>
    <d v="2025-02-25T00:00:00"/>
    <s v="MULTA POR ATRASO NA ENTREGA DCTF WEB VINICIUS CARLOS - DCTFWEB  (100,00%);"/>
    <m/>
    <n v="250"/>
    <n v="-82492.26000000014"/>
    <x v="97"/>
    <x v="0"/>
    <n v="2"/>
    <x v="1"/>
    <x v="1"/>
    <x v="0"/>
  </r>
  <r>
    <d v="2025-02-25T00:00:00"/>
    <s v="VIAGEM DE PAULINO NEVES X GOIÂNIA - FRETE MATERIAIS E EQUIPAMENTOS (100,00%);"/>
    <m/>
    <n v="1260"/>
    <n v="-83752.26000000014"/>
    <x v="40"/>
    <x v="0"/>
    <n v="2"/>
    <x v="1"/>
    <x v="1"/>
    <x v="0"/>
  </r>
  <r>
    <d v="2025-02-25T00:00:00"/>
    <s v="DESPESAS COM PROCESSOS PEDRO JORGE - DESPESAS COM PROCESSOS  (100,00%);"/>
    <m/>
    <n v="253.4"/>
    <n v="-84005.660000000134"/>
    <x v="15"/>
    <x v="0"/>
    <n v="2"/>
    <x v="1"/>
    <x v="1"/>
    <x v="0"/>
  </r>
  <r>
    <d v="2025-02-25T00:00:00"/>
    <s v="COMBUSTIVEL OROCH - COMBUSTIVEL VEICULOS (100,00%);"/>
    <m/>
    <n v="100"/>
    <n v="-84105.660000000134"/>
    <x v="26"/>
    <x v="0"/>
    <n v="2"/>
    <x v="1"/>
    <x v="1"/>
    <x v="0"/>
  </r>
  <r>
    <d v="2025-02-25T00:00:00"/>
    <s v="MANUTENÇÃO OROCH - MANUTENÇÃO/PEÇAS  VEICULOS (100,00%);"/>
    <m/>
    <n v="400"/>
    <n v="-84505.660000000134"/>
    <x v="43"/>
    <x v="0"/>
    <n v="2"/>
    <x v="1"/>
    <x v="1"/>
    <x v="0"/>
  </r>
  <r>
    <d v="2025-02-25T00:00:00"/>
    <s v="BICO TURBO KARCHER HD585 - MAQUINAS / EQUIPAMENTOS  (100,00%);"/>
    <m/>
    <n v="1436"/>
    <n v="-85941.660000000134"/>
    <x v="38"/>
    <x v="0"/>
    <n v="2"/>
    <x v="1"/>
    <x v="1"/>
    <x v="0"/>
  </r>
  <r>
    <d v="2025-02-25T00:00:00"/>
    <s v="JUROS BANCÁRIOS - CONTA ITAÚ EDUARDO - JUROS BANCARIOS  (100,00%);"/>
    <m/>
    <n v="69.37"/>
    <n v="-86011.03000000013"/>
    <x v="2"/>
    <x v="0"/>
    <n v="2"/>
    <x v="1"/>
    <x v="1"/>
    <x v="0"/>
  </r>
  <r>
    <d v="2025-02-25T00:00:00"/>
    <s v="CENTRAL LOGISTICA - PIX 38.345.653/0001-85 - FRETE TINTAS E SOLVENTE (100,00%);"/>
    <m/>
    <n v="953"/>
    <n v="-86964.03000000013"/>
    <x v="115"/>
    <x v="0"/>
    <n v="2"/>
    <x v="1"/>
    <x v="1"/>
    <x v="0"/>
  </r>
  <r>
    <d v="2025-02-25T00:00:00"/>
    <s v="TRANSFERÊNCIA ENTRE BANCOS ITAÚ ANDAIMES X ITAÚ - Transferência entre Bancos (100,00%);"/>
    <n v="60246.95"/>
    <m/>
    <n v="-26717.080000000133"/>
    <x v="6"/>
    <x v="0"/>
    <n v="2"/>
    <x v="1"/>
    <x v="1"/>
    <x v="0"/>
  </r>
  <r>
    <d v="2025-02-25T00:00:00"/>
    <s v="TRANSFERÊNCIA ENTRE BANCOS SAFRA X ITAÚ - Transferência entre Bancos (100,00%);"/>
    <n v="104499.81"/>
    <m/>
    <n v="77782.729999999865"/>
    <x v="6"/>
    <x v="0"/>
    <n v="2"/>
    <x v="1"/>
    <x v="1"/>
    <x v="0"/>
  </r>
  <r>
    <d v="2025-02-25T00:00:00"/>
    <s v="CAPA DE BANCOS DA OROCH - MANUTENÇÃO/PEÇAS  VEICULOS (100,00%);"/>
    <m/>
    <n v="595"/>
    <n v="77187.729999999865"/>
    <x v="43"/>
    <x v="0"/>
    <n v="2"/>
    <x v="1"/>
    <x v="1"/>
    <x v="0"/>
  </r>
  <r>
    <d v="2025-02-26T00:00:00"/>
    <s v="MAQUINAS E FERRAMENTAS PNEUMATICAS - MAQUINAS / FERRAMENTAS PNEUMATICAS (100,00%);"/>
    <m/>
    <n v="301.98"/>
    <n v="76885.749999999869"/>
    <x v="62"/>
    <x v="0"/>
    <n v="2"/>
    <x v="1"/>
    <x v="1"/>
    <x v="0"/>
  </r>
  <r>
    <d v="2025-02-26T00:00:00"/>
    <s v="FERRAMENTA MANUAL E EPIS - EPIS (54,91%);_x000a__x000a_MATERIAIS / FERRAMENTAS  MANUAIS  (45,09%);"/>
    <m/>
    <n v="759.95"/>
    <n v="76125.799999999872"/>
    <x v="20"/>
    <x v="0"/>
    <n v="2"/>
    <x v="1"/>
    <x v="1"/>
    <x v="0"/>
  </r>
  <r>
    <d v="2025-02-26T00:00:00"/>
    <s v="FERRAMENTA MANUAL E EPIS - EPIS (54,91%);_x000a__x000a_MATERIAIS / FERRAMENTAS  MANUAIS  (45,09%);"/>
    <m/>
    <n v="624.04999999999995"/>
    <n v="75501.749999999869"/>
    <x v="18"/>
    <x v="0"/>
    <n v="2"/>
    <x v="1"/>
    <x v="1"/>
    <x v="0"/>
  </r>
  <r>
    <d v="2025-02-26T00:00:00"/>
    <s v="TINTAS E SOLVENTES - TINTAS E SOLVENTES (100,00%);"/>
    <m/>
    <n v="1075"/>
    <n v="74426.749999999869"/>
    <x v="34"/>
    <x v="0"/>
    <n v="2"/>
    <x v="1"/>
    <x v="1"/>
    <x v="0"/>
  </r>
  <r>
    <d v="2025-02-26T00:00:00"/>
    <s v="EPIS - EPIS (100,00%);"/>
    <m/>
    <n v="417.71"/>
    <n v="74009.039999999863"/>
    <x v="20"/>
    <x v="0"/>
    <n v="2"/>
    <x v="1"/>
    <x v="1"/>
    <x v="0"/>
  </r>
  <r>
    <d v="2025-02-26T00:00:00"/>
    <s v="INTERNET PARCERIA EUROCHEM SERRA - INTERNET OBRAS  (100,00%);"/>
    <m/>
    <n v="200"/>
    <n v="73809.039999999863"/>
    <x v="30"/>
    <x v="0"/>
    <n v="2"/>
    <x v="1"/>
    <x v="1"/>
    <x v="0"/>
  </r>
  <r>
    <d v="2025-02-26T00:00:00"/>
    <s v="UNIFORMES - UNIFORMES (100,00%);"/>
    <m/>
    <n v="4111.8100000000004"/>
    <n v="69697.229999999865"/>
    <x v="19"/>
    <x v="0"/>
    <n v="2"/>
    <x v="1"/>
    <x v="1"/>
    <x v="0"/>
  </r>
  <r>
    <d v="2025-02-26T00:00:00"/>
    <s v="TINTAS E SOLVENTES - TINTAS E SOLVENTES (100,00%);"/>
    <m/>
    <n v="1620"/>
    <n v="68077.229999999865"/>
    <x v="34"/>
    <x v="0"/>
    <n v="2"/>
    <x v="1"/>
    <x v="1"/>
    <x v="0"/>
  </r>
  <r>
    <d v="2025-02-26T00:00:00"/>
    <s v="CONFECÇÃO DE PCMSO - PROGRAMA DE SEGURANÇA DO TRABALHO  (100,00%);"/>
    <m/>
    <n v="586.55999999999995"/>
    <n v="67490.669999999867"/>
    <x v="65"/>
    <x v="0"/>
    <n v="2"/>
    <x v="1"/>
    <x v="1"/>
    <x v="0"/>
  </r>
  <r>
    <d v="2025-02-26T00:00:00"/>
    <s v="CONFECÇÃO DE PGR / CONFECÇÃO PCMSO / ART - PROGRAMA DE SEGURANÇA DO TRABALHO  (100,00%);"/>
    <m/>
    <n v="1205.98"/>
    <n v="66284.689999999871"/>
    <x v="65"/>
    <x v="0"/>
    <n v="2"/>
    <x v="1"/>
    <x v="1"/>
    <x v="0"/>
  </r>
  <r>
    <d v="2025-02-26T00:00:00"/>
    <s v="EPIS - EPIS (100,00%);"/>
    <m/>
    <n v="202.1"/>
    <n v="66082.589999999866"/>
    <x v="20"/>
    <x v="0"/>
    <n v="2"/>
    <x v="1"/>
    <x v="1"/>
    <x v="0"/>
  </r>
  <r>
    <d v="2025-02-26T00:00:00"/>
    <s v="MANUTENÇÃO PARTE ELÉTRICA - MANUTENÇÃO/PEÇAS MAQUINAS E EQUIPAMENTOS (100,00%);"/>
    <m/>
    <n v="140.65"/>
    <n v="65941.939999999871"/>
    <x v="48"/>
    <x v="0"/>
    <n v="2"/>
    <x v="1"/>
    <x v="1"/>
    <x v="0"/>
  </r>
  <r>
    <d v="2025-02-26T00:00:00"/>
    <s v="LOCAÇÃO RÁDIO PERÍODO 15/12 A 14/01/25 - LOCAÇAO RADIOS DE COMUNICAÇÃO (100,00%);"/>
    <m/>
    <n v="900"/>
    <n v="65041.939999999871"/>
    <x v="101"/>
    <x v="0"/>
    <n v="2"/>
    <x v="1"/>
    <x v="1"/>
    <x v="0"/>
  </r>
  <r>
    <d v="2025-02-26T00:00:00"/>
    <s v="MATERIAIS DE LIMPEZA - MATERIAIS DE LIMPEZA / HIGIENE  (100,00%);"/>
    <m/>
    <n v="278.31"/>
    <n v="64763.629999999874"/>
    <x v="28"/>
    <x v="0"/>
    <n v="2"/>
    <x v="1"/>
    <x v="1"/>
    <x v="0"/>
  </r>
  <r>
    <d v="2025-02-26T00:00:00"/>
    <s v="MATERIAL VENDIDO MOSAIC UBA - TINTAS E SOLVENTES (100,00%);"/>
    <m/>
    <n v="8422.02"/>
    <n v="56341.60999999987"/>
    <x v="34"/>
    <x v="0"/>
    <n v="2"/>
    <x v="1"/>
    <x v="1"/>
    <x v="0"/>
  </r>
  <r>
    <d v="2025-02-26T00:00:00"/>
    <s v="TREINAMENTO DE NR06/ NR12/ NR18/ NR26/ NR33/ NR34/ NR35 E DIREÇÃO DEFENSIVA REALIZADO NOS DIAS 25/01 A 31/05/25 - CURSOS / TREINAMENTOS  (100,00%);"/>
    <m/>
    <n v="2600"/>
    <n v="53741.60999999987"/>
    <x v="63"/>
    <x v="0"/>
    <n v="2"/>
    <x v="1"/>
    <x v="1"/>
    <x v="0"/>
  </r>
  <r>
    <d v="2025-02-26T00:00:00"/>
    <s v="MAT. CONSUMO E EPIS - EPIS (12,86%);_x000a__x000a_MATERIAIS DE CONSUMO EM OBRAS  (87,14%);"/>
    <m/>
    <n v="121.49"/>
    <n v="53620.119999999872"/>
    <x v="20"/>
    <x v="0"/>
    <n v="2"/>
    <x v="1"/>
    <x v="1"/>
    <x v="0"/>
  </r>
  <r>
    <d v="2025-02-26T00:00:00"/>
    <s v="MAT. CONSUMO E EPIS - EPIS (12,86%);_x000a__x000a_MATERIAIS DE CONSUMO EM OBRAS  (87,14%);"/>
    <m/>
    <n v="823.25"/>
    <n v="52796.869999999872"/>
    <x v="23"/>
    <x v="0"/>
    <n v="2"/>
    <x v="1"/>
    <x v="1"/>
    <x v="0"/>
  </r>
  <r>
    <d v="2025-02-26T00:00:00"/>
    <s v="RAQUEL LUCIO FERREIRA - PIX (64) 9 8134-7742 - MATERIAIS DE LIMPEZA / HIGIENE  (100,00%);"/>
    <m/>
    <n v="853.15"/>
    <n v="51943.71999999987"/>
    <x v="28"/>
    <x v="0"/>
    <n v="2"/>
    <x v="1"/>
    <x v="1"/>
    <x v="0"/>
  </r>
  <r>
    <d v="2025-02-26T00:00:00"/>
    <s v="LOCAÇÃO DE RÁDIOS REF. 01/2025 - LOCAÇAO RADIOS DE COMUNICAÇÃO (100,00%);"/>
    <m/>
    <n v="780"/>
    <n v="51163.71999999987"/>
    <x v="101"/>
    <x v="0"/>
    <n v="2"/>
    <x v="1"/>
    <x v="1"/>
    <x v="0"/>
  </r>
  <r>
    <d v="2025-02-26T00:00:00"/>
    <s v="LOCAÇÃO DE ANDAIMES TUBO ROLL - LOCAÇÃO ANDAIMES (100,00%);"/>
    <m/>
    <n v="28904.01"/>
    <n v="22259.709999999872"/>
    <x v="99"/>
    <x v="0"/>
    <n v="2"/>
    <x v="1"/>
    <x v="1"/>
    <x v="0"/>
  </r>
  <r>
    <d v="2025-02-26T00:00:00"/>
    <s v="LOCAÇÃO ANDAIMES REF. 10/02 A 10/03 - LOCAÇÃO ANDAIMES (100,00%);"/>
    <m/>
    <n v="210.27"/>
    <n v="22049.439999999871"/>
    <x v="99"/>
    <x v="0"/>
    <n v="2"/>
    <x v="1"/>
    <x v="1"/>
    <x v="0"/>
  </r>
  <r>
    <d v="2025-02-26T00:00:00"/>
    <s v="LOCAÇÃO ANDAIMES REF. 10/02 A 10/03 - LOCAÇÃO ANDAIMES (100,00%);"/>
    <m/>
    <n v="431.12"/>
    <n v="21618.319999999872"/>
    <x v="99"/>
    <x v="0"/>
    <n v="2"/>
    <x v="1"/>
    <x v="1"/>
    <x v="0"/>
  </r>
  <r>
    <d v="2025-02-26T00:00:00"/>
    <s v="SERVICO SOFTWARE MOBILE REF. PARCELA 07/12 - SISTEMA / SERVIDOR  (100,00%);"/>
    <m/>
    <n v="190"/>
    <n v="21428.319999999872"/>
    <x v="69"/>
    <x v="0"/>
    <n v="2"/>
    <x v="1"/>
    <x v="1"/>
    <x v="0"/>
  </r>
  <r>
    <d v="2025-02-26T00:00:00"/>
    <s v="LOCAÇÃO MUNCK - LOCAÇÃO MUNCK / GUINDASTES (100,00%);"/>
    <m/>
    <n v="899.3"/>
    <n v="20529.019999999873"/>
    <x v="37"/>
    <x v="0"/>
    <n v="2"/>
    <x v="1"/>
    <x v="1"/>
    <x v="0"/>
  </r>
  <r>
    <d v="2025-02-26T00:00:00"/>
    <s v="MATERIAIS DE INFORMATICA - TONERS - MATERIAIS DE INFORMATICA / COMPUTADOR (100,00%);"/>
    <m/>
    <n v="1080"/>
    <n v="19449.019999999873"/>
    <x v="70"/>
    <x v="0"/>
    <n v="2"/>
    <x v="1"/>
    <x v="1"/>
    <x v="0"/>
  </r>
  <r>
    <d v="2025-02-26T00:00:00"/>
    <s v="LOCAÇÃO CONTAINER REF. 01/01 A 31/01/25 - LOCAÇÃO CONTAINER  (100,00%);"/>
    <m/>
    <n v="2750"/>
    <n v="16699.019999999873"/>
    <x v="22"/>
    <x v="0"/>
    <n v="2"/>
    <x v="1"/>
    <x v="1"/>
    <x v="0"/>
  </r>
  <r>
    <d v="2025-02-26T00:00:00"/>
    <s v="R&amp;L FERRAGENS - PIX 56.634.956/0001-08 - MATERIAIS DE CONSUMO EM OBRAS  (100,00%);"/>
    <m/>
    <n v="204"/>
    <n v="16495.019999999873"/>
    <x v="23"/>
    <x v="0"/>
    <n v="2"/>
    <x v="1"/>
    <x v="1"/>
    <x v="0"/>
  </r>
  <r>
    <d v="2025-02-26T00:00:00"/>
    <s v="LIMP + PIX - 31.309.680/0001-53 - MATERIAIS DE LIMPEZA / HIGIENE  (100,00%);"/>
    <m/>
    <n v="53"/>
    <n v="16442.019999999873"/>
    <x v="28"/>
    <x v="0"/>
    <n v="2"/>
    <x v="1"/>
    <x v="1"/>
    <x v="0"/>
  </r>
  <r>
    <d v="2025-02-26T00:00:00"/>
    <s v="EXAMES - ASO - EXAMES  (100,00%);"/>
    <m/>
    <n v="866"/>
    <n v="15576.019999999873"/>
    <x v="56"/>
    <x v="0"/>
    <n v="2"/>
    <x v="1"/>
    <x v="1"/>
    <x v="0"/>
  </r>
  <r>
    <d v="2025-02-26T00:00:00"/>
    <s v="COMBUSTÍVEL - COMBUSTIVEL VEICULOS (100,00%);"/>
    <m/>
    <n v="1445.72"/>
    <n v="14130.299999999874"/>
    <x v="26"/>
    <x v="0"/>
    <n v="2"/>
    <x v="1"/>
    <x v="1"/>
    <x v="0"/>
  </r>
  <r>
    <d v="2025-02-26T00:00:00"/>
    <s v="MATERIAIS DE PAPELARIA - MATERIAS DE ESCRITORIO / PAPELARIA  (100,00%);"/>
    <m/>
    <n v="112"/>
    <n v="14018.299999999874"/>
    <x v="64"/>
    <x v="0"/>
    <n v="2"/>
    <x v="1"/>
    <x v="1"/>
    <x v="0"/>
  </r>
  <r>
    <d v="2025-02-26T00:00:00"/>
    <s v="MANOEL PIRES SANTANA - PIX (98) 9 8407-6318 - REFEIÇÕES COLABORADORES (100,00%);"/>
    <m/>
    <n v="1242"/>
    <n v="12776.299999999874"/>
    <x v="35"/>
    <x v="0"/>
    <n v="2"/>
    <x v="1"/>
    <x v="1"/>
    <x v="0"/>
  </r>
  <r>
    <d v="2025-02-26T00:00:00"/>
    <s v="COMBUSTÍVEL - COMBUSTIVEL VEICULOS (31,06%);_x000a__x000a_COMBUSTIVEL EQUIPAMENTOS (68,94%);"/>
    <m/>
    <n v="601.79"/>
    <n v="12174.509999999875"/>
    <x v="26"/>
    <x v="0"/>
    <n v="2"/>
    <x v="1"/>
    <x v="1"/>
    <x v="0"/>
  </r>
  <r>
    <d v="2025-02-26T00:00:00"/>
    <s v="COMBUSTÍVEL - COMBUSTIVEL VEICULOS (31,06%);_x000a__x000a_COMBUSTIVEL EQUIPAMENTOS (68,94%);"/>
    <m/>
    <n v="1335.75"/>
    <n v="10838.759999999875"/>
    <x v="27"/>
    <x v="0"/>
    <n v="2"/>
    <x v="1"/>
    <x v="1"/>
    <x v="0"/>
  </r>
  <r>
    <d v="2025-02-26T00:00:00"/>
    <s v="FRETE TRANSPORTADORA GOIÂNIA X UBERABA - FRETE TRANSPORTADORA (100,00%);"/>
    <m/>
    <n v="133.97"/>
    <n v="10704.789999999875"/>
    <x v="31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612.51"/>
    <n v="10092.279999999875"/>
    <x v="26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275.24"/>
    <n v="9817.0399999998754"/>
    <x v="35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457.55"/>
    <n v="9359.4899999998761"/>
    <x v="39"/>
    <x v="0"/>
    <n v="2"/>
    <x v="1"/>
    <x v="1"/>
    <x v="0"/>
  </r>
  <r>
    <d v="2025-02-26T00:00:00"/>
    <s v="LORRANE CAROLINE DE OLIVEIRA - PIX 13.553.365/0001-95 - HOTEL COLABORADORES  (100,00%);"/>
    <m/>
    <n v="4801.51"/>
    <n v="4557.9799999998759"/>
    <x v="44"/>
    <x v="0"/>
    <n v="2"/>
    <x v="1"/>
    <x v="1"/>
    <x v="0"/>
  </r>
  <r>
    <d v="2025-02-26T00:00:00"/>
    <s v="HONORÁRIO ADVOCATÍCIO - STELLA - HONORARIOS ADVOCATICIOS  (100,00%);"/>
    <m/>
    <n v="150"/>
    <n v="4407.9799999998759"/>
    <x v="17"/>
    <x v="0"/>
    <n v="2"/>
    <x v="1"/>
    <x v="1"/>
    <x v="0"/>
  </r>
  <r>
    <d v="2025-02-26T00:00:00"/>
    <s v="VISITA TÉCNICA ANGLO AMERICAN - COMBUSTIVEL VEICULOS (100,00%);"/>
    <m/>
    <n v="400"/>
    <n v="4007.9799999998759"/>
    <x v="26"/>
    <x v="0"/>
    <n v="2"/>
    <x v="1"/>
    <x v="1"/>
    <x v="0"/>
  </r>
  <r>
    <d v="2025-02-26T00:00:00"/>
    <s v="SEGURO DE VIDA GILVAN - SEGURO DE VIDA GILVAN / GENILDO (100,00%);"/>
    <m/>
    <n v="2362.4"/>
    <n v="1645.5799999998758"/>
    <x v="41"/>
    <x v="0"/>
    <n v="2"/>
    <x v="1"/>
    <x v="1"/>
    <x v="0"/>
  </r>
  <r>
    <d v="2025-02-26T00:00:00"/>
    <s v="SEGURO DE VIDA GENILDO - SEGURO DE VIDA GILVAN / GENILDO (100,00%);"/>
    <m/>
    <n v="2706.84"/>
    <n v="-1061.2600000001244"/>
    <x v="41"/>
    <x v="0"/>
    <n v="2"/>
    <x v="1"/>
    <x v="1"/>
    <x v="0"/>
  </r>
  <r>
    <d v="2025-02-26T00:00:00"/>
    <s v="EXAMES - EXAMES  (100,00%);"/>
    <m/>
    <n v="5312.6"/>
    <n v="-6373.8600000001243"/>
    <x v="56"/>
    <x v="0"/>
    <n v="2"/>
    <x v="1"/>
    <x v="1"/>
    <x v="0"/>
  </r>
  <r>
    <d v="2025-02-26T00:00:00"/>
    <s v="TRANSPORTE DE COLABORADORES 17/02 A 21/02 - TRANSPORTE DE COLABORADORES  (100,00%);"/>
    <m/>
    <n v="818"/>
    <n v="-7191.8600000001243"/>
    <x v="39"/>
    <x v="0"/>
    <n v="2"/>
    <x v="1"/>
    <x v="1"/>
    <x v="0"/>
  </r>
  <r>
    <d v="2025-02-26T00:00:00"/>
    <s v="CARTÃO PARA TODOS - ASSISTENCIA MEDICA ADM  (100,00%);"/>
    <m/>
    <n v="4039.2"/>
    <n v="-11231.060000000125"/>
    <x v="100"/>
    <x v="0"/>
    <n v="2"/>
    <x v="1"/>
    <x v="1"/>
    <x v="0"/>
  </r>
  <r>
    <d v="2025-02-26T00:00:00"/>
    <s v="TREINAMENTO NR33 TRABALHADOR E VIGIA - CURSOS / TREINAMENTOS  (100,00%);"/>
    <m/>
    <n v="299.8"/>
    <n v="-11530.860000000124"/>
    <x v="63"/>
    <x v="0"/>
    <n v="2"/>
    <x v="1"/>
    <x v="1"/>
    <x v="0"/>
  </r>
  <r>
    <d v="2025-02-26T00:00:00"/>
    <s v="ALIMENTAÇÃO ADM - ALIMENTAÇÃO ADM (100,00%);"/>
    <m/>
    <n v="1056.44"/>
    <n v="-12587.300000000125"/>
    <x v="66"/>
    <x v="0"/>
    <n v="2"/>
    <x v="1"/>
    <x v="1"/>
    <x v="0"/>
  </r>
  <r>
    <d v="2025-02-26T00:00:00"/>
    <s v="SEGURO HB20S - 3 MESES DE SEGURO - SEGUROS DE VEICULOS  (100,00%);"/>
    <m/>
    <n v="513"/>
    <n v="-13100.300000000125"/>
    <x v="71"/>
    <x v="0"/>
    <n v="2"/>
    <x v="1"/>
    <x v="1"/>
    <x v="0"/>
  </r>
  <r>
    <d v="2025-02-26T00:00:00"/>
    <s v="GABRIELLE ELIAS DE FREITAS - PIX (64) 9 9259-1215 - FRETE TRANSPORTADORA (100,00%);"/>
    <m/>
    <n v="50"/>
    <n v="-13150.300000000125"/>
    <x v="31"/>
    <x v="0"/>
    <n v="2"/>
    <x v="1"/>
    <x v="1"/>
    <x v="0"/>
  </r>
  <r>
    <d v="2025-02-26T00:00:00"/>
    <s v="MANOEL CLOVES RODRIGUES - FERIAS  (100,00%);"/>
    <m/>
    <n v="5132.3500000000004"/>
    <n v="-18282.650000000125"/>
    <x v="25"/>
    <x v="0"/>
    <n v="2"/>
    <x v="1"/>
    <x v="1"/>
    <x v="0"/>
  </r>
  <r>
    <d v="2025-02-26T00:00:00"/>
    <s v="PASSAGENS COLABORADORES 17/02 A 21/02 - PASSAGENS COLABORADORES (100,00%);"/>
    <m/>
    <n v="1388.98"/>
    <n v="-19671.630000000125"/>
    <x v="36"/>
    <x v="0"/>
    <n v="2"/>
    <x v="1"/>
    <x v="1"/>
    <x v="0"/>
  </r>
  <r>
    <d v="2025-02-26T00:00:00"/>
    <s v="DESPESA DE VIAGEM REF. SEMANA 17/02 A 21/02 - REFEIÇÕES COLABORADORES (87,80%);_x000a__x000a_PASSAGENS COLABORADORES (12,20%);"/>
    <m/>
    <n v="403.42"/>
    <n v="-20075.050000000123"/>
    <x v="35"/>
    <x v="0"/>
    <n v="2"/>
    <x v="1"/>
    <x v="1"/>
    <x v="0"/>
  </r>
  <r>
    <d v="2025-02-26T00:00:00"/>
    <s v="DESPESA DE VIAGEM REF. SEMANA 17/02 A 21/02 - REFEIÇÕES COLABORADORES (87,80%);_x000a__x000a_PASSAGENS COLABORADORES (12,20%);"/>
    <m/>
    <n v="56.58"/>
    <n v="-20131.630000000125"/>
    <x v="36"/>
    <x v="0"/>
    <n v="2"/>
    <x v="1"/>
    <x v="1"/>
    <x v="0"/>
  </r>
  <r>
    <d v="2025-02-26T00:00:00"/>
    <s v="ERIVALDO NASCIMENTO - PIX 093.873.444-01 - MOVEIS OBRAS  (100,00%);"/>
    <m/>
    <n v="385"/>
    <n v="-20516.630000000125"/>
    <x v="98"/>
    <x v="0"/>
    <n v="2"/>
    <x v="1"/>
    <x v="1"/>
    <x v="0"/>
  </r>
  <r>
    <d v="2025-02-26T00:00:00"/>
    <s v="MANGUEIRAS E CONEXÕES - MANGUEIRAS / CONEXÕES (100,00%);"/>
    <m/>
    <n v="80"/>
    <n v="-20596.630000000125"/>
    <x v="106"/>
    <x v="0"/>
    <n v="2"/>
    <x v="1"/>
    <x v="1"/>
    <x v="0"/>
  </r>
  <r>
    <d v="2025-02-26T00:00:00"/>
    <s v="PLOART IMPRESSÃO DIGITAL - SERVIÇO PLOTAGEM / ADESIVO / PLACAS / CRACHAS  (100,00%);"/>
    <m/>
    <n v="8"/>
    <n v="-20604.630000000125"/>
    <x v="75"/>
    <x v="0"/>
    <n v="2"/>
    <x v="1"/>
    <x v="1"/>
    <x v="0"/>
  </r>
  <r>
    <d v="2025-02-26T00:00:00"/>
    <s v="MATERIAIS DE CONSUMO - MATERIAIS DE CONSUMO EM OBRAS  (100,00%);"/>
    <m/>
    <n v="260"/>
    <n v="-20864.630000000125"/>
    <x v="23"/>
    <x v="0"/>
    <n v="2"/>
    <x v="1"/>
    <x v="1"/>
    <x v="0"/>
  </r>
  <r>
    <d v="2025-02-26T00:00:00"/>
    <s v="TRANSFERÊNCIA ENTRE BANCOS ITAÚ X SAFRA - Transferência entre Bancos (100,00%);"/>
    <m/>
    <n v="1337.6"/>
    <n v="-22202.230000000123"/>
    <x v="1"/>
    <x v="0"/>
    <n v="2"/>
    <x v="1"/>
    <x v="1"/>
    <x v="0"/>
  </r>
  <r>
    <d v="2025-02-27T00:00:00"/>
    <s v="FINANCIAMENTO OROCH - FINANCIAMENTO (100,00%);"/>
    <m/>
    <n v="3601.26"/>
    <n v="-25803.490000000122"/>
    <x v="9"/>
    <x v="0"/>
    <n v="2"/>
    <x v="1"/>
    <x v="1"/>
    <x v="0"/>
  </r>
  <r>
    <d v="2025-02-27T00:00:00"/>
    <s v="IPVA R/ISIDOC CIA 1502 - PLACA PRV4964 LICENCIAMENTO - IPVA (100,00%);"/>
    <m/>
    <n v="251.25"/>
    <n v="-26054.740000000122"/>
    <x v="105"/>
    <x v="0"/>
    <n v="2"/>
    <x v="1"/>
    <x v="1"/>
    <x v="0"/>
  </r>
  <r>
    <d v="2025-02-27T00:00:00"/>
    <s v="CLARO TELEFONIA REF. 01/2025 - INTERNET / TELEFONE ADM  (100,00%);"/>
    <m/>
    <n v="369.73"/>
    <n v="-26424.470000000121"/>
    <x v="84"/>
    <x v="0"/>
    <n v="2"/>
    <x v="1"/>
    <x v="1"/>
    <x v="0"/>
  </r>
  <r>
    <d v="2025-02-27T00:00:00"/>
    <s v="REFEIÇÕES COLABORADORES REF. 01/02 A 15/02 - REFEIÇÕES COLABORADORES (100,00%);"/>
    <m/>
    <n v="4536"/>
    <n v="-30960.470000000121"/>
    <x v="35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157.52000000000001"/>
    <n v="-31117.990000000122"/>
    <x v="26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70.78"/>
    <n v="-31188.77000000012"/>
    <x v="35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117.69"/>
    <n v="-31306.460000000119"/>
    <x v="39"/>
    <x v="0"/>
    <n v="2"/>
    <x v="1"/>
    <x v="1"/>
    <x v="0"/>
  </r>
  <r>
    <d v="2025-02-27T00:00:00"/>
    <s v="MATERIAIS DE CONSUMO - MATERIAIS DE CONSUMO EM OBRAS  (100,00%);"/>
    <m/>
    <n v="90"/>
    <n v="-31396.460000000119"/>
    <x v="23"/>
    <x v="0"/>
    <n v="2"/>
    <x v="1"/>
    <x v="1"/>
    <x v="0"/>
  </r>
  <r>
    <d v="2025-02-27T00:00:00"/>
    <s v="VIAGENS P/ MURILO - SERVIÇO MOTOBOY / UBER  (100,00%);"/>
    <m/>
    <n v="52.78"/>
    <n v="-31449.240000000122"/>
    <x v="73"/>
    <x v="0"/>
    <n v="2"/>
    <x v="1"/>
    <x v="1"/>
    <x v="0"/>
  </r>
  <r>
    <d v="2025-02-27T00:00:00"/>
    <s v="EXAMES DO COLABORADOR CLEBER - EXAMES  (100,00%);"/>
    <m/>
    <n v="300"/>
    <n v="-31749.240000000122"/>
    <x v="56"/>
    <x v="0"/>
    <n v="2"/>
    <x v="1"/>
    <x v="1"/>
    <x v="0"/>
  </r>
  <r>
    <d v="2025-02-27T00:00:00"/>
    <s v="CLEVELAND C. LUCENA JR - PIX 002.178.061-71 - MANUTENÇÃO/PEÇAS  VEICULOS (100,00%);"/>
    <m/>
    <n v="500"/>
    <n v="-32249.240000000122"/>
    <x v="43"/>
    <x v="0"/>
    <n v="2"/>
    <x v="1"/>
    <x v="1"/>
    <x v="0"/>
  </r>
  <r>
    <d v="2025-02-27T00:00:00"/>
    <s v="GABRIELLE ELIAS DE FREITAS - PIX (64) 9 9259-1215 - FRETE TRANSPORTADORA (100,00%);"/>
    <m/>
    <n v="500"/>
    <n v="-32749.240000000122"/>
    <x v="31"/>
    <x v="0"/>
    <n v="2"/>
    <x v="1"/>
    <x v="1"/>
    <x v="0"/>
  </r>
  <r>
    <d v="2025-02-27T00:00:00"/>
    <s v="ASSINATURA E RECONHECIMENTO DE FIRMA CARTORIO - SERVIÇO CARTORIO (100,00%);"/>
    <m/>
    <n v="50.19"/>
    <n v="-32799.430000000124"/>
    <x v="59"/>
    <x v="0"/>
    <n v="2"/>
    <x v="1"/>
    <x v="1"/>
    <x v="0"/>
  </r>
  <r>
    <d v="2025-02-27T00:00:00"/>
    <s v="COMBUSTIVEL FIAT SAVERO - COMBUSTIVEL VEICULOS (100,00%);"/>
    <m/>
    <n v="80"/>
    <n v="-32879.430000000124"/>
    <x v="26"/>
    <x v="0"/>
    <n v="2"/>
    <x v="1"/>
    <x v="1"/>
    <x v="0"/>
  </r>
  <r>
    <d v="2025-02-27T00:00:00"/>
    <s v="REFEIÇÕES COLABORADORES - REFEIÇÕES COLABORADORES (100,00%);"/>
    <m/>
    <n v="144"/>
    <n v="-33023.430000000124"/>
    <x v="35"/>
    <x v="0"/>
    <n v="2"/>
    <x v="1"/>
    <x v="1"/>
    <x v="0"/>
  </r>
  <r>
    <d v="2025-02-27T00:00:00"/>
    <s v="CARVALHO PAIXAO - 07.121.388/0001-39 - EXAMES  (100,00%);"/>
    <m/>
    <n v="460"/>
    <n v="-33483.430000000124"/>
    <x v="56"/>
    <x v="0"/>
    <n v="2"/>
    <x v="1"/>
    <x v="1"/>
    <x v="0"/>
  </r>
  <r>
    <d v="2025-02-27T00:00:00"/>
    <s v="SMART TOP CASA - PIX 04.993.095/0001-42 - MATERIAIS DE CONSUMO EM OBRAS  (100,00%);"/>
    <m/>
    <n v="100"/>
    <n v="-33583.430000000124"/>
    <x v="23"/>
    <x v="0"/>
    <n v="2"/>
    <x v="1"/>
    <x v="1"/>
    <x v="0"/>
  </r>
  <r>
    <d v="2025-02-27T00:00:00"/>
    <s v="VIDROS P/ JATISTA - MATERIAIS DE CONSUMO EM OBRAS  (100,00%);"/>
    <m/>
    <n v="300"/>
    <n v="-33883.430000000124"/>
    <x v="23"/>
    <x v="0"/>
    <n v="2"/>
    <x v="1"/>
    <x v="1"/>
    <x v="0"/>
  </r>
  <r>
    <d v="2025-02-27T00:00:00"/>
    <s v="COMISSAO PLEITO CMOC MINERAÇÃO - 2024 - BONIFICAÇOES (100,00%);"/>
    <m/>
    <n v="1000"/>
    <n v="-34883.430000000124"/>
    <x v="45"/>
    <x v="0"/>
    <n v="2"/>
    <x v="1"/>
    <x v="1"/>
    <x v="0"/>
  </r>
  <r>
    <d v="2025-02-27T00:00:00"/>
    <s v="GPS DESCRIÇÃO 636722422 - PARCELAMENTO (100,00%);"/>
    <m/>
    <n v="3531"/>
    <n v="-38414.430000000124"/>
    <x v="10"/>
    <x v="0"/>
    <n v="2"/>
    <x v="1"/>
    <x v="1"/>
    <x v="0"/>
  </r>
  <r>
    <d v="2025-02-27T00:00:00"/>
    <s v="GPS DESCRIÇÃO 637648862 - PARCELAMENTO (100,00%);"/>
    <m/>
    <n v="2985.44"/>
    <n v="-41399.870000000126"/>
    <x v="10"/>
    <x v="0"/>
    <n v="2"/>
    <x v="1"/>
    <x v="1"/>
    <x v="0"/>
  </r>
  <r>
    <d v="2025-02-27T00:00:00"/>
    <s v="GPS DESCRIÇÃO 639886841 - PARCELAMENTO (100,00%);"/>
    <m/>
    <n v="4451.37"/>
    <n v="-45851.240000000129"/>
    <x v="10"/>
    <x v="0"/>
    <n v="2"/>
    <x v="1"/>
    <x v="1"/>
    <x v="0"/>
  </r>
  <r>
    <d v="2025-02-27T00:00:00"/>
    <s v="DARF DESCRIÇÃO 02110001200404633142202/22 - PARCELAMENTO (100,00%);"/>
    <m/>
    <n v="9659.15"/>
    <n v="-55510.39000000013"/>
    <x v="10"/>
    <x v="0"/>
    <n v="2"/>
    <x v="1"/>
    <x v="1"/>
    <x v="0"/>
  </r>
  <r>
    <d v="2025-02-27T00:00:00"/>
    <s v="DARF DESCRIÇÃO 02110001200418536862273/22 - PARCELAMENTO (100,00%);"/>
    <m/>
    <n v="6531.85"/>
    <n v="-62042.240000000129"/>
    <x v="10"/>
    <x v="0"/>
    <n v="2"/>
    <x v="1"/>
    <x v="1"/>
    <x v="0"/>
  </r>
  <r>
    <d v="2025-02-27T00:00:00"/>
    <s v="PGFN DESCRIÇÃO SISPAR 006893211 - PARCELAMENTO (100,00%);"/>
    <m/>
    <n v="2306.16"/>
    <n v="-64348.400000000125"/>
    <x v="10"/>
    <x v="0"/>
    <n v="2"/>
    <x v="1"/>
    <x v="1"/>
    <x v="0"/>
  </r>
  <r>
    <d v="2025-02-27T00:00:00"/>
    <s v="PARCELAMENTO PGFN 011319136 4 - 60 - PARCELAMENTO (100,00%);"/>
    <m/>
    <n v="5180.4399999999996"/>
    <n v="-69528.840000000127"/>
    <x v="10"/>
    <x v="0"/>
    <n v="2"/>
    <x v="1"/>
    <x v="1"/>
    <x v="0"/>
  </r>
  <r>
    <d v="2025-02-27T00:00:00"/>
    <s v="PARCELAMENTO ENTRADA PGFN 011319029 4-6 - PARCELAMENTO (100,00%);"/>
    <m/>
    <n v="1365.56"/>
    <n v="-70894.400000000125"/>
    <x v="10"/>
    <x v="0"/>
    <n v="2"/>
    <x v="1"/>
    <x v="1"/>
    <x v="0"/>
  </r>
  <r>
    <d v="2025-02-27T00:00:00"/>
    <s v="PGFN DESCRIÇÃO SISPAR 009515789 - PARCELAMENTO (100,00%);"/>
    <m/>
    <n v="2037.61"/>
    <n v="-72932.010000000126"/>
    <x v="10"/>
    <x v="0"/>
    <n v="2"/>
    <x v="1"/>
    <x v="1"/>
    <x v="0"/>
  </r>
  <r>
    <d v="2025-02-27T00:00:00"/>
    <s v="PARCELAMENTO PGFN SISPAR 010961188 - PARCELAMENTO (100,00%);"/>
    <m/>
    <n v="570.33000000000004"/>
    <n v="-73502.340000000127"/>
    <x v="10"/>
    <x v="0"/>
    <n v="2"/>
    <x v="1"/>
    <x v="1"/>
    <x v="0"/>
  </r>
  <r>
    <d v="2025-02-27T00:00:00"/>
    <s v="DAS PARCSN VERSAO 2.0.0 - PARCELAMENTO (100,00%);"/>
    <m/>
    <n v="1084.9100000000001"/>
    <n v="-74587.250000000131"/>
    <x v="10"/>
    <x v="0"/>
    <n v="2"/>
    <x v="1"/>
    <x v="1"/>
    <x v="0"/>
  </r>
  <r>
    <d v="2025-02-27T00:00:00"/>
    <s v="TRANSFERÊNCIA ENTRE BANCOS ITAÚ ANDAIMES X ITAÚ - Transferência entre Bancos (100,00%);"/>
    <n v="200000"/>
    <m/>
    <n v="125412.74999999987"/>
    <x v="6"/>
    <x v="0"/>
    <n v="2"/>
    <x v="1"/>
    <x v="1"/>
    <x v="0"/>
  </r>
  <r>
    <d v="2025-02-27T00:00:00"/>
    <s v="PARCELAMENTO PGFN SISPAR 010961152 - PARCELAMENTO (100,00%);"/>
    <m/>
    <n v="2411.63"/>
    <n v="123001.11999999986"/>
    <x v="10"/>
    <x v="0"/>
    <n v="2"/>
    <x v="1"/>
    <x v="1"/>
    <x v="0"/>
  </r>
  <r>
    <d v="2025-02-28T00:00:00"/>
    <s v="CAIXA DE CORREIOS - DESPESAS C/ MURO  (100,00%);"/>
    <m/>
    <n v="107.68"/>
    <n v="122893.43999999987"/>
    <x v="112"/>
    <x v="0"/>
    <n v="2"/>
    <x v="1"/>
    <x v="1"/>
    <x v="0"/>
  </r>
  <r>
    <d v="2025-02-28T00:00:00"/>
    <s v="VALE TRANSPORTE REF. 19 DIAS - TRANSPORTE DE COLABORADORES  (100,00%);"/>
    <m/>
    <n v="163.4"/>
    <n v="122730.03999999988"/>
    <x v="39"/>
    <x v="0"/>
    <n v="2"/>
    <x v="1"/>
    <x v="1"/>
    <x v="0"/>
  </r>
  <r>
    <d v="2025-02-28T00:00:00"/>
    <s v="VALE TRANSPORTE REF. 19 DIAS - TRANSPORTE DE COLABORADORES  (100,00%);"/>
    <m/>
    <n v="163.4"/>
    <n v="122566.63999999988"/>
    <x v="39"/>
    <x v="0"/>
    <n v="2"/>
    <x v="1"/>
    <x v="1"/>
    <x v="0"/>
  </r>
  <r>
    <d v="2025-02-28T00:00:00"/>
    <s v="VALE TRANSPORTE REF. 19 DIAS - TRANSPORTE DE COLABORADORES  (100,00%);"/>
    <m/>
    <n v="163.4"/>
    <n v="122403.23999999989"/>
    <x v="39"/>
    <x v="0"/>
    <n v="2"/>
    <x v="1"/>
    <x v="1"/>
    <x v="0"/>
  </r>
  <r>
    <d v="2025-02-28T00:00:00"/>
    <s v="VALE TRANSPORTE REF. 19 DIAS - TRANSPORTE DE COLABORADORES  (100,00%);"/>
    <m/>
    <n v="163.4"/>
    <n v="122239.83999999989"/>
    <x v="39"/>
    <x v="0"/>
    <n v="2"/>
    <x v="1"/>
    <x v="1"/>
    <x v="0"/>
  </r>
  <r>
    <d v="2025-02-28T00:00:00"/>
    <s v="JAIME - PIX jrjardim3@gmail.com - MANUTENÇÃO/PEÇAS MAQUINAS E EQUIPAMENTOS (100,00%);"/>
    <m/>
    <n v="865"/>
    <n v="121374.83999999989"/>
    <x v="48"/>
    <x v="0"/>
    <n v="2"/>
    <x v="1"/>
    <x v="1"/>
    <x v="0"/>
  </r>
  <r>
    <d v="2025-02-28T00:00:00"/>
    <s v="LUCIMAR FRANCISCO DE SOUZA - PIX (62) 9 8458-1214 - FRETE TRANSPORTADORA (100,00%);"/>
    <m/>
    <n v="40"/>
    <n v="121334.83999999989"/>
    <x v="31"/>
    <x v="0"/>
    <n v="2"/>
    <x v="1"/>
    <x v="1"/>
    <x v="0"/>
  </r>
  <r>
    <d v="2025-02-28T00:00:00"/>
    <s v="UBER MOACIR - SERVIÇO MOTOBOY / UBER  (100,00%);"/>
    <m/>
    <n v="100"/>
    <n v="121234.83999999989"/>
    <x v="73"/>
    <x v="0"/>
    <n v="2"/>
    <x v="1"/>
    <x v="1"/>
    <x v="0"/>
  </r>
  <r>
    <d v="2025-02-28T00:00:00"/>
    <s v="UBER P/ MURILO - SERVIÇO MOTOBOY / UBER  (100,00%);"/>
    <m/>
    <n v="10.93"/>
    <n v="121223.9099999999"/>
    <x v="73"/>
    <x v="0"/>
    <n v="2"/>
    <x v="1"/>
    <x v="1"/>
    <x v="0"/>
  </r>
  <r>
    <d v="2025-02-28T00:00:00"/>
    <s v="COMBUSTIVEL - COMBUSTIVEL VEICULOS (100,00%);"/>
    <m/>
    <n v="2434.13"/>
    <n v="118789.7799999999"/>
    <x v="26"/>
    <x v="0"/>
    <n v="2"/>
    <x v="1"/>
    <x v="1"/>
    <x v="0"/>
  </r>
  <r>
    <d v="2025-02-28T00:00:00"/>
    <s v="DESPESAS PROCESSO SIDNEI - DESPESAS COM PROCESSOS  (100,00%);"/>
    <m/>
    <n v="28.41"/>
    <n v="118761.36999999989"/>
    <x v="15"/>
    <x v="0"/>
    <n v="2"/>
    <x v="1"/>
    <x v="1"/>
    <x v="0"/>
  </r>
  <r>
    <d v="2025-02-28T00:00:00"/>
    <s v="PARCELAMENTO DARF ATRASO 02/2024 - PARCELAMENTO (100,00%);"/>
    <m/>
    <n v="5595"/>
    <n v="113166.36999999989"/>
    <x v="10"/>
    <x v="0"/>
    <n v="2"/>
    <x v="1"/>
    <x v="1"/>
    <x v="0"/>
  </r>
  <r>
    <d v="2025-02-28T00:00:00"/>
    <s v="CARIMBO - BRENDA - MATERIAS DE ESCRITORIO / PAPELARIA  (100,00%);"/>
    <m/>
    <n v="45"/>
    <n v="113121.36999999989"/>
    <x v="64"/>
    <x v="0"/>
    <n v="2"/>
    <x v="1"/>
    <x v="1"/>
    <x v="0"/>
  </r>
  <r>
    <d v="2025-02-28T00:00:00"/>
    <s v="COMISSAO PLEITO CMOC MINERAÇÃO - 2024 - BONIFICAÇOES (100,00%);"/>
    <m/>
    <n v="1000"/>
    <n v="112121.36999999989"/>
    <x v="45"/>
    <x v="0"/>
    <n v="2"/>
    <x v="1"/>
    <x v="1"/>
    <x v="0"/>
  </r>
  <r>
    <d v="2025-02-28T00:00:00"/>
    <s v="MANUTENÇÃO ÔNIBUS IVECO - MANUTENÇÃO/PEÇAS  VEICULOS (100,00%);"/>
    <m/>
    <n v="1638"/>
    <n v="110483.36999999989"/>
    <x v="43"/>
    <x v="0"/>
    <n v="2"/>
    <x v="1"/>
    <x v="1"/>
    <x v="0"/>
  </r>
  <r>
    <d v="2025-02-28T00:00:00"/>
    <s v="EXAME MUDANÇA DE FUNÇÃO - MARCOS ANTÔNIO - EXAMES  (100,00%);"/>
    <m/>
    <n v="75"/>
    <n v="110408.36999999989"/>
    <x v="56"/>
    <x v="0"/>
    <n v="2"/>
    <x v="1"/>
    <x v="1"/>
    <x v="0"/>
  </r>
  <r>
    <d v="2025-02-28T00:00:00"/>
    <s v="TRANSTUR GS&amp;F - PIX 21.554.901/0001-03 - TRANSPORTE DE COLABORADORES  (100,00%);"/>
    <m/>
    <n v="28925"/>
    <n v="81483.369999999893"/>
    <x v="39"/>
    <x v="0"/>
    <n v="2"/>
    <x v="1"/>
    <x v="1"/>
    <x v="0"/>
  </r>
  <r>
    <d v="2025-02-28T00:00:00"/>
    <s v="TRANSPORTE COLABORADORES - TRANSPORTE DE COLABORADORES  (100,00%);"/>
    <m/>
    <n v="26000"/>
    <n v="55483.369999999893"/>
    <x v="39"/>
    <x v="0"/>
    <n v="2"/>
    <x v="1"/>
    <x v="1"/>
    <x v="0"/>
  </r>
  <r>
    <d v="2025-02-28T00:00:00"/>
    <s v="REFEIÇÕES COLABORADORES - REFEIÇÕES COLABORADORES (100,00%);"/>
    <m/>
    <n v="80"/>
    <n v="55403.369999999893"/>
    <x v="35"/>
    <x v="0"/>
    <n v="2"/>
    <x v="1"/>
    <x v="1"/>
    <x v="0"/>
  </r>
  <r>
    <d v="2025-02-28T00:00:00"/>
    <s v="JUROS REF. NOTA FISCAL 1445 - MATERIAS DE ESCRITORIO / PAPELARIA  (100,00%);"/>
    <m/>
    <n v="8.4"/>
    <n v="55394.969999999892"/>
    <x v="64"/>
    <x v="0"/>
    <n v="2"/>
    <x v="1"/>
    <x v="1"/>
    <x v="0"/>
  </r>
  <r>
    <d v="2025-02-28T00:00:00"/>
    <s v="AREIA P/ JATEAMENTO - ABRASIVOS (100,00%);"/>
    <m/>
    <n v="1000"/>
    <n v="54394.969999999892"/>
    <x v="52"/>
    <x v="0"/>
    <n v="2"/>
    <x v="1"/>
    <x v="1"/>
    <x v="0"/>
  </r>
  <r>
    <d v="2025-02-28T00:00:00"/>
    <s v="60 VALE REFEIÇÕES CMOC NIOBIO - REFEIÇÕES COLABORADORES (100,00%);"/>
    <m/>
    <n v="1530"/>
    <n v="52864.969999999892"/>
    <x v="35"/>
    <x v="0"/>
    <n v="2"/>
    <x v="1"/>
    <x v="1"/>
    <x v="0"/>
  </r>
  <r>
    <d v="2025-02-28T00:00:00"/>
    <s v="TRANSFERÊNCIA ENTRE BANCOS CEF X ITAÚ - Transferência entre Bancos (100,00%);"/>
    <n v="100925.9"/>
    <m/>
    <n v="153790.86999999988"/>
    <x v="6"/>
    <x v="0"/>
    <n v="2"/>
    <x v="1"/>
    <x v="1"/>
    <x v="0"/>
  </r>
  <r>
    <d v="2025-02-28T00:00:00"/>
    <s v="LANCHE P/ COMEMORAÇÃO ANIVERSARIO REINALDO E SEU GENILDO - ALIMENTAÇÃO ADM (100,00%);"/>
    <m/>
    <n v="39"/>
    <n v="153751.86999999988"/>
    <x v="66"/>
    <x v="0"/>
    <n v="2"/>
    <x v="1"/>
    <x v="1"/>
    <x v="0"/>
  </r>
  <r>
    <d v="2025-02-28T00:00:00"/>
    <s v="MATERIAIS DE CONSUMO - DISCOS - MATERIAIS DE CONSUMO EM OBRAS  (100,00%);"/>
    <m/>
    <n v="46.5"/>
    <n v="153705.36999999988"/>
    <x v="23"/>
    <x v="0"/>
    <n v="2"/>
    <x v="1"/>
    <x v="1"/>
    <x v="0"/>
  </r>
  <r>
    <d v="2025-02-28T00:00:00"/>
    <s v="PNEU ESTEPE OROCH - MANUTENÇÃO/PEÇAS  VEICULOS (100,00%);"/>
    <m/>
    <n v="85"/>
    <n v="153620.36999999988"/>
    <x v="43"/>
    <x v="0"/>
    <n v="2"/>
    <x v="1"/>
    <x v="1"/>
    <x v="0"/>
  </r>
  <r>
    <d v="2025-02-28T00:00:00"/>
    <s v="COMBUSTIVEL OROCH - COMBUSTIVEL VEICULOS (100,00%);"/>
    <m/>
    <n v="100"/>
    <n v="153520.36999999988"/>
    <x v="26"/>
    <x v="0"/>
    <n v="2"/>
    <x v="1"/>
    <x v="1"/>
    <x v="0"/>
  </r>
  <r>
    <d v="2025-02-28T00:00:00"/>
    <s v="MANGUEIRAS E CONEXÕES - MANGUEIRAS / CONEXÕES (100,00%);"/>
    <m/>
    <n v="328"/>
    <n v="153192.36999999988"/>
    <x v="106"/>
    <x v="0"/>
    <n v="2"/>
    <x v="1"/>
    <x v="1"/>
    <x v="0"/>
  </r>
  <r>
    <d v="2025-02-28T00:00:00"/>
    <s v="MATERIAL DE CONSUMO EM OBRA - MATERIAIS DE CONSUMO EM OBRAS  (100,00%);"/>
    <m/>
    <n v="170"/>
    <n v="153022.36999999988"/>
    <x v="23"/>
    <x v="0"/>
    <n v="2"/>
    <x v="1"/>
    <x v="1"/>
    <x v="0"/>
  </r>
  <r>
    <d v="2025-02-28T00:00:00"/>
    <s v="Saldo Final ITAU"/>
    <m/>
    <n v="153022.36999999988"/>
    <n v="153022.36999999988"/>
    <x v="110"/>
    <x v="0"/>
    <n v="2"/>
    <x v="1"/>
    <x v="1"/>
    <x v="0"/>
  </r>
  <r>
    <d v="2025-03-01T00:00:00"/>
    <s v="REFEIÇÕES COLABORADORES 1º QUINZENA 03/2025 - REFEIÇÕES COLABORADORES (100,00%);"/>
    <m/>
    <n v="2560"/>
    <n v="150462.36999999988"/>
    <x v="35"/>
    <x v="0"/>
    <n v="3"/>
    <x v="2"/>
    <x v="1"/>
    <x v="0"/>
  </r>
  <r>
    <d v="2025-03-01T00:00:00"/>
    <s v="REFEIÇÕES COLABORADORES 1º QUINZENA 03/2025 - REFEIÇÕES COLABORADORES (100,00%);"/>
    <m/>
    <n v="7442.5"/>
    <n v="143019.86999999988"/>
    <x v="35"/>
    <x v="0"/>
    <n v="3"/>
    <x v="2"/>
    <x v="1"/>
    <x v="0"/>
  </r>
  <r>
    <d v="2025-03-01T00:00:00"/>
    <s v="REFEIÇÕES COLABORADORES 1º QUINZENA 03/2025 - REFEIÇÕES COLABORADORES (100,00%);"/>
    <m/>
    <n v="2952"/>
    <n v="140067.86999999988"/>
    <x v="35"/>
    <x v="0"/>
    <n v="3"/>
    <x v="2"/>
    <x v="1"/>
    <x v="0"/>
  </r>
  <r>
    <d v="2025-03-01T00:00:00"/>
    <s v="REFEIÇÕES COLABORADORES 1º QUINZENA 03/2025 - REFEIÇÕES COLABORADORES (100,00%);"/>
    <m/>
    <n v="8200"/>
    <n v="131867.86999999988"/>
    <x v="35"/>
    <x v="0"/>
    <n v="3"/>
    <x v="2"/>
    <x v="1"/>
    <x v="0"/>
  </r>
  <r>
    <d v="2025-03-01T00:00:00"/>
    <s v="REFEIÇÕES COLABORADORES 1º QUINZENA 03/2025 - REFEIÇÕES COLABORADORES (100,00%);"/>
    <m/>
    <n v="4395"/>
    <n v="127472.86999999988"/>
    <x v="35"/>
    <x v="0"/>
    <n v="3"/>
    <x v="2"/>
    <x v="1"/>
    <x v="0"/>
  </r>
  <r>
    <d v="2025-03-01T00:00:00"/>
    <s v="REFEIÇÕES COLABORADORES 1º QUINZENA 03/2025 - REFEIÇÕES COLABORADORES (100,00%);"/>
    <m/>
    <n v="1105"/>
    <n v="126367.86999999988"/>
    <x v="35"/>
    <x v="0"/>
    <n v="3"/>
    <x v="2"/>
    <x v="1"/>
    <x v="0"/>
  </r>
  <r>
    <d v="2025-03-01T00:00:00"/>
    <s v="ENGREMAT SERVICOS boleto - SERVIÇO LAUDO TECNICO (100,00%);"/>
    <m/>
    <n v="1500"/>
    <n v="124867.86999999988"/>
    <x v="79"/>
    <x v="0"/>
    <n v="3"/>
    <x v="2"/>
    <x v="1"/>
    <x v="0"/>
  </r>
  <r>
    <d v="2025-03-01T00:00:00"/>
    <s v="ENGREMAT SERVIÇOS EIRELI - PIX 010.143.201-19 - SERVIÇO LAUDO TECNICO (100,00%);"/>
    <m/>
    <n v="3500"/>
    <n v="121367.86999999988"/>
    <x v="79"/>
    <x v="0"/>
    <n v="3"/>
    <x v="2"/>
    <x v="1"/>
    <x v="0"/>
  </r>
  <r>
    <d v="2025-03-01T00:00:00"/>
    <s v="COMBUSTIVEL OROCH - COMBUSTIVEL VEICULOS (100,00%);"/>
    <m/>
    <n v="100"/>
    <n v="121267.86999999988"/>
    <x v="26"/>
    <x v="0"/>
    <n v="3"/>
    <x v="2"/>
    <x v="1"/>
    <x v="0"/>
  </r>
  <r>
    <d v="2025-03-01T00:00:00"/>
    <s v="REFEIÇÕES COLABORADORES 1º QUINZENA 03/205 - REFEIÇÕES COLABORADORES (100,00%);"/>
    <m/>
    <n v="8122.5"/>
    <n v="113145.36999999988"/>
    <x v="35"/>
    <x v="0"/>
    <n v="3"/>
    <x v="2"/>
    <x v="1"/>
    <x v="0"/>
  </r>
  <r>
    <d v="2025-03-05T00:00:00"/>
    <s v="ADVOGADO GUERRA - TRIBUTÁRIO - HONORARIOS ADVOCATICIOS  (100,00%);"/>
    <m/>
    <n v="3000"/>
    <n v="110145.36999999988"/>
    <x v="17"/>
    <x v="0"/>
    <n v="3"/>
    <x v="2"/>
    <x v="1"/>
    <x v="0"/>
  </r>
  <r>
    <d v="2025-03-05T00:00:00"/>
    <s v="EPIS - EPIS (100,00%);"/>
    <m/>
    <n v="1397.56"/>
    <n v="108747.80999999988"/>
    <x v="20"/>
    <x v="0"/>
    <n v="3"/>
    <x v="2"/>
    <x v="1"/>
    <x v="0"/>
  </r>
  <r>
    <d v="2025-03-05T00:00:00"/>
    <s v="EPIS - EPIS (100,00%);"/>
    <m/>
    <n v="1517.11"/>
    <n v="107230.69999999988"/>
    <x v="20"/>
    <x v="0"/>
    <n v="3"/>
    <x v="2"/>
    <x v="1"/>
    <x v="0"/>
  </r>
  <r>
    <d v="2025-03-05T00:00:00"/>
    <s v="EPIS - EPIS (100,00%);"/>
    <m/>
    <n v="1204.2"/>
    <n v="106026.49999999988"/>
    <x v="20"/>
    <x v="0"/>
    <n v="3"/>
    <x v="2"/>
    <x v="1"/>
    <x v="0"/>
  </r>
  <r>
    <d v="2025-03-05T00:00:00"/>
    <s v="EPIS - EPIS (100,00%);"/>
    <m/>
    <n v="837.75"/>
    <n v="105188.74999999988"/>
    <x v="20"/>
    <x v="0"/>
    <n v="3"/>
    <x v="2"/>
    <x v="1"/>
    <x v="0"/>
  </r>
  <r>
    <d v="2025-03-05T00:00:00"/>
    <s v="MANGUEIRAS E CONEXÕES - MANGUEIRAS / CONEXÕES (100,00%);"/>
    <m/>
    <n v="505"/>
    <n v="104683.74999999988"/>
    <x v="106"/>
    <x v="0"/>
    <n v="3"/>
    <x v="2"/>
    <x v="1"/>
    <x v="0"/>
  </r>
  <r>
    <d v="2025-03-05T00:00:00"/>
    <s v="UNIFORMES E EPIS - EPIS (9,92%);_x000a__x000a_UNIFORMES (90,08%);"/>
    <m/>
    <n v="505.4"/>
    <n v="104178.34999999989"/>
    <x v="20"/>
    <x v="0"/>
    <n v="3"/>
    <x v="2"/>
    <x v="1"/>
    <x v="0"/>
  </r>
  <r>
    <d v="2025-03-05T00:00:00"/>
    <s v="UNIFORMES E EPIS - EPIS (9,92%);_x000a__x000a_UNIFORMES (90,08%);"/>
    <m/>
    <n v="4589.41"/>
    <n v="99588.939999999886"/>
    <x v="19"/>
    <x v="0"/>
    <n v="3"/>
    <x v="2"/>
    <x v="1"/>
    <x v="0"/>
  </r>
  <r>
    <d v="2025-03-05T00:00:00"/>
    <s v="WMO BUSINESS LTDA - PIX 45.424.797/0001-92 - HONORARIOS ADVOCATICIOS  (100,00%);"/>
    <m/>
    <n v="7500"/>
    <n v="92088.939999999886"/>
    <x v="17"/>
    <x v="0"/>
    <n v="3"/>
    <x v="2"/>
    <x v="1"/>
    <x v="0"/>
  </r>
  <r>
    <d v="2025-03-05T00:00:00"/>
    <s v="MANGUEIRAS E CONEXÕES - MANGUEIRAS / CONEXÕES (100,00%);"/>
    <m/>
    <n v="235.9"/>
    <n v="91853.039999999892"/>
    <x v="106"/>
    <x v="0"/>
    <n v="3"/>
    <x v="2"/>
    <x v="1"/>
    <x v="0"/>
  </r>
  <r>
    <d v="2025-03-05T00:00:00"/>
    <s v="MATERIAL DE CONSUMO : EXTENSOR, ROLOS E SUPORTE - MATERIAIS DE CONSUMO EM OBRAS  (100,00%);"/>
    <m/>
    <n v="310"/>
    <n v="91543.039999999892"/>
    <x v="23"/>
    <x v="0"/>
    <n v="3"/>
    <x v="2"/>
    <x v="1"/>
    <x v="0"/>
  </r>
  <r>
    <d v="2025-03-05T00:00:00"/>
    <s v="LOCAÇÃO DE CONTAINER REF. PERÍODO 02/02 A 02/03/25 - LOCAÇÃO CONTAINER  (100,00%);"/>
    <m/>
    <n v="500"/>
    <n v="91043.039999999892"/>
    <x v="22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25.55"/>
    <n v="91017.489999999889"/>
    <x v="34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155.81"/>
    <n v="90861.679999999891"/>
    <x v="20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70.150000000000006"/>
    <n v="90791.529999999897"/>
    <x v="18"/>
    <x v="0"/>
    <n v="3"/>
    <x v="2"/>
    <x v="1"/>
    <x v="0"/>
  </r>
  <r>
    <d v="2025-03-05T00:00:00"/>
    <s v="LOCAÇÃO CONTAINER - LOCAÇÃO CONTAINER  (100,00%);"/>
    <m/>
    <n v="633.54"/>
    <n v="90157.989999999903"/>
    <x v="22"/>
    <x v="0"/>
    <n v="3"/>
    <x v="2"/>
    <x v="1"/>
    <x v="0"/>
  </r>
  <r>
    <d v="2025-03-05T00:00:00"/>
    <s v="ALUGUEL CASA 05.03 A 05.04.25 - ALUGUEL ALOJAMENTO  (100,00%);"/>
    <m/>
    <n v="1600"/>
    <n v="88557.989999999903"/>
    <x v="21"/>
    <x v="0"/>
    <n v="3"/>
    <x v="2"/>
    <x v="1"/>
    <x v="0"/>
  </r>
  <r>
    <d v="2025-03-05T00:00:00"/>
    <s v="R. ALFREU MARRA Nº 65 - ALUGUEL ALOJAMENTO  (100,00%);"/>
    <m/>
    <n v="4000"/>
    <n v="84557.989999999903"/>
    <x v="21"/>
    <x v="0"/>
    <n v="3"/>
    <x v="2"/>
    <x v="1"/>
    <x v="0"/>
  </r>
  <r>
    <d v="2025-03-05T00:00:00"/>
    <s v="CONFECÇÃO PGR / CONFECÇÃO PCMSO E EMISSÃO ART - PROGRAMA DE SEGURANÇA DO TRABALHO  (100,00%);"/>
    <m/>
    <n v="1205.97"/>
    <n v="83352.019999999902"/>
    <x v="65"/>
    <x v="0"/>
    <n v="3"/>
    <x v="2"/>
    <x v="1"/>
    <x v="0"/>
  </r>
  <r>
    <d v="2025-03-05T00:00:00"/>
    <s v="MAT. CONSUMO EM OBRA: CACAMBA / ESPATULA / LIXA E PINCEL - MATERIAIS DE CONSUMO EM OBRAS  (100,00%);"/>
    <m/>
    <n v="120"/>
    <n v="83232.019999999902"/>
    <x v="23"/>
    <x v="0"/>
    <n v="3"/>
    <x v="2"/>
    <x v="1"/>
    <x v="0"/>
  </r>
  <r>
    <d v="2025-03-05T00:00:00"/>
    <s v="MANUTENÇÃO LIXADEIRA 4 &quot;&quot;POLEGADAS - MANUTENÇÃO/PEÇAS MAQUINAS E EQUIPAMENTOS (100,00%);"/>
    <m/>
    <n v="490"/>
    <n v="82742.019999999902"/>
    <x v="48"/>
    <x v="0"/>
    <n v="3"/>
    <x v="2"/>
    <x v="1"/>
    <x v="0"/>
  </r>
  <r>
    <d v="2025-03-05T00:00:00"/>
    <s v="MATERIAIS ELETRICOS - MATERIAL ELETRICO  (100,00%);"/>
    <m/>
    <n v="35.65"/>
    <n v="82706.369999999908"/>
    <x v="111"/>
    <x v="0"/>
    <n v="3"/>
    <x v="2"/>
    <x v="1"/>
    <x v="0"/>
  </r>
  <r>
    <d v="2025-03-05T00:00:00"/>
    <s v="MATERIAL ELETRICO - MATERIAL ELETRICO  (100,00%);"/>
    <m/>
    <n v="125.65"/>
    <n v="82580.719999999914"/>
    <x v="111"/>
    <x v="0"/>
    <n v="3"/>
    <x v="2"/>
    <x v="1"/>
    <x v="0"/>
  </r>
  <r>
    <d v="2025-03-05T00:00:00"/>
    <s v="RESINA PARA PISO - TINTAS E SOLVENTES (100,00%);"/>
    <m/>
    <n v="928.09"/>
    <n v="81652.629999999917"/>
    <x v="34"/>
    <x v="0"/>
    <n v="3"/>
    <x v="2"/>
    <x v="1"/>
    <x v="0"/>
  </r>
  <r>
    <d v="2025-03-05T00:00:00"/>
    <s v="LOCAÇÃO CONTAINER REF. 05/02 A 05/03/25 - LOCAÇÃO CONTAINER  (100,00%);"/>
    <m/>
    <n v="400"/>
    <n v="81252.629999999917"/>
    <x v="22"/>
    <x v="0"/>
    <n v="3"/>
    <x v="2"/>
    <x v="1"/>
    <x v="0"/>
  </r>
  <r>
    <d v="2025-03-05T00:00:00"/>
    <s v="MANUT. COMPRESSOR ELÉTRICO JA 37 parcela restante - MANUTENÇÃO/PEÇAS MAQUINAS E EQUIPAMENTOS (100,00%);"/>
    <m/>
    <n v="9065"/>
    <n v="72187.629999999917"/>
    <x v="48"/>
    <x v="0"/>
    <n v="3"/>
    <x v="2"/>
    <x v="1"/>
    <x v="0"/>
  </r>
  <r>
    <d v="2025-03-05T00:00:00"/>
    <s v="TRANSPORTE COLABORADORES REF. 01/2025 - TRANSPORTE DE COLABORADORES  (100,00%);"/>
    <m/>
    <n v="521.85"/>
    <n v="71665.779999999912"/>
    <x v="39"/>
    <x v="0"/>
    <n v="3"/>
    <x v="2"/>
    <x v="1"/>
    <x v="0"/>
  </r>
  <r>
    <d v="2025-03-05T00:00:00"/>
    <s v="FERRAMENTAS MANUAIS - KIT REPARO - MATERIAIS / FERRAMENTAS  MANUAIS  (100,00%);"/>
    <m/>
    <n v="285"/>
    <n v="71380.779999999912"/>
    <x v="18"/>
    <x v="0"/>
    <n v="3"/>
    <x v="2"/>
    <x v="1"/>
    <x v="0"/>
  </r>
  <r>
    <d v="2025-03-05T00:00:00"/>
    <s v="MATERIAIS DE PAPELARIA - MATERIAS DE ESCRITORIO / PAPELARIA  (100,00%);"/>
    <m/>
    <n v="208.5"/>
    <n v="71172.279999999912"/>
    <x v="64"/>
    <x v="0"/>
    <n v="3"/>
    <x v="2"/>
    <x v="1"/>
    <x v="0"/>
  </r>
  <r>
    <d v="2025-03-05T00:00:00"/>
    <s v="A IDEAL ISOLAMENTOS - CONTABILIDADE (100,00%);"/>
    <m/>
    <n v="607.47"/>
    <n v="70564.80999999991"/>
    <x v="24"/>
    <x v="0"/>
    <n v="3"/>
    <x v="2"/>
    <x v="1"/>
    <x v="0"/>
  </r>
  <r>
    <d v="2025-03-05T00:00:00"/>
    <s v="ADCONT MATRIZ - CONTABILIDADE (100,00%);"/>
    <m/>
    <n v="3450.61"/>
    <n v="67114.19999999991"/>
    <x v="24"/>
    <x v="0"/>
    <n v="3"/>
    <x v="2"/>
    <x v="1"/>
    <x v="0"/>
  </r>
  <r>
    <d v="2025-03-05T00:00:00"/>
    <s v="MANOEL PIRES SANTANA - PIX (98) 9 8407-6318 - REFEIÇÕES COLABORADORES (100,00%);"/>
    <m/>
    <n v="1242"/>
    <n v="65872.19999999991"/>
    <x v="35"/>
    <x v="0"/>
    <n v="3"/>
    <x v="2"/>
    <x v="1"/>
    <x v="0"/>
  </r>
  <r>
    <d v="2025-03-05T00:00:00"/>
    <s v="COMBUSTIVEL - COMBUSTIVEL VEICULOS (59,39%);_x000a__x000a_COMBUSTIVEL EQUIPAMENTOS (40,61%);"/>
    <m/>
    <n v="1462.62"/>
    <n v="64409.579999999907"/>
    <x v="26"/>
    <x v="0"/>
    <n v="3"/>
    <x v="2"/>
    <x v="1"/>
    <x v="0"/>
  </r>
  <r>
    <d v="2025-03-05T00:00:00"/>
    <s v="COMBUSTIVEL - COMBUSTIVEL VEICULOS (59,39%);_x000a__x000a_COMBUSTIVEL EQUIPAMENTOS (40,61%);"/>
    <m/>
    <n v="1000.12"/>
    <n v="63409.459999999905"/>
    <x v="27"/>
    <x v="0"/>
    <n v="3"/>
    <x v="2"/>
    <x v="1"/>
    <x v="0"/>
  </r>
  <r>
    <d v="2025-03-05T00:00:00"/>
    <s v="R &amp; L FERRAGENS - PIX 001.866.121-17 - MATERIAIS DE CONSUMO EM OBRAS  (100,00%);"/>
    <m/>
    <n v="475.5"/>
    <n v="62933.959999999905"/>
    <x v="23"/>
    <x v="0"/>
    <n v="3"/>
    <x v="2"/>
    <x v="1"/>
    <x v="0"/>
  </r>
  <r>
    <d v="2025-03-05T00:00:00"/>
    <s v="CLEVELAND C. LUCENA JR - PIX 002.178.061-71 - MANUTENÇÃO/PEÇAS  VEICULOS (100,00%);"/>
    <m/>
    <n v="1500"/>
    <n v="61433.959999999912"/>
    <x v="43"/>
    <x v="0"/>
    <n v="3"/>
    <x v="2"/>
    <x v="1"/>
    <x v="0"/>
  </r>
  <r>
    <d v="2025-03-05T00:00:00"/>
    <s v="REFEIÇÃO COLABORADORES - REFEIÇÕES COLABORADORES (100,00%);"/>
    <m/>
    <n v="80"/>
    <n v="61353.959999999912"/>
    <x v="35"/>
    <x v="0"/>
    <n v="3"/>
    <x v="2"/>
    <x v="1"/>
    <x v="0"/>
  </r>
  <r>
    <d v="2025-03-05T00:00:00"/>
    <s v="EDIVALDO PEREIRA DE ARAUJO 34 9 9907-1602 - TRANSPORTE DE COLABORADORES  (100,00%);"/>
    <m/>
    <n v="380"/>
    <n v="60973.959999999912"/>
    <x v="39"/>
    <x v="0"/>
    <n v="3"/>
    <x v="2"/>
    <x v="1"/>
    <x v="0"/>
  </r>
  <r>
    <d v="2025-03-05T00:00:00"/>
    <s v="PASSAGEM COLABORADOR - JOÃO DE DEUS DE SOUSA SILVA - PASSAGENS COLABORADORES (100,00%);"/>
    <m/>
    <n v="100"/>
    <n v="60873.959999999912"/>
    <x v="36"/>
    <x v="0"/>
    <n v="3"/>
    <x v="2"/>
    <x v="1"/>
    <x v="0"/>
  </r>
  <r>
    <d v="2025-03-05T00:00:00"/>
    <s v="FRETE MOBILIZAÇÃO GOIÂNIA X CATALÃO - FRETE MATERIAIS E EQUIPAMENTOS (100,00%);"/>
    <m/>
    <n v="2000"/>
    <n v="58873.959999999912"/>
    <x v="40"/>
    <x v="0"/>
    <n v="3"/>
    <x v="2"/>
    <x v="1"/>
    <x v="0"/>
  </r>
  <r>
    <d v="2025-03-05T00:00:00"/>
    <s v="TRANSFERÊNCIA ENTRE BANCOS ITAÚ ANDAIMES X ITAÚ - Transferência entre Bancos (100,00%);"/>
    <n v="295000"/>
    <m/>
    <n v="353873.9599999999"/>
    <x v="6"/>
    <x v="0"/>
    <n v="3"/>
    <x v="2"/>
    <x v="1"/>
    <x v="0"/>
  </r>
  <r>
    <d v="2025-03-05T00:00:00"/>
    <s v="SOCIETY - 01.03 A 01.04 - ALUGUEL ALOJAMENTO  (100,00%);"/>
    <m/>
    <n v="1200"/>
    <n v="352673.9599999999"/>
    <x v="21"/>
    <x v="0"/>
    <n v="3"/>
    <x v="2"/>
    <x v="1"/>
    <x v="0"/>
  </r>
  <r>
    <d v="2025-03-05T00:00:00"/>
    <s v="SOCIETY REF. 01.03 A 01.04 - ALUGUEL ALOJAMENTO  (100,00%);"/>
    <m/>
    <n v="1500"/>
    <n v="351173.9599999999"/>
    <x v="21"/>
    <x v="0"/>
    <n v="3"/>
    <x v="2"/>
    <x v="1"/>
    <x v="0"/>
  </r>
  <r>
    <d v="2025-03-05T00:00:00"/>
    <s v="ALUGUEL FUNCIONÁRIOS 01-03 A 01-04-25 - ALUGUEL ALOJAMENTO  (100,00%);"/>
    <m/>
    <n v="850"/>
    <n v="350323.9599999999"/>
    <x v="21"/>
    <x v="0"/>
    <n v="3"/>
    <x v="2"/>
    <x v="1"/>
    <x v="0"/>
  </r>
  <r>
    <d v="2025-03-05T00:00:00"/>
    <s v="MARÇAL IMOVEIS - PIX  01.552.006/0001-34 - ALUGUEL ALOJAMENTO  (100,00%);"/>
    <m/>
    <n v="1100"/>
    <n v="349223.9599999999"/>
    <x v="21"/>
    <x v="0"/>
    <n v="3"/>
    <x v="2"/>
    <x v="1"/>
    <x v="0"/>
  </r>
  <r>
    <d v="2025-03-05T00:00:00"/>
    <s v="MAGRET GEISE ALVES - PIX 903.633.298-20 - ALUGUEL ALOJAMENTO  (100,00%);"/>
    <m/>
    <n v="1000"/>
    <n v="348223.9599999999"/>
    <x v="21"/>
    <x v="0"/>
    <n v="3"/>
    <x v="2"/>
    <x v="1"/>
    <x v="0"/>
  </r>
  <r>
    <d v="2025-03-06T00:00:00"/>
    <s v="NOTA VENDA - TINTAS PTC 0852-25 - Recebimento de Clientes (100,00%);"/>
    <n v="54226.47"/>
    <m/>
    <n v="402450.42999999993"/>
    <x v="3"/>
    <x v="0"/>
    <n v="3"/>
    <x v="2"/>
    <x v="1"/>
    <x v="0"/>
  </r>
  <r>
    <d v="2025-03-06T00:00:00"/>
    <s v="SERVIÇOS CONTABEIS - SERVIÇOS DE CONSULTORIA  (100,00%);"/>
    <m/>
    <n v="2350.8000000000002"/>
    <n v="400099.62999999995"/>
    <x v="53"/>
    <x v="0"/>
    <n v="3"/>
    <x v="2"/>
    <x v="1"/>
    <x v="0"/>
  </r>
  <r>
    <d v="2025-03-06T00:00:00"/>
    <s v="CARVALHO PAIXAO - 07.121.388/0001-39 - EXAMES  (100,00%);"/>
    <m/>
    <n v="235"/>
    <n v="399864.62999999995"/>
    <x v="56"/>
    <x v="0"/>
    <n v="3"/>
    <x v="2"/>
    <x v="1"/>
    <x v="0"/>
  </r>
  <r>
    <d v="2025-03-06T00:00:00"/>
    <s v="MARCIO ROBERTO - PIX 101.431.651-00 - EXAMES  (100,00%);"/>
    <m/>
    <n v="30"/>
    <n v="399834.62999999995"/>
    <x v="56"/>
    <x v="0"/>
    <n v="3"/>
    <x v="2"/>
    <x v="1"/>
    <x v="0"/>
  </r>
  <r>
    <d v="2025-03-06T00:00:00"/>
    <s v="MARCOS ALEM DOS REIS PAIXÃO - PIX 708.544.321-91 - LOCAÇÃO EMPILHADEIRA (100,00%);"/>
    <m/>
    <n v="400"/>
    <n v="399434.62999999995"/>
    <x v="116"/>
    <x v="0"/>
    <n v="3"/>
    <x v="2"/>
    <x v="1"/>
    <x v="0"/>
  </r>
  <r>
    <d v="2025-03-06T00:00:00"/>
    <s v="GABRIEL ALCINO - PIX  30.824.170/0001-51 - MANUTENÇÃO/PEÇAS  VEICULOS (100,00%);"/>
    <m/>
    <n v="2294"/>
    <n v="397140.62999999995"/>
    <x v="43"/>
    <x v="0"/>
    <n v="3"/>
    <x v="2"/>
    <x v="1"/>
    <x v="0"/>
  </r>
  <r>
    <d v="2025-03-06T00:00:00"/>
    <s v="GUIA PARA SOLICITAÇÃO DE CERTIDÃO NEGATIVA - HONORARIOS ADVOCATICIOS  (100,00%);"/>
    <m/>
    <n v="74.25"/>
    <n v="397066.37999999995"/>
    <x v="17"/>
    <x v="0"/>
    <n v="3"/>
    <x v="2"/>
    <x v="1"/>
    <x v="0"/>
  </r>
  <r>
    <d v="2025-03-06T00:00:00"/>
    <s v="TRANSFERÊNCIA ENTRE BANCOS SAFRA X ITAÚ - Transferência entre Bancos (100,00%);"/>
    <n v="70052.960000000006"/>
    <m/>
    <n v="467119.33999999997"/>
    <x v="6"/>
    <x v="0"/>
    <n v="3"/>
    <x v="2"/>
    <x v="1"/>
    <x v="0"/>
  </r>
  <r>
    <d v="2025-03-06T00:00:00"/>
    <s v="TRANSFERÊNCIA ENTRE BANCOS ITAÚ X SAFRA - Transferência entre Bancos (100,00%);"/>
    <m/>
    <n v="24809.22"/>
    <n v="442310.12"/>
    <x v="1"/>
    <x v="0"/>
    <n v="3"/>
    <x v="2"/>
    <x v="1"/>
    <x v="0"/>
  </r>
  <r>
    <d v="2025-03-06T00:00:00"/>
    <s v="FOLHA PGTO REF. MÊS 02/2025 - SALARIO (100,00%);"/>
    <m/>
    <n v="53396.41"/>
    <n v="388913.70999999996"/>
    <x v="7"/>
    <x v="0"/>
    <n v="3"/>
    <x v="2"/>
    <x v="1"/>
    <x v="0"/>
  </r>
  <r>
    <d v="2025-03-06T00:00:00"/>
    <s v="TRANSFERÊNCIA ENTRE BANCOS ITAÚ X CEF - Transferência entre Bancos (100,00%);"/>
    <m/>
    <n v="370000"/>
    <n v="18913.709999999963"/>
    <x v="1"/>
    <x v="0"/>
    <n v="3"/>
    <x v="2"/>
    <x v="1"/>
    <x v="0"/>
  </r>
  <r>
    <d v="2025-03-06T00:00:00"/>
    <s v="IOF - JUROS BANCARIOS  (100,00%);"/>
    <m/>
    <n v="163.94"/>
    <n v="18749.769999999964"/>
    <x v="2"/>
    <x v="0"/>
    <n v="3"/>
    <x v="2"/>
    <x v="1"/>
    <x v="0"/>
  </r>
  <r>
    <d v="2025-03-06T00:00:00"/>
    <s v="TAR PIX PGTO TRANSF / TAR CONTA CERTA 02/25 - TARIFAS BANCARIAS (100,00%);"/>
    <m/>
    <n v="536.64"/>
    <n v="18213.129999999965"/>
    <x v="8"/>
    <x v="0"/>
    <n v="3"/>
    <x v="2"/>
    <x v="1"/>
    <x v="0"/>
  </r>
  <r>
    <d v="2025-03-06T00:00:00"/>
    <s v="NOTA VENDA - TINTAS PTC 0847-25 - Recebimento de Clientes (100,00%);"/>
    <n v="44473.32"/>
    <m/>
    <n v="62686.449999999968"/>
    <x v="3"/>
    <x v="0"/>
    <n v="3"/>
    <x v="2"/>
    <x v="1"/>
    <x v="0"/>
  </r>
  <r>
    <d v="2025-03-07T00:00:00"/>
    <s v="EPIS - EPIS (100,00%);"/>
    <m/>
    <n v="944"/>
    <n v="61742.449999999968"/>
    <x v="20"/>
    <x v="0"/>
    <n v="3"/>
    <x v="2"/>
    <x v="1"/>
    <x v="0"/>
  </r>
  <r>
    <d v="2025-03-07T00:00:00"/>
    <s v="ELIZIO ALVES - FERIAS  (100,00%);"/>
    <m/>
    <n v="3849.54"/>
    <n v="57892.909999999967"/>
    <x v="25"/>
    <x v="0"/>
    <n v="3"/>
    <x v="2"/>
    <x v="1"/>
    <x v="0"/>
  </r>
  <r>
    <d v="2025-03-07T00:00:00"/>
    <s v="DAMIAO BORGES AMARANTE - FERIAS  (100,00%);"/>
    <m/>
    <n v="2181.1799999999998"/>
    <n v="55711.729999999967"/>
    <x v="25"/>
    <x v="0"/>
    <n v="3"/>
    <x v="2"/>
    <x v="1"/>
    <x v="0"/>
  </r>
  <r>
    <d v="2025-03-07T00:00:00"/>
    <s v="NEWTON ALVES VIEIRA - FERIAS  (100,00%);"/>
    <m/>
    <n v="4082.41"/>
    <n v="51629.319999999963"/>
    <x v="25"/>
    <x v="0"/>
    <n v="3"/>
    <x v="2"/>
    <x v="1"/>
    <x v="0"/>
  </r>
  <r>
    <d v="2025-03-07T00:00:00"/>
    <s v="JOAO DE DEUS DE SOUSA SILVA - FERIAS  (100,00%);"/>
    <m/>
    <n v="3467.17"/>
    <n v="48162.149999999965"/>
    <x v="25"/>
    <x v="0"/>
    <n v="3"/>
    <x v="2"/>
    <x v="1"/>
    <x v="0"/>
  </r>
  <r>
    <d v="2025-03-07T00:00:00"/>
    <s v="IVANILTO EVANGELHO MIRANDA - FERIAS  (100,00%);"/>
    <m/>
    <n v="4878.1899999999996"/>
    <n v="43283.959999999963"/>
    <x v="25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31.06"/>
    <n v="42952.899999999965"/>
    <x v="43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248.29"/>
    <n v="42704.609999999964"/>
    <x v="35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113.04"/>
    <n v="42591.569999999963"/>
    <x v="20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19.95999999999998"/>
    <n v="42271.609999999964"/>
    <x v="39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57.94"/>
    <n v="41913.669999999962"/>
    <x v="18"/>
    <x v="0"/>
    <n v="3"/>
    <x v="2"/>
    <x v="1"/>
    <x v="0"/>
  </r>
  <r>
    <d v="2025-03-07T00:00:00"/>
    <s v="JULIO CESAR DE OLIVEIRA QUEIROZ - PIX 416.142.593-72 - TRANSPORTE DE COLABORADORES  (100,00%);"/>
    <m/>
    <n v="5400"/>
    <n v="36513.669999999962"/>
    <x v="39"/>
    <x v="0"/>
    <n v="3"/>
    <x v="2"/>
    <x v="1"/>
    <x v="0"/>
  </r>
  <r>
    <d v="2025-03-07T00:00:00"/>
    <s v="JOÃO PAULO - PIX   (85) 9 9631-9092 - ENERGIA ALOJAMENTO (100,00%);"/>
    <m/>
    <n v="600"/>
    <n v="35913.669999999962"/>
    <x v="81"/>
    <x v="0"/>
    <n v="3"/>
    <x v="2"/>
    <x v="1"/>
    <x v="0"/>
  </r>
  <r>
    <d v="2025-03-07T00:00:00"/>
    <s v="NATALIA SILVEIRA CANEDO - PIX 34-148-025-0001-59 - ALIMENTAÇÃO ADM (100,00%);"/>
    <m/>
    <n v="200"/>
    <n v="35713.669999999962"/>
    <x v="66"/>
    <x v="0"/>
    <n v="3"/>
    <x v="2"/>
    <x v="1"/>
    <x v="0"/>
  </r>
  <r>
    <d v="2025-03-07T00:00:00"/>
    <s v="PASSAGENS COLABORADORES - PASSAGENS COLABORADORES (100,00%);"/>
    <m/>
    <n v="1116.1400000000001"/>
    <n v="34597.529999999962"/>
    <x v="36"/>
    <x v="0"/>
    <n v="3"/>
    <x v="2"/>
    <x v="1"/>
    <x v="0"/>
  </r>
  <r>
    <d v="2025-03-07T00:00:00"/>
    <s v="RODRIGO DANIEL DA CONCEIÇAO - PIX 017.143.291-60 - SERVIÇO ELETRICO  (100,00%);"/>
    <m/>
    <n v="1000"/>
    <n v="33597.529999999962"/>
    <x v="94"/>
    <x v="0"/>
    <n v="3"/>
    <x v="2"/>
    <x v="1"/>
    <x v="0"/>
  </r>
  <r>
    <d v="2025-03-07T00:00:00"/>
    <s v="R. DAS CAMELIAS Nº 475  COND. PAMPULHA REF. 12/2023 - AGUA ALOJAMENTO (100,00%);"/>
    <m/>
    <n v="26.43"/>
    <n v="33571.099999999962"/>
    <x v="83"/>
    <x v="0"/>
    <n v="3"/>
    <x v="2"/>
    <x v="1"/>
    <x v="0"/>
  </r>
  <r>
    <d v="2025-03-07T00:00:00"/>
    <s v="R. DAS CAMELIAS Nº 475  COND. PAMPULHA REF. 01/2025 - AGUA ALOJAMENTO (100,00%);"/>
    <m/>
    <n v="37.1"/>
    <n v="33533.999999999964"/>
    <x v="83"/>
    <x v="0"/>
    <n v="3"/>
    <x v="2"/>
    <x v="1"/>
    <x v="0"/>
  </r>
  <r>
    <d v="2025-03-07T00:00:00"/>
    <s v="R. DAS CAMELIAS Nº 475  COND. PAMPULHA REF. 02/2025 - AGUA ALOJAMENTO (100,00%);"/>
    <m/>
    <n v="51.74"/>
    <n v="33482.259999999966"/>
    <x v="83"/>
    <x v="0"/>
    <n v="3"/>
    <x v="2"/>
    <x v="1"/>
    <x v="0"/>
  </r>
  <r>
    <d v="2025-03-07T00:00:00"/>
    <s v="R. DAS CAMELIAS Nº 475 COND. PAMPULHA REF. 01/2025 - ENERGIA ALOJAMENTO (100,00%);"/>
    <m/>
    <n v="133.09"/>
    <n v="33349.169999999969"/>
    <x v="81"/>
    <x v="0"/>
    <n v="3"/>
    <x v="2"/>
    <x v="1"/>
    <x v="0"/>
  </r>
  <r>
    <d v="2025-03-07T00:00:00"/>
    <s v="R. DAS CAMELIAS Nº 475 COND. PAMPULHA REF. 02/2025 - ENERGIA ALOJAMENTO (100,00%);"/>
    <m/>
    <n v="111.44"/>
    <n v="33237.729999999967"/>
    <x v="81"/>
    <x v="0"/>
    <n v="3"/>
    <x v="2"/>
    <x v="1"/>
    <x v="0"/>
  </r>
  <r>
    <d v="2025-03-07T00:00:00"/>
    <s v="EDIVANA GOMES VERAS - PIX 475.354.311-00 - HOTEL COLABORADORES  (100,00%);"/>
    <m/>
    <n v="2050"/>
    <n v="31187.729999999967"/>
    <x v="44"/>
    <x v="0"/>
    <n v="3"/>
    <x v="2"/>
    <x v="1"/>
    <x v="0"/>
  </r>
  <r>
    <d v="2025-03-07T00:00:00"/>
    <s v="SALARIO MURILO REF. 02/2025 - SALARIO (100,00%);"/>
    <m/>
    <n v="150"/>
    <n v="31037.729999999967"/>
    <x v="7"/>
    <x v="0"/>
    <n v="3"/>
    <x v="2"/>
    <x v="1"/>
    <x v="0"/>
  </r>
  <r>
    <d v="2025-03-07T00:00:00"/>
    <s v="RIVALDO DOS SANTOS MARTINS - ACERTO RESCISORIOS  (100,00%);"/>
    <m/>
    <n v="4024.01"/>
    <n v="27013.719999999965"/>
    <x v="51"/>
    <x v="0"/>
    <n v="3"/>
    <x v="2"/>
    <x v="1"/>
    <x v="0"/>
  </r>
  <r>
    <d v="2025-03-07T00:00:00"/>
    <s v="RIVALDO DOS SANTOS MARTINS - MULTA RESCISORIAS FGTS (100,00%);"/>
    <m/>
    <n v="1775.73"/>
    <n v="25237.989999999965"/>
    <x v="29"/>
    <x v="0"/>
    <n v="3"/>
    <x v="2"/>
    <x v="1"/>
    <x v="0"/>
  </r>
  <r>
    <d v="2025-03-07T00:00:00"/>
    <s v="UBER MOACIR - SERVIÇO MOTOBOY / UBER  (100,00%);"/>
    <m/>
    <n v="80"/>
    <n v="25157.989999999965"/>
    <x v="73"/>
    <x v="0"/>
    <n v="3"/>
    <x v="2"/>
    <x v="1"/>
    <x v="0"/>
  </r>
  <r>
    <d v="2025-03-07T00:00:00"/>
    <s v="REFEIÇÕES COLABORADORES - REFEIÇÕES COLABORADORES (100,00%);"/>
    <m/>
    <n v="144"/>
    <n v="25013.989999999965"/>
    <x v="35"/>
    <x v="0"/>
    <n v="3"/>
    <x v="2"/>
    <x v="1"/>
    <x v="0"/>
  </r>
  <r>
    <d v="2025-03-07T00:00:00"/>
    <s v="PIX - (62) 9 9475-2890 - SERVIÇO LAVA JATO (100,00%);"/>
    <m/>
    <n v="130"/>
    <n v="24883.989999999965"/>
    <x v="47"/>
    <x v="0"/>
    <n v="3"/>
    <x v="2"/>
    <x v="1"/>
    <x v="0"/>
  </r>
  <r>
    <d v="2025-03-07T00:00:00"/>
    <s v="KLEBER GARCIA DE SOUSA - PIX (62) 9 9331-1571 - MANUTENÇÃO/PEÇAS  VEICULOS (100,00%);"/>
    <m/>
    <n v="700"/>
    <n v="24183.989999999965"/>
    <x v="43"/>
    <x v="0"/>
    <n v="3"/>
    <x v="2"/>
    <x v="1"/>
    <x v="0"/>
  </r>
  <r>
    <d v="2025-03-07T00:00:00"/>
    <s v="JORGE MARQUES DA  SILVA - PIX 474.809.803-10 - FRETE TRANSPORTADORA (100,00%);"/>
    <m/>
    <n v="1200"/>
    <n v="22983.989999999965"/>
    <x v="31"/>
    <x v="0"/>
    <n v="3"/>
    <x v="2"/>
    <x v="1"/>
    <x v="0"/>
  </r>
  <r>
    <d v="2025-03-07T00:00:00"/>
    <s v="ROUNDUP ORIGINAL - MATERIAIS DE CONSUMO EM OBRAS  (100,00%);"/>
    <m/>
    <n v="150"/>
    <n v="22833.989999999965"/>
    <x v="23"/>
    <x v="0"/>
    <n v="3"/>
    <x v="2"/>
    <x v="1"/>
    <x v="0"/>
  </r>
  <r>
    <d v="2025-03-07T00:00:00"/>
    <s v="GASTOS COMERCIAIS P/ VISITA - COMBUSTIVEL VEICULOS (98,62%);_x000a__x000a_PEDAGIOS  (1,38%);"/>
    <m/>
    <n v="986.2"/>
    <n v="21847.789999999964"/>
    <x v="26"/>
    <x v="0"/>
    <n v="3"/>
    <x v="2"/>
    <x v="1"/>
    <x v="0"/>
  </r>
  <r>
    <d v="2025-03-07T00:00:00"/>
    <s v="GASTOS COMERCIAIS P/ VISITA - COMBUSTIVEL VEICULOS (98,62%);_x000a__x000a_PEDAGIOS  (1,38%);"/>
    <m/>
    <n v="13.8"/>
    <n v="21833.989999999965"/>
    <x v="72"/>
    <x v="0"/>
    <n v="3"/>
    <x v="2"/>
    <x v="1"/>
    <x v="0"/>
  </r>
  <r>
    <d v="2025-03-07T00:00:00"/>
    <s v="GUIA PARA SOLICITAÇÃO DE CERTIDÃO NEGATIVA - HONORARIOS ADVOCATICIOS  (100,00%);"/>
    <m/>
    <n v="73.36"/>
    <n v="21760.629999999965"/>
    <x v="17"/>
    <x v="0"/>
    <n v="3"/>
    <x v="2"/>
    <x v="1"/>
    <x v="0"/>
  </r>
  <r>
    <d v="2025-03-07T00:00:00"/>
    <s v="HORAS EXTRAS EXTRAORDINARIAS REF. 02/2025 - SALARIO (100,00%);"/>
    <m/>
    <n v="1467.41"/>
    <n v="20293.219999999965"/>
    <x v="7"/>
    <x v="0"/>
    <n v="3"/>
    <x v="2"/>
    <x v="1"/>
    <x v="0"/>
  </r>
  <r>
    <d v="2025-03-07T00:00:00"/>
    <s v="TRANSPORTE DE COLABORADORES 26/02 A 01/03 - TRANSPORTE DE COLABORADORES  (100,00%);"/>
    <m/>
    <n v="1020"/>
    <n v="19273.219999999965"/>
    <x v="39"/>
    <x v="0"/>
    <n v="3"/>
    <x v="2"/>
    <x v="1"/>
    <x v="0"/>
  </r>
  <r>
    <d v="2025-03-07T00:00:00"/>
    <s v="KIT 5 FILTROS PISTOLA - MANUTENÇÃO/PEÇAS MAQUINAS E EQUIPAMENTOS (100,00%);"/>
    <m/>
    <n v="41.69"/>
    <n v="19231.529999999966"/>
    <x v="48"/>
    <x v="0"/>
    <n v="3"/>
    <x v="2"/>
    <x v="1"/>
    <x v="0"/>
  </r>
  <r>
    <d v="2025-03-10T00:00:00"/>
    <s v="ALUGUEL SIDNEY / ENCARREGADO - ALUGUEL ALOJAMENTO  (100,00%);"/>
    <m/>
    <n v="1400"/>
    <n v="17831.529999999966"/>
    <x v="21"/>
    <x v="0"/>
    <n v="3"/>
    <x v="2"/>
    <x v="1"/>
    <x v="0"/>
  </r>
  <r>
    <d v="2025-03-10T00:00:00"/>
    <s v="MARIA ANGELA P LOPES - ALUGUEL ALOJAMENTO  (100,00%);"/>
    <m/>
    <n v="2118"/>
    <n v="15713.529999999966"/>
    <x v="21"/>
    <x v="0"/>
    <n v="3"/>
    <x v="2"/>
    <x v="1"/>
    <x v="0"/>
  </r>
  <r>
    <d v="2025-03-10T00:00:00"/>
    <s v="MARIA ANGELA P LOPES - ALUGUEL ALOJAMENTO  (100,00%);"/>
    <m/>
    <n v="1412"/>
    <n v="14301.529999999966"/>
    <x v="21"/>
    <x v="0"/>
    <n v="3"/>
    <x v="2"/>
    <x v="1"/>
    <x v="0"/>
  </r>
  <r>
    <d v="2025-03-10T00:00:00"/>
    <s v="RUA DOS ANDRADES N 211 PERIODO 10-03 A 10-04 - ALUGUEL ALOJAMENTO  (100,00%);"/>
    <m/>
    <n v="4800"/>
    <n v="9501.5299999999661"/>
    <x v="21"/>
    <x v="0"/>
    <n v="3"/>
    <x v="2"/>
    <x v="1"/>
    <x v="0"/>
  </r>
  <r>
    <d v="2025-03-10T00:00:00"/>
    <s v="ALUGUEL JULIANO  10-03 a 10-04 - ALUGUEL ALOJAMENTO  (100,00%);"/>
    <m/>
    <n v="3200"/>
    <n v="6301.5299999999661"/>
    <x v="21"/>
    <x v="0"/>
    <n v="3"/>
    <x v="2"/>
    <x v="1"/>
    <x v="0"/>
  </r>
  <r>
    <d v="2025-03-10T00:00:00"/>
    <s v="MAGNO - ALUGUEL ALOJAMENTO  (100,00%);"/>
    <m/>
    <n v="1000"/>
    <n v="5301.5299999999661"/>
    <x v="21"/>
    <x v="0"/>
    <n v="3"/>
    <x v="2"/>
    <x v="1"/>
    <x v="0"/>
  </r>
  <r>
    <d v="2025-03-10T00:00:00"/>
    <s v="REF. 10/03 A 10/04 - SR APRIGIO (100,00%);"/>
    <m/>
    <n v="900"/>
    <n v="4401.5299999999661"/>
    <x v="54"/>
    <x v="0"/>
    <n v="3"/>
    <x v="2"/>
    <x v="1"/>
    <x v="0"/>
  </r>
  <r>
    <d v="2025-03-10T00:00:00"/>
    <s v="SISTEMA OBRA PRIMA - SISTEMA / SERVIDOR  (100,00%);"/>
    <m/>
    <n v="750.05"/>
    <n v="3651.4799999999659"/>
    <x v="69"/>
    <x v="0"/>
    <n v="3"/>
    <x v="2"/>
    <x v="1"/>
    <x v="0"/>
  </r>
  <r>
    <d v="2025-03-10T00:00:00"/>
    <s v="SEGURO VEÍCULOS - SEGUROS DE VEICULOS  (100,00%);"/>
    <m/>
    <n v="1863.88"/>
    <n v="1787.5999999999658"/>
    <x v="71"/>
    <x v="0"/>
    <n v="3"/>
    <x v="2"/>
    <x v="1"/>
    <x v="0"/>
  </r>
  <r>
    <d v="2025-03-10T00:00:00"/>
    <s v="DESPESAS COM PROCESSO - PEDRO JORGE ARAUJO - DESPESAS COM PROCESSOS  (100,00%);"/>
    <m/>
    <n v="100"/>
    <n v="1687.5999999999658"/>
    <x v="15"/>
    <x v="0"/>
    <n v="3"/>
    <x v="2"/>
    <x v="1"/>
    <x v="0"/>
  </r>
  <r>
    <d v="2025-03-10T00:00:00"/>
    <s v="VALE ALIMENTAÇÃO REF. 02/2025 - VALE ALIMENTAÇÃO (100,00%);"/>
    <m/>
    <n v="551"/>
    <n v="1136.5999999999658"/>
    <x v="76"/>
    <x v="0"/>
    <n v="3"/>
    <x v="2"/>
    <x v="1"/>
    <x v="0"/>
  </r>
  <r>
    <d v="2025-03-10T00:00:00"/>
    <s v="VALE ALIMENTAÇÃO REF. 02/2025 - VALE ALIMENTAÇÃO (100,00%);"/>
    <m/>
    <n v="17651"/>
    <n v="-16514.400000000034"/>
    <x v="76"/>
    <x v="0"/>
    <n v="3"/>
    <x v="2"/>
    <x v="1"/>
    <x v="0"/>
  </r>
  <r>
    <d v="2025-03-10T00:00:00"/>
    <s v="VALE ALIMENTAÇÃO REF. 02/2025 - VALE ALIMENTAÇÃO (100,00%);"/>
    <m/>
    <n v="5061.66"/>
    <n v="-21576.060000000034"/>
    <x v="76"/>
    <x v="0"/>
    <n v="3"/>
    <x v="2"/>
    <x v="1"/>
    <x v="0"/>
  </r>
  <r>
    <d v="2025-03-10T00:00:00"/>
    <s v="VALE ALIMENTAÇÃO REF. 02/2025 - VALE ALIMENTAÇÃO (100,00%);"/>
    <m/>
    <n v="500"/>
    <n v="-22076.060000000034"/>
    <x v="76"/>
    <x v="0"/>
    <n v="3"/>
    <x v="2"/>
    <x v="1"/>
    <x v="0"/>
  </r>
  <r>
    <d v="2025-03-10T00:00:00"/>
    <s v="VALE ALIMENTAÇÃO REF. 02/2025 - VALE ALIMENTAÇÃO (100,00%);"/>
    <m/>
    <n v="173.34"/>
    <n v="-22249.400000000034"/>
    <x v="76"/>
    <x v="0"/>
    <n v="3"/>
    <x v="2"/>
    <x v="1"/>
    <x v="0"/>
  </r>
  <r>
    <d v="2025-03-10T00:00:00"/>
    <s v="VALE ALIMENTAÇÃO REF. 02/2025 - VALE ALIMENTAÇÃO (100,00%);"/>
    <m/>
    <n v="970"/>
    <n v="-23219.400000000034"/>
    <x v="76"/>
    <x v="0"/>
    <n v="3"/>
    <x v="2"/>
    <x v="1"/>
    <x v="0"/>
  </r>
  <r>
    <d v="2025-03-10T00:00:00"/>
    <s v="VALE ALIMENTAÇÃO REF. 02/2025 - VALE ALIMENTAÇÃO (100,00%);"/>
    <m/>
    <n v="1710"/>
    <n v="-24929.400000000034"/>
    <x v="76"/>
    <x v="0"/>
    <n v="3"/>
    <x v="2"/>
    <x v="1"/>
    <x v="0"/>
  </r>
  <r>
    <d v="2025-03-10T00:00:00"/>
    <s v="PEDRO MOURA BEZERRA - PIX 290.944.881-91 - LAVANDERIA (100,00%);"/>
    <m/>
    <n v="805"/>
    <n v="-25734.400000000034"/>
    <x v="117"/>
    <x v="0"/>
    <n v="3"/>
    <x v="2"/>
    <x v="1"/>
    <x v="0"/>
  </r>
  <r>
    <d v="2025-03-10T00:00:00"/>
    <s v="CLEVELAND C. LUCENA JR - PIX 002.178.061-71 - GUINCHO  (100,00%);"/>
    <m/>
    <n v="450"/>
    <n v="-26184.400000000034"/>
    <x v="46"/>
    <x v="0"/>
    <n v="3"/>
    <x v="2"/>
    <x v="1"/>
    <x v="0"/>
  </r>
  <r>
    <d v="2025-03-10T00:00:00"/>
    <s v="SINDICATO - SINDICATO  (100,00%);"/>
    <m/>
    <n v="471.45"/>
    <n v="-26655.850000000035"/>
    <x v="60"/>
    <x v="0"/>
    <n v="3"/>
    <x v="2"/>
    <x v="1"/>
    <x v="0"/>
  </r>
  <r>
    <d v="2025-03-10T00:00:00"/>
    <s v="LEILA ELIAS DA SILVA - PIX (64) 9 8424-8021 - MOVEIS OBRAS  (100,00%);"/>
    <m/>
    <n v="340"/>
    <n v="-26995.850000000035"/>
    <x v="98"/>
    <x v="0"/>
    <n v="3"/>
    <x v="2"/>
    <x v="1"/>
    <x v="0"/>
  </r>
  <r>
    <d v="2025-03-10T00:00:00"/>
    <s v="MARIA DA FE VIDAL PASCOA - PIX 07.430.239/0004-93 - COMBUSTIVEL VEICULOS (100,00%);"/>
    <m/>
    <n v="1000"/>
    <n v="-27995.850000000035"/>
    <x v="26"/>
    <x v="0"/>
    <n v="3"/>
    <x v="2"/>
    <x v="1"/>
    <x v="0"/>
  </r>
  <r>
    <d v="2025-03-10T00:00:00"/>
    <s v="TAG CAIXA REF. MÊS 02/2025 - PEDAGIOS  (100,00%);"/>
    <m/>
    <n v="135.1"/>
    <n v="-28130.950000000033"/>
    <x v="72"/>
    <x v="0"/>
    <n v="3"/>
    <x v="2"/>
    <x v="1"/>
    <x v="0"/>
  </r>
  <r>
    <d v="2025-03-10T00:00:00"/>
    <s v="SEGUROS EFFA / IVECO - SEGUROS DE VEICULOS  (100,00%);"/>
    <m/>
    <n v="690.1"/>
    <n v="-28821.050000000032"/>
    <x v="71"/>
    <x v="0"/>
    <n v="3"/>
    <x v="2"/>
    <x v="1"/>
    <x v="0"/>
  </r>
  <r>
    <d v="2025-03-10T00:00:00"/>
    <s v="REFEIÇÕES COLABORADORES - REFEIÇÕES COLABORADORES (100,00%);"/>
    <m/>
    <n v="80"/>
    <n v="-28901.050000000032"/>
    <x v="35"/>
    <x v="0"/>
    <n v="3"/>
    <x v="2"/>
    <x v="1"/>
    <x v="0"/>
  </r>
  <r>
    <d v="2025-03-10T00:00:00"/>
    <s v="REFEIÇÕES COLABORADORES - REFEIÇÕES COLABORADORES (100,00%);"/>
    <m/>
    <n v="80"/>
    <n v="-28981.050000000032"/>
    <x v="35"/>
    <x v="0"/>
    <n v="3"/>
    <x v="2"/>
    <x v="1"/>
    <x v="0"/>
  </r>
  <r>
    <d v="2025-03-10T00:00:00"/>
    <s v="VISTORIA OROCH - CUSTOS E GUIAS DE TRANSFERENCIA VEICULOS (100,00%);"/>
    <m/>
    <n v="108"/>
    <n v="-29089.050000000032"/>
    <x v="118"/>
    <x v="0"/>
    <n v="3"/>
    <x v="2"/>
    <x v="1"/>
    <x v="0"/>
  </r>
  <r>
    <d v="2025-03-10T00:00:00"/>
    <s v="MAURO J. MACEDO - PIX Josemacedo2412@gmail.com - SERVIÇO PLOTAGEM / ADESIVO / PLACAS / CRACHAS  (100,00%);"/>
    <m/>
    <n v="650"/>
    <n v="-29739.050000000032"/>
    <x v="75"/>
    <x v="0"/>
    <n v="3"/>
    <x v="2"/>
    <x v="1"/>
    <x v="0"/>
  </r>
  <r>
    <d v="2025-03-10T00:00:00"/>
    <s v="UBER MOACIR BERNARDO - PIX (62) 9 9179-6006 - SERVIÇO MOTOBOY / UBER  (100,00%);"/>
    <m/>
    <n v="80"/>
    <n v="-29819.050000000032"/>
    <x v="73"/>
    <x v="0"/>
    <n v="3"/>
    <x v="2"/>
    <x v="1"/>
    <x v="0"/>
  </r>
  <r>
    <d v="2025-03-10T00:00:00"/>
    <s v="ENCOMENTA EPEIS - COMPUTADOR E CARTAO VA - FRETE TRANSPORTADORA (100,00%);"/>
    <m/>
    <n v="630"/>
    <n v="-30449.050000000032"/>
    <x v="31"/>
    <x v="0"/>
    <n v="3"/>
    <x v="2"/>
    <x v="1"/>
    <x v="0"/>
  </r>
  <r>
    <d v="2025-03-10T00:00:00"/>
    <s v="TACÓGRAFO ÔNIBUS SCANER - MANUTENÇÃO/PEÇAS  VEICULOS (100,00%);"/>
    <m/>
    <n v="2750"/>
    <n v="-33199.050000000032"/>
    <x v="43"/>
    <x v="0"/>
    <n v="3"/>
    <x v="2"/>
    <x v="1"/>
    <x v="0"/>
  </r>
  <r>
    <d v="2025-03-10T00:00:00"/>
    <s v="SINDICATO - SINDICATO  (100,00%);"/>
    <m/>
    <n v="1018.78"/>
    <n v="-34217.830000000031"/>
    <x v="60"/>
    <x v="0"/>
    <n v="3"/>
    <x v="2"/>
    <x v="1"/>
    <x v="0"/>
  </r>
  <r>
    <d v="2025-03-10T00:00:00"/>
    <s v="FOLHA PGTO REF. MÊS 02/2025 - SALARIO (100,00%);"/>
    <m/>
    <n v="43870.28"/>
    <n v="-78088.11000000003"/>
    <x v="7"/>
    <x v="0"/>
    <n v="3"/>
    <x v="2"/>
    <x v="1"/>
    <x v="0"/>
  </r>
  <r>
    <d v="2025-03-10T00:00:00"/>
    <s v="SALARIO EXTRAORDINARIO INSS - SALARIO (100,00%);"/>
    <m/>
    <n v="702.23"/>
    <n v="-78790.340000000026"/>
    <x v="7"/>
    <x v="0"/>
    <n v="3"/>
    <x v="2"/>
    <x v="1"/>
    <x v="0"/>
  </r>
  <r>
    <d v="2025-03-10T00:00:00"/>
    <s v="TRANSFERENCIA ENTRE BANCOS CEF X ITAÚ - Transferência entre Bancos (100,00%);"/>
    <n v="100000"/>
    <m/>
    <n v="21209.659999999974"/>
    <x v="6"/>
    <x v="0"/>
    <n v="3"/>
    <x v="2"/>
    <x v="1"/>
    <x v="0"/>
  </r>
  <r>
    <d v="2025-03-10T00:00:00"/>
    <s v="TRANSFERÊNCIA ENTRE BANCOS ITAÚ X SAFRA - Transferência entre Bancos (100,00%);"/>
    <m/>
    <n v="3184.37"/>
    <n v="18025.289999999975"/>
    <x v="1"/>
    <x v="0"/>
    <n v="3"/>
    <x v="2"/>
    <x v="1"/>
    <x v="0"/>
  </r>
  <r>
    <d v="2025-03-10T00:00:00"/>
    <s v="BM 27 ROTINA RAPALLO - Recebimento de Clientes (100,00%);"/>
    <n v="17418.79"/>
    <m/>
    <n v="35444.079999999973"/>
    <x v="3"/>
    <x v="0"/>
    <n v="3"/>
    <x v="2"/>
    <x v="1"/>
    <x v="0"/>
  </r>
  <r>
    <d v="2025-03-10T00:00:00"/>
    <s v="BM 19 ROTINA BRENDA NATAL - Recebimento de Clientes (100,00%);"/>
    <n v="36181.83"/>
    <m/>
    <n v="71625.909999999974"/>
    <x v="3"/>
    <x v="0"/>
    <n v="3"/>
    <x v="2"/>
    <x v="1"/>
    <x v="0"/>
  </r>
  <r>
    <d v="2025-03-10T00:00:00"/>
    <s v="RIBEIRO REMOÇÕES LEVES - PIX (64) 9 9671-3849 - FRETE MATERIAIS E EQUIPAMENTOS (100,00%);"/>
    <m/>
    <n v="500"/>
    <n v="71125.909999999974"/>
    <x v="40"/>
    <x v="0"/>
    <n v="3"/>
    <x v="2"/>
    <x v="1"/>
    <x v="0"/>
  </r>
  <r>
    <d v="2025-03-10T00:00:00"/>
    <s v="PLANO DE SAÚDE REF. MÊS 03/2025 - PLANO DE SAUDE  (100,00%);"/>
    <m/>
    <n v="1278.78"/>
    <n v="69847.129999999976"/>
    <x v="67"/>
    <x v="0"/>
    <n v="3"/>
    <x v="2"/>
    <x v="1"/>
    <x v="0"/>
  </r>
  <r>
    <d v="2025-03-10T00:00:00"/>
    <s v="40 VALE REFEIÇÕES - REFEIÇÕES COLABORADORES (100,00%);"/>
    <m/>
    <n v="1020"/>
    <n v="68827.129999999976"/>
    <x v="35"/>
    <x v="0"/>
    <n v="3"/>
    <x v="2"/>
    <x v="1"/>
    <x v="0"/>
  </r>
  <r>
    <d v="2025-03-10T00:00:00"/>
    <s v="VALE ALIMENTAÇÃO REF. 02/2025 - VALE ALIMENTAÇÃO (100,00%);"/>
    <m/>
    <n v="2867.22"/>
    <n v="65959.909999999974"/>
    <x v="76"/>
    <x v="0"/>
    <n v="3"/>
    <x v="2"/>
    <x v="1"/>
    <x v="0"/>
  </r>
  <r>
    <d v="2025-03-11T00:00:00"/>
    <s v="PROCESSO TRABALHISTA ROBSON SANTIAGO DOS SANTOS - GUIAS TRABALHISTAS E PROCESSO (100,00%);"/>
    <m/>
    <n v="3195.64"/>
    <n v="62764.269999999975"/>
    <x v="15"/>
    <x v="0"/>
    <n v="3"/>
    <x v="2"/>
    <x v="1"/>
    <x v="0"/>
  </r>
  <r>
    <d v="2025-03-11T00:00:00"/>
    <s v="RODINHAS DA MAQUINA DE HIDROJATO - MANUTENÇÃO/PEÇAS MAQUINAS E EQUIPAMENTOS (100,00%);"/>
    <m/>
    <n v="390"/>
    <n v="62374.269999999975"/>
    <x v="48"/>
    <x v="0"/>
    <n v="3"/>
    <x v="2"/>
    <x v="1"/>
    <x v="0"/>
  </r>
  <r>
    <d v="2025-03-11T00:00:00"/>
    <s v="COMBUSTIVEL - COMBUSTIVEL VEICULOS (100,00%);"/>
    <m/>
    <n v="50"/>
    <n v="62324.269999999975"/>
    <x v="26"/>
    <x v="0"/>
    <n v="3"/>
    <x v="2"/>
    <x v="1"/>
    <x v="0"/>
  </r>
  <r>
    <d v="2025-03-11T00:00:00"/>
    <s v="LOCAÇÃO CONTEINER - LOCAÇÃO CONTAINER  (100,00%);"/>
    <m/>
    <n v="444.88"/>
    <n v="61879.389999999978"/>
    <x v="22"/>
    <x v="0"/>
    <n v="3"/>
    <x v="2"/>
    <x v="1"/>
    <x v="0"/>
  </r>
  <r>
    <d v="2025-03-11T00:00:00"/>
    <s v="CONTA DE ENERGIA REF 12/2024 - ENERGIA ALOJAMENTO (100,00%);"/>
    <m/>
    <n v="323.14999999999998"/>
    <n v="61556.239999999976"/>
    <x v="81"/>
    <x v="0"/>
    <n v="3"/>
    <x v="2"/>
    <x v="1"/>
    <x v="0"/>
  </r>
  <r>
    <d v="2025-03-11T00:00:00"/>
    <s v="REFEIÇÃO COLABORADORES - REFEIÇÕES COLABORADORES (100,00%);"/>
    <m/>
    <n v="80"/>
    <n v="61476.239999999976"/>
    <x v="35"/>
    <x v="0"/>
    <n v="3"/>
    <x v="2"/>
    <x v="1"/>
    <x v="0"/>
  </r>
  <r>
    <d v="2025-03-11T00:00:00"/>
    <s v="COMBUSTIVEL MARCOS EXAMES - COMBUSTIVEL VEICULOS (100,00%);"/>
    <m/>
    <n v="40"/>
    <n v="61436.239999999976"/>
    <x v="26"/>
    <x v="0"/>
    <n v="3"/>
    <x v="2"/>
    <x v="1"/>
    <x v="0"/>
  </r>
  <r>
    <d v="2025-03-11T00:00:00"/>
    <s v="CAMINHÃO GUINCHO P/ RETIRADA COMPRESSOR - GUINCHO  (100,00%);"/>
    <m/>
    <n v="800"/>
    <n v="60636.239999999976"/>
    <x v="46"/>
    <x v="0"/>
    <n v="3"/>
    <x v="2"/>
    <x v="1"/>
    <x v="0"/>
  </r>
  <r>
    <d v="2025-03-11T00:00:00"/>
    <s v="ARMARIO 12 PORTAS E ARMARIO 41 P/ OBRA - MATERIAS DE ESCRITORIO / PAPELARIA  (100,00%);"/>
    <m/>
    <n v="2600"/>
    <n v="58036.239999999976"/>
    <x v="64"/>
    <x v="0"/>
    <n v="3"/>
    <x v="2"/>
    <x v="1"/>
    <x v="0"/>
  </r>
  <r>
    <d v="2025-03-11T00:00:00"/>
    <s v="ENERGIA ADM TRINDADE - ENERGIA ADM (100,00%);"/>
    <m/>
    <n v="125.59"/>
    <n v="57910.64999999998"/>
    <x v="82"/>
    <x v="0"/>
    <n v="3"/>
    <x v="2"/>
    <x v="1"/>
    <x v="0"/>
  </r>
  <r>
    <d v="2025-03-11T00:00:00"/>
    <s v="RUA 402 Nº 916 CASA 02 BAIRRO PORTAL NORTE - ENERGIA ALOJAMENTO (100,00%);"/>
    <m/>
    <n v="122.15"/>
    <n v="57788.499999999978"/>
    <x v="81"/>
    <x v="0"/>
    <n v="3"/>
    <x v="2"/>
    <x v="1"/>
    <x v="0"/>
  </r>
  <r>
    <d v="2025-03-11T00:00:00"/>
    <s v="SUSPENSÃO DO ÔNIBUS IVECO - MANUTENÇÃO/PEÇAS  VEICULOS (100,00%);"/>
    <m/>
    <n v="800"/>
    <n v="56988.499999999978"/>
    <x v="43"/>
    <x v="0"/>
    <n v="3"/>
    <x v="2"/>
    <x v="1"/>
    <x v="0"/>
  </r>
  <r>
    <d v="2025-03-11T00:00:00"/>
    <s v="UBER P/ MURILO - SERVIÇO MOTOBOY / UBER  (100,00%);"/>
    <m/>
    <n v="8.9700000000000006"/>
    <n v="56979.529999999977"/>
    <x v="73"/>
    <x v="0"/>
    <n v="3"/>
    <x v="2"/>
    <x v="1"/>
    <x v="0"/>
  </r>
  <r>
    <d v="2025-03-11T00:00:00"/>
    <s v="TACOGRAFO ÔNIBUS SCANIA - MANUTENÇÃO/PEÇAS  VEICULOS (100,00%);"/>
    <m/>
    <n v="800"/>
    <n v="56179.529999999977"/>
    <x v="43"/>
    <x v="0"/>
    <n v="3"/>
    <x v="2"/>
    <x v="1"/>
    <x v="0"/>
  </r>
  <r>
    <d v="2025-03-11T00:00:00"/>
    <s v="COMISSAO VENDA DAS TINTAS NF 1220 - 1221 - COMISSÃO  (100,00%);"/>
    <m/>
    <n v="4076.58"/>
    <n v="52102.949999999975"/>
    <x v="119"/>
    <x v="0"/>
    <n v="3"/>
    <x v="2"/>
    <x v="1"/>
    <x v="0"/>
  </r>
  <r>
    <d v="2025-03-11T00:00:00"/>
    <s v="R. JACY GUIMARÃES, 12 REF. 01/2025 e 02/2025 - AGUA ALOJAMENTO (100,00%);"/>
    <m/>
    <n v="92.84"/>
    <n v="52010.109999999979"/>
    <x v="83"/>
    <x v="0"/>
    <n v="3"/>
    <x v="2"/>
    <x v="1"/>
    <x v="0"/>
  </r>
  <r>
    <d v="2025-03-11T00:00:00"/>
    <s v="MANUTENÇÃO OROCH - MANUTENÇÃO/PEÇAS  VEICULOS (100,00%);"/>
    <m/>
    <n v="1350"/>
    <n v="50660.109999999979"/>
    <x v="43"/>
    <x v="0"/>
    <n v="3"/>
    <x v="2"/>
    <x v="1"/>
    <x v="0"/>
  </r>
  <r>
    <d v="2025-03-11T00:00:00"/>
    <s v="MARCO AURÉLIO SOUZA DE BARROS - PIX (62) 9 8544-7000 - MANUTENÇÃO/PEÇAS MAQUINAS E EQUIPAMENTOS (100,00%);"/>
    <m/>
    <n v="370"/>
    <n v="50290.109999999979"/>
    <x v="48"/>
    <x v="0"/>
    <n v="3"/>
    <x v="2"/>
    <x v="1"/>
    <x v="0"/>
  </r>
  <r>
    <d v="2025-03-11T00:00:00"/>
    <s v="MOVEIS ESTRELA - PIX 15.065.786/0001-00 - MATERIAS DE ESCRITORIO / PAPELARIA  (100,00%);"/>
    <m/>
    <n v="749"/>
    <n v="49541.109999999979"/>
    <x v="64"/>
    <x v="0"/>
    <n v="3"/>
    <x v="2"/>
    <x v="1"/>
    <x v="0"/>
  </r>
  <r>
    <d v="2025-03-11T00:00:00"/>
    <s v="SERVIÇO UBER MOACIR - SERVIÇO MOTOBOY / UBER  (100,00%);"/>
    <m/>
    <n v="100"/>
    <n v="49441.109999999979"/>
    <x v="73"/>
    <x v="0"/>
    <n v="3"/>
    <x v="2"/>
    <x v="1"/>
    <x v="0"/>
  </r>
  <r>
    <d v="2025-03-11T00:00:00"/>
    <s v="TAR CONTR/RENOV CTA GAR - TARIFAS BANCARIAS (100,00%);"/>
    <m/>
    <n v="36"/>
    <n v="49405.109999999979"/>
    <x v="8"/>
    <x v="0"/>
    <n v="3"/>
    <x v="2"/>
    <x v="1"/>
    <x v="0"/>
  </r>
  <r>
    <d v="2025-03-11T00:00:00"/>
    <s v="INTERNET ADM - INTERNET / TELEFONE ADM  (100,00%);"/>
    <m/>
    <n v="143.9"/>
    <n v="49261.209999999977"/>
    <x v="84"/>
    <x v="0"/>
    <n v="3"/>
    <x v="2"/>
    <x v="1"/>
    <x v="0"/>
  </r>
  <r>
    <d v="2025-03-11T00:00:00"/>
    <s v="ALIMENTAÇÃO ADM - ALIMENTAÇÃO ADM (100,00%);"/>
    <m/>
    <n v="64"/>
    <n v="49197.209999999977"/>
    <x v="66"/>
    <x v="0"/>
    <n v="3"/>
    <x v="2"/>
    <x v="1"/>
    <x v="0"/>
  </r>
  <r>
    <d v="2025-03-12T00:00:00"/>
    <s v="BM 03 - Recebimento de Clientes (100,00%);"/>
    <n v="68113.06"/>
    <m/>
    <n v="117310.26999999997"/>
    <x v="3"/>
    <x v="0"/>
    <n v="3"/>
    <x v="2"/>
    <x v="1"/>
    <x v="0"/>
  </r>
  <r>
    <d v="2025-03-12T00:00:00"/>
    <s v="ACORDO JUDICIAL REINALDO FREITAS - MOSAIC UBA - GUIAS TRABALHISTAS E PROCESSO (100,00%);"/>
    <m/>
    <n v="1500"/>
    <n v="115810.26999999997"/>
    <x v="15"/>
    <x v="0"/>
    <n v="3"/>
    <x v="2"/>
    <x v="1"/>
    <x v="0"/>
  </r>
  <r>
    <d v="2025-03-12T00:00:00"/>
    <s v="MANGUEIRAS E CONEXÕES - MANGUEIRAS / CONEXÕES (100,00%);"/>
    <m/>
    <n v="390"/>
    <n v="115420.26999999997"/>
    <x v="106"/>
    <x v="0"/>
    <n v="3"/>
    <x v="2"/>
    <x v="1"/>
    <x v="0"/>
  </r>
  <r>
    <d v="2025-03-12T00:00:00"/>
    <s v="MATERIAIS DE PAPELARIA - MATERIAS DE ESCRITORIO / PAPELARIA  (100,00%);"/>
    <m/>
    <n v="427.95"/>
    <n v="114992.31999999998"/>
    <x v="64"/>
    <x v="0"/>
    <n v="3"/>
    <x v="2"/>
    <x v="1"/>
    <x v="0"/>
  </r>
  <r>
    <d v="2025-03-12T00:00:00"/>
    <s v="MANGUEIRAS E CONEXÕES - MANGUEIRAS / CONEXÕES (100,00%);"/>
    <m/>
    <n v="742.2"/>
    <n v="114250.11999999998"/>
    <x v="106"/>
    <x v="0"/>
    <n v="3"/>
    <x v="2"/>
    <x v="1"/>
    <x v="0"/>
  </r>
  <r>
    <d v="2025-03-12T00:00:00"/>
    <s v="EPIS - EPIS (100,00%);"/>
    <m/>
    <n v="852.25"/>
    <n v="113397.86999999998"/>
    <x v="20"/>
    <x v="0"/>
    <n v="3"/>
    <x v="2"/>
    <x v="1"/>
    <x v="0"/>
  </r>
  <r>
    <d v="2025-03-12T00:00:00"/>
    <s v="TREINAMENTO NR6 EPIs EPCs - CURSOS / TREINAMENTOS  (100,00%);"/>
    <m/>
    <n v="819.4"/>
    <n v="112578.46999999999"/>
    <x v="63"/>
    <x v="0"/>
    <n v="3"/>
    <x v="2"/>
    <x v="1"/>
    <x v="0"/>
  </r>
  <r>
    <d v="2025-03-12T00:00:00"/>
    <s v="FERRAMENTAS MANUAIS - MATERIAIS / FERRAMENTAS  MANUAIS  (100,00%);"/>
    <m/>
    <n v="437.5"/>
    <n v="112140.96999999999"/>
    <x v="18"/>
    <x v="0"/>
    <n v="3"/>
    <x v="2"/>
    <x v="1"/>
    <x v="0"/>
  </r>
  <r>
    <d v="2025-03-12T00:00:00"/>
    <s v="MATERIAIS ELETRICOS - MATERIAL ELETRICO  (100,00%);"/>
    <m/>
    <n v="94.85"/>
    <n v="112046.11999999998"/>
    <x v="111"/>
    <x v="0"/>
    <n v="3"/>
    <x v="2"/>
    <x v="1"/>
    <x v="0"/>
  </r>
  <r>
    <d v="2025-03-12T00:00:00"/>
    <s v="MATERIAIS DE PAPELARIA - MATERIAS DE ESCRITORIO / PAPELARIA  (100,00%);"/>
    <m/>
    <n v="287.10000000000002"/>
    <n v="111759.01999999997"/>
    <x v="64"/>
    <x v="0"/>
    <n v="3"/>
    <x v="2"/>
    <x v="1"/>
    <x v="0"/>
  </r>
  <r>
    <d v="2025-03-12T00:00:00"/>
    <s v="TINTAS E SOLVENTES - TINTAS E SOLVENTES (100,00%);"/>
    <m/>
    <n v="2080.11"/>
    <n v="109678.90999999997"/>
    <x v="34"/>
    <x v="0"/>
    <n v="3"/>
    <x v="2"/>
    <x v="1"/>
    <x v="0"/>
  </r>
  <r>
    <d v="2025-03-12T00:00:00"/>
    <s v="EPIS - EPIS (100,00%);"/>
    <m/>
    <n v="1719.25"/>
    <n v="107959.65999999997"/>
    <x v="20"/>
    <x v="0"/>
    <n v="3"/>
    <x v="2"/>
    <x v="1"/>
    <x v="0"/>
  </r>
  <r>
    <d v="2025-03-12T00:00:00"/>
    <s v="EPIS - EPIS (100,00%);"/>
    <m/>
    <n v="976.12"/>
    <n v="106983.53999999998"/>
    <x v="20"/>
    <x v="0"/>
    <n v="3"/>
    <x v="2"/>
    <x v="1"/>
    <x v="0"/>
  </r>
  <r>
    <d v="2025-03-12T00:00:00"/>
    <s v="R&amp;L FERRAGENS - PIX 56.634.956/0001-08 - MATERIAIS DE CONSUMO EM OBRAS  (100,00%);"/>
    <m/>
    <n v="600"/>
    <n v="106383.53999999998"/>
    <x v="23"/>
    <x v="0"/>
    <n v="3"/>
    <x v="2"/>
    <x v="1"/>
    <x v="0"/>
  </r>
  <r>
    <d v="2025-03-12T00:00:00"/>
    <s v="MATERIAL DE PAPELARIA - MATERIAS DE ESCRITORIO / PAPELARIA  (100,00%);"/>
    <m/>
    <n v="237.3"/>
    <n v="106146.23999999998"/>
    <x v="64"/>
    <x v="0"/>
    <n v="3"/>
    <x v="2"/>
    <x v="1"/>
    <x v="0"/>
  </r>
  <r>
    <d v="2025-03-12T00:00:00"/>
    <s v="NR22 - PROGRAMA DE GERENCIAMENTO DE RISCOS - PGR - PROGRAMA DE SEGURANÇA DO TRABALHO  (100,00%);"/>
    <m/>
    <n v="1100"/>
    <n v="105046.23999999998"/>
    <x v="65"/>
    <x v="0"/>
    <n v="3"/>
    <x v="2"/>
    <x v="1"/>
    <x v="0"/>
  </r>
  <r>
    <d v="2025-03-12T00:00:00"/>
    <s v="EPIS - EPIS (100,00%);"/>
    <m/>
    <n v="900"/>
    <n v="104146.23999999998"/>
    <x v="20"/>
    <x v="0"/>
    <n v="3"/>
    <x v="2"/>
    <x v="1"/>
    <x v="0"/>
  </r>
  <r>
    <d v="2025-03-12T00:00:00"/>
    <s v="EPIS - EPIS (100,00%);"/>
    <m/>
    <n v="507"/>
    <n v="103639.23999999998"/>
    <x v="20"/>
    <x v="0"/>
    <n v="3"/>
    <x v="2"/>
    <x v="1"/>
    <x v="0"/>
  </r>
  <r>
    <d v="2025-03-12T00:00:00"/>
    <s v="EPIS - EPIS (100,00%);"/>
    <m/>
    <n v="455"/>
    <n v="103184.23999999998"/>
    <x v="20"/>
    <x v="0"/>
    <n v="3"/>
    <x v="2"/>
    <x v="1"/>
    <x v="0"/>
  </r>
  <r>
    <d v="2025-03-12T00:00:00"/>
    <s v="MATERIAL DE CONSUMO - MATERIAIS DE CONSUMO EM OBRAS  (100,00%);"/>
    <m/>
    <n v="1077.05"/>
    <n v="102107.18999999997"/>
    <x v="23"/>
    <x v="0"/>
    <n v="3"/>
    <x v="2"/>
    <x v="1"/>
    <x v="0"/>
  </r>
  <r>
    <d v="2025-03-12T00:00:00"/>
    <s v="EPIS - EPIS (100,00%);"/>
    <m/>
    <n v="1215"/>
    <n v="100892.18999999997"/>
    <x v="20"/>
    <x v="0"/>
    <n v="3"/>
    <x v="2"/>
    <x v="1"/>
    <x v="0"/>
  </r>
  <r>
    <d v="2025-03-12T00:00:00"/>
    <s v="PLANO ODONTOLÓGICO REF. 02/2024 - PLANO DE SAUDE  (100,00%);"/>
    <m/>
    <n v="304.47000000000003"/>
    <n v="100587.71999999997"/>
    <x v="67"/>
    <x v="0"/>
    <n v="3"/>
    <x v="2"/>
    <x v="1"/>
    <x v="0"/>
  </r>
  <r>
    <d v="2025-03-12T00:00:00"/>
    <s v="LOCAÇÃO CONTAINER REF. 05/03 A 04/04 - LOCAÇÃO CONTAINER  (100,00%);"/>
    <m/>
    <n v="900"/>
    <n v="99687.719999999972"/>
    <x v="22"/>
    <x v="0"/>
    <n v="3"/>
    <x v="2"/>
    <x v="1"/>
    <x v="0"/>
  </r>
  <r>
    <d v="2025-03-12T00:00:00"/>
    <s v="MATERIAL DE CONSUMO - ESCOVA DE AÇO PINCEL - MATERIAIS DE CONSUMO EM OBRAS  (100,00%);"/>
    <m/>
    <n v="60"/>
    <n v="99627.719999999972"/>
    <x v="23"/>
    <x v="0"/>
    <n v="3"/>
    <x v="2"/>
    <x v="1"/>
    <x v="0"/>
  </r>
  <r>
    <d v="2025-03-12T00:00:00"/>
    <s v="TINTAS E SOLVENTES - TINTAS E SOLVENTES (100,00%);"/>
    <m/>
    <n v="2025"/>
    <n v="97602.719999999972"/>
    <x v="34"/>
    <x v="0"/>
    <n v="3"/>
    <x v="2"/>
    <x v="1"/>
    <x v="0"/>
  </r>
  <r>
    <d v="2025-03-12T00:00:00"/>
    <s v="EMPRESTIMO FEITO PELO GENILDO PARA O SIDNEY - PAGAMENTOS EMPRESTIMOS (100,00%);"/>
    <m/>
    <n v="550"/>
    <n v="97052.719999999972"/>
    <x v="4"/>
    <x v="0"/>
    <n v="3"/>
    <x v="2"/>
    <x v="1"/>
    <x v="0"/>
  </r>
  <r>
    <d v="2025-03-12T00:00:00"/>
    <s v="R &amp; L FERRAGENS - PIX 001.866.121-17 - MATERIAIS DE CONSUMO EM OBRAS  (100,00%);"/>
    <m/>
    <n v="475.5"/>
    <n v="96577.219999999972"/>
    <x v="23"/>
    <x v="0"/>
    <n v="3"/>
    <x v="2"/>
    <x v="1"/>
    <x v="0"/>
  </r>
  <r>
    <d v="2025-03-12T00:00:00"/>
    <s v="MASTER TUR TRANSPORTE - PIX 46.829.447/0001-79 - TRANSPORTE DE COLABORADORES  (100,00%);"/>
    <m/>
    <n v="2727.25"/>
    <n v="93849.969999999972"/>
    <x v="39"/>
    <x v="0"/>
    <n v="3"/>
    <x v="2"/>
    <x v="1"/>
    <x v="0"/>
  </r>
  <r>
    <d v="2025-03-12T00:00:00"/>
    <s v="REFEIÇÕES COLABORADORES - REFEIÇÕES COLABORADORES (100,00%);"/>
    <m/>
    <n v="2640"/>
    <n v="91209.969999999972"/>
    <x v="35"/>
    <x v="0"/>
    <n v="3"/>
    <x v="2"/>
    <x v="1"/>
    <x v="0"/>
  </r>
  <r>
    <d v="2025-03-12T00:00:00"/>
    <s v="LOCAÇÃO CONTAINER REF. PERÍODO 23/01 A 23/02 - LOCAÇÃO CONTAINER  (100,00%);"/>
    <m/>
    <n v="1532.5"/>
    <n v="89677.469999999972"/>
    <x v="22"/>
    <x v="0"/>
    <n v="3"/>
    <x v="2"/>
    <x v="1"/>
    <x v="0"/>
  </r>
  <r>
    <d v="2025-03-12T00:00:00"/>
    <s v="INTERNET OBRA - INTERNET OBRAS  (100,00%);"/>
    <m/>
    <n v="380"/>
    <n v="89297.469999999972"/>
    <x v="30"/>
    <x v="0"/>
    <n v="3"/>
    <x v="2"/>
    <x v="1"/>
    <x v="0"/>
  </r>
  <r>
    <d v="2025-03-12T00:00:00"/>
    <s v="CURSO POS GECYKA 2º MENSALIDADE - CURSOS / TREINAMENTOS  (100,00%);"/>
    <m/>
    <n v="1105"/>
    <n v="88192.469999999972"/>
    <x v="63"/>
    <x v="0"/>
    <n v="3"/>
    <x v="2"/>
    <x v="1"/>
    <x v="0"/>
  </r>
  <r>
    <d v="2025-03-12T00:00:00"/>
    <s v="LOCAÇÃO MUNCK - LOCAÇÃO MUNCK / GUINDASTES (100,00%);"/>
    <m/>
    <n v="1340.1"/>
    <n v="86852.369999999966"/>
    <x v="37"/>
    <x v="0"/>
    <n v="3"/>
    <x v="2"/>
    <x v="1"/>
    <x v="0"/>
  </r>
  <r>
    <d v="2025-03-12T00:00:00"/>
    <s v="SISTEMA / SERVIDOR - SISTEMA / SERVIDOR  (100,00%);"/>
    <m/>
    <n v="730.94"/>
    <n v="86121.429999999964"/>
    <x v="69"/>
    <x v="0"/>
    <n v="3"/>
    <x v="2"/>
    <x v="1"/>
    <x v="0"/>
  </r>
  <r>
    <d v="2025-03-12T00:00:00"/>
    <s v="CONSULTA CONNECT REF. MÊS 02/2025 - SERVIÇO SERASA (100,00%);"/>
    <m/>
    <n v="892.6"/>
    <n v="85228.829999999958"/>
    <x v="92"/>
    <x v="0"/>
    <n v="3"/>
    <x v="2"/>
    <x v="1"/>
    <x v="0"/>
  </r>
  <r>
    <d v="2025-03-12T00:00:00"/>
    <s v="FRETE MOBILIZAÇÃO GOIÂNIA X CATALÃO - PARADA GABRIELLE - FRETE MATERIAIS E EQUIPAMENTOS (100,00%);"/>
    <m/>
    <n v="731.5"/>
    <n v="84497.329999999958"/>
    <x v="40"/>
    <x v="0"/>
    <n v="3"/>
    <x v="2"/>
    <x v="1"/>
    <x v="0"/>
  </r>
  <r>
    <d v="2025-03-12T00:00:00"/>
    <s v="COMBUSTIVEL VEICULOS - COMBUSTIVEL VEICULOS (100,00%);"/>
    <m/>
    <n v="1765.07"/>
    <n v="82732.259999999951"/>
    <x v="26"/>
    <x v="0"/>
    <n v="3"/>
    <x v="2"/>
    <x v="1"/>
    <x v="0"/>
  </r>
  <r>
    <d v="2025-03-12T00:00:00"/>
    <s v="IDEVANIR CARVALHO RAMOS - PIX (64) 98452-4746 - REFEIÇÕES COLABORADORES (100,00%);"/>
    <m/>
    <n v="1593"/>
    <n v="81139.259999999951"/>
    <x v="35"/>
    <x v="0"/>
    <n v="3"/>
    <x v="2"/>
    <x v="1"/>
    <x v="0"/>
  </r>
  <r>
    <d v="2025-03-12T00:00:00"/>
    <s v="REFEIÇÕES COLABORADORES REF. 16/02 A 28/02 - REFEIÇÕES COLABORADORES (100,00%);"/>
    <m/>
    <n v="4312"/>
    <n v="76827.259999999951"/>
    <x v="35"/>
    <x v="0"/>
    <n v="3"/>
    <x v="2"/>
    <x v="1"/>
    <x v="0"/>
  </r>
  <r>
    <d v="2025-03-12T00:00:00"/>
    <s v="CARLOS RITLER MOREIRA GADELHA - PIX 943.891.013-15 - MANUTENÇÃO/PEÇAS  VEICULOS (100,00%);"/>
    <m/>
    <n v="1634"/>
    <n v="75193.259999999951"/>
    <x v="43"/>
    <x v="0"/>
    <n v="3"/>
    <x v="2"/>
    <x v="1"/>
    <x v="0"/>
  </r>
  <r>
    <d v="2025-03-12T00:00:00"/>
    <s v="CARLOS RITLER MOREIRA GADELHA - PIX 943.891.013-15 - MANUTENÇÃO/PEÇAS  VEICULOS (100,00%);"/>
    <m/>
    <n v="637"/>
    <n v="74556.259999999951"/>
    <x v="43"/>
    <x v="0"/>
    <n v="3"/>
    <x v="2"/>
    <x v="1"/>
    <x v="0"/>
  </r>
  <r>
    <d v="2025-03-12T00:00:00"/>
    <s v="GASTOS COMERCIAIS P/ VISITA - COMBUSTIVEL VEICULOS (98,62%);_x000a__x000a_PEDAGIOS  (1,38%);"/>
    <m/>
    <n v="106.76"/>
    <n v="74447.999999999956"/>
    <x v="26"/>
    <x v="0"/>
    <n v="3"/>
    <x v="2"/>
    <x v="1"/>
    <x v="0"/>
  </r>
  <r>
    <d v="2025-03-12T00:00:00"/>
    <s v="GASTOS COMERCIAIS P/ VISITA - COMBUSTIVEL VEICULOS (98,62%);_x000a__x000a_PEDAGIOS  (1,38%);"/>
    <m/>
    <n v="1.5"/>
    <n v="74447.999999999956"/>
    <x v="72"/>
    <x v="0"/>
    <n v="3"/>
    <x v="2"/>
    <x v="1"/>
    <x v="0"/>
  </r>
  <r>
    <d v="2025-03-12T00:00:00"/>
    <s v="COMBUSTIVEL OROCH - COMBUSTIVEL VEICULOS (100,00%);"/>
    <m/>
    <n v="100"/>
    <n v="74347.999999999956"/>
    <x v="26"/>
    <x v="0"/>
    <n v="3"/>
    <x v="2"/>
    <x v="1"/>
    <x v="0"/>
  </r>
  <r>
    <d v="2025-03-12T00:00:00"/>
    <s v="COMBUSTIVEL - COMBUSTIVEL VEICULOS (44,11%);_x000a__x000a_COMBUSTIVEL EQUIPAMENTOS (55,89%);"/>
    <m/>
    <n v="947.01"/>
    <n v="73400.989999999962"/>
    <x v="26"/>
    <x v="0"/>
    <n v="3"/>
    <x v="2"/>
    <x v="1"/>
    <x v="0"/>
  </r>
  <r>
    <d v="2025-03-12T00:00:00"/>
    <s v="COMBUSTIVEL - COMBUSTIVEL VEICULOS (44,11%);_x000a__x000a_COMBUSTIVEL EQUIPAMENTOS (55,89%);"/>
    <m/>
    <n v="1199.92"/>
    <n v="72201.069999999963"/>
    <x v="27"/>
    <x v="0"/>
    <n v="3"/>
    <x v="2"/>
    <x v="1"/>
    <x v="0"/>
  </r>
  <r>
    <d v="2025-03-12T00:00:00"/>
    <s v="TRANSPORTE DE COLABORADORES 05/03 A 10/03 - TRANSPORTE DE COLABORADORES  (100,00%);"/>
    <m/>
    <n v="370"/>
    <n v="71831.069999999963"/>
    <x v="39"/>
    <x v="0"/>
    <n v="3"/>
    <x v="2"/>
    <x v="1"/>
    <x v="0"/>
  </r>
  <r>
    <d v="2025-03-12T00:00:00"/>
    <s v="PASSAGENS COLABORADORES 05/03 A 08/03 - PASSAGENS COLABORADORES (100,00%);"/>
    <m/>
    <n v="1141.5"/>
    <n v="70689.569999999963"/>
    <x v="36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481.13"/>
    <n v="70208.439999999959"/>
    <x v="35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429.96"/>
    <n v="69778.479999999952"/>
    <x v="28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33.89"/>
    <n v="69744.589999999953"/>
    <x v="107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20.58"/>
    <n v="69724.009999999951"/>
    <x v="23"/>
    <x v="0"/>
    <n v="3"/>
    <x v="2"/>
    <x v="1"/>
    <x v="0"/>
  </r>
  <r>
    <d v="2025-03-12T00:00:00"/>
    <s v="VALE TRANSPORTE REF. 15 DIAS - TRANSPORTE DE COLABORADORES  (100,00%);"/>
    <m/>
    <n v="129"/>
    <n v="69595.009999999951"/>
    <x v="39"/>
    <x v="0"/>
    <n v="3"/>
    <x v="2"/>
    <x v="1"/>
    <x v="0"/>
  </r>
  <r>
    <d v="2025-03-12T00:00:00"/>
    <s v="HOSPEDAGEM DE SITE / E-MAIL - SISTEMA / SERVIDOR  (100,00%);"/>
    <m/>
    <n v="517.22"/>
    <n v="69077.789999999964"/>
    <x v="69"/>
    <x v="0"/>
    <n v="3"/>
    <x v="2"/>
    <x v="1"/>
    <x v="0"/>
  </r>
  <r>
    <d v="2025-03-12T00:00:00"/>
    <s v="ELEUSA DE SOUZA - PIX  422.497.756-72 - SERVIÇO ELETRICO  (100,00%);"/>
    <m/>
    <n v="240"/>
    <n v="68837.789999999964"/>
    <x v="94"/>
    <x v="0"/>
    <n v="3"/>
    <x v="2"/>
    <x v="1"/>
    <x v="0"/>
  </r>
  <r>
    <d v="2025-03-12T00:00:00"/>
    <s v="ALIMENTAÇÃO ADM - ALIMENTAÇÃO ADM (100,00%);"/>
    <m/>
    <n v="96"/>
    <n v="68741.789999999964"/>
    <x v="66"/>
    <x v="0"/>
    <n v="3"/>
    <x v="2"/>
    <x v="1"/>
    <x v="0"/>
  </r>
  <r>
    <d v="2025-03-12T00:00:00"/>
    <s v="MATERIAIS DE PAPELARIA - MATERIAS DE ESCRITORIO / PAPELARIA  (100,00%);"/>
    <m/>
    <n v="111.3"/>
    <n v="68630.489999999962"/>
    <x v="64"/>
    <x v="0"/>
    <n v="3"/>
    <x v="2"/>
    <x v="1"/>
    <x v="0"/>
  </r>
  <r>
    <d v="2025-03-12T00:00:00"/>
    <s v="COMBUSTIVEL PICK-UP - COMBUSTIVEL VEICULOS (100,00%);"/>
    <m/>
    <n v="100"/>
    <n v="68530.489999999962"/>
    <x v="26"/>
    <x v="0"/>
    <n v="3"/>
    <x v="2"/>
    <x v="1"/>
    <x v="0"/>
  </r>
  <r>
    <d v="2025-03-12T00:00:00"/>
    <s v="04 ENCHADAS P/ OBRA - MATERIAIS / FERRAMENTAS  MANUAIS  (100,00%);"/>
    <m/>
    <n v="248"/>
    <n v="68282.489999999962"/>
    <x v="18"/>
    <x v="0"/>
    <n v="3"/>
    <x v="2"/>
    <x v="1"/>
    <x v="0"/>
  </r>
  <r>
    <d v="2025-03-12T00:00:00"/>
    <s v="TRANSFERÊNCIA ENTRE BANCOS ITAÚ X SAFRA - Transferência entre Bancos (100,00%);"/>
    <m/>
    <n v="7363.8"/>
    <n v="60918.689999999959"/>
    <x v="1"/>
    <x v="0"/>
    <n v="3"/>
    <x v="2"/>
    <x v="1"/>
    <x v="0"/>
  </r>
  <r>
    <d v="2025-03-12T00:00:00"/>
    <s v="MATERIAS FERRAGISTAS - MATERIAIS DE CONSUMO EM OBRAS  (100,00%);"/>
    <m/>
    <n v="259.06"/>
    <n v="60659.629999999961"/>
    <x v="23"/>
    <x v="0"/>
    <n v="3"/>
    <x v="2"/>
    <x v="1"/>
    <x v="0"/>
  </r>
  <r>
    <d v="2025-03-12T00:00:00"/>
    <s v="FRETE TRANSPORTADORA GOIÂNIA X SERRA SALITRE - FRETE TRANSPORTADORA (100,00%);"/>
    <m/>
    <n v="461.02"/>
    <n v="60198.609999999964"/>
    <x v="31"/>
    <x v="0"/>
    <n v="3"/>
    <x v="2"/>
    <x v="1"/>
    <x v="0"/>
  </r>
  <r>
    <d v="2025-03-13T00:00:00"/>
    <s v="NOTA DÉBITO FEVEREIRO/2025 - Recebimento de Clientes (100,00%);"/>
    <n v="15464.47"/>
    <m/>
    <n v="75663.079999999958"/>
    <x v="3"/>
    <x v="0"/>
    <n v="3"/>
    <x v="2"/>
    <x v="1"/>
    <x v="0"/>
  </r>
  <r>
    <d v="2025-03-13T00:00:00"/>
    <s v="LUCIANO DE ARISTEU FLORENCIO - FERIAS  (100,00%);"/>
    <m/>
    <n v="3634.13"/>
    <n v="72028.949999999953"/>
    <x v="25"/>
    <x v="0"/>
    <n v="3"/>
    <x v="2"/>
    <x v="1"/>
    <x v="0"/>
  </r>
  <r>
    <d v="2025-03-13T00:00:00"/>
    <s v="GERSON DA SILVA GOMES - FERIAS  (100,00%);"/>
    <m/>
    <n v="2212.64"/>
    <n v="69816.309999999954"/>
    <x v="25"/>
    <x v="0"/>
    <n v="3"/>
    <x v="2"/>
    <x v="1"/>
    <x v="0"/>
  </r>
  <r>
    <d v="2025-03-13T00:00:00"/>
    <s v="RODRIGO DANIEL DA CONCEIÇAO - PIX 017.143.291-60 - SERVIÇO ELETRICO  (100,00%);"/>
    <m/>
    <n v="150"/>
    <n v="69666.309999999954"/>
    <x v="94"/>
    <x v="0"/>
    <n v="3"/>
    <x v="2"/>
    <x v="1"/>
    <x v="0"/>
  </r>
  <r>
    <d v="2025-03-13T00:00:00"/>
    <s v="EPIS - EPIS (100,00%);"/>
    <m/>
    <n v="1270.74"/>
    <n v="68395.569999999949"/>
    <x v="20"/>
    <x v="0"/>
    <n v="3"/>
    <x v="2"/>
    <x v="1"/>
    <x v="0"/>
  </r>
  <r>
    <d v="2025-03-13T00:00:00"/>
    <s v="MATERIAIS DE CONSUMO - MATERIAIS DE CONSUMO EM OBRAS  (100,00%);"/>
    <m/>
    <n v="4.54"/>
    <n v="68391.029999999955"/>
    <x v="23"/>
    <x v="0"/>
    <n v="3"/>
    <x v="2"/>
    <x v="1"/>
    <x v="0"/>
  </r>
  <r>
    <d v="2025-03-13T00:00:00"/>
    <s v="MANGUEIRAS E CONEXÕES - MANGUEIRAS / CONEXÕES (100,00%);"/>
    <m/>
    <n v="29.84"/>
    <n v="68361.189999999959"/>
    <x v="106"/>
    <x v="0"/>
    <n v="3"/>
    <x v="2"/>
    <x v="1"/>
    <x v="0"/>
  </r>
  <r>
    <d v="2025-03-13T00:00:00"/>
    <s v="SERRA AGRO - PIX 9 9727-7108 - EPIS (100,00%);"/>
    <m/>
    <n v="288"/>
    <n v="68073.189999999959"/>
    <x v="20"/>
    <x v="0"/>
    <n v="3"/>
    <x v="2"/>
    <x v="1"/>
    <x v="0"/>
  </r>
  <r>
    <d v="2025-03-13T00:00:00"/>
    <s v="GABRIELLE ELIAS DE FREITAS - PIX (64) 9 9259-1215 - FRETE TRANSPORTADORA (100,00%);"/>
    <m/>
    <n v="80"/>
    <n v="67993.189999999959"/>
    <x v="31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375.05"/>
    <n v="67618.139999999956"/>
    <x v="43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619.04999999999995"/>
    <n v="66999.089999999953"/>
    <x v="26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99.04"/>
    <n v="66900.049999999959"/>
    <x v="35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150.05000000000001"/>
    <n v="66749.999999999956"/>
    <x v="49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37.97"/>
    <n v="66712.029999999955"/>
    <x v="73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135.76"/>
    <n v="66576.26999999996"/>
    <x v="23"/>
    <x v="0"/>
    <n v="3"/>
    <x v="2"/>
    <x v="1"/>
    <x v="0"/>
  </r>
  <r>
    <d v="2025-03-13T00:00:00"/>
    <s v="02 PNEUS P/ HB20 S - MANUTENÇÃO/PEÇAS  VEICULOS (100,00%);"/>
    <m/>
    <n v="680"/>
    <n v="65896.26999999996"/>
    <x v="43"/>
    <x v="0"/>
    <n v="3"/>
    <x v="2"/>
    <x v="1"/>
    <x v="0"/>
  </r>
  <r>
    <d v="2025-03-13T00:00:00"/>
    <s v="CURSO POS EDUARDO 2º MENSALIDADE - CURSOS / TREINAMENTOS  (100,00%);"/>
    <m/>
    <n v="1105"/>
    <n v="64791.26999999996"/>
    <x v="63"/>
    <x v="0"/>
    <n v="3"/>
    <x v="2"/>
    <x v="1"/>
    <x v="0"/>
  </r>
  <r>
    <d v="2025-03-13T00:00:00"/>
    <s v="TROCA DE 02 PNEUS ÔNIBUS SCANER - MANUTENÇÃO/PEÇAS  VEICULOS (100,00%);"/>
    <m/>
    <n v="100"/>
    <n v="64691.26999999996"/>
    <x v="43"/>
    <x v="0"/>
    <n v="3"/>
    <x v="2"/>
    <x v="1"/>
    <x v="0"/>
  </r>
  <r>
    <d v="2025-03-13T00:00:00"/>
    <s v="COMBUSTIVEL OROCH - COMBUSTIVEL VEICULOS (100,00%);"/>
    <m/>
    <n v="185.37"/>
    <n v="64505.899999999958"/>
    <x v="26"/>
    <x v="0"/>
    <n v="3"/>
    <x v="2"/>
    <x v="1"/>
    <x v="0"/>
  </r>
  <r>
    <d v="2025-03-13T00:00:00"/>
    <s v="TORNEIRA COM FILTRO COZINHA - MATERIAIS DE CONSUMO EM OBRAS  (100,00%);"/>
    <m/>
    <n v="394.85"/>
    <n v="64111.049999999959"/>
    <x v="23"/>
    <x v="0"/>
    <n v="3"/>
    <x v="2"/>
    <x v="1"/>
    <x v="0"/>
  </r>
  <r>
    <d v="2025-03-13T00:00:00"/>
    <s v="TARIFAS P/ AGENDAMENTO DE REUNIÃO - SISTEMA / SERVIDOR  (100,00%);"/>
    <m/>
    <n v="30"/>
    <n v="64081.049999999959"/>
    <x v="69"/>
    <x v="0"/>
    <n v="3"/>
    <x v="2"/>
    <x v="1"/>
    <x v="0"/>
  </r>
  <r>
    <d v="2025-03-13T00:00:00"/>
    <s v="DESPESA DE VIAGEM REF. SEMANA 10/03 A 14/03 - REFEIÇÕES COLABORADORES (51,43%);_x000a__x000a_PASSAGENS COLABORADORES (48,57%);"/>
    <m/>
    <n v="360.01"/>
    <n v="63721.039999999957"/>
    <x v="35"/>
    <x v="0"/>
    <n v="3"/>
    <x v="2"/>
    <x v="1"/>
    <x v="0"/>
  </r>
  <r>
    <d v="2025-03-13T00:00:00"/>
    <s v="DESPESA DE VIAGEM REF. SEMANA 10/03 A 14/03 - REFEIÇÕES COLABORADORES (51,43%);_x000a__x000a_PASSAGENS COLABORADORES (48,57%);"/>
    <m/>
    <n v="339.99"/>
    <n v="63381.049999999959"/>
    <x v="36"/>
    <x v="0"/>
    <n v="3"/>
    <x v="2"/>
    <x v="1"/>
    <x v="0"/>
  </r>
  <r>
    <d v="2025-03-13T00:00:00"/>
    <s v="BACIA DE CONTENÇÃO P/ PRODUTOS QUÍMICOS - MATERIAIS DE CONSUMO EM OBRAS  (100,00%);"/>
    <m/>
    <n v="500"/>
    <n v="62881.049999999959"/>
    <x v="23"/>
    <x v="0"/>
    <n v="3"/>
    <x v="2"/>
    <x v="1"/>
    <x v="0"/>
  </r>
  <r>
    <d v="2025-03-13T00:00:00"/>
    <s v="BLOQUEIO JUDICIAL AÇÃO TRABALHISTA - ROBSON SANTIAGO - DESPESAS COM PROCESSOS  (100,00%);"/>
    <m/>
    <n v="3259.55"/>
    <n v="59621.499999999956"/>
    <x v="12"/>
    <x v="0"/>
    <n v="3"/>
    <x v="2"/>
    <x v="1"/>
    <x v="0"/>
  </r>
  <r>
    <d v="2025-03-14T00:00:00"/>
    <s v="REFEIÇÃO COLABORADORES E ALIMENTAÇÃO ADM - REFEIÇÕES COLABORADORES (50,00%);_x000a__x000a_ALIMENTAÇÃO ADM (50,00%);"/>
    <m/>
    <n v="136"/>
    <n v="59485.499999999956"/>
    <x v="35"/>
    <x v="0"/>
    <n v="3"/>
    <x v="2"/>
    <x v="1"/>
    <x v="0"/>
  </r>
  <r>
    <d v="2025-03-14T00:00:00"/>
    <s v="REFEIÇÃO COLABORADORES E ALIMENTAÇÃO ADM - REFEIÇÕES COLABORADORES (50,00%);_x000a__x000a_ALIMENTAÇÃO ADM (50,00%);"/>
    <m/>
    <n v="136"/>
    <n v="59349.499999999956"/>
    <x v="66"/>
    <x v="0"/>
    <n v="3"/>
    <x v="2"/>
    <x v="1"/>
    <x v="0"/>
  </r>
  <r>
    <d v="2025-03-14T00:00:00"/>
    <s v="R. FRANCISCO NOGUEIRA REF. 01/2025 - ENERGIA ALOJAMENTO (100,00%);"/>
    <m/>
    <n v="745.29"/>
    <n v="58604.209999999955"/>
    <x v="81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140.01"/>
    <n v="58464.199999999953"/>
    <x v="26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299.99"/>
    <n v="58164.209999999955"/>
    <x v="40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25.01"/>
    <n v="58139.199999999953"/>
    <x v="35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41.39"/>
    <n v="58097.809999999954"/>
    <x v="72"/>
    <x v="0"/>
    <n v="3"/>
    <x v="2"/>
    <x v="1"/>
    <x v="0"/>
  </r>
  <r>
    <d v="2025-03-14T00:00:00"/>
    <s v="MATERIAIS DE LIMPEZA E ALIMENTAÇÃO ADM - MATERIAIS DE LIMPEZA / HIGIENE  (35,47%);_x000a__x000a_ALIMENTAÇÃO ADM (64,53%);"/>
    <m/>
    <n v="100.01"/>
    <n v="57997.799999999952"/>
    <x v="28"/>
    <x v="0"/>
    <n v="3"/>
    <x v="2"/>
    <x v="1"/>
    <x v="0"/>
  </r>
  <r>
    <d v="2025-03-14T00:00:00"/>
    <s v="MATERIAIS DE LIMPEZA E ALIMENTAÇÃO ADM - MATERIAIS DE LIMPEZA / HIGIENE  (35,47%);_x000a__x000a_ALIMENTAÇÃO ADM (64,53%);"/>
    <m/>
    <n v="181.96"/>
    <n v="57815.839999999953"/>
    <x v="66"/>
    <x v="0"/>
    <n v="3"/>
    <x v="2"/>
    <x v="1"/>
    <x v="0"/>
  </r>
  <r>
    <d v="2025-03-14T00:00:00"/>
    <s v="LOCAÇÃO MUNCK DEVOLUÇÃO TELHAR - LOCAÇÃO MUNCK / GUINDASTES (100,00%);"/>
    <m/>
    <n v="1000"/>
    <n v="56815.839999999953"/>
    <x v="37"/>
    <x v="0"/>
    <n v="3"/>
    <x v="2"/>
    <x v="1"/>
    <x v="0"/>
  </r>
  <r>
    <d v="2025-03-14T00:00:00"/>
    <s v="LEONARDO LUIS DA SILVA SANTANA - PIX  leoluris2020@gmail.com - REFEIÇÕES COLABORADORES (100,00%);"/>
    <m/>
    <n v="140"/>
    <n v="56675.839999999953"/>
    <x v="35"/>
    <x v="0"/>
    <n v="3"/>
    <x v="2"/>
    <x v="1"/>
    <x v="0"/>
  </r>
  <r>
    <d v="2025-03-14T00:00:00"/>
    <s v="MANUTENÇAO FEIXA DE MOLA ONIBOS IVECO - MANUTENÇÃO/PEÇAS  VEICULOS (100,00%);"/>
    <m/>
    <n v="882"/>
    <n v="55793.839999999953"/>
    <x v="43"/>
    <x v="0"/>
    <n v="3"/>
    <x v="2"/>
    <x v="1"/>
    <x v="0"/>
  </r>
  <r>
    <d v="2025-03-14T00:00:00"/>
    <s v="DESPESAS DE VIAGENS / VISITAS TECNICAS - REFEIÇÕES COLABORADORES (100,00%);"/>
    <m/>
    <n v="14.37"/>
    <n v="55779.46999999995"/>
    <x v="35"/>
    <x v="0"/>
    <n v="3"/>
    <x v="2"/>
    <x v="1"/>
    <x v="0"/>
  </r>
  <r>
    <d v="2025-03-14T00:00:00"/>
    <s v="GASTOS COMERCIAIS VISITA ARAXA - MG - COMBUSTIVEL VEICULOS (100,00%);"/>
    <m/>
    <n v="350"/>
    <n v="55429.46999999995"/>
    <x v="26"/>
    <x v="0"/>
    <n v="3"/>
    <x v="2"/>
    <x v="1"/>
    <x v="0"/>
  </r>
  <r>
    <d v="2025-03-14T00:00:00"/>
    <s v="WALTERCIDES DE PAIVA JUNIOR - PIX 593.645.051-15 - MANUTENÇÃO/PEÇAS MAQUINAS E EQUIPAMENTOS (100,00%);"/>
    <m/>
    <n v="250"/>
    <n v="55179.46999999995"/>
    <x v="48"/>
    <x v="0"/>
    <n v="3"/>
    <x v="2"/>
    <x v="1"/>
    <x v="0"/>
  </r>
  <r>
    <d v="2025-03-14T00:00:00"/>
    <s v="TAG FRONTAL AIS 001 - SERVIÇO PLOTAGEM / ADESIVO / PLACAS / CRACHAS  (100,00%);"/>
    <m/>
    <n v="80"/>
    <n v="55099.46999999995"/>
    <x v="75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92.03"/>
    <n v="55007.439999999951"/>
    <x v="35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195.89"/>
    <n v="54811.549999999952"/>
    <x v="64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247.95"/>
    <n v="54563.599999999955"/>
    <x v="27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409.09"/>
    <n v="54154.509999999958"/>
    <x v="70"/>
    <x v="0"/>
    <n v="3"/>
    <x v="2"/>
    <x v="1"/>
    <x v="0"/>
  </r>
  <r>
    <d v="2025-03-14T00:00:00"/>
    <s v="JULIO CESAR DE OLIVEIRA QUEIROZ - PIX 416.142.593-72 - TRANSPORTE DE COLABORADORES  (100,00%);"/>
    <m/>
    <n v="2450"/>
    <n v="51704.509999999958"/>
    <x v="39"/>
    <x v="0"/>
    <n v="3"/>
    <x v="2"/>
    <x v="1"/>
    <x v="0"/>
  </r>
  <r>
    <d v="2025-03-14T00:00:00"/>
    <s v="VALE ALIMENTAÇÃO REF. 02/2025 - VALE ALIMENTAÇÃO (100,00%);"/>
    <m/>
    <n v="17000"/>
    <n v="34704.509999999958"/>
    <x v="76"/>
    <x v="0"/>
    <n v="3"/>
    <x v="2"/>
    <x v="1"/>
    <x v="0"/>
  </r>
  <r>
    <d v="2025-03-14T00:00:00"/>
    <s v="CIANO JUNIOR JUNAO DOBLO - SERVIÇO MECANICO  (100,00%);"/>
    <m/>
    <n v="2257.41"/>
    <n v="32447.099999999951"/>
    <x v="86"/>
    <x v="0"/>
    <n v="3"/>
    <x v="2"/>
    <x v="1"/>
    <x v="0"/>
  </r>
  <r>
    <d v="2025-03-14T00:00:00"/>
    <s v="BEBEDOR P/ OBRA - MATERIAS DE ESCRITORIO / PAPELARIA  (100,00%);"/>
    <m/>
    <n v="850"/>
    <n v="31597.099999999951"/>
    <x v="64"/>
    <x v="0"/>
    <n v="3"/>
    <x v="2"/>
    <x v="1"/>
    <x v="0"/>
  </r>
  <r>
    <d v="2025-03-14T00:00:00"/>
    <s v="MANUTENÇÃO OROCH - CAMERA DE RE - MANUTENÇÃO/PEÇAS  VEICULOS (100,00%);"/>
    <m/>
    <n v="1100"/>
    <n v="30497.099999999951"/>
    <x v="43"/>
    <x v="0"/>
    <n v="3"/>
    <x v="2"/>
    <x v="1"/>
    <x v="0"/>
  </r>
  <r>
    <d v="2025-03-14T00:00:00"/>
    <s v="REFEIÇÕES COLABORADORES 2º QUINZENA MARÇO - REFEIÇÕES COLABORADORES (100,00%);"/>
    <m/>
    <n v="6000"/>
    <n v="24497.099999999951"/>
    <x v="35"/>
    <x v="0"/>
    <n v="3"/>
    <x v="2"/>
    <x v="1"/>
    <x v="0"/>
  </r>
  <r>
    <d v="2025-03-14T00:00:00"/>
    <s v="LAVAGEM DOBLO - SERVIÇO LAVA JATO (100,00%);"/>
    <m/>
    <n v="150"/>
    <n v="24347.099999999951"/>
    <x v="47"/>
    <x v="0"/>
    <n v="3"/>
    <x v="2"/>
    <x v="1"/>
    <x v="0"/>
  </r>
  <r>
    <d v="2025-03-14T00:00:00"/>
    <s v="REFEIÇÕES COLABORADORES 2º QUINZENA MARÇO - REFEIÇÕES COLABORADORES (100,00%);"/>
    <m/>
    <n v="1080"/>
    <n v="23267.099999999951"/>
    <x v="35"/>
    <x v="0"/>
    <n v="3"/>
    <x v="2"/>
    <x v="1"/>
    <x v="0"/>
  </r>
  <r>
    <d v="2025-03-14T00:00:00"/>
    <s v="REFEIÇÕES COLABORADORES 2º QUINZENA MARÇO - REFEIÇÕES COLABORADORES (100,00%);"/>
    <m/>
    <n v="5169"/>
    <n v="18098.099999999951"/>
    <x v="35"/>
    <x v="0"/>
    <n v="3"/>
    <x v="2"/>
    <x v="1"/>
    <x v="0"/>
  </r>
  <r>
    <d v="2025-03-14T00:00:00"/>
    <s v="REFEIÇÕES COLABORADORES 2º QUINZENA MARÇO - REFEIÇÕES COLABORADORES (100,00%);"/>
    <m/>
    <n v="3244"/>
    <n v="14854.099999999951"/>
    <x v="35"/>
    <x v="0"/>
    <n v="3"/>
    <x v="2"/>
    <x v="1"/>
    <x v="0"/>
  </r>
  <r>
    <d v="2025-03-14T00:00:00"/>
    <s v="REFEIÇÕES COLABORADORES 2º QUINZENA MARÇO - REFEIÇÕES COLABORADORES (100,00%);"/>
    <m/>
    <n v="3480"/>
    <n v="11374.099999999951"/>
    <x v="35"/>
    <x v="0"/>
    <n v="3"/>
    <x v="2"/>
    <x v="1"/>
    <x v="0"/>
  </r>
  <r>
    <d v="2025-03-14T00:00:00"/>
    <s v="REFEIÇÕES COLABORADORES 2º QUINZENA MARÇO - REFEIÇÕES COLABORADORES (100,00%);"/>
    <m/>
    <n v="3900"/>
    <n v="7474.0999999999513"/>
    <x v="35"/>
    <x v="0"/>
    <n v="3"/>
    <x v="2"/>
    <x v="1"/>
    <x v="0"/>
  </r>
  <r>
    <d v="2025-03-14T00:00:00"/>
    <s v="REFEIÇÕES COLABORADORES 2º QUINZENA MARÇO - REFEIÇÕES COLABORADORES (100,00%);"/>
    <m/>
    <n v="7356"/>
    <n v="118.09999999995125"/>
    <x v="35"/>
    <x v="0"/>
    <n v="3"/>
    <x v="2"/>
    <x v="1"/>
    <x v="0"/>
  </r>
  <r>
    <d v="2025-03-14T00:00:00"/>
    <s v="REFEIÇÕES COLABORADORES 2º QUINZENA MARÇO - REFEIÇÕES COLABORADORES (100,00%);"/>
    <m/>
    <n v="1910"/>
    <n v="-1791.9000000000487"/>
    <x v="35"/>
    <x v="0"/>
    <n v="3"/>
    <x v="2"/>
    <x v="1"/>
    <x v="0"/>
  </r>
  <r>
    <d v="2025-03-14T00:00:00"/>
    <s v="REFEIÇÕES COLABORADORES - REFEIÇÕES COLABORADORES (100,00%);"/>
    <m/>
    <n v="1785"/>
    <n v="-3576.9000000000487"/>
    <x v="35"/>
    <x v="0"/>
    <n v="3"/>
    <x v="2"/>
    <x v="1"/>
    <x v="0"/>
  </r>
  <r>
    <d v="2025-03-14T00:00:00"/>
    <s v="CORREIOS - FRETE TRANSPORTADORA (100,00%);"/>
    <m/>
    <n v="284.2"/>
    <n v="-3861.1000000000486"/>
    <x v="31"/>
    <x v="0"/>
    <n v="3"/>
    <x v="2"/>
    <x v="1"/>
    <x v="0"/>
  </r>
  <r>
    <d v="2025-03-17T00:00:00"/>
    <s v="BM 14 - Recebimento de Clientes (100,00%);"/>
    <n v="407147.47"/>
    <m/>
    <n v="403286.36999999994"/>
    <x v="3"/>
    <x v="0"/>
    <n v="3"/>
    <x v="2"/>
    <x v="1"/>
    <x v="0"/>
  </r>
  <r>
    <d v="2025-03-17T00:00:00"/>
    <s v="SISTEMA CNPJ 01.116.645/0001-57 - SISTEMA / SERVIDOR  (100,00%);"/>
    <m/>
    <n v="658"/>
    <n v="402628.36999999994"/>
    <x v="69"/>
    <x v="0"/>
    <n v="3"/>
    <x v="2"/>
    <x v="1"/>
    <x v="0"/>
  </r>
  <r>
    <d v="2025-03-17T00:00:00"/>
    <s v="INTERNET AABA - INTERNET OBRAS  (100,00%);"/>
    <m/>
    <n v="70"/>
    <n v="402558.36999999994"/>
    <x v="30"/>
    <x v="0"/>
    <n v="3"/>
    <x v="2"/>
    <x v="1"/>
    <x v="0"/>
  </r>
  <r>
    <d v="2025-03-17T00:00:00"/>
    <s v="IPVA SAVEIRO RB MBVS - PLACA QTN3I85 3º PARCELA - IPVA (100,00%);"/>
    <m/>
    <n v="198.65"/>
    <n v="402359.71999999991"/>
    <x v="105"/>
    <x v="0"/>
    <n v="3"/>
    <x v="2"/>
    <x v="1"/>
    <x v="0"/>
  </r>
  <r>
    <d v="2025-03-17T00:00:00"/>
    <s v="IPVA FIAT/TORO FREEDOM AT9 D - PLACA PLQ2I02 3º PARCELA - IPVA (100,00%);"/>
    <m/>
    <n v="440.35"/>
    <n v="401919.36999999994"/>
    <x v="105"/>
    <x v="0"/>
    <n v="3"/>
    <x v="2"/>
    <x v="1"/>
    <x v="0"/>
  </r>
  <r>
    <d v="2025-03-17T00:00:00"/>
    <s v="IPVA CHEVROLET/S10 LT DD4 - PLACA OBA1J57 3º PARCELA - IPVA (100,00%);"/>
    <m/>
    <n v="354.6"/>
    <n v="401564.76999999996"/>
    <x v="105"/>
    <x v="0"/>
    <n v="3"/>
    <x v="2"/>
    <x v="1"/>
    <x v="0"/>
  </r>
  <r>
    <d v="2025-03-17T00:00:00"/>
    <s v="IPVA RENAULT/OROCH PRO 16 - PLACA SDK1B29 3º PARCELA - IPVA (100,00%);"/>
    <m/>
    <n v="353.48"/>
    <n v="401211.29"/>
    <x v="105"/>
    <x v="0"/>
    <n v="3"/>
    <x v="2"/>
    <x v="1"/>
    <x v="0"/>
  </r>
  <r>
    <d v="2025-03-17T00:00:00"/>
    <s v="IPVA IVECO/CITYCLASS 70C17 - PLACA ONB7A66 3º PARCELA - IPVA (100,00%);"/>
    <m/>
    <n v="117.39"/>
    <n v="401093.89999999997"/>
    <x v="105"/>
    <x v="0"/>
    <n v="3"/>
    <x v="2"/>
    <x v="1"/>
    <x v="0"/>
  </r>
  <r>
    <d v="2025-03-17T00:00:00"/>
    <s v="IPVA HYUNDAI/HB20S 1.6A PREM - PLACA QTS7F16 3º PARCELA - IPVA (100,00%);"/>
    <m/>
    <n v="253.11"/>
    <n v="400840.79"/>
    <x v="105"/>
    <x v="0"/>
    <n v="3"/>
    <x v="2"/>
    <x v="1"/>
    <x v="0"/>
  </r>
  <r>
    <d v="2025-03-17T00:00:00"/>
    <s v="IPVA FORD/KA SE 1.0 HA C - PLACA RBM4C88 3º PARCELA - IPVA (100,00%);"/>
    <m/>
    <n v="132.57"/>
    <n v="400708.22"/>
    <x v="105"/>
    <x v="0"/>
    <n v="3"/>
    <x v="2"/>
    <x v="1"/>
    <x v="0"/>
  </r>
  <r>
    <d v="2025-03-17T00:00:00"/>
    <s v="IPVA FIAT/ARGO DRIVE 1.0 - PLACA PBE2E75 3º PARCELA - IPVA (100,00%);"/>
    <m/>
    <n v="129.22"/>
    <n v="400579"/>
    <x v="105"/>
    <x v="0"/>
    <n v="3"/>
    <x v="2"/>
    <x v="1"/>
    <x v="0"/>
  </r>
  <r>
    <d v="2025-03-17T00:00:00"/>
    <s v="IPVA I/FORD RANGER XLTCD3D4A - PLACA SDN9A29 3º PARCELA - IPVA (100,00%);"/>
    <m/>
    <n v="980.62"/>
    <n v="399598.38"/>
    <x v="105"/>
    <x v="0"/>
    <n v="3"/>
    <x v="2"/>
    <x v="1"/>
    <x v="0"/>
  </r>
  <r>
    <d v="2025-03-17T00:00:00"/>
    <s v="IPVA I/FORD RANGER XLTCD4A32C - PLACA RCF2A85 3º PARCELA - IPVA (100,00%);"/>
    <m/>
    <n v="621.51"/>
    <n v="398976.87"/>
    <x v="105"/>
    <x v="0"/>
    <n v="3"/>
    <x v="2"/>
    <x v="1"/>
    <x v="0"/>
  </r>
  <r>
    <d v="2025-03-17T00:00:00"/>
    <s v="IPVA I/FORD RANGER XLTCD4A32C - PLACA PRW6F12 3º PARCELA - IPVA (100,00%);"/>
    <m/>
    <n v="562.98"/>
    <n v="398413.89"/>
    <x v="105"/>
    <x v="0"/>
    <n v="3"/>
    <x v="2"/>
    <x v="1"/>
    <x v="0"/>
  </r>
  <r>
    <d v="2025-03-17T00:00:00"/>
    <s v="IPVA EFFA/V21 - PLACA SDJ9E34 3º PARCELA - IPVA (100,00%);"/>
    <m/>
    <n v="323.81"/>
    <n v="398090.08"/>
    <x v="105"/>
    <x v="0"/>
    <n v="3"/>
    <x v="2"/>
    <x v="1"/>
    <x v="0"/>
  </r>
  <r>
    <d v="2025-03-17T00:00:00"/>
    <s v="IPVA FIAT/DOBLO ESSENCE 7L E - PLACA RMN9D83 3º PARCELA - IPVA (100,00%);"/>
    <m/>
    <n v="276.27"/>
    <n v="397813.81"/>
    <x v="105"/>
    <x v="0"/>
    <n v="3"/>
    <x v="2"/>
    <x v="1"/>
    <x v="0"/>
  </r>
  <r>
    <d v="2025-03-17T00:00:00"/>
    <s v="ALUGUEL KITNET GOIANIA  15/03 A 15/04 - ALUGUEL ALOJAMENTO  (100,00%);"/>
    <m/>
    <n v="1300"/>
    <n v="396513.81"/>
    <x v="21"/>
    <x v="0"/>
    <n v="3"/>
    <x v="2"/>
    <x v="1"/>
    <x v="0"/>
  </r>
  <r>
    <d v="2025-03-17T00:00:00"/>
    <s v="ALUGUEL KITNET 15-03 A 15-04-25 - ALUGUEL ALOJAMENTO  (100,00%);"/>
    <m/>
    <n v="800"/>
    <n v="395713.81"/>
    <x v="21"/>
    <x v="0"/>
    <n v="3"/>
    <x v="2"/>
    <x v="1"/>
    <x v="0"/>
  </r>
  <r>
    <d v="2025-03-17T00:00:00"/>
    <s v="YCARO ELIANA 15.03 A 15.04 - ALUGUEL ALOJAMENTO  (100,00%);"/>
    <m/>
    <n v="1500"/>
    <n v="394213.81"/>
    <x v="21"/>
    <x v="0"/>
    <n v="3"/>
    <x v="2"/>
    <x v="1"/>
    <x v="0"/>
  </r>
  <r>
    <d v="2025-03-17T00:00:00"/>
    <s v="ALUG 15-03 A 15-04 RUA DO NIQUEL PECEM - ALUGUEL ALOJAMENTO  (100,00%);"/>
    <m/>
    <n v="1160"/>
    <n v="393053.81"/>
    <x v="21"/>
    <x v="0"/>
    <n v="3"/>
    <x v="2"/>
    <x v="1"/>
    <x v="0"/>
  </r>
  <r>
    <d v="2025-03-17T00:00:00"/>
    <s v="ELESSANDRO OLIVEIRA - PIX  elessandrodeoliveira07@gmail.com - ALUGUEL ALOJAMENTO  (100,00%);"/>
    <m/>
    <n v="850"/>
    <n v="392203.81"/>
    <x v="21"/>
    <x v="0"/>
    <n v="3"/>
    <x v="2"/>
    <x v="1"/>
    <x v="0"/>
  </r>
  <r>
    <d v="2025-03-17T00:00:00"/>
    <s v="COMBUSTIVEL - COMBUSTIVEL VEICULOS (100,00%);"/>
    <m/>
    <n v="2526.52"/>
    <n v="389677.29"/>
    <x v="26"/>
    <x v="0"/>
    <n v="3"/>
    <x v="2"/>
    <x v="1"/>
    <x v="0"/>
  </r>
  <r>
    <d v="2025-03-17T00:00:00"/>
    <s v="SISTEMA CNPJ 01.116.645/0001-57 - SISTEMA / SERVIDOR  (100,00%);"/>
    <m/>
    <n v="570"/>
    <n v="389107.29"/>
    <x v="69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70"/>
    <n v="389037.29"/>
    <x v="35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1154.17"/>
    <n v="387883.12"/>
    <x v="98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132.56"/>
    <n v="387750.56"/>
    <x v="23"/>
    <x v="0"/>
    <n v="3"/>
    <x v="2"/>
    <x v="1"/>
    <x v="0"/>
  </r>
  <r>
    <d v="2025-03-17T00:00:00"/>
    <s v="IPVA RENAULT/OROCH EXP 16 SCE - PLACA RTP7H45 1º PARCELA - IPVA (100,00%);"/>
    <m/>
    <n v="283.44"/>
    <n v="387467.12"/>
    <x v="105"/>
    <x v="0"/>
    <n v="3"/>
    <x v="2"/>
    <x v="1"/>
    <x v="0"/>
  </r>
  <r>
    <d v="2025-03-17T00:00:00"/>
    <s v="IPVA RENAULT/OROCH EXP 16 SCE - PLACA RTP7H45 2º PARCELA - IPVA (100,00%);"/>
    <m/>
    <n v="283.44"/>
    <n v="387183.68"/>
    <x v="105"/>
    <x v="0"/>
    <n v="3"/>
    <x v="2"/>
    <x v="1"/>
    <x v="0"/>
  </r>
  <r>
    <d v="2025-03-17T00:00:00"/>
    <s v="IPVA RENAULT/OROCH EXP 16 SCE - PLACA RTP7H45 3º PARCELA - IPVA (100,00%);"/>
    <m/>
    <n v="283.44"/>
    <n v="386900.24"/>
    <x v="105"/>
    <x v="0"/>
    <n v="3"/>
    <x v="2"/>
    <x v="1"/>
    <x v="0"/>
  </r>
  <r>
    <d v="2025-03-17T00:00:00"/>
    <s v="ALIMENTAÇÃO 15° NOVATO - REFEIÇÕES COLABORADORES (100,00%);"/>
    <m/>
    <n v="712.5"/>
    <n v="386187.74"/>
    <x v="35"/>
    <x v="0"/>
    <n v="3"/>
    <x v="2"/>
    <x v="1"/>
    <x v="0"/>
  </r>
  <r>
    <d v="2025-03-17T00:00:00"/>
    <s v="TINTA DEMARCACAO SERVIÇO CMOC - TINTAS E SOLVENTES (100,00%);"/>
    <m/>
    <n v="5966.87"/>
    <n v="380220.87"/>
    <x v="34"/>
    <x v="0"/>
    <n v="3"/>
    <x v="2"/>
    <x v="1"/>
    <x v="0"/>
  </r>
  <r>
    <d v="2025-03-17T00:00:00"/>
    <s v="DESPESA VIAGEM MARCOS MAGALHÃES - REFEIÇÕES COLABORADORES (30,38%);_x000a__x000a_PASSAGENS COLABORADORES (69,62%);"/>
    <m/>
    <n v="240"/>
    <n v="379980.87"/>
    <x v="35"/>
    <x v="0"/>
    <n v="3"/>
    <x v="2"/>
    <x v="1"/>
    <x v="0"/>
  </r>
  <r>
    <d v="2025-03-17T00:00:00"/>
    <s v="DESPESA VIAGEM MARCOS MAGALHÃES - REFEIÇÕES COLABORADORES (30,38%);_x000a__x000a_PASSAGENS COLABORADORES (69,62%);"/>
    <m/>
    <n v="550"/>
    <n v="379430.87"/>
    <x v="36"/>
    <x v="0"/>
    <n v="3"/>
    <x v="2"/>
    <x v="1"/>
    <x v="0"/>
  </r>
  <r>
    <d v="2025-03-17T00:00:00"/>
    <s v="REFEIÇÃO COLABORADORES NIQUELANDIA MÊS 02/25 - REFEIÇÕES COLABORADORES (100,00%);"/>
    <m/>
    <n v="1293.5999999999999"/>
    <n v="378137.27"/>
    <x v="35"/>
    <x v="0"/>
    <n v="3"/>
    <x v="2"/>
    <x v="1"/>
    <x v="0"/>
  </r>
  <r>
    <d v="2025-03-17T00:00:00"/>
    <s v="ENCOMENDA DE NOTEBOOK GOIÂNIA X BARRO ALTO - FRETE TRANSPORTADORA (100,00%);"/>
    <m/>
    <n v="130"/>
    <n v="378007.27"/>
    <x v="31"/>
    <x v="0"/>
    <n v="3"/>
    <x v="2"/>
    <x v="1"/>
    <x v="0"/>
  </r>
  <r>
    <d v="2025-03-17T00:00:00"/>
    <s v="02 PNEUS P/ FIAT TORO - MANUTENÇÃO/PEÇAS  VEICULOS (100,00%);"/>
    <m/>
    <n v="1360"/>
    <n v="376647.27"/>
    <x v="43"/>
    <x v="0"/>
    <n v="3"/>
    <x v="2"/>
    <x v="1"/>
    <x v="0"/>
  </r>
  <r>
    <d v="2025-03-17T00:00:00"/>
    <s v="TRANSFERÊNCIA ENTRE BANCOS ITAÚ X SAFRA - Transferência entre Bancos (100,00%);"/>
    <m/>
    <n v="52190.259999999995"/>
    <n v="324457.01"/>
    <x v="1"/>
    <x v="0"/>
    <n v="3"/>
    <x v="2"/>
    <x v="1"/>
    <x v="0"/>
  </r>
  <r>
    <d v="2025-03-17T00:00:00"/>
    <s v="TRANSFERÊNCIA ENTRE BANCOS ITAÚ X SAFRA - Transferência entre Bancos (100,00%);"/>
    <m/>
    <n v="3882.22"/>
    <n v="320574.79000000004"/>
    <x v="1"/>
    <x v="0"/>
    <n v="3"/>
    <x v="2"/>
    <x v="1"/>
    <x v="0"/>
  </r>
  <r>
    <d v="2025-03-17T00:00:00"/>
    <s v="TRANSFERÊNCIA ENTRE BANCOS ITAÚ X MERCANTIL - Transferência entre Bancos (100,00%);"/>
    <m/>
    <n v="100000"/>
    <n v="220574.79000000004"/>
    <x v="1"/>
    <x v="0"/>
    <n v="3"/>
    <x v="2"/>
    <x v="1"/>
    <x v="0"/>
  </r>
  <r>
    <d v="2025-03-17T00:00:00"/>
    <s v="DESBLOQUEIO JUDICIAL AÇÃO TRABALHISTA ROBSON SANTIAGO - DESPESAS COM PROCESSOS  (100,00%);"/>
    <n v="3259.55"/>
    <m/>
    <n v="223834.34000000003"/>
    <x v="13"/>
    <x v="0"/>
    <n v="3"/>
    <x v="2"/>
    <x v="1"/>
    <x v="0"/>
  </r>
  <r>
    <d v="2025-03-17T00:00:00"/>
    <s v="BM 12 FOSFATO CATALÃO MANUTENÇÃO - Recebimento de Clientes (100,00%);"/>
    <n v="20408.8"/>
    <m/>
    <n v="244243.14"/>
    <x v="3"/>
    <x v="0"/>
    <n v="3"/>
    <x v="2"/>
    <x v="1"/>
    <x v="0"/>
  </r>
  <r>
    <d v="2025-03-17T00:00:00"/>
    <s v="BM 12 FOSFATO OUVIDOR MANUTENÇÃO - Recebimento de Clientes (100,00%);"/>
    <n v="18294.91"/>
    <m/>
    <n v="262538.05"/>
    <x v="3"/>
    <x v="0"/>
    <n v="3"/>
    <x v="2"/>
    <x v="1"/>
    <x v="0"/>
  </r>
  <r>
    <d v="2025-03-17T00:00:00"/>
    <s v="BM 12 FOSFATO OUVIDOR ENGENHARIA - Recebimento de Clientes (100,00%);"/>
    <n v="26643.05"/>
    <m/>
    <n v="289181.09999999998"/>
    <x v="3"/>
    <x v="0"/>
    <n v="3"/>
    <x v="2"/>
    <x v="1"/>
    <x v="0"/>
  </r>
  <r>
    <d v="2025-03-17T00:00:00"/>
    <s v="REFEIÇÕES COLABORADORES E ALIM ADM - REFEIÇÕES COLABORADORES (50,00%);_x000a__x000a_ALIMENTAÇÃO ADM (50,00%);"/>
    <m/>
    <n v="80"/>
    <n v="289101.09999999998"/>
    <x v="35"/>
    <x v="0"/>
    <n v="3"/>
    <x v="2"/>
    <x v="1"/>
    <x v="0"/>
  </r>
  <r>
    <d v="2025-03-17T00:00:00"/>
    <s v="REFEIÇÕES COLABORADORES E ALIM ADM - REFEIÇÕES COLABORADORES (50,00%);_x000a__x000a_ALIMENTAÇÃO ADM (50,00%);"/>
    <m/>
    <n v="80"/>
    <n v="289021.09999999998"/>
    <x v="66"/>
    <x v="0"/>
    <n v="3"/>
    <x v="2"/>
    <x v="1"/>
    <x v="0"/>
  </r>
  <r>
    <d v="2025-03-17T00:00:00"/>
    <s v="GASTOS COM PROPAGANDA/ COMERCIAL - SERVIÇO GOOGLE ADS (100,00%);"/>
    <m/>
    <n v="2000"/>
    <n v="287021.09999999998"/>
    <x v="87"/>
    <x v="0"/>
    <n v="3"/>
    <x v="2"/>
    <x v="1"/>
    <x v="0"/>
  </r>
  <r>
    <d v="2025-03-17T00:00:00"/>
    <s v="ANUIDADE ITAÚ - TARIFAS BANCARIAS (100,00%);"/>
    <m/>
    <n v="44"/>
    <n v="286977.09999999998"/>
    <x v="8"/>
    <x v="0"/>
    <n v="3"/>
    <x v="2"/>
    <x v="1"/>
    <x v="0"/>
  </r>
  <r>
    <d v="2025-03-17T00:00:00"/>
    <s v="ANUIDADE ITAÚ NOVO 7/12 - TARIFAS BANCARIAS (100,00%);"/>
    <m/>
    <n v="76.5"/>
    <n v="286900.59999999998"/>
    <x v="8"/>
    <x v="0"/>
    <n v="3"/>
    <x v="2"/>
    <x v="1"/>
    <x v="0"/>
  </r>
  <r>
    <d v="2025-03-17T00:00:00"/>
    <s v="SEGURO RANGER PRW 3/10 - SEGUROS DE VEICULOS  (100,00%);"/>
    <m/>
    <n v="564.98"/>
    <n v="286335.62"/>
    <x v="71"/>
    <x v="0"/>
    <n v="3"/>
    <x v="2"/>
    <x v="1"/>
    <x v="0"/>
  </r>
  <r>
    <d v="2025-03-17T00:00:00"/>
    <s v="YELUMSEG / RANGER GENILDO 3/10 - SEGUROS DE VEICULOS  (100,00%);"/>
    <m/>
    <n v="580.69000000000005"/>
    <n v="285754.93"/>
    <x v="71"/>
    <x v="0"/>
    <n v="3"/>
    <x v="2"/>
    <x v="1"/>
    <x v="0"/>
  </r>
  <r>
    <d v="2025-03-17T00:00:00"/>
    <s v="INFOMIDIA / NOTEBOOK SANSUMG 2/6 - MATERIAIS DE INFORMATICA / COMPUTADOR (100,00%);"/>
    <m/>
    <n v="301.37"/>
    <n v="285453.56"/>
    <x v="70"/>
    <x v="0"/>
    <n v="3"/>
    <x v="2"/>
    <x v="1"/>
    <x v="0"/>
  </r>
  <r>
    <d v="2025-03-17T00:00:00"/>
    <s v="PISOS P/ GALPÃO ADM 2/10 - DESPESAS C/ CONSTRUÇÃO ESCRITORIO ADM  (100,00%);"/>
    <m/>
    <n v="445"/>
    <n v="285008.56"/>
    <x v="112"/>
    <x v="0"/>
    <n v="3"/>
    <x v="2"/>
    <x v="1"/>
    <x v="0"/>
  </r>
  <r>
    <d v="2025-03-17T00:00:00"/>
    <s v="PISOS P/ GALPÃO ADM 2/10 - DESPESAS C/ CONSTRUÇÃO ESCRITORIO ADM  (100,00%);"/>
    <m/>
    <n v="1500"/>
    <n v="283508.56"/>
    <x v="112"/>
    <x v="0"/>
    <n v="3"/>
    <x v="2"/>
    <x v="1"/>
    <x v="0"/>
  </r>
  <r>
    <d v="2025-03-17T00:00:00"/>
    <s v="UBER - SERVIÇO MOTOBOY / UBER  (100,00%);"/>
    <m/>
    <n v="179.43"/>
    <n v="283329.13"/>
    <x v="73"/>
    <x v="0"/>
    <n v="3"/>
    <x v="2"/>
    <x v="1"/>
    <x v="0"/>
  </r>
  <r>
    <d v="2025-03-17T00:00:00"/>
    <s v="STARLINK - INTERNET OBRAS  (100,00%);"/>
    <m/>
    <n v="236.44"/>
    <n v="283092.69"/>
    <x v="30"/>
    <x v="0"/>
    <n v="3"/>
    <x v="2"/>
    <x v="1"/>
    <x v="0"/>
  </r>
  <r>
    <d v="2025-03-17T00:00:00"/>
    <s v="STARLINK - INTERNET OBRAS  (100,00%);"/>
    <m/>
    <n v="237.9"/>
    <n v="282854.78999999998"/>
    <x v="30"/>
    <x v="0"/>
    <n v="3"/>
    <x v="2"/>
    <x v="1"/>
    <x v="0"/>
  </r>
  <r>
    <d v="2025-03-17T00:00:00"/>
    <s v="AUTENTIQUE.COM - SISTEMA / SERVIDOR  (100,00%);"/>
    <m/>
    <n v="99"/>
    <n v="282755.78999999998"/>
    <x v="69"/>
    <x v="0"/>
    <n v="3"/>
    <x v="2"/>
    <x v="1"/>
    <x v="0"/>
  </r>
  <r>
    <d v="2025-03-17T00:00:00"/>
    <s v="MANUTENÇÃO VEÍCULO FIAT TORO 1/4 - MANUTENÇÃO/PEÇAS  VEICULOS (100,00%);"/>
    <m/>
    <n v="1050"/>
    <n v="281705.78999999998"/>
    <x v="43"/>
    <x v="0"/>
    <n v="3"/>
    <x v="2"/>
    <x v="1"/>
    <x v="0"/>
  </r>
  <r>
    <d v="2025-03-17T00:00:00"/>
    <s v="INFOMIDIA / ALEX COMPUTADOR ADM 1/6 - MATERIAIS DE INFORMATICA / COMPUTADOR (100,00%);"/>
    <m/>
    <n v="332.22"/>
    <n v="281373.57"/>
    <x v="70"/>
    <x v="0"/>
    <n v="3"/>
    <x v="2"/>
    <x v="1"/>
    <x v="0"/>
  </r>
  <r>
    <d v="2025-03-17T00:00:00"/>
    <s v="MANUTENÇÃO VEÍCULO FIAT TORO (BOMBA INJETORA) 1/4 - MANUTENÇÃO/PEÇAS  VEICULOS (100,00%);"/>
    <m/>
    <n v="1032.5"/>
    <n v="280341.07"/>
    <x v="43"/>
    <x v="0"/>
    <n v="3"/>
    <x v="2"/>
    <x v="1"/>
    <x v="0"/>
  </r>
  <r>
    <d v="2025-03-17T00:00:00"/>
    <s v="ARTE NOVA / PLOTAGEM ÔNIBUS SCANER 1/2 - SERVIÇO PLOTAGEM / ADESIVO / PLACAS / CRACHAS  (100,00%);"/>
    <m/>
    <n v="2225"/>
    <n v="278116.07"/>
    <x v="75"/>
    <x v="0"/>
    <n v="3"/>
    <x v="2"/>
    <x v="1"/>
    <x v="0"/>
  </r>
  <r>
    <d v="2025-03-17T00:00:00"/>
    <s v="REDE MENDES / 06 PNEUS ÔNIBUS SCANER 01/03 - MANUTENÇÃO/PEÇAS  VEICULOS (100,00%);"/>
    <m/>
    <n v="1360"/>
    <n v="276756.07"/>
    <x v="43"/>
    <x v="0"/>
    <n v="3"/>
    <x v="2"/>
    <x v="1"/>
    <x v="0"/>
  </r>
  <r>
    <d v="2025-03-17T00:00:00"/>
    <s v="MANUTENÇÃO AR CONDICIONADO FIAT DOBLO - MANUTENÇÃO/PEÇAS  VEICULOS (100,00%);"/>
    <m/>
    <n v="450"/>
    <n v="276306.07"/>
    <x v="43"/>
    <x v="0"/>
    <n v="3"/>
    <x v="2"/>
    <x v="1"/>
    <x v="0"/>
  </r>
  <r>
    <d v="2025-03-17T00:00:00"/>
    <s v="MANUTENÇÃO FIAT DOBLO - BIELETA TRAS - MANUTENÇÃO/PEÇAS  VEICULOS (100,00%);"/>
    <m/>
    <n v="39"/>
    <n v="276267.07"/>
    <x v="43"/>
    <x v="0"/>
    <n v="3"/>
    <x v="2"/>
    <x v="1"/>
    <x v="0"/>
  </r>
  <r>
    <d v="2025-03-17T00:00:00"/>
    <s v="MANUTENÇÃO FIAT DOBLO - TUBO MOTOR / G SILENCIOSO - MANUTENÇÃO/PEÇAS  VEICULOS (100,00%);"/>
    <m/>
    <n v="480"/>
    <n v="275787.07"/>
    <x v="43"/>
    <x v="0"/>
    <n v="3"/>
    <x v="2"/>
    <x v="1"/>
    <x v="0"/>
  </r>
  <r>
    <d v="2025-03-17T00:00:00"/>
    <s v="MANUTENÇÃO FIAT DOBLO - PALHETA UNIVERSAL - MANUTENÇÃO/PEÇAS  VEICULOS (100,00%);"/>
    <m/>
    <n v="50"/>
    <n v="275737.07"/>
    <x v="43"/>
    <x v="0"/>
    <n v="3"/>
    <x v="2"/>
    <x v="1"/>
    <x v="0"/>
  </r>
  <r>
    <d v="2025-03-17T00:00:00"/>
    <s v="REF. FOLHA PAGAMENTO 02/2025 - SALARIO (100,00%);"/>
    <m/>
    <n v="14137.19"/>
    <n v="261599.88"/>
    <x v="7"/>
    <x v="0"/>
    <n v="3"/>
    <x v="2"/>
    <x v="1"/>
    <x v="0"/>
  </r>
  <r>
    <d v="2025-03-18T00:00:00"/>
    <s v="BM 06 FINAL - Recebimento de Clientes (100,00%);"/>
    <n v="76815"/>
    <m/>
    <n v="338414.88"/>
    <x v="3"/>
    <x v="0"/>
    <n v="3"/>
    <x v="2"/>
    <x v="1"/>
    <x v="0"/>
  </r>
  <r>
    <d v="2025-03-18T00:00:00"/>
    <s v="BM 06 FINAL - Recebimento de Clientes (100,00%);"/>
    <n v="76815"/>
    <m/>
    <n v="415229.88"/>
    <x v="3"/>
    <x v="0"/>
    <n v="3"/>
    <x v="2"/>
    <x v="1"/>
    <x v="0"/>
  </r>
  <r>
    <d v="2025-03-18T00:00:00"/>
    <s v="BM 06 FINAL - Recebimento de Clientes (100,00%);"/>
    <n v="76815"/>
    <m/>
    <n v="492044.88"/>
    <x v="3"/>
    <x v="0"/>
    <n v="3"/>
    <x v="2"/>
    <x v="1"/>
    <x v="0"/>
  </r>
  <r>
    <d v="2025-03-18T00:00:00"/>
    <s v="BM 06 FINAL - Recebimento de Clientes (100,00%);"/>
    <n v="76815"/>
    <m/>
    <n v="568859.88"/>
    <x v="3"/>
    <x v="0"/>
    <n v="3"/>
    <x v="2"/>
    <x v="1"/>
    <x v="0"/>
  </r>
  <r>
    <d v="2025-03-18T00:00:00"/>
    <s v="BM 06 FINAL - Recebimento de Clientes (100,00%);"/>
    <n v="38290.67"/>
    <m/>
    <n v="607150.55000000005"/>
    <x v="3"/>
    <x v="0"/>
    <n v="3"/>
    <x v="2"/>
    <x v="1"/>
    <x v="0"/>
  </r>
  <r>
    <d v="2025-03-18T00:00:00"/>
    <s v="R. DOS ANDRADAS 211 REF. 03/2025 - AGUA ALOJAMENTO (100,00%);"/>
    <m/>
    <n v="379.25"/>
    <n v="606771.30000000005"/>
    <x v="83"/>
    <x v="0"/>
    <n v="3"/>
    <x v="2"/>
    <x v="1"/>
    <x v="0"/>
  </r>
  <r>
    <d v="2025-03-18T00:00:00"/>
    <s v="R. DOS ANDRADAS 211 REF. 02/2025 - ENERGIA ALOJAMENTO (100,00%);"/>
    <m/>
    <n v="421.74"/>
    <n v="606349.56000000006"/>
    <x v="81"/>
    <x v="0"/>
    <n v="3"/>
    <x v="2"/>
    <x v="1"/>
    <x v="0"/>
  </r>
  <r>
    <d v="2025-03-18T00:00:00"/>
    <s v="R. ALFEU MARRA Nº 65 REF. 02/2025 - ENERGIA ALOJAMENTO (100,00%);"/>
    <m/>
    <n v="94.13"/>
    <n v="606255.43000000005"/>
    <x v="81"/>
    <x v="0"/>
    <n v="3"/>
    <x v="2"/>
    <x v="1"/>
    <x v="0"/>
  </r>
  <r>
    <d v="2025-03-18T00:00:00"/>
    <s v="RUA 02, Nº 175 LOTEAMENTO JK REF. 02/2025 - ENERGIA ALOJAMENTO (100,00%);"/>
    <m/>
    <n v="246.01"/>
    <n v="606009.42000000004"/>
    <x v="81"/>
    <x v="0"/>
    <n v="3"/>
    <x v="2"/>
    <x v="1"/>
    <x v="0"/>
  </r>
  <r>
    <d v="2025-03-18T00:00:00"/>
    <s v="RUA 02, 175 QD C LT 09 JK CATALÃO REF. 02/2025 - AGUA ALOJAMENTO (100,00%);"/>
    <m/>
    <n v="167.62"/>
    <n v="605841.80000000005"/>
    <x v="83"/>
    <x v="0"/>
    <n v="3"/>
    <x v="2"/>
    <x v="1"/>
    <x v="0"/>
  </r>
  <r>
    <d v="2025-03-18T00:00:00"/>
    <s v="RUA . 2, 44 JK CATALÃO  MES 02/2025 - ENERGIA ALOJAMENTO (100,00%);"/>
    <m/>
    <n v="181.38"/>
    <n v="605660.42000000004"/>
    <x v="81"/>
    <x v="0"/>
    <n v="3"/>
    <x v="2"/>
    <x v="1"/>
    <x v="0"/>
  </r>
  <r>
    <d v="2025-03-18T00:00:00"/>
    <s v="SANEAMENTO RUA . 2, 44 JK CATALÃO  MES 02/2025 - AGUA ALOJAMENTO (100,00%);"/>
    <m/>
    <n v="239.8"/>
    <n v="605420.62"/>
    <x v="83"/>
    <x v="0"/>
    <n v="3"/>
    <x v="2"/>
    <x v="1"/>
    <x v="0"/>
  </r>
  <r>
    <d v="2025-03-18T00:00:00"/>
    <s v="RUA DAS ANGÉLICAS Nº 309 REF. 02/2025 - ENERGIA ADM (100,00%);"/>
    <m/>
    <n v="4862.3100000000004"/>
    <n v="600558.30999999994"/>
    <x v="82"/>
    <x v="0"/>
    <n v="3"/>
    <x v="2"/>
    <x v="1"/>
    <x v="0"/>
  </r>
  <r>
    <d v="2025-03-18T00:00:00"/>
    <s v="AV. LENCOIS, 5 REF. 03/2025 - ENERGIA ALOJAMENTO (100,00%);"/>
    <m/>
    <n v="233.1"/>
    <n v="600325.21"/>
    <x v="81"/>
    <x v="0"/>
    <n v="3"/>
    <x v="2"/>
    <x v="1"/>
    <x v="0"/>
  </r>
  <r>
    <d v="2025-03-18T00:00:00"/>
    <s v="R. 402 Nº 916 QD 64 LT 08 REF. 02/2025 - AGUA ALOJAMENTO (100,00%);"/>
    <m/>
    <n v="66.77"/>
    <n v="600258.43999999994"/>
    <x v="83"/>
    <x v="0"/>
    <n v="3"/>
    <x v="2"/>
    <x v="1"/>
    <x v="0"/>
  </r>
  <r>
    <d v="2025-03-18T00:00:00"/>
    <s v="MATERIAIS DE LIMPEZA - MATERIAIS DE LIMPEZA / HIGIENE  (100,00%);"/>
    <m/>
    <n v="94.57"/>
    <n v="600163.87"/>
    <x v="28"/>
    <x v="0"/>
    <n v="3"/>
    <x v="2"/>
    <x v="1"/>
    <x v="0"/>
  </r>
  <r>
    <d v="2025-03-18T00:00:00"/>
    <s v="PLANO DE MANUTENÇÃO DOBLO RMN9D83 - MANUTENÇÃO/PEÇAS  VEICULOS (100,00%);"/>
    <m/>
    <n v="800"/>
    <n v="599363.87"/>
    <x v="43"/>
    <x v="0"/>
    <n v="3"/>
    <x v="2"/>
    <x v="1"/>
    <x v="0"/>
  </r>
  <r>
    <d v="2025-03-18T00:00:00"/>
    <s v="MARIA DA FE VIDAL PASCOA - PIX 07.430.239/0004-93 - COMBUSTIVEL VEICULOS (100,00%);"/>
    <m/>
    <n v="1000"/>
    <n v="598363.87"/>
    <x v="26"/>
    <x v="0"/>
    <n v="3"/>
    <x v="2"/>
    <x v="1"/>
    <x v="0"/>
  </r>
  <r>
    <d v="2025-03-18T00:00:00"/>
    <s v="REFEIÇÃO COLABORADORES E ALIMENTAÇÃO ADM - REFEIÇÕES COLABORADORES (50,00%);_x000a__x000a_ALIMENTAÇÃO ADM (50,00%);"/>
    <m/>
    <n v="64"/>
    <n v="598299.87"/>
    <x v="35"/>
    <x v="0"/>
    <n v="3"/>
    <x v="2"/>
    <x v="1"/>
    <x v="0"/>
  </r>
  <r>
    <d v="2025-03-18T00:00:00"/>
    <s v="REFEIÇÃO COLABORADORES E ALIMENTAÇÃO ADM - REFEIÇÕES COLABORADORES (50,00%);_x000a__x000a_ALIMENTAÇÃO ADM (50,00%);"/>
    <m/>
    <n v="64"/>
    <n v="598235.87"/>
    <x v="66"/>
    <x v="0"/>
    <n v="3"/>
    <x v="2"/>
    <x v="1"/>
    <x v="0"/>
  </r>
  <r>
    <d v="2025-03-18T00:00:00"/>
    <s v="VISITA TÉCNICA ESTADO DE GOIAS - COMBUSTIVEL VEICULOS (71,43%);_x000a__x000a_HOTEL COLABORADORES  (28,57%);"/>
    <m/>
    <n v="500.01"/>
    <n v="597735.86"/>
    <x v="26"/>
    <x v="0"/>
    <n v="3"/>
    <x v="2"/>
    <x v="1"/>
    <x v="0"/>
  </r>
  <r>
    <d v="2025-03-18T00:00:00"/>
    <s v="VISITA TÉCNICA ESTADO DE GOIAS - COMBUSTIVEL VEICULOS (71,43%);_x000a__x000a_HOTEL COLABORADORES  (28,57%);"/>
    <m/>
    <n v="199.99"/>
    <n v="597535.87"/>
    <x v="44"/>
    <x v="0"/>
    <n v="3"/>
    <x v="2"/>
    <x v="1"/>
    <x v="0"/>
  </r>
  <r>
    <d v="2025-03-18T00:00:00"/>
    <s v="R. SANTO ANTONIO QD 04 LT 07 REF. 02/2025 - ENERGIA ALOJAMENTO (100,00%);"/>
    <m/>
    <n v="541.13"/>
    <n v="596994.74"/>
    <x v="81"/>
    <x v="0"/>
    <n v="3"/>
    <x v="2"/>
    <x v="1"/>
    <x v="0"/>
  </r>
  <r>
    <d v="2025-03-18T00:00:00"/>
    <s v="REVISÃO 20.000 KM OROCH VALDMAR - MANUTENÇÃO/PEÇAS  VEICULOS (100,00%);"/>
    <m/>
    <n v="1326.82"/>
    <n v="595667.92000000004"/>
    <x v="43"/>
    <x v="0"/>
    <n v="3"/>
    <x v="2"/>
    <x v="1"/>
    <x v="0"/>
  </r>
  <r>
    <d v="2025-03-18T00:00:00"/>
    <s v="DESPESAS VIAGEM REF. 10/03 A 14/03 - REFEIÇÕES COLABORADORES (22,64%);_x000a__x000a_PASSAGENS COLABORADORES (77,36%);"/>
    <m/>
    <n v="599.96"/>
    <n v="595067.96000000008"/>
    <x v="35"/>
    <x v="0"/>
    <n v="3"/>
    <x v="2"/>
    <x v="1"/>
    <x v="0"/>
  </r>
  <r>
    <d v="2025-03-18T00:00:00"/>
    <s v="DESPESAS VIAGEM REF. 10/03 A 14/03 - REFEIÇÕES COLABORADORES (22,64%);_x000a__x000a_PASSAGENS COLABORADORES (77,36%);"/>
    <m/>
    <n v="2050.04"/>
    <n v="593017.92000000004"/>
    <x v="36"/>
    <x v="0"/>
    <n v="3"/>
    <x v="2"/>
    <x v="1"/>
    <x v="0"/>
  </r>
  <r>
    <d v="2025-03-18T00:00:00"/>
    <s v="PASSAGENS COLABORADORES 10/03 A 14/03 - PASSAGENS COLABORADORES (100,00%);"/>
    <m/>
    <n v="1715.7"/>
    <n v="591302.22000000009"/>
    <x v="36"/>
    <x v="0"/>
    <n v="3"/>
    <x v="2"/>
    <x v="1"/>
    <x v="0"/>
  </r>
  <r>
    <d v="2025-03-18T00:00:00"/>
    <s v="DESPESAS CARTORIO ASSINATURA DE TRANSFERENCIA - SERVIÇO CARTORIO (100,00%);"/>
    <m/>
    <n v="39.15"/>
    <n v="591263.07000000007"/>
    <x v="59"/>
    <x v="0"/>
    <n v="3"/>
    <x v="2"/>
    <x v="1"/>
    <x v="0"/>
  </r>
  <r>
    <d v="2025-03-18T00:00:00"/>
    <s v="JUROS BANCARIO ITAU EDUARDO - JUROS BANCARIOS  (100,00%);"/>
    <m/>
    <n v="96.38"/>
    <n v="591166.69000000006"/>
    <x v="2"/>
    <x v="0"/>
    <n v="3"/>
    <x v="2"/>
    <x v="1"/>
    <x v="0"/>
  </r>
  <r>
    <d v="2025-03-18T00:00:00"/>
    <s v="LAVA JATO FIAT TORO E HB20s - SERVIÇO LAVA JATO (100,00%);"/>
    <m/>
    <n v="120"/>
    <n v="591046.69000000006"/>
    <x v="47"/>
    <x v="0"/>
    <n v="3"/>
    <x v="2"/>
    <x v="1"/>
    <x v="0"/>
  </r>
  <r>
    <d v="2025-03-18T00:00:00"/>
    <s v="MATERIAL DE FERRAGISTA E CONEXOES - MATERIAIS DE CONSUMO EM OBRAS  (100,00%);"/>
    <m/>
    <n v="179"/>
    <n v="590867.69000000006"/>
    <x v="23"/>
    <x v="0"/>
    <n v="3"/>
    <x v="2"/>
    <x v="1"/>
    <x v="0"/>
  </r>
  <r>
    <d v="2025-03-18T00:00:00"/>
    <s v="TROCA DA BOMBA E BICO - FIAT TORO - MANUTENÇÃO/PEÇAS  VEICULOS (100,00%);"/>
    <m/>
    <n v="1228"/>
    <n v="589639.69000000006"/>
    <x v="43"/>
    <x v="0"/>
    <n v="3"/>
    <x v="2"/>
    <x v="1"/>
    <x v="0"/>
  </r>
  <r>
    <d v="2025-03-18T00:00:00"/>
    <s v="TINTA ESMALTE NIQUELANDIA - SIDNEY - TINTAS E SOLVENTES (100,00%);"/>
    <m/>
    <n v="180"/>
    <n v="589459.69000000006"/>
    <x v="34"/>
    <x v="0"/>
    <n v="3"/>
    <x v="2"/>
    <x v="1"/>
    <x v="0"/>
  </r>
  <r>
    <d v="2025-03-18T00:00:00"/>
    <s v="MATERIAS DE FERRADISTA ADM - MATERIAIS DE CONSUMO EM OBRAS  (100,00%);"/>
    <m/>
    <n v="29.56"/>
    <n v="589430.13"/>
    <x v="23"/>
    <x v="0"/>
    <n v="3"/>
    <x v="2"/>
    <x v="1"/>
    <x v="0"/>
  </r>
  <r>
    <d v="2025-03-18T00:00:00"/>
    <s v="LOCAÇÃO DE 02 COMPRESSORES REF. 06/02 A 05/03 - LOCAÇÃO COMPRESSORES (100,00%);"/>
    <m/>
    <n v="10131.200000000001"/>
    <n v="579298.93000000005"/>
    <x v="50"/>
    <x v="0"/>
    <n v="3"/>
    <x v="2"/>
    <x v="1"/>
    <x v="0"/>
  </r>
  <r>
    <d v="2025-03-18T00:00:00"/>
    <s v="MATERIAL ETERNIT 2º REMESSA - TINTAS E SOLVENTES (100,00%);"/>
    <m/>
    <n v="5561.74"/>
    <n v="573737.19000000006"/>
    <x v="34"/>
    <x v="0"/>
    <n v="3"/>
    <x v="2"/>
    <x v="1"/>
    <x v="0"/>
  </r>
  <r>
    <d v="2025-03-18T00:00:00"/>
    <s v="MATERIAL ETERNIT 3º REMESSA - TINTAS E SOLVENTES (100,00%);"/>
    <m/>
    <n v="6597.7"/>
    <n v="567139.49000000011"/>
    <x v="34"/>
    <x v="0"/>
    <n v="3"/>
    <x v="2"/>
    <x v="1"/>
    <x v="0"/>
  </r>
  <r>
    <d v="2025-03-18T00:00:00"/>
    <s v="MATERIAL VENDIDO MOSAIC UBA - TINTAS E SOLVENTES (100,00%);"/>
    <m/>
    <n v="8430.41"/>
    <n v="558709.08000000007"/>
    <x v="34"/>
    <x v="0"/>
    <n v="3"/>
    <x v="2"/>
    <x v="1"/>
    <x v="0"/>
  </r>
  <r>
    <d v="2025-03-18T00:00:00"/>
    <s v="MATERIAL MANUTENÇÃO SERENA 21 TORRES - TINTAS E SOLVENTES (100,00%);"/>
    <m/>
    <n v="5448.92"/>
    <n v="553260.16"/>
    <x v="34"/>
    <x v="0"/>
    <n v="3"/>
    <x v="2"/>
    <x v="1"/>
    <x v="0"/>
  </r>
  <r>
    <d v="2025-03-18T00:00:00"/>
    <s v="MATERIAL PARA REALIZAÇÃO PARADA GABRIELLE - TINTAS E SOLVENTES (100,00%);"/>
    <m/>
    <n v="8628.1"/>
    <n v="544632.06000000006"/>
    <x v="34"/>
    <x v="0"/>
    <n v="3"/>
    <x v="2"/>
    <x v="1"/>
    <x v="0"/>
  </r>
  <r>
    <d v="2025-03-18T00:00:00"/>
    <s v="TRANSFERÊNCIA ENTRE BANCOS ITAÚ X CEF - Transferência entre Bancos (100,00%);"/>
    <m/>
    <n v="10000"/>
    <n v="534632.06000000006"/>
    <x v="1"/>
    <x v="0"/>
    <n v="3"/>
    <x v="2"/>
    <x v="1"/>
    <x v="0"/>
  </r>
  <r>
    <d v="2025-03-18T00:00:00"/>
    <s v="TRANSFERÊNCIA ENTRE BANCOS ITAÚ X SAFRA - Transferência entre Bancos (100,00%);"/>
    <m/>
    <n v="20769.489999999998"/>
    <n v="513862.57000000007"/>
    <x v="1"/>
    <x v="0"/>
    <n v="3"/>
    <x v="2"/>
    <x v="1"/>
    <x v="0"/>
  </r>
  <r>
    <d v="2025-03-18T00:00:00"/>
    <s v="TRANSFERÊNCIA ENTRE BANCOS ITAÚ X ITAÚ ANDAIMES - Transferência entre Bancos (100,00%);"/>
    <m/>
    <n v="400000"/>
    <n v="113862.57000000007"/>
    <x v="1"/>
    <x v="0"/>
    <n v="3"/>
    <x v="2"/>
    <x v="1"/>
    <x v="0"/>
  </r>
  <r>
    <d v="2025-03-18T00:00:00"/>
    <s v="ALINHAMENTO / BALANCEAMENTO ÔNIBUS IVECO - MANUTENÇÃO/PEÇAS  VEICULOS (100,00%);"/>
    <m/>
    <n v="250"/>
    <n v="113612.57000000007"/>
    <x v="43"/>
    <x v="0"/>
    <n v="3"/>
    <x v="2"/>
    <x v="1"/>
    <x v="0"/>
  </r>
  <r>
    <d v="2025-03-18T00:00:00"/>
    <s v="VALE ALIMENTAÇÃO KARITA - VALE ALIMENTAÇÃO (100,00%);"/>
    <m/>
    <n v="147"/>
    <n v="113465.57000000007"/>
    <x v="76"/>
    <x v="0"/>
    <n v="3"/>
    <x v="2"/>
    <x v="1"/>
    <x v="0"/>
  </r>
  <r>
    <d v="2025-03-18T00:00:00"/>
    <s v="RUA 413, 315 CASA 01 PONTAL NORTE REF. 02/2025 - AGUA ALOJAMENTO (100,00%);"/>
    <m/>
    <n v="171.42"/>
    <n v="113294.15000000007"/>
    <x v="83"/>
    <x v="0"/>
    <n v="3"/>
    <x v="2"/>
    <x v="1"/>
    <x v="0"/>
  </r>
  <r>
    <d v="2025-03-18T00:00:00"/>
    <s v="RUA 413, Nº 315 BAIRRO PONTAL NORTE REF. 02/2025 - ENERGIA ALOJAMENTO (100,00%);"/>
    <m/>
    <n v="232.3"/>
    <n v="113061.85000000006"/>
    <x v="81"/>
    <x v="0"/>
    <n v="3"/>
    <x v="2"/>
    <x v="1"/>
    <x v="0"/>
  </r>
  <r>
    <d v="2025-03-18T00:00:00"/>
    <s v="RUA 405, Nº 184 BAIRRO PONTAL NORTE REF. 02/2025 - ENERGIA ALOJAMENTO (100,00%);"/>
    <m/>
    <n v="128.04"/>
    <n v="112933.81000000007"/>
    <x v="81"/>
    <x v="0"/>
    <n v="3"/>
    <x v="2"/>
    <x v="1"/>
    <x v="0"/>
  </r>
  <r>
    <d v="2025-03-18T00:00:00"/>
    <s v="RUA 405,184 QD 77 LT 05 REF. 02/2025 - AGUA ALOJAMENTO (100,00%);"/>
    <m/>
    <n v="151.30000000000001"/>
    <n v="112782.51000000007"/>
    <x v="83"/>
    <x v="0"/>
    <n v="3"/>
    <x v="2"/>
    <x v="1"/>
    <x v="0"/>
  </r>
  <r>
    <d v="2025-03-18T00:00:00"/>
    <s v="AV. DOS INCONFIDENTES 395, ABADIA MÊS 03/2025 - AGUA ALOJAMENTO (100,00%);"/>
    <m/>
    <n v="234.23"/>
    <n v="112548.28000000007"/>
    <x v="83"/>
    <x v="0"/>
    <n v="3"/>
    <x v="2"/>
    <x v="1"/>
    <x v="0"/>
  </r>
  <r>
    <d v="2025-03-19T00:00:00"/>
    <s v="EPIS - EPIS (100,00%);"/>
    <m/>
    <n v="343"/>
    <n v="112205.28000000007"/>
    <x v="20"/>
    <x v="0"/>
    <n v="3"/>
    <x v="2"/>
    <x v="1"/>
    <x v="0"/>
  </r>
  <r>
    <d v="2025-03-19T00:00:00"/>
    <s v="UNIFORMES E EPIS - EPIS (9,92%);_x000a__x000a_UNIFORMES (90,08%);"/>
    <m/>
    <n v="505.4"/>
    <n v="111699.88000000008"/>
    <x v="20"/>
    <x v="0"/>
    <n v="3"/>
    <x v="2"/>
    <x v="1"/>
    <x v="0"/>
  </r>
  <r>
    <d v="2025-03-19T00:00:00"/>
    <s v="UNIFORMES E EPIS - EPIS (9,92%);_x000a__x000a_UNIFORMES (90,08%);"/>
    <m/>
    <n v="4589.41"/>
    <n v="107110.47000000007"/>
    <x v="19"/>
    <x v="0"/>
    <n v="3"/>
    <x v="2"/>
    <x v="1"/>
    <x v="0"/>
  </r>
  <r>
    <d v="2025-03-19T00:00:00"/>
    <s v="MAT. CONSUMO EM OBRA - DISCO FLAP - MATERIAIS DE CONSUMO EM OBRAS  (100,00%);"/>
    <m/>
    <n v="530"/>
    <n v="106580.47000000007"/>
    <x v="23"/>
    <x v="0"/>
    <n v="3"/>
    <x v="2"/>
    <x v="1"/>
    <x v="0"/>
  </r>
  <r>
    <d v="2025-03-19T00:00:00"/>
    <s v="TREINAMENTO RESUMO DA NRS - CURSOS / TREINAMENTOS  (100,00%);"/>
    <m/>
    <n v="1000"/>
    <n v="105580.47000000007"/>
    <x v="63"/>
    <x v="0"/>
    <n v="3"/>
    <x v="2"/>
    <x v="1"/>
    <x v="0"/>
  </r>
  <r>
    <d v="2025-03-19T00:00:00"/>
    <s v="MATERIAIS ELÉTRICOS - MATERIAL ELETRICO  (100,00%);"/>
    <m/>
    <n v="390.89"/>
    <n v="105189.58000000007"/>
    <x v="111"/>
    <x v="0"/>
    <n v="3"/>
    <x v="2"/>
    <x v="1"/>
    <x v="0"/>
  </r>
  <r>
    <d v="2025-03-19T00:00:00"/>
    <s v="SISTEMA EMISSOR NF - SISTEMA / SERVIDOR  (100,00%);"/>
    <m/>
    <n v="155.9"/>
    <n v="105033.68000000008"/>
    <x v="69"/>
    <x v="0"/>
    <n v="3"/>
    <x v="2"/>
    <x v="1"/>
    <x v="0"/>
  </r>
  <r>
    <d v="2025-03-19T00:00:00"/>
    <s v="EPIS - EPIS (100,00%);"/>
    <m/>
    <n v="195"/>
    <n v="104838.68000000008"/>
    <x v="20"/>
    <x v="0"/>
    <n v="3"/>
    <x v="2"/>
    <x v="1"/>
    <x v="0"/>
  </r>
  <r>
    <d v="2025-03-19T00:00:00"/>
    <s v="TINTAS E SOLVENTES - TINTAS E SOLVENTES (100,00%);"/>
    <m/>
    <n v="2038.67"/>
    <n v="102800.01000000008"/>
    <x v="34"/>
    <x v="0"/>
    <n v="3"/>
    <x v="2"/>
    <x v="1"/>
    <x v="0"/>
  </r>
  <r>
    <d v="2025-03-19T00:00:00"/>
    <s v="EPIS - EPIS (100,00%);"/>
    <m/>
    <n v="2537.5500000000002"/>
    <n v="100262.46000000008"/>
    <x v="20"/>
    <x v="0"/>
    <n v="3"/>
    <x v="2"/>
    <x v="1"/>
    <x v="0"/>
  </r>
  <r>
    <d v="2025-03-19T00:00:00"/>
    <s v="EPIS - EPIS (100,00%);"/>
    <m/>
    <n v="1078.8399999999999"/>
    <n v="99183.620000000083"/>
    <x v="20"/>
    <x v="0"/>
    <n v="3"/>
    <x v="2"/>
    <x v="1"/>
    <x v="0"/>
  </r>
  <r>
    <d v="2025-03-19T00:00:00"/>
    <s v="EPIS - EPIS (100,00%);"/>
    <m/>
    <n v="1774.76"/>
    <n v="97408.860000000088"/>
    <x v="20"/>
    <x v="0"/>
    <n v="3"/>
    <x v="2"/>
    <x v="1"/>
    <x v="0"/>
  </r>
  <r>
    <d v="2025-03-19T00:00:00"/>
    <s v="EPIS - EPIS (100,00%);"/>
    <m/>
    <n v="968.79"/>
    <n v="96440.070000000094"/>
    <x v="20"/>
    <x v="0"/>
    <n v="3"/>
    <x v="2"/>
    <x v="1"/>
    <x v="0"/>
  </r>
  <r>
    <d v="2025-03-19T00:00:00"/>
    <s v="EPIS - EPIS (100,00%);"/>
    <m/>
    <n v="1606.21"/>
    <n v="94833.860000000088"/>
    <x v="20"/>
    <x v="0"/>
    <n v="3"/>
    <x v="2"/>
    <x v="1"/>
    <x v="0"/>
  </r>
  <r>
    <d v="2025-03-19T00:00:00"/>
    <s v="EPIS - EPIS (100,00%);"/>
    <m/>
    <n v="232"/>
    <n v="94601.860000000088"/>
    <x v="20"/>
    <x v="0"/>
    <n v="3"/>
    <x v="2"/>
    <x v="1"/>
    <x v="0"/>
  </r>
  <r>
    <d v="2025-03-19T00:00:00"/>
    <s v="PLACAS DE AGULHEIRO - MANUTENÇÃO/PEÇAS MAQUINAS E EQUIPAMENTOS (100,00%);"/>
    <m/>
    <n v="2587.56"/>
    <n v="92014.30000000009"/>
    <x v="48"/>
    <x v="0"/>
    <n v="3"/>
    <x v="2"/>
    <x v="1"/>
    <x v="0"/>
  </r>
  <r>
    <d v="2025-03-19T00:00:00"/>
    <s v="MAT. CONSUMO - ESPATULA - MATERIAIS DE CONSUMO EM OBRAS  (100,00%);"/>
    <m/>
    <n v="380"/>
    <n v="91634.30000000009"/>
    <x v="23"/>
    <x v="0"/>
    <n v="3"/>
    <x v="2"/>
    <x v="1"/>
    <x v="0"/>
  </r>
  <r>
    <d v="2025-03-19T00:00:00"/>
    <s v="CONTRATO INFORMATICA ALEX - SISTEMA / SERVIDOR  (100,00%);"/>
    <m/>
    <n v="500"/>
    <n v="91134.30000000009"/>
    <x v="69"/>
    <x v="0"/>
    <n v="3"/>
    <x v="2"/>
    <x v="1"/>
    <x v="0"/>
  </r>
  <r>
    <d v="2025-03-19T00:00:00"/>
    <s v="REFEIÇÕES COLABORADORES - REFEIÇÕES COLABORADORES (100,00%);"/>
    <m/>
    <n v="3766.26"/>
    <n v="87368.040000000095"/>
    <x v="35"/>
    <x v="0"/>
    <n v="3"/>
    <x v="2"/>
    <x v="1"/>
    <x v="0"/>
  </r>
  <r>
    <d v="2025-03-19T00:00:00"/>
    <s v="LOCAÇÃO DE RADIO PORTATIL - LOCAÇAO RADIOS DE COMUNICAÇÃO (100,00%);"/>
    <m/>
    <n v="840"/>
    <n v="86528.040000000095"/>
    <x v="101"/>
    <x v="0"/>
    <n v="3"/>
    <x v="2"/>
    <x v="1"/>
    <x v="0"/>
  </r>
  <r>
    <d v="2025-03-19T00:00:00"/>
    <s v="PLANO DE SAÚDE REF. MÊS 03/2025 - PLANO DE SAUDE  (100,00%);"/>
    <m/>
    <n v="1216.42"/>
    <n v="85311.620000000097"/>
    <x v="67"/>
    <x v="0"/>
    <n v="3"/>
    <x v="2"/>
    <x v="1"/>
    <x v="0"/>
  </r>
  <r>
    <d v="2025-03-19T00:00:00"/>
    <s v="NUCLEO DE SAUDE - PIX 11.519.356/0001-52 - EXAMES  (100,00%);"/>
    <m/>
    <n v="670.4"/>
    <n v="84641.220000000103"/>
    <x v="56"/>
    <x v="0"/>
    <n v="3"/>
    <x v="2"/>
    <x v="1"/>
    <x v="0"/>
  </r>
  <r>
    <d v="2025-03-19T00:00:00"/>
    <s v="COMBUSTIVEL - COMBUSTIVEL VEICULOS (17,25%);_x000a__x000a_COMBUSTIVEL EQUIPAMENTOS (82,75%);"/>
    <m/>
    <n v="222.18"/>
    <n v="84419.04000000011"/>
    <x v="26"/>
    <x v="0"/>
    <n v="3"/>
    <x v="2"/>
    <x v="1"/>
    <x v="0"/>
  </r>
  <r>
    <d v="2025-03-19T00:00:00"/>
    <s v="COMBUSTIVEL - COMBUSTIVEL VEICULOS (17,25%);_x000a__x000a_COMBUSTIVEL EQUIPAMENTOS (82,75%);"/>
    <m/>
    <n v="1065.8399999999999"/>
    <n v="83353.200000000114"/>
    <x v="27"/>
    <x v="0"/>
    <n v="3"/>
    <x v="2"/>
    <x v="1"/>
    <x v="0"/>
  </r>
  <r>
    <d v="2025-03-19T00:00:00"/>
    <s v="LOCAÇÃO MUNCK - LOCAÇÃO MUNCK / GUINDASTES (100,00%);"/>
    <m/>
    <n v="2098.36"/>
    <n v="81254.840000000113"/>
    <x v="37"/>
    <x v="0"/>
    <n v="3"/>
    <x v="2"/>
    <x v="1"/>
    <x v="0"/>
  </r>
  <r>
    <d v="2025-03-19T00:00:00"/>
    <s v="LOCAÇÃO CONTAINER REF. PERIODO 06/03 A 06/04 - LOCAÇÃO CONTAINER  (100,00%);"/>
    <m/>
    <n v="1912.54"/>
    <n v="79342.300000000105"/>
    <x v="22"/>
    <x v="0"/>
    <n v="3"/>
    <x v="2"/>
    <x v="1"/>
    <x v="0"/>
  </r>
  <r>
    <d v="2025-03-19T00:00:00"/>
    <s v="FRANCISCO RERISON - PIX 54.666.752/0001-15 - REFEIÇÕES COLABORADORES (100,00%);"/>
    <m/>
    <n v="4375"/>
    <n v="74967.300000000105"/>
    <x v="35"/>
    <x v="0"/>
    <n v="3"/>
    <x v="2"/>
    <x v="1"/>
    <x v="0"/>
  </r>
  <r>
    <d v="2025-03-19T00:00:00"/>
    <s v="TELEMETRIA / COBLI - SERVIÇO TELEMETRIA / FADIGA (100,00%);"/>
    <m/>
    <n v="1818.57"/>
    <n v="73148.730000000098"/>
    <x v="90"/>
    <x v="0"/>
    <n v="3"/>
    <x v="2"/>
    <x v="1"/>
    <x v="0"/>
  </r>
  <r>
    <d v="2025-03-19T00:00:00"/>
    <s v="SISTEMA/SERVIDOR REF. 02/2025 - SISTEMA / SERVIDOR  (100,00%);"/>
    <m/>
    <n v="1603.58"/>
    <n v="71545.150000000096"/>
    <x v="69"/>
    <x v="0"/>
    <n v="3"/>
    <x v="2"/>
    <x v="1"/>
    <x v="0"/>
  </r>
  <r>
    <d v="2025-03-19T00:00:00"/>
    <s v="MATERIAIS DE LIMPEZA P/ ALOJAMENTO - MATERIAIS DE LIMPEZA / HIGIENE  (100,00%);"/>
    <m/>
    <n v="678.92"/>
    <n v="70866.230000000098"/>
    <x v="28"/>
    <x v="0"/>
    <n v="3"/>
    <x v="2"/>
    <x v="1"/>
    <x v="0"/>
  </r>
  <r>
    <d v="2025-03-19T00:00:00"/>
    <s v="MATERIAIS DE LIMPEZA - MATERIAIS DE LIMPEZA / HIGIENE  (100,00%);"/>
    <m/>
    <n v="180.2"/>
    <n v="70686.030000000101"/>
    <x v="28"/>
    <x v="0"/>
    <n v="3"/>
    <x v="2"/>
    <x v="1"/>
    <x v="0"/>
  </r>
  <r>
    <d v="2025-03-19T00:00:00"/>
    <s v="LOTE 14 REF. 02/2025 - IPTU (100,00%);"/>
    <m/>
    <n v="363.44"/>
    <n v="70322.590000000098"/>
    <x v="104"/>
    <x v="0"/>
    <n v="3"/>
    <x v="2"/>
    <x v="1"/>
    <x v="0"/>
  </r>
  <r>
    <d v="2025-03-19T00:00:00"/>
    <s v="AUTO POSTO VITÓRIA RÉGIA - PIX 04.157.583/0001-10 - COMBUSTIVEL VEICULOS (100,00%);"/>
    <m/>
    <n v="941.04"/>
    <n v="69381.550000000105"/>
    <x v="26"/>
    <x v="0"/>
    <n v="3"/>
    <x v="2"/>
    <x v="1"/>
    <x v="0"/>
  </r>
  <r>
    <d v="2025-03-19T00:00:00"/>
    <s v="TRANSPORTE COLABORADORES REF. 02/2025 - TRANSPORTE DE COLABORADORES  (100,00%);"/>
    <m/>
    <n v="2737.38"/>
    <n v="66644.1700000001"/>
    <x v="39"/>
    <x v="0"/>
    <n v="3"/>
    <x v="2"/>
    <x v="1"/>
    <x v="0"/>
  </r>
  <r>
    <d v="2025-03-19T00:00:00"/>
    <s v="RESTAURANTE MARINA - PIX 50.531.065/0001-31 - REFEIÇÕES COLABORADORES (100,00%);"/>
    <m/>
    <n v="2762"/>
    <n v="63882.1700000001"/>
    <x v="35"/>
    <x v="0"/>
    <n v="3"/>
    <x v="2"/>
    <x v="1"/>
    <x v="0"/>
  </r>
  <r>
    <d v="2025-03-19T00:00:00"/>
    <s v="PAGAMENTO P/ SEM PARAR - PEDAGIOS  (100,00%);"/>
    <m/>
    <n v="297"/>
    <n v="63585.1700000001"/>
    <x v="72"/>
    <x v="0"/>
    <n v="3"/>
    <x v="2"/>
    <x v="1"/>
    <x v="0"/>
  </r>
  <r>
    <d v="2025-03-19T00:00:00"/>
    <s v="LOTE 15 REF. 02/2025 - IPTU (100,00%);"/>
    <m/>
    <n v="158.94999999999999"/>
    <n v="63426.220000000103"/>
    <x v="104"/>
    <x v="0"/>
    <n v="3"/>
    <x v="2"/>
    <x v="1"/>
    <x v="0"/>
  </r>
  <r>
    <d v="2025-03-19T00:00:00"/>
    <s v="LOTE 16 REF. 02/2025 - IPTU (100,00%);"/>
    <m/>
    <n v="145.29"/>
    <n v="63280.930000000102"/>
    <x v="104"/>
    <x v="0"/>
    <n v="3"/>
    <x v="2"/>
    <x v="1"/>
    <x v="0"/>
  </r>
  <r>
    <d v="2025-03-19T00:00:00"/>
    <s v="MANOEL PIRES SANTANA - PIX (98) 9 8407-6318 - REFEIÇÕES COLABORADORES (100,00%);"/>
    <m/>
    <n v="1104"/>
    <n v="62176.930000000102"/>
    <x v="35"/>
    <x v="0"/>
    <n v="3"/>
    <x v="2"/>
    <x v="1"/>
    <x v="0"/>
  </r>
  <r>
    <d v="2025-03-19T00:00:00"/>
    <s v="LOTE 17 REF. 02/2025 - IPTU (100,00%);"/>
    <m/>
    <n v="286.25"/>
    <n v="61890.680000000102"/>
    <x v="104"/>
    <x v="0"/>
    <n v="3"/>
    <x v="2"/>
    <x v="1"/>
    <x v="0"/>
  </r>
  <r>
    <d v="2025-03-19T00:00:00"/>
    <s v="ARTHUR RODRIGUES SEIDEMAN - PIX (64) 9 9302-3866 - TRANSPORTE DE COLABORADORES  (100,00%);"/>
    <m/>
    <n v="2470.0100000000002"/>
    <n v="59420.6700000001"/>
    <x v="39"/>
    <x v="0"/>
    <n v="3"/>
    <x v="2"/>
    <x v="1"/>
    <x v="0"/>
  </r>
  <r>
    <d v="2025-03-19T00:00:00"/>
    <s v="MANOEL PIRES SANTANA - PIX (98) 9 8407-6318 - REFEIÇÕES COLABORADORES (100,00%);"/>
    <m/>
    <n v="2346"/>
    <n v="57074.6700000001"/>
    <x v="35"/>
    <x v="0"/>
    <n v="3"/>
    <x v="2"/>
    <x v="1"/>
    <x v="0"/>
  </r>
  <r>
    <d v="2025-03-19T00:00:00"/>
    <s v="HORAS EXTRAS EXTRAORDINARIAS - SALARIO (100,00%);"/>
    <m/>
    <n v="86.16"/>
    <n v="56988.510000000097"/>
    <x v="7"/>
    <x v="0"/>
    <n v="3"/>
    <x v="2"/>
    <x v="1"/>
    <x v="0"/>
  </r>
  <r>
    <d v="2025-03-19T00:00:00"/>
    <s v="SERGIO CPF 006.626.551-76 - FRETE TRANSPORTADORA (100,00%);"/>
    <m/>
    <n v="450"/>
    <n v="56538.510000000097"/>
    <x v="31"/>
    <x v="0"/>
    <n v="3"/>
    <x v="2"/>
    <x v="1"/>
    <x v="0"/>
  </r>
  <r>
    <d v="2025-03-19T00:00:00"/>
    <s v="PEDAGIOS - PEDAGIOS  (100,00%);"/>
    <m/>
    <n v="80"/>
    <n v="56458.510000000097"/>
    <x v="72"/>
    <x v="0"/>
    <n v="3"/>
    <x v="2"/>
    <x v="1"/>
    <x v="0"/>
  </r>
  <r>
    <d v="2025-03-19T00:00:00"/>
    <s v="MANUTENÇÃO VEÍCULO - CORREIA DOBLO - MANUTENÇÃO/PEÇAS  VEICULOS (100,00%);"/>
    <m/>
    <n v="50"/>
    <n v="56408.510000000097"/>
    <x v="43"/>
    <x v="0"/>
    <n v="3"/>
    <x v="2"/>
    <x v="1"/>
    <x v="0"/>
  </r>
  <r>
    <d v="2025-03-19T00:00:00"/>
    <s v="PINTURA PARACHOQUE ÔNIBUS IVECO - MANUTENÇÃO/PEÇAS  VEICULOS (100,00%);"/>
    <m/>
    <n v="450"/>
    <n v="55958.510000000097"/>
    <x v="43"/>
    <x v="0"/>
    <n v="3"/>
    <x v="2"/>
    <x v="1"/>
    <x v="0"/>
  </r>
  <r>
    <d v="2025-03-19T00:00:00"/>
    <s v="HONEMBERG MAGALHÃES - PIX 884.630.601-53 - MANUTENÇÃO/PEÇAS  VEICULOS (100,00%);"/>
    <m/>
    <n v="1850"/>
    <n v="54108.510000000097"/>
    <x v="43"/>
    <x v="0"/>
    <n v="3"/>
    <x v="2"/>
    <x v="1"/>
    <x v="0"/>
  </r>
  <r>
    <d v="2025-03-19T00:00:00"/>
    <s v="EPIS - MACACÃO SANEAM. - EPIS (100,00%);"/>
    <m/>
    <n v="238.49"/>
    <n v="53870.020000000099"/>
    <x v="20"/>
    <x v="0"/>
    <n v="3"/>
    <x v="2"/>
    <x v="1"/>
    <x v="0"/>
  </r>
  <r>
    <d v="2025-03-19T00:00:00"/>
    <s v="COMBUSTIVEL RANGER GILVAN - COMBUSTIVEL VEICULOS (100,00%);"/>
    <m/>
    <n v="456.11"/>
    <n v="53413.910000000098"/>
    <x v="26"/>
    <x v="0"/>
    <n v="3"/>
    <x v="2"/>
    <x v="1"/>
    <x v="0"/>
  </r>
  <r>
    <d v="2025-03-19T00:00:00"/>
    <s v="ALIMENTAÇÃO ADM - ALIMENTAÇÃO ADM (100,00%);"/>
    <m/>
    <n v="64"/>
    <n v="53349.910000000098"/>
    <x v="66"/>
    <x v="0"/>
    <n v="3"/>
    <x v="2"/>
    <x v="1"/>
    <x v="0"/>
  </r>
  <r>
    <d v="2025-03-19T00:00:00"/>
    <s v="MANUTENÇÃO ACESSÓRIOS FIAT STRADA QUALI TINTAS - MANUTENÇÃO/PEÇAS  VEICULOS (100,00%);"/>
    <m/>
    <n v="500"/>
    <n v="52849.910000000098"/>
    <x v="43"/>
    <x v="0"/>
    <n v="3"/>
    <x v="2"/>
    <x v="1"/>
    <x v="0"/>
  </r>
  <r>
    <d v="2025-03-19T00:00:00"/>
    <s v="ROBSON BONFIM ATAIDE -  robfloresta@hotmail.com - SERVIÇO ALVARAS E LICENCIAMENTO (100,00%);"/>
    <m/>
    <n v="200"/>
    <n v="52649.910000000098"/>
    <x v="85"/>
    <x v="0"/>
    <n v="3"/>
    <x v="2"/>
    <x v="1"/>
    <x v="0"/>
  </r>
  <r>
    <d v="2025-03-19T00:00:00"/>
    <s v="JATEAMENTO DE FILTRO DE AR P/ JATISTA - MANUTENÇÃO/PEÇAS MAQUINAS E EQUIPAMENTOS (100,00%);"/>
    <m/>
    <n v="50"/>
    <n v="52599.910000000098"/>
    <x v="48"/>
    <x v="0"/>
    <n v="3"/>
    <x v="2"/>
    <x v="1"/>
    <x v="0"/>
  </r>
  <r>
    <d v="2025-03-19T00:00:00"/>
    <s v="LAVAGEM DO ÔNIBUS IVECO - SERVIÇO LAVA JATO (100,00%);"/>
    <m/>
    <n v="270"/>
    <n v="52329.910000000098"/>
    <x v="47"/>
    <x v="0"/>
    <n v="3"/>
    <x v="2"/>
    <x v="1"/>
    <x v="0"/>
  </r>
  <r>
    <d v="2025-03-19T00:00:00"/>
    <s v="MOCHILAS P/ EPIS - EPIS (100,00%);"/>
    <m/>
    <n v="1973.7"/>
    <n v="50356.210000000101"/>
    <x v="20"/>
    <x v="0"/>
    <n v="3"/>
    <x v="2"/>
    <x v="1"/>
    <x v="0"/>
  </r>
  <r>
    <d v="2025-03-19T00:00:00"/>
    <s v="EPIS - EPIS (100,00%);"/>
    <m/>
    <n v="1497.5"/>
    <n v="48858.710000000101"/>
    <x v="20"/>
    <x v="0"/>
    <n v="3"/>
    <x v="2"/>
    <x v="1"/>
    <x v="0"/>
  </r>
  <r>
    <d v="2025-03-19T00:00:00"/>
    <s v="EXAMES - ASO REF. 02/2025 - EXAMES  (100,00%);"/>
    <m/>
    <n v="1297.95"/>
    <n v="47560.760000000104"/>
    <x v="56"/>
    <x v="0"/>
    <n v="3"/>
    <x v="2"/>
    <x v="1"/>
    <x v="0"/>
  </r>
  <r>
    <d v="2025-03-20T00:00:00"/>
    <s v="BM 15 ROTINA - Recebimento de Clientes (100,00%);"/>
    <n v="166932.79999999999"/>
    <m/>
    <n v="214493.56000000008"/>
    <x v="3"/>
    <x v="0"/>
    <n v="3"/>
    <x v="2"/>
    <x v="1"/>
    <x v="0"/>
  </r>
  <r>
    <d v="2025-03-20T00:00:00"/>
    <s v="BM 01 SPOT MOB. U-330/550 - Recebimento de Clientes (100,00%);"/>
    <n v="75654.05"/>
    <m/>
    <n v="290147.6100000001"/>
    <x v="3"/>
    <x v="0"/>
    <n v="3"/>
    <x v="2"/>
    <x v="1"/>
    <x v="0"/>
  </r>
  <r>
    <d v="2025-03-20T00:00:00"/>
    <s v="BM 02 SPOT U-330/550 - Recebimento de Clientes (100,00%);"/>
    <n v="22398.400000000001"/>
    <m/>
    <n v="312546.01000000013"/>
    <x v="3"/>
    <x v="0"/>
    <n v="3"/>
    <x v="2"/>
    <x v="1"/>
    <x v="0"/>
  </r>
  <r>
    <d v="2025-03-20T00:00:00"/>
    <s v="BM 03 SPOT U-330/550 - Recebimento de Clientes (100,00%);"/>
    <n v="22398.400000000001"/>
    <m/>
    <n v="334944.41000000015"/>
    <x v="3"/>
    <x v="0"/>
    <n v="3"/>
    <x v="2"/>
    <x v="1"/>
    <x v="0"/>
  </r>
  <r>
    <d v="2025-03-20T00:00:00"/>
    <s v="HONORARIOS ADVOCATICIOS REF. 02/2025 - HONORARIOS ADVOCATICIOS  (100,00%);"/>
    <m/>
    <n v="2940"/>
    <n v="332004.41000000015"/>
    <x v="17"/>
    <x v="0"/>
    <n v="3"/>
    <x v="2"/>
    <x v="1"/>
    <x v="0"/>
  </r>
  <r>
    <d v="2025-03-20T00:00:00"/>
    <s v="20.03 A 20.04 - ALUGUEL ALOJAMENTO  (100,00%);"/>
    <m/>
    <n v="1500"/>
    <n v="330504.41000000015"/>
    <x v="21"/>
    <x v="0"/>
    <n v="3"/>
    <x v="2"/>
    <x v="1"/>
    <x v="0"/>
  </r>
  <r>
    <d v="2025-03-20T00:00:00"/>
    <s v="DR BRUNNA ADVOGADA ADM MES 03-2025 - HONORARIOS ADVOCATICIOS  (100,00%);"/>
    <m/>
    <n v="3000"/>
    <n v="327504.41000000015"/>
    <x v="17"/>
    <x v="0"/>
    <n v="3"/>
    <x v="2"/>
    <x v="1"/>
    <x v="0"/>
  </r>
  <r>
    <d v="2025-03-20T00:00:00"/>
    <s v="DCTF WEB REF. 02/2025 - DCTFWEB  (100,00%);"/>
    <m/>
    <n v="125216.58000000002"/>
    <n v="202287.83000000013"/>
    <x v="97"/>
    <x v="0"/>
    <n v="3"/>
    <x v="2"/>
    <x v="1"/>
    <x v="0"/>
  </r>
  <r>
    <d v="2025-03-20T00:00:00"/>
    <s v="FGTS REF. 02/2025 - FGTS FUNCIONARIOS  (100,00%);"/>
    <m/>
    <n v="39327.43"/>
    <n v="162960.40000000014"/>
    <x v="58"/>
    <x v="0"/>
    <n v="3"/>
    <x v="2"/>
    <x v="1"/>
    <x v="0"/>
  </r>
  <r>
    <d v="2025-03-20T00:00:00"/>
    <s v="ADIANTAMENTO 40% - SALARIO (100,00%);"/>
    <m/>
    <n v="514.71"/>
    <n v="162445.69000000015"/>
    <x v="7"/>
    <x v="0"/>
    <n v="3"/>
    <x v="2"/>
    <x v="1"/>
    <x v="0"/>
  </r>
  <r>
    <d v="2025-03-20T00:00:00"/>
    <s v="GABRIELLE ELIAS DE FREITAS - PIX (64) 9 9259-1215 - FRETE TRANSPORTADORA (100,00%);"/>
    <m/>
    <n v="170"/>
    <n v="162275.69000000015"/>
    <x v="31"/>
    <x v="0"/>
    <n v="3"/>
    <x v="2"/>
    <x v="1"/>
    <x v="0"/>
  </r>
  <r>
    <d v="2025-03-20T00:00:00"/>
    <s v="CAIXA ROTATIVO REF. MÊS 03 E 04/2025 - MANUTENÇÃO/PEÇAS  VEICULOS (48,30%);_x000a__x000a_COMBUSTIVEL VEICULOS (51,70%);"/>
    <m/>
    <n v="483"/>
    <n v="161792.69000000015"/>
    <x v="43"/>
    <x v="0"/>
    <n v="3"/>
    <x v="2"/>
    <x v="1"/>
    <x v="0"/>
  </r>
  <r>
    <d v="2025-03-20T00:00:00"/>
    <s v="CAIXA ROTATIVO REF. MÊS 03 E 04/2025 - MANUTENÇÃO/PEÇAS  VEICULOS (48,30%);_x000a__x000a_COMBUSTIVEL VEICULOS (51,70%);"/>
    <m/>
    <n v="517"/>
    <n v="161275.69000000015"/>
    <x v="26"/>
    <x v="0"/>
    <n v="3"/>
    <x v="2"/>
    <x v="1"/>
    <x v="0"/>
  </r>
  <r>
    <d v="2025-03-20T00:00:00"/>
    <s v="TINTAS E SOLVENTES - TINTAS E SOLVENTES (100,00%);"/>
    <m/>
    <n v="75.06"/>
    <n v="161200.63000000015"/>
    <x v="34"/>
    <x v="0"/>
    <n v="3"/>
    <x v="2"/>
    <x v="1"/>
    <x v="0"/>
  </r>
  <r>
    <d v="2025-03-20T00:00:00"/>
    <s v="KIT 3 BALDES CAÇAMBAS DE PINTURA 11 LITROS - MATERIAIS DE CONSUMO EM OBRAS  (100,00%);"/>
    <m/>
    <n v="551.58000000000004"/>
    <n v="160649.05000000016"/>
    <x v="23"/>
    <x v="0"/>
    <n v="3"/>
    <x v="2"/>
    <x v="1"/>
    <x v="0"/>
  </r>
  <r>
    <d v="2025-03-20T00:00:00"/>
    <s v="REAL BORRACHAS - PIX 18.538.446/0001-30 - MANGUEIRAS / CONEXÕES (100,00%);"/>
    <m/>
    <n v="37"/>
    <n v="160612.05000000016"/>
    <x v="106"/>
    <x v="0"/>
    <n v="3"/>
    <x v="2"/>
    <x v="1"/>
    <x v="0"/>
  </r>
  <r>
    <d v="2025-03-20T00:00:00"/>
    <s v="MATERIAL DE CONSUMO - VEDA ROSCA - MATERIAIS DE CONSUMO EM OBRAS  (100,00%);"/>
    <m/>
    <n v="33"/>
    <n v="160579.05000000016"/>
    <x v="23"/>
    <x v="0"/>
    <n v="3"/>
    <x v="2"/>
    <x v="1"/>
    <x v="0"/>
  </r>
  <r>
    <d v="2025-03-20T00:00:00"/>
    <s v="COMBUSTÍVEL DOBLO - COMBUSTIVEL VEICULOS (100,00%);"/>
    <m/>
    <n v="282.11"/>
    <n v="160296.94000000018"/>
    <x v="26"/>
    <x v="0"/>
    <n v="3"/>
    <x v="2"/>
    <x v="1"/>
    <x v="0"/>
  </r>
  <r>
    <d v="2025-03-20T00:00:00"/>
    <s v="INDUSTRIALLY ALIMENTAÇÃO - PIX 11.936.947/0001-25 - REFEIÇÕES COLABORADORES (100,00%);"/>
    <m/>
    <n v="510"/>
    <n v="159786.94000000018"/>
    <x v="35"/>
    <x v="0"/>
    <n v="3"/>
    <x v="2"/>
    <x v="1"/>
    <x v="0"/>
  </r>
  <r>
    <d v="2025-03-20T00:00:00"/>
    <s v="ALIMENTAÇÃO ADM - ALIMENTAÇÃO ADM (100,00%);"/>
    <m/>
    <n v="64"/>
    <n v="159722.94000000018"/>
    <x v="66"/>
    <x v="0"/>
    <n v="3"/>
    <x v="2"/>
    <x v="1"/>
    <x v="0"/>
  </r>
  <r>
    <d v="2025-03-20T00:00:00"/>
    <s v="TRANSFERÊNCIA ENTRE BANCOS ITAÚ X SAFRA - Transferência entre Bancos (100,00%);"/>
    <m/>
    <n v="36107.939999999995"/>
    <n v="123615.00000000017"/>
    <x v="1"/>
    <x v="0"/>
    <n v="3"/>
    <x v="2"/>
    <x v="1"/>
    <x v="0"/>
  </r>
  <r>
    <d v="2025-03-20T00:00:00"/>
    <s v="TRANSFERÊNCIA ENTRE BANCOS ITAÚ X CEF - Transferência entre Bancos (100,00%);"/>
    <m/>
    <n v="40000"/>
    <n v="83615.000000000175"/>
    <x v="1"/>
    <x v="0"/>
    <n v="3"/>
    <x v="2"/>
    <x v="1"/>
    <x v="0"/>
  </r>
  <r>
    <d v="2025-03-20T00:00:00"/>
    <s v="TRANSFERÊNCIA ENTRE BANCOS ITAÚ X SAFRA - Transferência entre Bancos (100,00%);"/>
    <m/>
    <n v="70000"/>
    <n v="13615.000000000175"/>
    <x v="1"/>
    <x v="0"/>
    <n v="3"/>
    <x v="2"/>
    <x v="1"/>
    <x v="0"/>
  </r>
  <r>
    <d v="2025-03-20T00:00:00"/>
    <s v="COMPRA VEICULO HB20s 2019/2019 - COMPRA DE VEICULO  (100,00%);"/>
    <m/>
    <n v="10000"/>
    <n v="3615.0000000001746"/>
    <x v="95"/>
    <x v="0"/>
    <n v="3"/>
    <x v="2"/>
    <x v="1"/>
    <x v="0"/>
  </r>
  <r>
    <d v="2025-03-20T00:00:00"/>
    <s v="80 GALÕES TINTA JOTUN MOSAIC - TINTAS E SOLVENTES (100,00%);"/>
    <m/>
    <n v="4000"/>
    <n v="-384.99999999982538"/>
    <x v="34"/>
    <x v="0"/>
    <n v="3"/>
    <x v="2"/>
    <x v="1"/>
    <x v="0"/>
  </r>
  <r>
    <d v="2025-03-20T00:00:00"/>
    <s v="PARCELAMENTO ISS PROTESTADO Nº 87278727 - PARCELAMENTO (100,00%);"/>
    <m/>
    <n v="8927.7999999999993"/>
    <n v="-9312.7999999998246"/>
    <x v="10"/>
    <x v="0"/>
    <n v="3"/>
    <x v="2"/>
    <x v="1"/>
    <x v="0"/>
  </r>
  <r>
    <d v="2025-03-20T00:00:00"/>
    <s v="DESPESA VIAGEM VLI - PASSAGENS COLABORADORES (100,00%);"/>
    <m/>
    <n v="300"/>
    <n v="-9612.7999999998246"/>
    <x v="36"/>
    <x v="0"/>
    <n v="3"/>
    <x v="2"/>
    <x v="1"/>
    <x v="0"/>
  </r>
  <r>
    <d v="2025-03-20T00:00:00"/>
    <s v="DESPESA VIAGEM EDVALDO - REFEIÇÕES COLABORADORES (16,67%);_x000a__x000a_PASSAGENS COLABORADORES (83,33%);"/>
    <m/>
    <n v="120.02"/>
    <n v="-9732.8199999998251"/>
    <x v="35"/>
    <x v="0"/>
    <n v="3"/>
    <x v="2"/>
    <x v="1"/>
    <x v="0"/>
  </r>
  <r>
    <d v="2025-03-20T00:00:00"/>
    <s v="DESPESA VIAGEM EDVALDO - REFEIÇÕES COLABORADORES (16,67%);_x000a__x000a_PASSAGENS COLABORADORES (83,33%);"/>
    <m/>
    <n v="599.98"/>
    <n v="-10332.799999999825"/>
    <x v="36"/>
    <x v="0"/>
    <n v="3"/>
    <x v="2"/>
    <x v="1"/>
    <x v="0"/>
  </r>
  <r>
    <d v="2025-03-20T00:00:00"/>
    <s v="SILAS VILIAM FELIPE - PIX 870.522.291-53 - FRETE MATERIAIS E EQUIPAMENTOS (100,00%);"/>
    <m/>
    <n v="1500"/>
    <n v="-11832.799999999825"/>
    <x v="40"/>
    <x v="0"/>
    <n v="3"/>
    <x v="2"/>
    <x v="1"/>
    <x v="0"/>
  </r>
  <r>
    <d v="2025-03-20T00:00:00"/>
    <s v="ADIANTAMENTO SALARIAL TAMILLYS GABRIELLY - SALARIO (100,00%);"/>
    <m/>
    <n v="2000"/>
    <n v="-13832.799999999825"/>
    <x v="7"/>
    <x v="0"/>
    <n v="3"/>
    <x v="2"/>
    <x v="1"/>
    <x v="0"/>
  </r>
  <r>
    <d v="2025-03-20T00:00:00"/>
    <s v="REFEIÇÕES COLABORADORES - REFEIÇÕES COLABORADORES (100,00%);"/>
    <m/>
    <n v="6546.62"/>
    <n v="-20379.419999999824"/>
    <x v="35"/>
    <x v="0"/>
    <n v="3"/>
    <x v="2"/>
    <x v="1"/>
    <x v="0"/>
  </r>
  <r>
    <d v="2025-03-21T00:00:00"/>
    <s v="REPARCELAMENTO / CARTAO DE CREDITO - DESPESA CARTAO DE CREDITO  (100,00%);"/>
    <m/>
    <n v="2942.71"/>
    <n v="-23322.129999999823"/>
    <x v="10"/>
    <x v="0"/>
    <n v="3"/>
    <x v="2"/>
    <x v="1"/>
    <x v="0"/>
  </r>
  <r>
    <d v="2025-03-21T00:00:00"/>
    <s v="CRISTYANO FRANTHESCO SANTOS SILVA - ACERTO RESCISORIOS  (100,00%);"/>
    <m/>
    <n v="1810.91"/>
    <n v="-25133.039999999823"/>
    <x v="51"/>
    <x v="0"/>
    <n v="3"/>
    <x v="2"/>
    <x v="1"/>
    <x v="0"/>
  </r>
  <r>
    <d v="2025-03-21T00:00:00"/>
    <s v="CRISTYANO FRANTHESCO SANTOS SILVA - FGTS FUNCIONARIOS  (100,00%);"/>
    <m/>
    <n v="91.41"/>
    <n v="-25224.449999999822"/>
    <x v="58"/>
    <x v="0"/>
    <n v="3"/>
    <x v="2"/>
    <x v="1"/>
    <x v="0"/>
  </r>
  <r>
    <d v="2025-03-21T00:00:00"/>
    <s v="REFEIÇÃO COLABORADOR ERIVALDO NUNES - REFEIÇÕES COLABORADORES (100,00%);"/>
    <m/>
    <n v="352.5"/>
    <n v="-25576.949999999822"/>
    <x v="35"/>
    <x v="0"/>
    <n v="3"/>
    <x v="2"/>
    <x v="1"/>
    <x v="0"/>
  </r>
  <r>
    <d v="2025-03-21T00:00:00"/>
    <s v="MATERIAL DE CONSUMO - ESPANTA GATO KIT 6 - MATERIAIS DE CONSUMO EM OBRAS  (100,00%);"/>
    <m/>
    <n v="256.75"/>
    <n v="-25833.699999999822"/>
    <x v="23"/>
    <x v="0"/>
    <n v="3"/>
    <x v="2"/>
    <x v="1"/>
    <x v="0"/>
  </r>
  <r>
    <d v="2025-03-21T00:00:00"/>
    <s v="LOCAÇÃO COMPRESSOR 03/02 A 15/03 - LOCAÇÃO COMPRESSORES (100,00%);"/>
    <m/>
    <n v="10000"/>
    <n v="-35833.699999999822"/>
    <x v="50"/>
    <x v="0"/>
    <n v="3"/>
    <x v="2"/>
    <x v="1"/>
    <x v="0"/>
  </r>
  <r>
    <d v="2025-03-21T00:00:00"/>
    <s v="TREINAMENTOS NR6 EPIs e EPCs - CURSOS / TREINAMENTOS  (100,00%);"/>
    <m/>
    <n v="3394.05"/>
    <n v="-39227.749999999825"/>
    <x v="63"/>
    <x v="0"/>
    <n v="3"/>
    <x v="2"/>
    <x v="1"/>
    <x v="0"/>
  </r>
  <r>
    <d v="2025-03-21T00:00:00"/>
    <s v="MUNCK GIGANTAO EUROCHEM X SERRA - LOCAÇÃO MUNCK / GUINDASTES (100,00%);"/>
    <m/>
    <n v="1000"/>
    <n v="-40227.749999999825"/>
    <x v="37"/>
    <x v="0"/>
    <n v="3"/>
    <x v="2"/>
    <x v="1"/>
    <x v="0"/>
  </r>
  <r>
    <d v="2025-03-21T00:00:00"/>
    <s v="EDIVALDO PEREIRA DE ARAUJO 34 9 9907-1602 - TRANSPORTE DE COLABORADORES  (100,00%);"/>
    <m/>
    <n v="610"/>
    <n v="-40837.749999999825"/>
    <x v="39"/>
    <x v="0"/>
    <n v="3"/>
    <x v="2"/>
    <x v="1"/>
    <x v="0"/>
  </r>
  <r>
    <d v="2025-03-21T00:00:00"/>
    <s v="TROCA DE PNEUS FIAT TORO - MANUTENÇÃO/PEÇAS  VEICULOS (100,00%);"/>
    <m/>
    <n v="130"/>
    <n v="-40967.749999999825"/>
    <x v="43"/>
    <x v="0"/>
    <n v="3"/>
    <x v="2"/>
    <x v="1"/>
    <x v="0"/>
  </r>
  <r>
    <d v="2025-03-21T00:00:00"/>
    <s v="UBER MOACIR - SERVIÇO MOTOBOY / UBER  (100,00%);"/>
    <m/>
    <n v="50"/>
    <n v="-41017.749999999825"/>
    <x v="73"/>
    <x v="0"/>
    <n v="3"/>
    <x v="2"/>
    <x v="1"/>
    <x v="0"/>
  </r>
  <r>
    <d v="2025-03-21T00:00:00"/>
    <s v="1759 - ISS RETIDO NA FONTE (ESPONTANEO) - ISS  (100,00%);"/>
    <m/>
    <n v="1648.1"/>
    <n v="-42665.849999999824"/>
    <x v="120"/>
    <x v="0"/>
    <n v="3"/>
    <x v="2"/>
    <x v="1"/>
    <x v="0"/>
  </r>
  <r>
    <d v="2025-03-21T00:00:00"/>
    <s v="1708 - ISS PRÓPRIO (INSTANTÂNEO) - ISS  (100,00%);"/>
    <m/>
    <n v="20450.060000000001"/>
    <n v="-63115.909999999829"/>
    <x v="120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199.93"/>
    <n v="-63315.839999999829"/>
    <x v="47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959.9"/>
    <n v="-64275.739999999831"/>
    <x v="43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30.09"/>
    <n v="-64305.829999999827"/>
    <x v="35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110.77"/>
    <n v="-64416.599999999824"/>
    <x v="64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387.56"/>
    <n v="-64804.159999999822"/>
    <x v="20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508.83"/>
    <n v="-65312.989999999823"/>
    <x v="23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876.76"/>
    <n v="-66189.749999999825"/>
    <x v="64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293.94"/>
    <n v="-66483.689999999828"/>
    <x v="20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382.38"/>
    <n v="-66866.069999999832"/>
    <x v="63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190.03"/>
    <n v="-67056.099999999831"/>
    <x v="48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263.93"/>
    <n v="-67320.029999999824"/>
    <x v="30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302.06"/>
    <n v="-67622.089999999822"/>
    <x v="23"/>
    <x v="0"/>
    <n v="3"/>
    <x v="2"/>
    <x v="1"/>
    <x v="0"/>
  </r>
  <r>
    <d v="2025-03-21T00:00:00"/>
    <s v="COMBUSTIVEL MOTO MURILO - COMBUSTIVEL VEICULOS (100,00%);"/>
    <m/>
    <n v="30"/>
    <n v="-67652.089999999822"/>
    <x v="26"/>
    <x v="0"/>
    <n v="3"/>
    <x v="2"/>
    <x v="1"/>
    <x v="0"/>
  </r>
  <r>
    <d v="2025-03-21T00:00:00"/>
    <s v="TRANSFERÊNCIA ENTRE BANCOS SAFRA X ITAÚ - Transferência entre Bancos (100,00%);"/>
    <n v="30672.659999999996"/>
    <m/>
    <n v="-36979.429999999826"/>
    <x v="6"/>
    <x v="0"/>
    <n v="3"/>
    <x v="2"/>
    <x v="1"/>
    <x v="0"/>
  </r>
  <r>
    <d v="2025-03-21T00:00:00"/>
    <s v="ALIMENTAÇÃO ADM - ALIMENTAÇÃO ADM (100,00%);"/>
    <m/>
    <n v="64"/>
    <n v="-37043.42999999984"/>
    <x v="66"/>
    <x v="0"/>
    <n v="3"/>
    <x v="2"/>
    <x v="1"/>
    <x v="0"/>
  </r>
  <r>
    <d v="2025-03-21T00:00:00"/>
    <s v="TRANSFERÊNCIA ENTRE BANCOS SAFRA X ITAÚ - Transferência entre Bancos (100,00%);"/>
    <n v="30000"/>
    <m/>
    <n v="-7043.4299999998402"/>
    <x v="6"/>
    <x v="0"/>
    <n v="3"/>
    <x v="2"/>
    <x v="1"/>
    <x v="0"/>
  </r>
  <r>
    <d v="2025-03-21T00:00:00"/>
    <s v="TRANSPORTE COLABORADORES - TRANSPORTE DE COLABORADORES  (100,00%);"/>
    <m/>
    <n v="10000"/>
    <n v="-17043.42999999984"/>
    <x v="39"/>
    <x v="0"/>
    <n v="3"/>
    <x v="2"/>
    <x v="1"/>
    <x v="0"/>
  </r>
  <r>
    <d v="2025-03-24T00:00:00"/>
    <s v="FERIAS RESTANTE MURILO 10 DIAS - COPETENCIA 2024 - FERIAS  (100,00%);"/>
    <m/>
    <n v="733"/>
    <n v="-17776.42999999984"/>
    <x v="25"/>
    <x v="0"/>
    <n v="3"/>
    <x v="2"/>
    <x v="1"/>
    <x v="0"/>
  </r>
  <r>
    <d v="2025-03-24T00:00:00"/>
    <s v="HORAS EXTRAS EXTRAORDINARIAS - SALARIO (100,00%);"/>
    <m/>
    <n v="60.31"/>
    <n v="-17836.739999999842"/>
    <x v="7"/>
    <x v="0"/>
    <n v="3"/>
    <x v="2"/>
    <x v="1"/>
    <x v="0"/>
  </r>
  <r>
    <d v="2025-03-24T00:00:00"/>
    <s v="ALIMENTAÇÃO COMPLEMENTAR - REFEIÇÕES COLABORADORES (100,00%);"/>
    <m/>
    <n v="932.5"/>
    <n v="-18769.239999999842"/>
    <x v="35"/>
    <x v="0"/>
    <n v="3"/>
    <x v="2"/>
    <x v="1"/>
    <x v="0"/>
  </r>
  <r>
    <d v="2025-03-24T00:00:00"/>
    <s v="DESPESAS DE VIAGEM NOVATO - PASSAGENS COLABORADORES (100,00%);"/>
    <m/>
    <n v="210.75"/>
    <n v="-18979.989999999842"/>
    <x v="36"/>
    <x v="0"/>
    <n v="3"/>
    <x v="2"/>
    <x v="1"/>
    <x v="0"/>
  </r>
  <r>
    <d v="2025-03-24T00:00:00"/>
    <s v="MANUTENÇÃO MOTOR DE PARTIDA ONIBOS SCANIA - MANUTENÇÃO/PEÇAS  VEICULOS (100,00%);"/>
    <m/>
    <n v="1223"/>
    <n v="-20202.989999999842"/>
    <x v="43"/>
    <x v="0"/>
    <n v="3"/>
    <x v="2"/>
    <x v="1"/>
    <x v="0"/>
  </r>
  <r>
    <d v="2025-03-24T00:00:00"/>
    <s v="TRANSCLARA LTDA - PIX 12.967.276/0001-22 - TRANSPORTE DE COLABORADORES  (100,00%);"/>
    <m/>
    <n v="240"/>
    <n v="-20442.989999999842"/>
    <x v="39"/>
    <x v="0"/>
    <n v="3"/>
    <x v="2"/>
    <x v="1"/>
    <x v="0"/>
  </r>
  <r>
    <d v="2025-03-24T00:00:00"/>
    <s v="ALIMENTAÇÃO ADM - ALIMENTAÇÃO ADM (100,00%);"/>
    <m/>
    <n v="64"/>
    <n v="-20506.989999999842"/>
    <x v="66"/>
    <x v="0"/>
    <n v="3"/>
    <x v="2"/>
    <x v="1"/>
    <x v="0"/>
  </r>
  <r>
    <d v="2025-03-24T00:00:00"/>
    <s v="SACOS P/ LIXO ADM - MATERIAIS DE LIMPEZA / HIGIENE  (100,00%);"/>
    <m/>
    <n v="40"/>
    <n v="-20546.989999999842"/>
    <x v="28"/>
    <x v="0"/>
    <n v="3"/>
    <x v="2"/>
    <x v="1"/>
    <x v="0"/>
  </r>
  <r>
    <d v="2025-03-24T00:00:00"/>
    <s v="COMBUSTÍVEL RANGER S10 GILVAN - COMBUSTIVEL VEICULOS (100,00%);"/>
    <m/>
    <n v="469"/>
    <n v="-21015.989999999842"/>
    <x v="26"/>
    <x v="0"/>
    <n v="3"/>
    <x v="2"/>
    <x v="1"/>
    <x v="0"/>
  </r>
  <r>
    <d v="2025-03-24T00:00:00"/>
    <s v="ALIMENTAÇÃO ADM P/ TREINAMENTO - ALIMENTAÇÃO ADM (100,00%);"/>
    <m/>
    <n v="121.26"/>
    <n v="-21137.24999999984"/>
    <x v="66"/>
    <x v="0"/>
    <n v="3"/>
    <x v="2"/>
    <x v="1"/>
    <x v="0"/>
  </r>
  <r>
    <d v="2025-03-24T00:00:00"/>
    <s v="GARRAFA TÉRMICA - MATERIAS DE ESCRITORIO / PAPELARIA  (100,00%);"/>
    <m/>
    <n v="97.98"/>
    <n v="-21235.229999999839"/>
    <x v="64"/>
    <x v="0"/>
    <n v="3"/>
    <x v="2"/>
    <x v="1"/>
    <x v="0"/>
  </r>
  <r>
    <d v="2025-03-24T00:00:00"/>
    <s v="TRANSFERÊNCIA ENTRE BANCOS SAFRA X ITAÚ - Transferência entre Bancos (100,00%);"/>
    <n v="25000"/>
    <m/>
    <n v="3764.7700000001605"/>
    <x v="6"/>
    <x v="0"/>
    <n v="3"/>
    <x v="2"/>
    <x v="1"/>
    <x v="0"/>
  </r>
  <r>
    <d v="2025-03-24T00:00:00"/>
    <s v="ISS RETIDO NA FONTE (PRÓPRIO) REF. 01/02 E 03/2025 - ISS  (100,00%);"/>
    <m/>
    <n v="719.04"/>
    <n v="3045.7300000001605"/>
    <x v="120"/>
    <x v="0"/>
    <n v="3"/>
    <x v="2"/>
    <x v="1"/>
    <x v="0"/>
  </r>
  <r>
    <d v="2025-03-24T00:00:00"/>
    <s v="COLCHÃO P/ ALOJAMENTO MOSAIC PARADA - MOVEIS OBRAS  (100,00%);"/>
    <m/>
    <n v="269"/>
    <n v="2776.7300000001605"/>
    <x v="98"/>
    <x v="0"/>
    <n v="3"/>
    <x v="2"/>
    <x v="1"/>
    <x v="0"/>
  </r>
  <r>
    <d v="2025-03-24T00:00:00"/>
    <s v="60 LUVAS ANTI-IMPACTOS - EPIS (100,00%);"/>
    <m/>
    <n v="3000"/>
    <n v="-223.26999999983946"/>
    <x v="20"/>
    <x v="0"/>
    <n v="3"/>
    <x v="2"/>
    <x v="1"/>
    <x v="0"/>
  </r>
  <r>
    <d v="2025-03-24T00:00:00"/>
    <s v="03 KITS FAQUEIROS - SERVIÇO BRINDES E ACESSORIOS (100,00%);"/>
    <m/>
    <n v="1206.9000000000001"/>
    <n v="-1430.1699999998395"/>
    <x v="108"/>
    <x v="0"/>
    <n v="3"/>
    <x v="2"/>
    <x v="1"/>
    <x v="0"/>
  </r>
  <r>
    <d v="2025-03-24T00:00:00"/>
    <s v="COMBUSTÍVEL ÔNIBUS IVECO - COMBUSTIVEL VEICULOS (100,00%);"/>
    <m/>
    <n v="358.75"/>
    <n v="-1788.9199999998395"/>
    <x v="26"/>
    <x v="0"/>
    <n v="3"/>
    <x v="2"/>
    <x v="1"/>
    <x v="0"/>
  </r>
  <r>
    <d v="2025-03-24T00:00:00"/>
    <s v="CLEVELAND C. LUCENA JR - PIX 002.178.061-71 - GUINCHO  (100,00%);"/>
    <m/>
    <n v="200"/>
    <n v="-1988.9199999998395"/>
    <x v="46"/>
    <x v="0"/>
    <n v="3"/>
    <x v="2"/>
    <x v="1"/>
    <x v="0"/>
  </r>
  <r>
    <d v="2025-03-25T00:00:00"/>
    <s v="BM 13 ROTINA FOSFATO CATALÃO ENGENHARIA - Recebimento de Clientes (100,00%);"/>
    <n v="13498.82"/>
    <m/>
    <n v="11509.90000000016"/>
    <x v="3"/>
    <x v="0"/>
    <n v="3"/>
    <x v="2"/>
    <x v="1"/>
    <x v="0"/>
  </r>
  <r>
    <d v="2025-03-25T00:00:00"/>
    <s v="BM 18 PROJEÇÃO NIOBIO - Recebimento de Clientes (100,00%);"/>
    <n v="4571.16"/>
    <m/>
    <n v="16081.06000000016"/>
    <x v="3"/>
    <x v="0"/>
    <n v="3"/>
    <x v="2"/>
    <x v="1"/>
    <x v="0"/>
  </r>
  <r>
    <d v="2025-03-25T00:00:00"/>
    <s v="PLANO SAÚDE REF. MÊS 03/25 - PLANO DE SAUDE  (100,00%);"/>
    <m/>
    <n v="8350.15"/>
    <n v="7730.9100000001599"/>
    <x v="67"/>
    <x v="0"/>
    <n v="3"/>
    <x v="2"/>
    <x v="1"/>
    <x v="0"/>
  </r>
  <r>
    <d v="2025-03-25T00:00:00"/>
    <s v="PIS E COFINS REF. 02/2025 - PIS (17,81%);_x000a__x000a_COFINS  (82,19%);"/>
    <m/>
    <n v="6139.58"/>
    <n v="1591.33000000016"/>
    <x v="102"/>
    <x v="0"/>
    <n v="3"/>
    <x v="2"/>
    <x v="1"/>
    <x v="0"/>
  </r>
  <r>
    <d v="2025-03-25T00:00:00"/>
    <s v="PIS E COFINS REF. 02/2025 - PIS (17,81%);_x000a__x000a_COFINS  (82,19%);"/>
    <m/>
    <n v="28333.1"/>
    <n v="-26741.769999999837"/>
    <x v="103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575"/>
    <n v="-27316.769999999837"/>
    <x v="26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287.5"/>
    <n v="-27604.269999999837"/>
    <x v="44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287.5"/>
    <n v="-27891.769999999837"/>
    <x v="35"/>
    <x v="0"/>
    <n v="3"/>
    <x v="2"/>
    <x v="1"/>
    <x v="0"/>
  </r>
  <r>
    <d v="2025-03-25T00:00:00"/>
    <s v="ADITIVO P/ VEÍCULOS DIESEL - MANUTENÇÃO/PEÇAS  VEICULOS (100,00%);"/>
    <m/>
    <n v="671.52"/>
    <n v="-28563.289999999837"/>
    <x v="43"/>
    <x v="0"/>
    <n v="3"/>
    <x v="2"/>
    <x v="1"/>
    <x v="0"/>
  </r>
  <r>
    <d v="2025-03-25T00:00:00"/>
    <s v="ALIMENTAÇÃO ADM - ALIMENTAÇÃO ADM (100,00%);"/>
    <m/>
    <n v="96"/>
    <n v="-28659.289999999841"/>
    <x v="66"/>
    <x v="0"/>
    <n v="3"/>
    <x v="2"/>
    <x v="1"/>
    <x v="0"/>
  </r>
  <r>
    <d v="2025-03-25T00:00:00"/>
    <s v="R. DOS INCONFIDENTES Nº 395 NOSSA SENHORA DA ABADIA - ENERGIA ALOJAMENTO (100,00%);"/>
    <m/>
    <n v="1115.18"/>
    <n v="-29774.469999999841"/>
    <x v="81"/>
    <x v="0"/>
    <n v="3"/>
    <x v="2"/>
    <x v="1"/>
    <x v="0"/>
  </r>
  <r>
    <d v="2025-03-25T00:00:00"/>
    <s v="DIÁRIA MOTORISTA GENIVALDO - FRETE MATERIAIS E EQUIPAMENTOS (100,00%);"/>
    <m/>
    <n v="200"/>
    <n v="-29974.469999999841"/>
    <x v="40"/>
    <x v="0"/>
    <n v="3"/>
    <x v="2"/>
    <x v="1"/>
    <x v="0"/>
  </r>
  <r>
    <d v="2025-03-25T00:00:00"/>
    <s v="PASSAGENS COLABORADORES 17/03 A 21/03 - PASSAGENS COLABORADORES (100,00%);"/>
    <m/>
    <n v="1673.88"/>
    <n v="-31648.349999999842"/>
    <x v="36"/>
    <x v="0"/>
    <n v="3"/>
    <x v="2"/>
    <x v="1"/>
    <x v="0"/>
  </r>
  <r>
    <d v="2025-03-25T00:00:00"/>
    <s v="DIARIA STEFÂNIA - HOTEL COLABORADORES  (100,00%);"/>
    <m/>
    <n v="95"/>
    <n v="-31743.349999999842"/>
    <x v="44"/>
    <x v="0"/>
    <n v="3"/>
    <x v="2"/>
    <x v="1"/>
    <x v="0"/>
  </r>
  <r>
    <d v="2025-03-25T00:00:00"/>
    <s v="EXAMES - ASO REF. 02/2025 - EXAMES  (100,00%);"/>
    <m/>
    <n v="9984.91"/>
    <n v="-41728.259999999842"/>
    <x v="56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500"/>
    <n v="-42228.259999999842"/>
    <x v="26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350"/>
    <n v="-42578.259999999842"/>
    <x v="35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150"/>
    <n v="-42728.259999999842"/>
    <x v="72"/>
    <x v="0"/>
    <n v="3"/>
    <x v="2"/>
    <x v="1"/>
    <x v="0"/>
  </r>
  <r>
    <d v="2025-03-25T00:00:00"/>
    <s v="CARTAO VA ADM - VALE ALIMENTAÇÃO (100,00%);"/>
    <m/>
    <n v="0.08"/>
    <n v="-42728.339999999844"/>
    <x v="76"/>
    <x v="0"/>
    <n v="3"/>
    <x v="2"/>
    <x v="1"/>
    <x v="0"/>
  </r>
  <r>
    <d v="2025-03-25T00:00:00"/>
    <s v="PASSAGEM COLABORADOR ERIC - PASSAGENS COLABORADORES (100,00%);"/>
    <m/>
    <n v="130"/>
    <n v="-42858.339999999844"/>
    <x v="36"/>
    <x v="0"/>
    <n v="3"/>
    <x v="2"/>
    <x v="1"/>
    <x v="0"/>
  </r>
  <r>
    <d v="2025-03-25T00:00:00"/>
    <s v="FOLGA DE CAMPO MES 03-2025 - PASSAGENS COLABORADORES (100,00%);"/>
    <m/>
    <n v="700"/>
    <n v="-43558.339999999844"/>
    <x v="36"/>
    <x v="0"/>
    <n v="3"/>
    <x v="2"/>
    <x v="1"/>
    <x v="0"/>
  </r>
  <r>
    <d v="2025-03-25T00:00:00"/>
    <s v="DESPESA DE VIAGEM REF. SEMANA 17/03 A 21/03 - REFEIÇÕES COLABORADORES (40,34%);_x000a__x000a_PASSAGENS COLABORADORES (59,66%);"/>
    <m/>
    <n v="480.04"/>
    <n v="-44038.379999999845"/>
    <x v="35"/>
    <x v="0"/>
    <n v="3"/>
    <x v="2"/>
    <x v="1"/>
    <x v="0"/>
  </r>
  <r>
    <d v="2025-03-25T00:00:00"/>
    <s v="DESPESA DE VIAGEM REF. SEMANA 17/03 A 21/03 - REFEIÇÕES COLABORADORES (40,34%);_x000a__x000a_PASSAGENS COLABORADORES (59,66%);"/>
    <m/>
    <n v="709.96"/>
    <n v="-44748.339999999844"/>
    <x v="36"/>
    <x v="0"/>
    <n v="3"/>
    <x v="2"/>
    <x v="1"/>
    <x v="0"/>
  </r>
  <r>
    <d v="2025-03-25T00:00:00"/>
    <s v="UBER P/ WANDSON - TRANSPORTE DE COLABORADORES  (100,00%);"/>
    <m/>
    <n v="20.79"/>
    <n v="-44769.129999999845"/>
    <x v="39"/>
    <x v="0"/>
    <n v="3"/>
    <x v="2"/>
    <x v="1"/>
    <x v="0"/>
  </r>
  <r>
    <d v="2025-03-25T00:00:00"/>
    <s v="TRANSFERÊNCIA ENTRE BANCOS ITAÚ X SAFRA - Transferência entre Bancos (100,00%);"/>
    <m/>
    <n v="1073.52"/>
    <n v="-45842.649999999841"/>
    <x v="1"/>
    <x v="0"/>
    <n v="3"/>
    <x v="2"/>
    <x v="1"/>
    <x v="0"/>
  </r>
  <r>
    <d v="2025-03-25T00:00:00"/>
    <s v="TRANSFERÊNCIA ENTRE BANCOS SAFRA X ITAÚ - Transferência entre Bancos (100,00%);"/>
    <n v="34472.68"/>
    <m/>
    <n v="-11369.969999999841"/>
    <x v="6"/>
    <x v="0"/>
    <n v="3"/>
    <x v="2"/>
    <x v="1"/>
    <x v="0"/>
  </r>
  <r>
    <d v="2025-03-25T00:00:00"/>
    <s v="COMBUSTÍVEL - COMBUSTIVEL VEICULOS (100,00%);"/>
    <m/>
    <n v="2404.37"/>
    <n v="-13774.33999999984"/>
    <x v="26"/>
    <x v="0"/>
    <n v="3"/>
    <x v="2"/>
    <x v="1"/>
    <x v="0"/>
  </r>
  <r>
    <d v="2025-03-25T00:00:00"/>
    <s v="SEGURO DE VIDA REF. MÊS 02/2025 - SEGUROS DE VIDA  (100,00%);"/>
    <m/>
    <n v="1707.52"/>
    <n v="-15481.859999999841"/>
    <x v="41"/>
    <x v="0"/>
    <n v="3"/>
    <x v="2"/>
    <x v="1"/>
    <x v="0"/>
  </r>
  <r>
    <d v="2025-03-26T00:00:00"/>
    <s v="CONFECÇÃO DE PCMSO - PROGRAMA DE SEGURANÇA DO TRABALHO  (100,00%);"/>
    <m/>
    <n v="586.57000000000005"/>
    <n v="-16068.42999999984"/>
    <x v="65"/>
    <x v="0"/>
    <n v="3"/>
    <x v="2"/>
    <x v="1"/>
    <x v="0"/>
  </r>
  <r>
    <d v="2025-03-26T00:00:00"/>
    <s v="CONFECÇÃO DE PGR / CONFECÇÃO PCMSO / ART - PROGRAMA DE SEGURANÇA DO TRABALHO  (100,00%);"/>
    <m/>
    <n v="1205.97"/>
    <n v="-17274.399999999841"/>
    <x v="65"/>
    <x v="0"/>
    <n v="3"/>
    <x v="2"/>
    <x v="1"/>
    <x v="0"/>
  </r>
  <r>
    <d v="2025-03-26T00:00:00"/>
    <s v="MATERIAL DE PAPELARIA - MATERIAS DE ESCRITORIO / PAPELARIA  (100,00%);"/>
    <m/>
    <n v="237.3"/>
    <n v="-17511.699999999841"/>
    <x v="64"/>
    <x v="0"/>
    <n v="3"/>
    <x v="2"/>
    <x v="1"/>
    <x v="0"/>
  </r>
  <r>
    <d v="2025-03-26T00:00:00"/>
    <s v="FERRAMENTAS MANUAIS - KIT REPARO - MATERIAIS / FERRAMENTAS  MANUAIS  (100,00%);"/>
    <m/>
    <n v="285"/>
    <n v="-17796.699999999841"/>
    <x v="18"/>
    <x v="0"/>
    <n v="3"/>
    <x v="2"/>
    <x v="1"/>
    <x v="0"/>
  </r>
  <r>
    <d v="2025-03-26T00:00:00"/>
    <s v="EMPRESTIMO BANCO ITAU CAIXA AVAL - PAGAMENTOS EMPRESTIMOS (100,00%);"/>
    <m/>
    <n v="6314.11"/>
    <n v="-24110.809999999841"/>
    <x v="4"/>
    <x v="0"/>
    <n v="3"/>
    <x v="2"/>
    <x v="1"/>
    <x v="0"/>
  </r>
  <r>
    <d v="2025-03-26T00:00:00"/>
    <s v="TREINAMENTO REGRAS PELA VIDA 5.5 - CURSOS / TREINAMENTOS  (100,00%);"/>
    <m/>
    <n v="599.70000000000005"/>
    <n v="-24710.509999999842"/>
    <x v="63"/>
    <x v="0"/>
    <n v="3"/>
    <x v="2"/>
    <x v="1"/>
    <x v="0"/>
  </r>
  <r>
    <d v="2025-03-26T00:00:00"/>
    <s v="MATERIAL DE CONSUMO - DISCO-FLAP - MATERIAIS DE CONSUMO EM OBRAS  (100,00%);"/>
    <m/>
    <n v="314.5"/>
    <n v="-25025.009999999842"/>
    <x v="23"/>
    <x v="0"/>
    <n v="3"/>
    <x v="2"/>
    <x v="1"/>
    <x v="0"/>
  </r>
  <r>
    <d v="2025-03-26T00:00:00"/>
    <s v="CALIBRAÇÃO DE DISPOSITIVOS DE SEGURANÇA - SERVIÇO LAUDO TECNICO (100,00%);"/>
    <m/>
    <n v="685.2"/>
    <n v="-25710.209999999843"/>
    <x v="79"/>
    <x v="0"/>
    <n v="3"/>
    <x v="2"/>
    <x v="1"/>
    <x v="0"/>
  </r>
  <r>
    <d v="2025-03-26T00:00:00"/>
    <s v="CONFECÇÃO DE PCA / PPR E EMISSÃO DE ART - PROGRAMA DE SEGURANÇA DO TRABALHO  (100,00%);"/>
    <m/>
    <n v="783.65"/>
    <n v="-26493.859999999844"/>
    <x v="65"/>
    <x v="0"/>
    <n v="3"/>
    <x v="2"/>
    <x v="1"/>
    <x v="0"/>
  </r>
  <r>
    <d v="2025-03-26T00:00:00"/>
    <s v="CONFECÇÃO DE PCMSO - PROGRAMA DE SEGURANÇA DO TRABALHO  (100,00%);"/>
    <m/>
    <n v="701.53"/>
    <n v="-27195.389999999843"/>
    <x v="65"/>
    <x v="0"/>
    <n v="3"/>
    <x v="2"/>
    <x v="1"/>
    <x v="0"/>
  </r>
  <r>
    <d v="2025-03-26T00:00:00"/>
    <s v="LOCAÇÃO DE SALA DE TREINAMENTO 19 E 20/02 - PROGRAMA DE SEGURANÇA DO TRABALHO  (100,00%);"/>
    <m/>
    <n v="572.1"/>
    <n v="-27767.489999999842"/>
    <x v="65"/>
    <x v="0"/>
    <n v="3"/>
    <x v="2"/>
    <x v="1"/>
    <x v="0"/>
  </r>
  <r>
    <d v="2025-03-26T00:00:00"/>
    <s v="EXAMES - ASO - EXAMES  (100,00%);"/>
    <m/>
    <n v="3204.33"/>
    <n v="-30971.81999999984"/>
    <x v="56"/>
    <x v="0"/>
    <n v="3"/>
    <x v="2"/>
    <x v="1"/>
    <x v="0"/>
  </r>
  <r>
    <d v="2025-03-26T00:00:00"/>
    <s v="EPIS - EPIS (100,00%);"/>
    <m/>
    <n v="230"/>
    <n v="-31201.81999999984"/>
    <x v="20"/>
    <x v="0"/>
    <n v="3"/>
    <x v="2"/>
    <x v="1"/>
    <x v="0"/>
  </r>
  <r>
    <d v="2025-03-26T00:00:00"/>
    <s v="MATERIAL ELETRICO - MATERIAL ELETRICO  (100,00%);"/>
    <m/>
    <n v="208.37"/>
    <n v="-31410.189999999839"/>
    <x v="111"/>
    <x v="0"/>
    <n v="3"/>
    <x v="2"/>
    <x v="1"/>
    <x v="0"/>
  </r>
  <r>
    <d v="2025-03-26T00:00:00"/>
    <s v="INTERNET PARCERIA EUROCHEM SERRA - INTERNET OBRAS  (100,00%);"/>
    <m/>
    <n v="200"/>
    <n v="-31610.189999999839"/>
    <x v="30"/>
    <x v="0"/>
    <n v="3"/>
    <x v="2"/>
    <x v="1"/>
    <x v="0"/>
  </r>
  <r>
    <d v="2025-03-26T00:00:00"/>
    <s v="MANUTENÇÃO DE EQUIPAMENTO - MANUTENÇÃO/PEÇAS MAQUINAS E EQUIPAMENTOS (100,00%);"/>
    <m/>
    <n v="190"/>
    <n v="-31800.189999999839"/>
    <x v="48"/>
    <x v="0"/>
    <n v="3"/>
    <x v="2"/>
    <x v="1"/>
    <x v="0"/>
  </r>
  <r>
    <d v="2025-03-26T00:00:00"/>
    <s v="EPIS - EPIS (100,00%);"/>
    <m/>
    <n v="353.75"/>
    <n v="-32153.939999999839"/>
    <x v="20"/>
    <x v="0"/>
    <n v="3"/>
    <x v="2"/>
    <x v="1"/>
    <x v="0"/>
  </r>
  <r>
    <d v="2025-03-26T00:00:00"/>
    <s v="MATERIAL DE CONSUMO - MATERIAIS DE CONSUMO EM OBRAS  (100,00%);"/>
    <m/>
    <n v="171.25"/>
    <n v="-32325.189999999839"/>
    <x v="23"/>
    <x v="0"/>
    <n v="3"/>
    <x v="2"/>
    <x v="1"/>
    <x v="0"/>
  </r>
  <r>
    <d v="2025-03-26T00:00:00"/>
    <s v="FERRAMENTAS MANUAIS - CHAVES - MATERIAIS / FERRAMENTAS  MANUAIS  (100,00%);"/>
    <m/>
    <n v="179.25"/>
    <n v="-32504.439999999839"/>
    <x v="18"/>
    <x v="0"/>
    <n v="3"/>
    <x v="2"/>
    <x v="1"/>
    <x v="0"/>
  </r>
  <r>
    <d v="2025-03-26T00:00:00"/>
    <s v="MATERIAIS DE PAPELARIA - MATERIAS DE ESCRITORIO / PAPELARIA  (100,00%);"/>
    <m/>
    <n v="141.6"/>
    <n v="-32646.039999999837"/>
    <x v="64"/>
    <x v="0"/>
    <n v="3"/>
    <x v="2"/>
    <x v="1"/>
    <x v="0"/>
  </r>
  <r>
    <d v="2025-03-26T00:00:00"/>
    <s v="MATERIAIS DE PAPELARIA - MATERIAS DE ESCRITORIO / PAPELARIA  (100,00%);"/>
    <m/>
    <n v="256.60000000000002"/>
    <n v="-32902.639999999839"/>
    <x v="64"/>
    <x v="0"/>
    <n v="3"/>
    <x v="2"/>
    <x v="1"/>
    <x v="0"/>
  </r>
  <r>
    <d v="2025-03-26T00:00:00"/>
    <s v="MATERIAIS ELÉTRICOS - MATERIAL ELETRICO  (100,00%);"/>
    <m/>
    <n v="435.28"/>
    <n v="-33337.919999999838"/>
    <x v="111"/>
    <x v="0"/>
    <n v="3"/>
    <x v="2"/>
    <x v="1"/>
    <x v="0"/>
  </r>
  <r>
    <d v="2025-03-26T00:00:00"/>
    <s v="MATERIAIS DE LIMPEZA - MATERIAIS DE LIMPEZA / HIGIENE  (100,00%);"/>
    <m/>
    <n v="320.39999999999998"/>
    <n v="-33658.31999999984"/>
    <x v="28"/>
    <x v="0"/>
    <n v="3"/>
    <x v="2"/>
    <x v="1"/>
    <x v="0"/>
  </r>
  <r>
    <d v="2025-03-26T00:00:00"/>
    <s v="LOCAÇÃO RÁDIO PERÍODO 15/01 A 14/02 - LOCAÇAO RADIOS DE COMUNICAÇÃO (100,00%);"/>
    <m/>
    <n v="900"/>
    <n v="-34558.31999999984"/>
    <x v="101"/>
    <x v="0"/>
    <n v="3"/>
    <x v="2"/>
    <x v="1"/>
    <x v="0"/>
  </r>
  <r>
    <d v="2025-03-26T00:00:00"/>
    <s v="MATERIAL ELETRICO - MATERIAL ELETRICO  (100,00%);"/>
    <m/>
    <n v="314.04000000000002"/>
    <n v="-34872.359999999841"/>
    <x v="111"/>
    <x v="0"/>
    <n v="3"/>
    <x v="2"/>
    <x v="1"/>
    <x v="0"/>
  </r>
  <r>
    <d v="2025-03-26T00:00:00"/>
    <s v="MATERIAL DE CONSUMO - MATERIAIS DE CONSUMO EM OBRAS  (100,00%);"/>
    <m/>
    <n v="112.11"/>
    <n v="-34984.469999999841"/>
    <x v="23"/>
    <x v="0"/>
    <n v="3"/>
    <x v="2"/>
    <x v="1"/>
    <x v="0"/>
  </r>
  <r>
    <d v="2025-03-26T00:00:00"/>
    <s v="CLARO TELEFONIA REF. 02/2025 - INTERNET / TELEFONE ADM  (100,00%);"/>
    <m/>
    <n v="318.5"/>
    <n v="-35302.969999999841"/>
    <x v="84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120"/>
    <n v="-35422.969999999841"/>
    <x v="44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326.02999999999997"/>
    <n v="-35748.99999999984"/>
    <x v="35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95.97"/>
    <n v="-35844.969999999841"/>
    <x v="20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480.01"/>
    <n v="-36324.979999999843"/>
    <x v="36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354.96"/>
    <n v="-36679.939999999842"/>
    <x v="73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153.69999999999999"/>
    <n v="-36833.639999999839"/>
    <x v="30"/>
    <x v="0"/>
    <n v="3"/>
    <x v="2"/>
    <x v="1"/>
    <x v="0"/>
  </r>
  <r>
    <d v="2025-03-26T00:00:00"/>
    <s v="EXAMES - ASO - EXAMES  (100,00%);"/>
    <m/>
    <n v="581"/>
    <n v="-37414.639999999839"/>
    <x v="56"/>
    <x v="0"/>
    <n v="3"/>
    <x v="2"/>
    <x v="1"/>
    <x v="0"/>
  </r>
  <r>
    <d v="2025-03-26T00:00:00"/>
    <s v="MATERIAIS DE INFORMÁTICA - TONERS - MATERIAIS DE INFORMATICA / COMPUTADOR (100,00%);"/>
    <m/>
    <n v="744"/>
    <n v="-38158.639999999839"/>
    <x v="70"/>
    <x v="0"/>
    <n v="3"/>
    <x v="2"/>
    <x v="1"/>
    <x v="0"/>
  </r>
  <r>
    <d v="2025-03-26T00:00:00"/>
    <s v="COMBUSTIVEL VEICULOS - COMBUSTIVEL VEICULOS (100,00%);"/>
    <m/>
    <n v="1518.94"/>
    <n v="-39677.579999999842"/>
    <x v="26"/>
    <x v="0"/>
    <n v="3"/>
    <x v="2"/>
    <x v="1"/>
    <x v="0"/>
  </r>
  <r>
    <d v="2025-03-26T00:00:00"/>
    <s v="TINTAS E SOLVENTES - TINTAS E SOLVENTES (100,00%);"/>
    <m/>
    <n v="309.49"/>
    <n v="-39987.06999999984"/>
    <x v="34"/>
    <x v="0"/>
    <n v="3"/>
    <x v="2"/>
    <x v="1"/>
    <x v="0"/>
  </r>
  <r>
    <d v="2025-03-26T00:00:00"/>
    <s v="COMBUSTIVEL - COMBUSTIVEL VEICULOS (39,12%);_x000a__x000a_COMBUSTIVEL EQUIPAMENTOS (60,88%);"/>
    <m/>
    <n v="771.05"/>
    <n v="-40758.119999999843"/>
    <x v="26"/>
    <x v="0"/>
    <n v="3"/>
    <x v="2"/>
    <x v="1"/>
    <x v="0"/>
  </r>
  <r>
    <d v="2025-03-26T00:00:00"/>
    <s v="COMBUSTIVEL - COMBUSTIVEL VEICULOS (39,12%);_x000a__x000a_COMBUSTIVEL EQUIPAMENTOS (60,88%);"/>
    <m/>
    <n v="1199.96"/>
    <n v="-41958.079999999842"/>
    <x v="27"/>
    <x v="0"/>
    <n v="3"/>
    <x v="2"/>
    <x v="1"/>
    <x v="0"/>
  </r>
  <r>
    <d v="2025-03-26T00:00:00"/>
    <s v="MATERIAIS DE PAPELARIA - MATERIAS DE ESCRITORIO / PAPELARIA  (100,00%);"/>
    <m/>
    <n v="143.5"/>
    <n v="-42101.579999999842"/>
    <x v="64"/>
    <x v="0"/>
    <n v="3"/>
    <x v="2"/>
    <x v="1"/>
    <x v="0"/>
  </r>
  <r>
    <d v="2025-03-26T00:00:00"/>
    <s v="MATERIAIS DE CONSUMO - MATERIAIS DE CONSUMO EM OBRAS  (100,00%);"/>
    <m/>
    <n v="281.2"/>
    <n v="-42382.779999999839"/>
    <x v="23"/>
    <x v="0"/>
    <n v="3"/>
    <x v="2"/>
    <x v="1"/>
    <x v="0"/>
  </r>
  <r>
    <d v="2025-03-26T00:00:00"/>
    <s v="RESTAURANTE MARINA - PIX 50.531.065/0001-31 - REFEIÇÕES COLABORADORES (100,00%);"/>
    <m/>
    <n v="1971.5"/>
    <n v="-44354.279999999839"/>
    <x v="35"/>
    <x v="0"/>
    <n v="3"/>
    <x v="2"/>
    <x v="1"/>
    <x v="0"/>
  </r>
  <r>
    <d v="2025-03-26T00:00:00"/>
    <s v="C&amp;A COMERCIAL - PIX 39.273.309/0001-90 - REFEIÇÕES COLABORADORES (100,00%);"/>
    <m/>
    <n v="516"/>
    <n v="-44870.279999999839"/>
    <x v="35"/>
    <x v="0"/>
    <n v="3"/>
    <x v="2"/>
    <x v="1"/>
    <x v="0"/>
  </r>
  <r>
    <d v="2025-03-26T00:00:00"/>
    <s v="ALIMENTAÇÃO ADM - ALIMENTAÇÃO ADM (100,00%);"/>
    <m/>
    <n v="368.95"/>
    <n v="-45239.229999999836"/>
    <x v="66"/>
    <x v="0"/>
    <n v="3"/>
    <x v="2"/>
    <x v="1"/>
    <x v="0"/>
  </r>
  <r>
    <d v="2025-03-26T00:00:00"/>
    <s v="RESTAURANTE MATA FOME - PIX 57.730.611/0001-02 - REFEIÇÕES COLABORADORES (100,00%);"/>
    <m/>
    <n v="3776"/>
    <n v="-49015.229999999836"/>
    <x v="35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263.97000000000003"/>
    <n v="-49279.199999999837"/>
    <x v="26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191.9"/>
    <n v="-49471.099999999838"/>
    <x v="35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239.94"/>
    <n v="-49711.039999999841"/>
    <x v="20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481.22"/>
    <n v="-50192.259999999842"/>
    <x v="39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150.12"/>
    <n v="-50342.379999999845"/>
    <x v="23"/>
    <x v="0"/>
    <n v="3"/>
    <x v="2"/>
    <x v="1"/>
    <x v="0"/>
  </r>
  <r>
    <d v="2025-03-26T00:00:00"/>
    <s v="FRETE GOIANIA X SERRA DO SALITRE ( COMPRESSOR E MAQUINAS ) - FRETE MATERIAIS E EQUIPAMENTOS (100,00%);"/>
    <m/>
    <n v="3698.2"/>
    <n v="-54040.579999999842"/>
    <x v="40"/>
    <x v="0"/>
    <n v="3"/>
    <x v="2"/>
    <x v="1"/>
    <x v="0"/>
  </r>
  <r>
    <d v="2025-03-26T00:00:00"/>
    <s v="VISITA TÉCNICA - COMBUSTIVEL VEICULOS (65,22%);_x000a__x000a_REFEIÇÕES COLABORADORES (34,78%);"/>
    <m/>
    <n v="399.98"/>
    <n v="-54440.559999999845"/>
    <x v="26"/>
    <x v="0"/>
    <n v="3"/>
    <x v="2"/>
    <x v="1"/>
    <x v="0"/>
  </r>
  <r>
    <d v="2025-03-26T00:00:00"/>
    <s v="VISITA TÉCNICA - COMBUSTIVEL VEICULOS (65,22%);_x000a__x000a_REFEIÇÕES COLABORADORES (34,78%);"/>
    <m/>
    <n v="213.3"/>
    <n v="-54653.859999999848"/>
    <x v="35"/>
    <x v="0"/>
    <n v="3"/>
    <x v="2"/>
    <x v="1"/>
    <x v="0"/>
  </r>
  <r>
    <d v="2025-03-26T00:00:00"/>
    <s v="ARTHUR RODRIGUES SEIDEMAN - PIX (64) 9 9302-3866 - TRANSPORTE DE COLABORADORES  (100,00%);"/>
    <m/>
    <n v="2820"/>
    <n v="-57473.859999999848"/>
    <x v="39"/>
    <x v="0"/>
    <n v="3"/>
    <x v="2"/>
    <x v="1"/>
    <x v="0"/>
  </r>
  <r>
    <d v="2025-03-26T00:00:00"/>
    <s v="CARTÃO PARA TODOS - ASSISTENCIA MEDICA ADM  (100,00%);"/>
    <m/>
    <n v="3890.7"/>
    <n v="-61364.55999999983"/>
    <x v="100"/>
    <x v="0"/>
    <n v="3"/>
    <x v="2"/>
    <x v="1"/>
    <x v="0"/>
  </r>
  <r>
    <d v="2025-03-26T00:00:00"/>
    <s v="HONORÁRIO ADVOCATÍCIO - STELLA - HONORARIOS ADVOCATICIOS  (100,00%);"/>
    <m/>
    <n v="150"/>
    <n v="-61514.55999999983"/>
    <x v="17"/>
    <x v="0"/>
    <n v="3"/>
    <x v="2"/>
    <x v="1"/>
    <x v="0"/>
  </r>
  <r>
    <d v="2025-03-26T00:00:00"/>
    <s v="LS MANGUEIRAS EIRELI - PIX  (31) 9 8425-3748 - MANGUEIRAS / CONEXÕES (100,00%);"/>
    <m/>
    <n v="570"/>
    <n v="-62084.55999999983"/>
    <x v="106"/>
    <x v="0"/>
    <n v="3"/>
    <x v="2"/>
    <x v="1"/>
    <x v="0"/>
  </r>
  <r>
    <d v="2025-03-26T00:00:00"/>
    <s v="MARIA DA FE VIDAL PASCOA - PIX 07.430.239/0004-93 - COMBUSTIVEL VEICULOS (100,00%);"/>
    <m/>
    <n v="2000"/>
    <n v="-64084.55999999983"/>
    <x v="26"/>
    <x v="0"/>
    <n v="3"/>
    <x v="2"/>
    <x v="1"/>
    <x v="0"/>
  </r>
  <r>
    <d v="2025-03-26T00:00:00"/>
    <s v="TROCA DE ÓLEO DOBLÔ - MANUTENÇÃO/PEÇAS  VEICULOS (100,00%);"/>
    <m/>
    <n v="321.48"/>
    <n v="-64406.039999999834"/>
    <x v="43"/>
    <x v="0"/>
    <n v="3"/>
    <x v="2"/>
    <x v="1"/>
    <x v="0"/>
  </r>
  <r>
    <d v="2025-03-26T00:00:00"/>
    <s v="UBER MOACIR DIA 24/03 A 25/03 - SERVIÇO MOTOBOY / UBER  (100,00%);"/>
    <m/>
    <n v="180"/>
    <n v="-64586.039999999834"/>
    <x v="73"/>
    <x v="0"/>
    <n v="3"/>
    <x v="2"/>
    <x v="1"/>
    <x v="0"/>
  </r>
  <r>
    <d v="2025-03-26T00:00:00"/>
    <s v="COMBUSTÍVEL DOBLÔ - COMBUSTIVEL VEICULOS (100,00%);"/>
    <m/>
    <n v="307.14"/>
    <n v="-64893.179999999833"/>
    <x v="26"/>
    <x v="0"/>
    <n v="3"/>
    <x v="2"/>
    <x v="1"/>
    <x v="0"/>
  </r>
  <r>
    <d v="2025-03-26T00:00:00"/>
    <s v="TRANSTUR GS&amp;F - PIX 21.554.901/0001-03 - TRANSPORTE DE COLABORADORES  (100,00%);"/>
    <m/>
    <n v="26714.799999999999"/>
    <n v="-91607.979999999836"/>
    <x v="39"/>
    <x v="0"/>
    <n v="3"/>
    <x v="2"/>
    <x v="1"/>
    <x v="0"/>
  </r>
  <r>
    <d v="2025-03-26T00:00:00"/>
    <s v="TRANSFERÊNCIA ENTRE BANCOS SAFRA X ITAÚ - Transferência entre Bancos (100,00%);"/>
    <n v="100000"/>
    <m/>
    <n v="8392.0200000001641"/>
    <x v="6"/>
    <x v="0"/>
    <n v="3"/>
    <x v="2"/>
    <x v="1"/>
    <x v="0"/>
  </r>
  <r>
    <d v="2025-03-26T00:00:00"/>
    <s v="ALIMENTAÇÃO ADM - ALIMENTAÇÃO ADM (100,00%);"/>
    <m/>
    <n v="64"/>
    <n v="8328.0200000001641"/>
    <x v="66"/>
    <x v="0"/>
    <n v="3"/>
    <x v="2"/>
    <x v="1"/>
    <x v="0"/>
  </r>
  <r>
    <d v="2025-03-26T00:00:00"/>
    <s v="EPIS - EPIS (100,00%);"/>
    <m/>
    <n v="2673.56"/>
    <n v="5654.4600000001647"/>
    <x v="20"/>
    <x v="0"/>
    <n v="3"/>
    <x v="2"/>
    <x v="1"/>
    <x v="0"/>
  </r>
  <r>
    <d v="2025-03-26T00:00:00"/>
    <s v="EPIS - EPIS (100,00%);"/>
    <m/>
    <n v="4372.0600000000004"/>
    <n v="1282.4000000001643"/>
    <x v="20"/>
    <x v="0"/>
    <n v="3"/>
    <x v="2"/>
    <x v="1"/>
    <x v="0"/>
  </r>
  <r>
    <d v="2025-03-26T00:00:00"/>
    <s v="LOCAÇÃO RADIO REF. MÊS 02/2025 - LOCAÇAO RADIOS DE COMUNICAÇÃO (100,00%);"/>
    <m/>
    <n v="780"/>
    <n v="502.40000000016425"/>
    <x v="101"/>
    <x v="0"/>
    <n v="3"/>
    <x v="2"/>
    <x v="1"/>
    <x v="0"/>
  </r>
  <r>
    <d v="2025-03-27T00:00:00"/>
    <s v="BM 04 FINAL - Recebimento de Clientes (100,00%);"/>
    <n v="56332.310000000005"/>
    <m/>
    <n v="56834.710000000166"/>
    <x v="3"/>
    <x v="0"/>
    <n v="3"/>
    <x v="2"/>
    <x v="1"/>
    <x v="0"/>
  </r>
  <r>
    <d v="2025-03-27T00:00:00"/>
    <s v="FINANCIAMENTO OROCH - FINANCIAMENTO (100,00%);"/>
    <m/>
    <n v="3601.26"/>
    <n v="53233.450000000164"/>
    <x v="9"/>
    <x v="0"/>
    <n v="3"/>
    <x v="2"/>
    <x v="1"/>
    <x v="0"/>
  </r>
  <r>
    <d v="2025-03-27T00:00:00"/>
    <s v="WILLIAM MONTEIRO BEZERRA - FERIAS  (100,00%);"/>
    <m/>
    <n v="2816.61"/>
    <n v="50416.840000000164"/>
    <x v="25"/>
    <x v="0"/>
    <n v="3"/>
    <x v="2"/>
    <x v="1"/>
    <x v="0"/>
  </r>
  <r>
    <d v="2025-03-27T00:00:00"/>
    <s v="RYAN GABRIEL GONÇALVES DOS SANTOS - ACERTO RESCISORIOS  (100,00%);"/>
    <m/>
    <n v="418.65"/>
    <n v="49998.190000000162"/>
    <x v="51"/>
    <x v="0"/>
    <n v="3"/>
    <x v="2"/>
    <x v="1"/>
    <x v="0"/>
  </r>
  <r>
    <d v="2025-03-27T00:00:00"/>
    <s v="MAURO ALFREDO DE FREITAS - FERIAS  (100,00%);"/>
    <m/>
    <n v="3654.46"/>
    <n v="46343.730000000163"/>
    <x v="25"/>
    <x v="0"/>
    <n v="3"/>
    <x v="2"/>
    <x v="1"/>
    <x v="0"/>
  </r>
  <r>
    <d v="2025-03-27T00:00:00"/>
    <s v="GASTOS SEMANA 17/03 A 21/03 - MATERIAIS DE CONSUMO EM OBRAS  (100,00%);"/>
    <m/>
    <n v="493"/>
    <n v="45850.730000000163"/>
    <x v="23"/>
    <x v="0"/>
    <n v="3"/>
    <x v="2"/>
    <x v="1"/>
    <x v="0"/>
  </r>
  <r>
    <d v="2025-03-27T00:00:00"/>
    <s v="COMPRA VENTILADOR P/ALOJAMENTO NIOBIO - MOVEIS OBRAS  (100,00%);"/>
    <m/>
    <n v="170"/>
    <n v="45680.730000000163"/>
    <x v="98"/>
    <x v="0"/>
    <n v="3"/>
    <x v="2"/>
    <x v="1"/>
    <x v="0"/>
  </r>
  <r>
    <d v="2025-03-27T00:00:00"/>
    <s v="CLEVELAND C. LUCENA JR - PIX 002.178.061-71 - MANUTENÇÃO/PEÇAS  VEICULOS (100,00%);"/>
    <m/>
    <n v="300"/>
    <n v="45380.730000000163"/>
    <x v="43"/>
    <x v="0"/>
    <n v="3"/>
    <x v="2"/>
    <x v="1"/>
    <x v="0"/>
  </r>
  <r>
    <d v="2025-03-27T00:00:00"/>
    <s v="CERTIFICADO DIGITAL EDUARDO PESSOA FÍSICA - SERVIÇO CARTORIO (100,00%);"/>
    <m/>
    <n v="139"/>
    <n v="45241.730000000163"/>
    <x v="59"/>
    <x v="0"/>
    <n v="3"/>
    <x v="2"/>
    <x v="1"/>
    <x v="0"/>
  </r>
  <r>
    <d v="2025-03-27T00:00:00"/>
    <s v="BM ELETROMÓVEIS - PIX 54-712-878-0001/89 - MOVEIS OBRAS  (100,00%);"/>
    <m/>
    <n v="340"/>
    <n v="44901.730000000163"/>
    <x v="98"/>
    <x v="0"/>
    <n v="3"/>
    <x v="2"/>
    <x v="1"/>
    <x v="0"/>
  </r>
  <r>
    <d v="2025-03-27T00:00:00"/>
    <s v="COMBUSTIVEL P/ MOTO MURILO - COMBUSTIVEL VEICULOS (100,00%);"/>
    <m/>
    <n v="50"/>
    <n v="44851.730000000163"/>
    <x v="26"/>
    <x v="0"/>
    <n v="3"/>
    <x v="2"/>
    <x v="1"/>
    <x v="0"/>
  </r>
  <r>
    <d v="2025-03-27T00:00:00"/>
    <s v="ALESSANDRO ALVES PARREIRA - 905.093.581-87 - MANUTENÇÃO/PEÇAS  VEICULOS (100,00%);"/>
    <m/>
    <n v="726"/>
    <n v="44125.730000000163"/>
    <x v="43"/>
    <x v="0"/>
    <n v="3"/>
    <x v="2"/>
    <x v="1"/>
    <x v="0"/>
  </r>
  <r>
    <d v="2025-03-27T00:00:00"/>
    <s v="MATERIAIS DE CONSUMO - MATERIAIS DE CONSUMO EM OBRAS  (100,00%);"/>
    <m/>
    <n v="80"/>
    <n v="44045.730000000163"/>
    <x v="23"/>
    <x v="0"/>
    <n v="3"/>
    <x v="2"/>
    <x v="1"/>
    <x v="0"/>
  </r>
  <r>
    <d v="2025-03-27T00:00:00"/>
    <s v="EPIS - EPIS (100,00%);"/>
    <m/>
    <n v="202.01"/>
    <n v="43843.720000000161"/>
    <x v="20"/>
    <x v="0"/>
    <n v="3"/>
    <x v="2"/>
    <x v="1"/>
    <x v="0"/>
  </r>
  <r>
    <d v="2025-03-27T00:00:00"/>
    <s v="TRANSFERÊNCIA ENTRE BANCOS ITAÚ X SAFRA - Origens Financeiras (100,00%);"/>
    <m/>
    <n v="6315.95"/>
    <n v="37527.770000000164"/>
    <x v="1"/>
    <x v="0"/>
    <n v="3"/>
    <x v="2"/>
    <x v="1"/>
    <x v="0"/>
  </r>
  <r>
    <d v="2025-03-27T00:00:00"/>
    <s v="DESPESA VIAGEM JOSÉ SIMÕES - PASSAGENS COLABORADORES (100,00%);"/>
    <m/>
    <n v="87.24"/>
    <n v="37440.530000000166"/>
    <x v="36"/>
    <x v="0"/>
    <n v="3"/>
    <x v="2"/>
    <x v="1"/>
    <x v="0"/>
  </r>
  <r>
    <d v="2025-03-27T00:00:00"/>
    <s v="PEDAGIO ÔNIBUS SCANER - GOIÂNIA X UBERABA - PEDAGIOS  (100,00%);"/>
    <m/>
    <n v="100"/>
    <n v="37340.530000000166"/>
    <x v="72"/>
    <x v="0"/>
    <n v="3"/>
    <x v="2"/>
    <x v="1"/>
    <x v="0"/>
  </r>
  <r>
    <d v="2025-03-27T00:00:00"/>
    <s v="ALIMENTAÇÃO ADM - ALIMENTAÇÃO ADM (100,00%);"/>
    <m/>
    <n v="64"/>
    <n v="37276.530000000166"/>
    <x v="66"/>
    <x v="0"/>
    <n v="3"/>
    <x v="2"/>
    <x v="1"/>
    <x v="0"/>
  </r>
  <r>
    <d v="2025-03-27T00:00:00"/>
    <s v="CAMINHAO ELFA - FINANCIAMENTO (100,00%);"/>
    <m/>
    <n v="4532.4799999999996"/>
    <n v="32744.050000000167"/>
    <x v="9"/>
    <x v="0"/>
    <n v="3"/>
    <x v="2"/>
    <x v="1"/>
    <x v="0"/>
  </r>
  <r>
    <d v="2025-03-27T00:00:00"/>
    <s v="ALIMENTAÇÃO ADM - ALIMENTAÇÃO ADM (100,00%);"/>
    <m/>
    <n v="1140.47"/>
    <n v="31603.580000000165"/>
    <x v="66"/>
    <x v="0"/>
    <n v="3"/>
    <x v="2"/>
    <x v="1"/>
    <x v="0"/>
  </r>
  <r>
    <d v="2025-03-27T00:00:00"/>
    <s v="COMBUSTÍVEL ADM - COMBUSTIVEL VEICULOS (100,00%);"/>
    <m/>
    <n v="50"/>
    <n v="31553.580000000165"/>
    <x v="26"/>
    <x v="0"/>
    <n v="3"/>
    <x v="2"/>
    <x v="1"/>
    <x v="0"/>
  </r>
  <r>
    <d v="2025-03-28T00:00:00"/>
    <s v="BM 01 - Recebimento de Clientes (100,00%);"/>
    <n v="1450.11"/>
    <m/>
    <n v="33003.690000000162"/>
    <x v="3"/>
    <x v="0"/>
    <n v="3"/>
    <x v="2"/>
    <x v="1"/>
    <x v="0"/>
  </r>
  <r>
    <d v="2025-03-28T00:00:00"/>
    <s v="JULIO CESAR DE OLIVEIRA QUEIROZ - PIX 416.142.593-72 - TRANSPORTE DE COLABORADORES  (100,00%);"/>
    <m/>
    <n v="4400"/>
    <n v="28603.690000000162"/>
    <x v="39"/>
    <x v="0"/>
    <n v="3"/>
    <x v="2"/>
    <x v="1"/>
    <x v="0"/>
  </r>
  <r>
    <d v="2025-03-28T00:00:00"/>
    <s v="LIMPEZA ESCRITÓRIO - SERVIÇO LIMPEZA ALOJAMENTO/ESCRITORIO (100,00%);"/>
    <m/>
    <n v="600"/>
    <n v="28003.690000000162"/>
    <x v="61"/>
    <x v="0"/>
    <n v="3"/>
    <x v="2"/>
    <x v="1"/>
    <x v="0"/>
  </r>
  <r>
    <d v="2025-03-28T00:00:00"/>
    <s v="ALIMENTAÇÃO ADM - ALIMENTAÇÃO ADM (100,00%);"/>
    <m/>
    <n v="64"/>
    <n v="27939.690000000162"/>
    <x v="66"/>
    <x v="0"/>
    <n v="3"/>
    <x v="2"/>
    <x v="1"/>
    <x v="0"/>
  </r>
  <r>
    <d v="2025-03-28T00:00:00"/>
    <s v="FRETE COMPONENTE B GOIÂNIA X MONJOLOS - FRETE TRANSPORTADORA (100,00%);"/>
    <m/>
    <n v="232.6"/>
    <n v="27707.090000000164"/>
    <x v="31"/>
    <x v="0"/>
    <n v="3"/>
    <x v="2"/>
    <x v="1"/>
    <x v="0"/>
  </r>
  <r>
    <d v="2025-03-28T00:00:00"/>
    <s v="FGTS EM ATRASO PAULO - FGTS FUNCIONARIOS  (100,00%);"/>
    <m/>
    <n v="354.61"/>
    <n v="27352.480000000163"/>
    <x v="58"/>
    <x v="0"/>
    <n v="3"/>
    <x v="2"/>
    <x v="1"/>
    <x v="0"/>
  </r>
  <r>
    <d v="2025-03-28T00:00:00"/>
    <s v="HOTEL MOTORISTA - HOTEL COLABORADORES  (100,00%);"/>
    <m/>
    <n v="95"/>
    <n v="27257.480000000163"/>
    <x v="44"/>
    <x v="0"/>
    <n v="3"/>
    <x v="2"/>
    <x v="1"/>
    <x v="0"/>
  </r>
  <r>
    <d v="2025-03-28T00:00:00"/>
    <s v="FRETE VENDA DE MATERIAIS REF. 03 OBRAS - FRETE MATERIAIS E EQUIPAMENTOS (100,00%);"/>
    <m/>
    <n v="1500"/>
    <n v="25757.480000000163"/>
    <x v="40"/>
    <x v="0"/>
    <n v="3"/>
    <x v="2"/>
    <x v="1"/>
    <x v="0"/>
  </r>
  <r>
    <d v="2025-03-28T00:00:00"/>
    <s v="MANUTENÇÃO PEÇA ÔNIBUS IVECO - MANUTENÇÃO/PEÇAS  VEICULOS (100,00%);"/>
    <m/>
    <n v="924.6"/>
    <n v="24832.880000000165"/>
    <x v="43"/>
    <x v="0"/>
    <n v="3"/>
    <x v="2"/>
    <x v="1"/>
    <x v="0"/>
  </r>
  <r>
    <d v="2025-03-28T00:00:00"/>
    <s v="UBER RODOVIÁRIA X HOTEL - SERVIÇO MOTOBOY / UBER  (100,00%);"/>
    <m/>
    <n v="60"/>
    <n v="24772.880000000165"/>
    <x v="73"/>
    <x v="0"/>
    <n v="3"/>
    <x v="2"/>
    <x v="1"/>
    <x v="0"/>
  </r>
  <r>
    <d v="2025-03-28T00:00:00"/>
    <s v="COMBUSTÍVEL ÔNIBUS SCANER - COMBUSTIVEL VEICULOS (100,00%);"/>
    <m/>
    <n v="2214.2800000000002"/>
    <n v="22558.600000000166"/>
    <x v="26"/>
    <x v="0"/>
    <n v="3"/>
    <x v="2"/>
    <x v="1"/>
    <x v="0"/>
  </r>
  <r>
    <d v="2025-03-31T00:00:00"/>
    <s v="VALE TRANSPORTE REF. 20 DIAS - TRANSPORTE DE COLABORADORES  (100,00%);"/>
    <m/>
    <n v="172"/>
    <n v="22386.600000000166"/>
    <x v="39"/>
    <x v="0"/>
    <n v="3"/>
    <x v="2"/>
    <x v="1"/>
    <x v="0"/>
  </r>
  <r>
    <d v="2025-03-31T00:00:00"/>
    <s v="VALE TRANSPORTE REF. 20 DIAS - TRANSPORTE DE COLABORADORES  (100,00%);"/>
    <m/>
    <n v="172"/>
    <n v="22214.600000000166"/>
    <x v="39"/>
    <x v="0"/>
    <n v="3"/>
    <x v="2"/>
    <x v="1"/>
    <x v="0"/>
  </r>
  <r>
    <d v="2025-03-31T00:00:00"/>
    <s v="VALE TRANSPORTE REF. 20 DIAS - TRANSPORTE DE COLABORADORES  (100,00%);"/>
    <m/>
    <n v="172"/>
    <n v="22042.600000000166"/>
    <x v="39"/>
    <x v="0"/>
    <n v="3"/>
    <x v="2"/>
    <x v="1"/>
    <x v="0"/>
  </r>
  <r>
    <d v="2025-03-31T00:00:00"/>
    <s v="VALE TRANSPORTE REF. 20 DIAS - TRANSPORTE DE COLABORADORES  (100,00%);"/>
    <m/>
    <n v="172"/>
    <n v="21870.600000000166"/>
    <x v="39"/>
    <x v="0"/>
    <n v="3"/>
    <x v="2"/>
    <x v="1"/>
    <x v="0"/>
  </r>
  <r>
    <d v="2025-03-31T00:00:00"/>
    <s v="CADEADO P/ ÔNIBUS - MATERIAIS DE CONSUMO EM OBRAS  (100,00%);"/>
    <m/>
    <n v="10.5"/>
    <n v="21860.100000000166"/>
    <x v="23"/>
    <x v="0"/>
    <n v="3"/>
    <x v="2"/>
    <x v="1"/>
    <x v="0"/>
  </r>
  <r>
    <d v="2025-03-31T00:00:00"/>
    <s v="DIARIA DO MECANICO MATHEUS SCANEA - MANUTENÇÃO/PEÇAS  VEICULOS (100,00%);"/>
    <m/>
    <n v="150"/>
    <n v="21710.100000000166"/>
    <x v="43"/>
    <x v="0"/>
    <n v="3"/>
    <x v="2"/>
    <x v="1"/>
    <x v="0"/>
  </r>
  <r>
    <d v="2025-03-31T00:00:00"/>
    <s v="BRINDES 2 FAQUEIROS 20 AGENDAS - SERVIÇO BRINDES E ACESSORIOS (100,00%);"/>
    <m/>
    <n v="539"/>
    <n v="21171.100000000166"/>
    <x v="108"/>
    <x v="0"/>
    <n v="3"/>
    <x v="2"/>
    <x v="1"/>
    <x v="0"/>
  </r>
  <r>
    <d v="2025-03-31T00:00:00"/>
    <s v="ALIMENTAÇÃO ADM - ALIMENTAÇÃO ADM (100,00%);"/>
    <m/>
    <n v="80"/>
    <n v="21091.100000000166"/>
    <x v="66"/>
    <x v="0"/>
    <n v="3"/>
    <x v="2"/>
    <x v="1"/>
    <x v="0"/>
  </r>
  <r>
    <d v="2025-03-31T00:00:00"/>
    <s v="PARCELAMENTO RFB 2435 01-60 - PARCELAMENTO (100,00%);"/>
    <m/>
    <n v="53454.400000000001"/>
    <n v="-32363.299999999836"/>
    <x v="10"/>
    <x v="0"/>
    <n v="3"/>
    <x v="2"/>
    <x v="1"/>
    <x v="0"/>
  </r>
  <r>
    <d v="2025-03-31T00:00:00"/>
    <s v="PARCELMANETO PGFN 011468295 - PARCELAMENTO (100,00%);"/>
    <m/>
    <n v="14465.65"/>
    <n v="-46828.949999999837"/>
    <x v="10"/>
    <x v="0"/>
    <n v="3"/>
    <x v="2"/>
    <x v="1"/>
    <x v="0"/>
  </r>
  <r>
    <d v="2025-03-31T00:00:00"/>
    <s v="PARCELAMENTO PGFN SISPAR 011319100  04-60 - PARCELAMENTO (100,00%);"/>
    <m/>
    <n v="10142.799999999999"/>
    <n v="-56971.74999999984"/>
    <x v="10"/>
    <x v="0"/>
    <n v="3"/>
    <x v="2"/>
    <x v="1"/>
    <x v="0"/>
  </r>
  <r>
    <d v="2025-03-31T00:00:00"/>
    <s v="PEÇA P/ ÔNIBUS SCANER - MANUTENÇÃO/PEÇAS  VEICULOS (100,00%);"/>
    <m/>
    <n v="224"/>
    <n v="-57195.74999999984"/>
    <x v="43"/>
    <x v="0"/>
    <n v="3"/>
    <x v="2"/>
    <x v="1"/>
    <x v="0"/>
  </r>
  <r>
    <d v="2025-03-31T00:00:00"/>
    <s v="UBER SERVIÇOS GERAIS - MOACIR - SERVIÇO MOTOBOY / UBER  (100,00%);"/>
    <m/>
    <n v="100"/>
    <n v="-57295.74999999984"/>
    <x v="73"/>
    <x v="0"/>
    <n v="3"/>
    <x v="2"/>
    <x v="1"/>
    <x v="0"/>
  </r>
  <r>
    <d v="2025-03-31T00:00:00"/>
    <s v="EMPRESTIMO SOCIO - GILVAN APRIGIO RODRIGUES - Recebimento de empréstimo sócios  (100,00%);"/>
    <n v="35000"/>
    <m/>
    <n v="-22295.74999999984"/>
    <x v="121"/>
    <x v="0"/>
    <n v="3"/>
    <x v="2"/>
    <x v="1"/>
    <x v="0"/>
  </r>
  <r>
    <d v="2025-03-31T00:00:00"/>
    <s v="Saldo Final ITAU"/>
    <m/>
    <n v="-22295.74999999984"/>
    <n v="-22295.74999999984"/>
    <x v="110"/>
    <x v="0"/>
    <n v="3"/>
    <x v="2"/>
    <x v="1"/>
    <x v="0"/>
  </r>
  <r>
    <d v="2025-01-01T00:00:00"/>
    <s v="Saldo Inicial ITAU isolamento"/>
    <n v="561325.86"/>
    <m/>
    <n v="561325.86"/>
    <x v="16"/>
    <x v="0"/>
    <n v="1"/>
    <x v="0"/>
    <x v="2"/>
    <x v="0"/>
  </r>
  <r>
    <d v="2025-01-03T00:00:00"/>
    <s v="TRANSFERÊNCIA ENTRE BANCOS ITAÚ X ITAÚ ANDAIMES - Transferência entre Bancos (100,00%);"/>
    <n v="500000"/>
    <m/>
    <n v="1061325.8599999999"/>
    <x v="6"/>
    <x v="0"/>
    <n v="1"/>
    <x v="0"/>
    <x v="2"/>
    <x v="0"/>
  </r>
  <r>
    <d v="2025-01-03T00:00:00"/>
    <s v="TAR PLANO ADAPT 1 12/24 - TARIFAS BANCARIAS (100,00%);"/>
    <m/>
    <n v="139"/>
    <n v="1061186.8599999999"/>
    <x v="8"/>
    <x v="0"/>
    <n v="1"/>
    <x v="0"/>
    <x v="2"/>
    <x v="0"/>
  </r>
  <r>
    <d v="2025-01-08T00:00:00"/>
    <s v="TRANSFERÊNCIA ENTRE BANCOS ITAÚ ANDAIMES X ITAÚ - Transferência entre Bancos (100,00%);"/>
    <m/>
    <n v="61236.5"/>
    <n v="999950.35999999987"/>
    <x v="1"/>
    <x v="0"/>
    <n v="1"/>
    <x v="0"/>
    <x v="2"/>
    <x v="0"/>
  </r>
  <r>
    <d v="2025-01-08T00:00:00"/>
    <s v="RENDIMENTOS APLICAÇÃO - Origens Financeiras (100,00%);"/>
    <n v="10.07"/>
    <m/>
    <n v="999960.42999999982"/>
    <x v="5"/>
    <x v="0"/>
    <n v="1"/>
    <x v="0"/>
    <x v="2"/>
    <x v="0"/>
  </r>
  <r>
    <d v="2025-01-10T00:00:00"/>
    <s v="TRANSFERÊNCIA ENTRE BANCOS ITAÚ ANDAIMES X ITAÚ - Transferência entre Bancos (100,00%);"/>
    <m/>
    <n v="100000"/>
    <n v="899960.42999999982"/>
    <x v="1"/>
    <x v="0"/>
    <n v="1"/>
    <x v="0"/>
    <x v="2"/>
    <x v="0"/>
  </r>
  <r>
    <d v="2025-01-10T00:00:00"/>
    <s v="RENDIMENTO APLICAÇÃO - Origens Financeiras (100,00%);"/>
    <n v="15.34"/>
    <m/>
    <n v="899975.76999999979"/>
    <x v="5"/>
    <x v="0"/>
    <n v="1"/>
    <x v="0"/>
    <x v="2"/>
    <x v="0"/>
  </r>
  <r>
    <d v="2025-01-15T00:00:00"/>
    <s v="RENDIMENTO APLICAÇÃO  - Origens Financeiras (100,00%);"/>
    <n v="61.52"/>
    <m/>
    <n v="900037.2899999998"/>
    <x v="5"/>
    <x v="0"/>
    <n v="1"/>
    <x v="0"/>
    <x v="2"/>
    <x v="0"/>
  </r>
  <r>
    <d v="2025-01-16T00:00:00"/>
    <s v="BRAZ SERVICE - Recebimento de Clientes (100,00%);"/>
    <n v="1700"/>
    <m/>
    <n v="901737.2899999998"/>
    <x v="3"/>
    <x v="0"/>
    <n v="1"/>
    <x v="0"/>
    <x v="2"/>
    <x v="0"/>
  </r>
  <r>
    <d v="2025-01-20T00:00:00"/>
    <s v="TRANSFERENCIA ENTRE BANCOS ITAÚ ANDAIMES X ITAÚ - Transferência entre Bancos (100,00%);"/>
    <m/>
    <n v="250000"/>
    <n v="651737.2899999998"/>
    <x v="1"/>
    <x v="0"/>
    <n v="1"/>
    <x v="0"/>
    <x v="2"/>
    <x v="0"/>
  </r>
  <r>
    <d v="2025-01-28T00:00:00"/>
    <s v="PGFN 011015098 - PARCELAMENTO (100,00%);"/>
    <m/>
    <n v="105.18"/>
    <n v="651632.10999999975"/>
    <x v="10"/>
    <x v="0"/>
    <n v="1"/>
    <x v="0"/>
    <x v="2"/>
    <x v="0"/>
  </r>
  <r>
    <d v="2025-01-28T00:00:00"/>
    <s v="PGFN 011015050 PIS - CONFINS - CSLL - ISS - PARCELAMENTO (100,00%);"/>
    <m/>
    <n v="129.25"/>
    <n v="651502.85999999975"/>
    <x v="10"/>
    <x v="0"/>
    <n v="1"/>
    <x v="0"/>
    <x v="2"/>
    <x v="0"/>
  </r>
  <r>
    <d v="2025-01-28T00:00:00"/>
    <s v="DAS PARCSN VERSAO 2.0.0 PIS - CONFINS - INSS - IRPJ - PARCELAMENTO (100,00%);"/>
    <m/>
    <n v="313.72000000000003"/>
    <n v="651189.13999999978"/>
    <x v="10"/>
    <x v="0"/>
    <n v="1"/>
    <x v="0"/>
    <x v="2"/>
    <x v="0"/>
  </r>
  <r>
    <d v="2025-01-31T00:00:00"/>
    <s v="DARF 02110001201139141612401  10 PARCELAS - PARCELAMENTO (100,00%);"/>
    <m/>
    <n v="549.65"/>
    <n v="650639.48999999976"/>
    <x v="10"/>
    <x v="0"/>
    <n v="1"/>
    <x v="0"/>
    <x v="2"/>
    <x v="0"/>
  </r>
  <r>
    <d v="2025-01-31T00:00:00"/>
    <s v="Saldo Final ITAU isolamento"/>
    <m/>
    <n v="650639.48999999976"/>
    <n v="650639.48999999976"/>
    <x v="122"/>
    <x v="0"/>
    <n v="1"/>
    <x v="0"/>
    <x v="2"/>
    <x v="0"/>
  </r>
  <r>
    <d v="2025-02-04T00:00:00"/>
    <s v="TAR PLANO ADAPT 1 01/25 - TARIFAS BANCARIAS (100,00%);"/>
    <m/>
    <n v="139"/>
    <n v="650500.48999999976"/>
    <x v="8"/>
    <x v="0"/>
    <n v="2"/>
    <x v="1"/>
    <x v="2"/>
    <x v="0"/>
  </r>
  <r>
    <d v="2025-02-06T00:00:00"/>
    <s v="TRANSFERÊNCIA ENTRE BANCOS ITAÚ ANDAIMES X ITAÚ - Transferência entre Bancos (100,00%);"/>
    <m/>
    <n v="450000"/>
    <n v="200500.48999999976"/>
    <x v="1"/>
    <x v="0"/>
    <n v="2"/>
    <x v="1"/>
    <x v="2"/>
    <x v="0"/>
  </r>
  <r>
    <d v="2025-02-10T00:00:00"/>
    <s v="TRANSFERÊNCIA ENTRE BANCOS ITAÚ ANDAIMES X ITAU - Transferência entre Bancos (100,00%);"/>
    <m/>
    <n v="100000"/>
    <n v="100500.48999999976"/>
    <x v="1"/>
    <x v="0"/>
    <n v="2"/>
    <x v="1"/>
    <x v="2"/>
    <x v="0"/>
  </r>
  <r>
    <d v="2025-02-12T00:00:00"/>
    <s v="TRANSFERÊNCIA ENTRE BANCOS ITAÚ ANDAIMES X ITAÚ - Transferência entre Bancos (100,00%);"/>
    <m/>
    <n v="100000"/>
    <n v="500.48999999975786"/>
    <x v="1"/>
    <x v="0"/>
    <n v="2"/>
    <x v="1"/>
    <x v="2"/>
    <x v="0"/>
  </r>
  <r>
    <d v="2025-02-17T00:00:00"/>
    <s v="TRANSFERÊNCIA ENTRE BANCOS ITAÚ X ITAÚ ANDAIMES - Transferência entre Bancos (100,00%);"/>
    <n v="400000"/>
    <m/>
    <n v="400500.48999999976"/>
    <x v="6"/>
    <x v="0"/>
    <n v="2"/>
    <x v="1"/>
    <x v="2"/>
    <x v="0"/>
  </r>
  <r>
    <d v="2025-02-17T00:00:00"/>
    <s v="BRAZ SERVICE - Recebimento de Clientes (100,00%);"/>
    <n v="1700"/>
    <m/>
    <n v="402200.48999999976"/>
    <x v="3"/>
    <x v="0"/>
    <n v="2"/>
    <x v="1"/>
    <x v="2"/>
    <x v="0"/>
  </r>
  <r>
    <d v="2025-02-18T00:00:00"/>
    <s v="TRANSFERÊNCIA ENTRE BANCOS ITAÚ X ITAÚ ANDAIMES - Transferência entre Bancos (100,00%);"/>
    <n v="500000"/>
    <m/>
    <n v="902200.48999999976"/>
    <x v="6"/>
    <x v="0"/>
    <n v="2"/>
    <x v="1"/>
    <x v="2"/>
    <x v="0"/>
  </r>
  <r>
    <d v="2025-02-20T00:00:00"/>
    <s v="TRANSFERÊNCIA ENTRE BANCOS ITAÚ ANDAIMES X ITAÚ - Transferência entre Bancos (100,00%);"/>
    <m/>
    <n v="300000"/>
    <n v="602200.48999999976"/>
    <x v="1"/>
    <x v="0"/>
    <n v="2"/>
    <x v="1"/>
    <x v="2"/>
    <x v="0"/>
  </r>
  <r>
    <d v="2025-02-24T00:00:00"/>
    <s v="TRANSFERÊNCIA ENTRE BANCOS ITAÚ ANDAIMES X ITAÚ - Transferência entre Bancos (100,00%);"/>
    <m/>
    <n v="41400"/>
    <n v="560800.48999999976"/>
    <x v="1"/>
    <x v="0"/>
    <n v="2"/>
    <x v="1"/>
    <x v="2"/>
    <x v="0"/>
  </r>
  <r>
    <d v="2025-02-25T00:00:00"/>
    <s v="TRANSFERÊNCIA ENTRE BANCOS ITAÚ ANDAIMES X ITAÚ - Transferência entre Bancos (100,00%);"/>
    <m/>
    <n v="60246.95"/>
    <n v="500553.53999999975"/>
    <x v="1"/>
    <x v="0"/>
    <n v="2"/>
    <x v="1"/>
    <x v="2"/>
    <x v="0"/>
  </r>
  <r>
    <d v="2025-02-25T00:00:00"/>
    <s v="PGFN 011015098 - PARCELAMENTO (100,00%);"/>
    <m/>
    <n v="106.21"/>
    <n v="500447.32999999973"/>
    <x v="10"/>
    <x v="0"/>
    <n v="2"/>
    <x v="1"/>
    <x v="2"/>
    <x v="0"/>
  </r>
  <r>
    <d v="2025-02-25T00:00:00"/>
    <s v="PGFN 011015050 PIS - CONFINS - CSLL - ISS - PARCELAMENTO (100,00%);"/>
    <m/>
    <n v="130.52000000000001"/>
    <n v="500316.80999999971"/>
    <x v="10"/>
    <x v="0"/>
    <n v="2"/>
    <x v="1"/>
    <x v="2"/>
    <x v="0"/>
  </r>
  <r>
    <d v="2025-02-25T00:00:00"/>
    <s v="DAS PARCSN VERSAO 2.0.0 PIS - CONFINS - INSS - IRPJ - PARCELAMENTO (100,00%);"/>
    <m/>
    <n v="316.81"/>
    <n v="499999.99999999971"/>
    <x v="10"/>
    <x v="0"/>
    <n v="2"/>
    <x v="1"/>
    <x v="2"/>
    <x v="0"/>
  </r>
  <r>
    <d v="2025-02-27T00:00:00"/>
    <s v="TRANSFERÊNCIA ENTRE BANCOS ITAÚ ANDAIMES X ITAÚ - Transferência entre Bancos (100,00%);"/>
    <m/>
    <n v="200000"/>
    <n v="299999.99999999971"/>
    <x v="1"/>
    <x v="0"/>
    <n v="2"/>
    <x v="1"/>
    <x v="2"/>
    <x v="0"/>
  </r>
  <r>
    <d v="2025-02-28T00:00:00"/>
    <s v="DARF 02110001201139141612401  10 PARCELAS - PARCELAMENTO (100,00%);"/>
    <m/>
    <n v="555.04999999999995"/>
    <n v="299444.94999999972"/>
    <x v="10"/>
    <x v="0"/>
    <n v="2"/>
    <x v="1"/>
    <x v="2"/>
    <x v="0"/>
  </r>
  <r>
    <d v="2025-02-28T00:00:00"/>
    <s v="Saldo Final ITAU isolamento"/>
    <m/>
    <n v="299444.94999999972"/>
    <n v="299444.94999999972"/>
    <x v="122"/>
    <x v="0"/>
    <n v="2"/>
    <x v="1"/>
    <x v="2"/>
    <x v="0"/>
  </r>
  <r>
    <d v="2025-03-05T00:00:00"/>
    <s v="TRANSFERÊNCIA ENTRE BANCOS ITAÚ ANDAIMES X ITAÚ - Transferência entre Bancos (100,00%);"/>
    <m/>
    <n v="295000"/>
    <n v="4444.9499999997206"/>
    <x v="1"/>
    <x v="0"/>
    <n v="3"/>
    <x v="2"/>
    <x v="2"/>
    <x v="0"/>
  </r>
  <r>
    <d v="2025-03-06T00:00:00"/>
    <s v="TAR PLANO ADAPT 1 02/25 - TARIFAS BANCARIAS (100,00%);"/>
    <m/>
    <n v="159"/>
    <n v="4285.9499999997206"/>
    <x v="8"/>
    <x v="0"/>
    <n v="3"/>
    <x v="2"/>
    <x v="2"/>
    <x v="0"/>
  </r>
  <r>
    <d v="2025-03-17T00:00:00"/>
    <s v="BRAZ SERVICE - Recebimento de Clientes (100,00%);"/>
    <n v="1700"/>
    <m/>
    <n v="5985.9499999997206"/>
    <x v="3"/>
    <x v="0"/>
    <n v="3"/>
    <x v="2"/>
    <x v="2"/>
    <x v="0"/>
  </r>
  <r>
    <d v="2025-03-18T00:00:00"/>
    <s v="TRANSFERÊNCIA ENTRE BANCOS ITAÚ X ITAÚ ANDAIMES - Transferência entre Bancos (100,00%);"/>
    <n v="400000"/>
    <m/>
    <n v="405985.94999999972"/>
    <x v="6"/>
    <x v="0"/>
    <n v="3"/>
    <x v="2"/>
    <x v="2"/>
    <x v="0"/>
  </r>
  <r>
    <d v="2025-03-24T00:00:00"/>
    <s v="PGFN 011015050 PIS - CONFINS - CSLL - ISS - PARCELAMENTO (100,00%);"/>
    <m/>
    <n v="131.76"/>
    <n v="405854.18999999971"/>
    <x v="10"/>
    <x v="0"/>
    <n v="3"/>
    <x v="2"/>
    <x v="2"/>
    <x v="0"/>
  </r>
  <r>
    <d v="2025-03-24T00:00:00"/>
    <s v="DAS PARCSN VERSAO 2.0.0 PIS - CONFINS - INSS - IRPJ - PARCELAMENTO (100,00%);"/>
    <m/>
    <n v="319.83"/>
    <n v="405534.35999999969"/>
    <x v="10"/>
    <x v="0"/>
    <n v="3"/>
    <x v="2"/>
    <x v="2"/>
    <x v="0"/>
  </r>
  <r>
    <d v="2025-03-24T00:00:00"/>
    <s v="PGFN 011015098 - PARCELAMENTO (100,00%);"/>
    <m/>
    <n v="107.23"/>
    <n v="405427.12999999971"/>
    <x v="10"/>
    <x v="0"/>
    <n v="3"/>
    <x v="2"/>
    <x v="2"/>
    <x v="0"/>
  </r>
  <r>
    <d v="2025-03-31T00:00:00"/>
    <s v="DARF 02110001201139141612401  10 PARCELAS - PARCELAMENTO (100,00%);"/>
    <m/>
    <n v="560.35"/>
    <n v="404866.77999999974"/>
    <x v="10"/>
    <x v="0"/>
    <n v="3"/>
    <x v="2"/>
    <x v="2"/>
    <x v="0"/>
  </r>
  <r>
    <d v="2025-03-31T00:00:00"/>
    <s v="Saldo Final ITAU isolamento"/>
    <m/>
    <n v="404866.77999999974"/>
    <n v="404866.77999999974"/>
    <x v="122"/>
    <x v="0"/>
    <n v="3"/>
    <x v="2"/>
    <x v="2"/>
    <x v="0"/>
  </r>
  <r>
    <d v="2025-01-01T00:00:00"/>
    <s v="Saldo Inicial Mercantil"/>
    <n v="41417.769999999997"/>
    <m/>
    <n v="41417.769999999997"/>
    <x v="123"/>
    <x v="0"/>
    <n v="1"/>
    <x v="0"/>
    <x v="3"/>
    <x v="0"/>
  </r>
  <r>
    <d v="2025-01-02T00:00:00"/>
    <s v="TAR. PACOTE SERVICOS - TARIFAS BANCARIAS (100,00%);"/>
    <m/>
    <n v="190"/>
    <n v="41227.769999999997"/>
    <x v="8"/>
    <x v="0"/>
    <n v="1"/>
    <x v="0"/>
    <x v="3"/>
    <x v="0"/>
  </r>
  <r>
    <d v="2025-01-02T00:00:00"/>
    <s v="IOF - CHEQUE ESPECIAL - JUROS BANCARIOS  (100,00%);"/>
    <m/>
    <n v="540.35"/>
    <n v="40687.42"/>
    <x v="2"/>
    <x v="0"/>
    <n v="1"/>
    <x v="0"/>
    <x v="3"/>
    <x v="0"/>
  </r>
  <r>
    <d v="2025-01-03T00:00:00"/>
    <s v="DESPESAS REF. SEMANA 30/12 A 03/01/25 - DESPESAS C/ CONSTRUÇÃO ESCRITORIO ADM  (100,00%);"/>
    <m/>
    <n v="1780.03"/>
    <n v="38907.39"/>
    <x v="112"/>
    <x v="0"/>
    <n v="1"/>
    <x v="0"/>
    <x v="3"/>
    <x v="0"/>
  </r>
  <r>
    <d v="2025-01-06T00:00:00"/>
    <s v="TARIFA ABERT. CREDITO - TARIFAS BANCARIAS (100,00%);"/>
    <m/>
    <n v="500"/>
    <n v="38407.39"/>
    <x v="8"/>
    <x v="0"/>
    <n v="1"/>
    <x v="0"/>
    <x v="3"/>
    <x v="0"/>
  </r>
  <r>
    <d v="2025-01-10T00:00:00"/>
    <s v="DESPESAS DA SEMANA 06/01 A 10/01 - DESPESAS C/ CONSTRUÇÃO ESCRITORIO ADM  (100,00%);"/>
    <m/>
    <n v="7150.7"/>
    <n v="31256.69"/>
    <x v="112"/>
    <x v="0"/>
    <n v="1"/>
    <x v="0"/>
    <x v="3"/>
    <x v="0"/>
  </r>
  <r>
    <d v="2025-01-10T00:00:00"/>
    <s v="BLOCOS DE CONCRETO - DESPESAS C/ CONSTRUÇÃO ESCRITORIO ADM  (100,00%);"/>
    <m/>
    <n v="3500"/>
    <n v="27756.69"/>
    <x v="112"/>
    <x v="0"/>
    <n v="1"/>
    <x v="0"/>
    <x v="3"/>
    <x v="0"/>
  </r>
  <r>
    <d v="2025-01-10T00:00:00"/>
    <s v="PINTURA MURO / MARCELO JOSE DA SILVA - DESPESAS C/ MURO  (100,00%);"/>
    <m/>
    <n v="1000"/>
    <n v="26756.69"/>
    <x v="112"/>
    <x v="0"/>
    <n v="1"/>
    <x v="0"/>
    <x v="3"/>
    <x v="0"/>
  </r>
  <r>
    <d v="2025-01-10T00:00:00"/>
    <s v="SERRALHEIRO ADM / JAIRO SOARES - DESPESAS C/ CONSTRUÇÃO ESCRITORIO ADM  (100,00%);"/>
    <m/>
    <n v="7000"/>
    <n v="19756.689999999999"/>
    <x v="112"/>
    <x v="0"/>
    <n v="1"/>
    <x v="0"/>
    <x v="3"/>
    <x v="0"/>
  </r>
  <r>
    <d v="2025-01-10T00:00:00"/>
    <s v="CANOS E CONEXÕES - DESPESAS C/ CONSTRUÇÃO ESCRITORIO ADM  (100,00%);"/>
    <m/>
    <n v="1166"/>
    <n v="18590.689999999999"/>
    <x v="112"/>
    <x v="0"/>
    <n v="1"/>
    <x v="0"/>
    <x v="3"/>
    <x v="0"/>
  </r>
  <r>
    <d v="2025-01-15T00:00:00"/>
    <s v="SACOS DE CIMENTO / CONSTRUÇÃO ESCRITORIO ADM - DESPESAS C/ CONSTRUÇÃO ESCRITORIO ADM  (100,00%);"/>
    <m/>
    <n v="3200"/>
    <n v="15390.689999999999"/>
    <x v="112"/>
    <x v="0"/>
    <n v="1"/>
    <x v="0"/>
    <x v="3"/>
    <x v="0"/>
  </r>
  <r>
    <d v="2025-01-17T00:00:00"/>
    <s v="PINTURA ALAMBRADOS - DESPESAS C/ MURO  (100,00%);"/>
    <m/>
    <n v="1000"/>
    <n v="14390.689999999999"/>
    <x v="112"/>
    <x v="0"/>
    <n v="1"/>
    <x v="0"/>
    <x v="3"/>
    <x v="0"/>
  </r>
  <r>
    <d v="2025-01-17T00:00:00"/>
    <s v="MÃO DE OBRA SEMANA 13/01 A 17/01 - DESPESAS C/ CONSTRUÇÃO ESCRITORIO ADM  (100,00%);"/>
    <m/>
    <n v="4000"/>
    <n v="10390.689999999999"/>
    <x v="112"/>
    <x v="0"/>
    <n v="1"/>
    <x v="0"/>
    <x v="3"/>
    <x v="0"/>
  </r>
  <r>
    <d v="2025-01-17T00:00:00"/>
    <s v="AREA E BRITA - DESPESAS C/ CONSTRUÇÃO ESCRITORIO ADM  (100,00%);"/>
    <m/>
    <n v="3450"/>
    <n v="6940.6899999999987"/>
    <x v="112"/>
    <x v="0"/>
    <n v="1"/>
    <x v="0"/>
    <x v="3"/>
    <x v="0"/>
  </r>
  <r>
    <d v="2025-01-17T00:00:00"/>
    <s v="DESPESAS DA SEMANA 13/01 A 17/01 - DESPESAS C/ CONSTRUÇÃO ESCRITORIO ADM  (100,00%);"/>
    <m/>
    <n v="4453.1000000000004"/>
    <n v="2487.5899999999983"/>
    <x v="112"/>
    <x v="0"/>
    <n v="1"/>
    <x v="0"/>
    <x v="3"/>
    <x v="0"/>
  </r>
  <r>
    <d v="2025-01-21T00:00:00"/>
    <s v="TRANSFERENCIA ENTRE BANCOS ITAÚ X MERCANTIL  - Transferência entre Bancos (100,00%);"/>
    <n v="50000"/>
    <m/>
    <n v="52487.59"/>
    <x v="6"/>
    <x v="0"/>
    <n v="1"/>
    <x v="0"/>
    <x v="3"/>
    <x v="0"/>
  </r>
  <r>
    <d v="2025-01-24T00:00:00"/>
    <s v="PEDREIROS - MÃO DE OBRA - DESPESAS C/ CONSTRUÇÃO ESCRITORIO ADM  (100,00%);"/>
    <m/>
    <n v="2500"/>
    <n v="49987.59"/>
    <x v="112"/>
    <x v="0"/>
    <n v="1"/>
    <x v="0"/>
    <x v="3"/>
    <x v="0"/>
  </r>
  <r>
    <d v="2025-01-24T00:00:00"/>
    <s v="DESPESAS DA SEMANA REF. 20/01 A 24/01/25 - DESPESAS C/ CONSTRUÇÃO ESCRITORIO ADM  (100,00%);"/>
    <m/>
    <n v="1154"/>
    <n v="48833.59"/>
    <x v="112"/>
    <x v="0"/>
    <n v="1"/>
    <x v="0"/>
    <x v="3"/>
    <x v="0"/>
  </r>
  <r>
    <d v="2025-01-24T00:00:00"/>
    <s v="TUBOS E CONEXÕES - DESPESAS C/ CONSTRUÇÃO ESCRITORIO ADM  (100,00%);"/>
    <m/>
    <n v="2929.9"/>
    <n v="45903.689999999995"/>
    <x v="112"/>
    <x v="0"/>
    <n v="1"/>
    <x v="0"/>
    <x v="3"/>
    <x v="0"/>
  </r>
  <r>
    <d v="2025-01-24T00:00:00"/>
    <s v="FERRAGENS - DESPESAS C/ GALPÃO ALMOXARIFADO  (100,00%);"/>
    <m/>
    <n v="3984.4"/>
    <n v="41919.289999999994"/>
    <x v="112"/>
    <x v="0"/>
    <n v="1"/>
    <x v="0"/>
    <x v="3"/>
    <x v="0"/>
  </r>
  <r>
    <d v="2025-01-24T00:00:00"/>
    <s v="CONSTRUÇÃO FERRAGENS MARCELO - DESPESAS C/ GALPÃO ALMOXARIFADO  (100,00%);"/>
    <m/>
    <n v="1000"/>
    <n v="40919.289999999994"/>
    <x v="112"/>
    <x v="0"/>
    <n v="1"/>
    <x v="0"/>
    <x v="3"/>
    <x v="0"/>
  </r>
  <r>
    <d v="2025-01-31T00:00:00"/>
    <s v="SERVIÇO MUNCK - DESPESAS C/ GALPÃO ALMOXARIFADO  (100,00%);"/>
    <m/>
    <n v="700"/>
    <n v="40219.289999999994"/>
    <x v="112"/>
    <x v="0"/>
    <n v="1"/>
    <x v="0"/>
    <x v="3"/>
    <x v="0"/>
  </r>
  <r>
    <d v="2025-01-31T00:00:00"/>
    <s v="FERRAGEM - DESPESAS C/ GALPÃO ALMOXARIFADO  (100,00%);"/>
    <m/>
    <n v="1835.6"/>
    <n v="38383.689999999995"/>
    <x v="112"/>
    <x v="0"/>
    <n v="1"/>
    <x v="0"/>
    <x v="3"/>
    <x v="0"/>
  </r>
  <r>
    <d v="2025-01-31T00:00:00"/>
    <s v="MARCELO SERRALHEIRO - DESPESAS C/ MURO  (100,00%);"/>
    <m/>
    <n v="1500"/>
    <n v="36883.689999999995"/>
    <x v="112"/>
    <x v="0"/>
    <n v="1"/>
    <x v="0"/>
    <x v="3"/>
    <x v="0"/>
  </r>
  <r>
    <d v="2025-01-31T00:00:00"/>
    <s v="DESPESA DA SEMANA 27/01 A 31/01 - DESPESAS C/ CONSTRUÇÃO ESCRITORIO ADM  (100,00%);"/>
    <m/>
    <n v="858"/>
    <n v="36025.689999999995"/>
    <x v="112"/>
    <x v="0"/>
    <n v="1"/>
    <x v="0"/>
    <x v="3"/>
    <x v="0"/>
  </r>
  <r>
    <d v="2025-01-31T00:00:00"/>
    <s v="MÃO DE OBRA PEDREIROS - DESPESAS C/ CONSTRUÇÃO ESCRITORIO ADM  (100,00%);"/>
    <m/>
    <n v="3000"/>
    <n v="33025.689999999995"/>
    <x v="112"/>
    <x v="0"/>
    <n v="1"/>
    <x v="0"/>
    <x v="3"/>
    <x v="0"/>
  </r>
  <r>
    <d v="2025-01-31T00:00:00"/>
    <s v="MARCELO SERRALHEIRO - DESPESAS C/ GALPÃO ALMOXARIFADO  (100,00%);"/>
    <m/>
    <n v="1000"/>
    <n v="32025.689999999995"/>
    <x v="112"/>
    <x v="0"/>
    <n v="1"/>
    <x v="0"/>
    <x v="3"/>
    <x v="0"/>
  </r>
  <r>
    <d v="2025-01-31T00:00:00"/>
    <s v="Saldo Final Mercantil"/>
    <m/>
    <n v="32025.689999999995"/>
    <n v="0"/>
    <x v="124"/>
    <x v="0"/>
    <n v="1"/>
    <x v="0"/>
    <x v="3"/>
    <x v="0"/>
  </r>
  <r>
    <d v="2025-02-03T00:00:00"/>
    <s v="TAR. PACOTES SERVIÇOS 02/25 - TARIFAS BANCARIAS (100,00%);"/>
    <m/>
    <n v="190"/>
    <n v="31835.689999999995"/>
    <x v="8"/>
    <x v="0"/>
    <n v="2"/>
    <x v="1"/>
    <x v="3"/>
    <x v="0"/>
  </r>
  <r>
    <d v="2025-02-05T00:00:00"/>
    <s v="CIRLENE RODRIGUES SILVA P - DESPESAS C/ CONSTRUÇÃO ESCRITORIO ADM  (100,00%);"/>
    <m/>
    <n v="1000"/>
    <n v="30835.689999999995"/>
    <x v="112"/>
    <x v="0"/>
    <n v="2"/>
    <x v="1"/>
    <x v="3"/>
    <x v="0"/>
  </r>
  <r>
    <d v="2025-02-07T00:00:00"/>
    <s v="MARCELO SERRALHEIRO - DESPESAS C/ CONSTRUÇÃO ESCRITORIO ADM  (100,00%);"/>
    <m/>
    <n v="1000"/>
    <n v="29835.689999999995"/>
    <x v="112"/>
    <x v="0"/>
    <n v="2"/>
    <x v="1"/>
    <x v="3"/>
    <x v="0"/>
  </r>
  <r>
    <d v="2025-02-07T00:00:00"/>
    <s v="DESPESAS REF. SEMANA 03/02 A 07/02/25 - DESPESAS C/ CONSTRUÇÃO ESCRITORIO ADM  (100,00%);"/>
    <m/>
    <n v="1891.03"/>
    <n v="27944.659999999996"/>
    <x v="112"/>
    <x v="0"/>
    <n v="2"/>
    <x v="1"/>
    <x v="3"/>
    <x v="0"/>
  </r>
  <r>
    <d v="2025-02-07T00:00:00"/>
    <s v="MÃO DE OBRA - PEDREIRO - DESPESAS C/ CONSTRUÇÃO ESCRITORIO ADM  (100,00%);"/>
    <m/>
    <n v="2500"/>
    <n v="25444.659999999996"/>
    <x v="112"/>
    <x v="0"/>
    <n v="2"/>
    <x v="1"/>
    <x v="3"/>
    <x v="0"/>
  </r>
  <r>
    <d v="2025-02-07T00:00:00"/>
    <s v="AREIA - DESPESAS C/ CONSTRUÇÃO ESCRITORIO ADM  (100,00%);"/>
    <m/>
    <n v="3400"/>
    <n v="22044.659999999996"/>
    <x v="112"/>
    <x v="0"/>
    <n v="2"/>
    <x v="1"/>
    <x v="3"/>
    <x v="0"/>
  </r>
  <r>
    <d v="2025-02-11T00:00:00"/>
    <s v="1º PAGAMENTO DRYWALL - DESPESAS C/ CONSTRUÇÃO ESCRITORIO ADM  (100,00%);"/>
    <m/>
    <n v="16450"/>
    <n v="5594.6599999999962"/>
    <x v="112"/>
    <x v="0"/>
    <n v="2"/>
    <x v="1"/>
    <x v="3"/>
    <x v="0"/>
  </r>
  <r>
    <d v="2025-02-14T00:00:00"/>
    <s v="DESPESAS REF. SEMANA 10/02 A 14/02 - DESPESAS C/ CONSTRUÇÃO ESCRITORIO ADM  (100,00%);"/>
    <m/>
    <n v="886.73"/>
    <n v="4707.9299999999967"/>
    <x v="112"/>
    <x v="0"/>
    <n v="2"/>
    <x v="1"/>
    <x v="3"/>
    <x v="0"/>
  </r>
  <r>
    <d v="2025-02-14T00:00:00"/>
    <s v="PINGADEIRAS DO MURO - DESPESAS C/ MURO  (100,00%);"/>
    <m/>
    <n v="1400"/>
    <n v="3307.9299999999967"/>
    <x v="112"/>
    <x v="0"/>
    <n v="2"/>
    <x v="1"/>
    <x v="3"/>
    <x v="0"/>
  </r>
  <r>
    <d v="2025-02-14T00:00:00"/>
    <s v="MARCELO SERRALHEIRO - DESPESAS C/ MURO  (40,63%);_x000a__x000a_DESPESAS C/ CONSTRUÇÃO ESCRITORIO ADM  (59,38%);"/>
    <m/>
    <n v="800"/>
    <n v="2507.9299999999967"/>
    <x v="112"/>
    <x v="0"/>
    <n v="2"/>
    <x v="1"/>
    <x v="3"/>
    <x v="0"/>
  </r>
  <r>
    <d v="2025-02-14T00:00:00"/>
    <s v="MÃO DE OBRA PEDREIRO - DESPESAS C/ CONSTRUÇÃO ESCRITORIO ADM  (100,00%);"/>
    <m/>
    <n v="2200"/>
    <n v="307.92999999999665"/>
    <x v="112"/>
    <x v="0"/>
    <n v="2"/>
    <x v="1"/>
    <x v="3"/>
    <x v="0"/>
  </r>
  <r>
    <d v="2025-02-17T00:00:00"/>
    <s v="AR CONDICIONADO - DESPESAS C/ CONSTRUÇÃO ESCRITORIO ADM  (100,00%);"/>
    <m/>
    <n v="2360"/>
    <n v="-2052.0700000000033"/>
    <x v="112"/>
    <x v="0"/>
    <n v="2"/>
    <x v="1"/>
    <x v="3"/>
    <x v="0"/>
  </r>
  <r>
    <d v="2025-02-18T00:00:00"/>
    <s v="CIMENTO - DESPESAS C/ CONSTRUÇÃO ESCRITORIO ADM  (100,00%);"/>
    <m/>
    <n v="3080"/>
    <n v="-5132.0700000000033"/>
    <x v="112"/>
    <x v="0"/>
    <n v="2"/>
    <x v="1"/>
    <x v="3"/>
    <x v="0"/>
  </r>
  <r>
    <d v="2025-02-19T00:00:00"/>
    <s v="INSTALAÇÃO ELÉTRICA - DESPESAS C/ CONSTRUÇÃO ESCRITORIO ADM  (100,00%);"/>
    <m/>
    <n v="2000"/>
    <n v="-7132.0700000000033"/>
    <x v="112"/>
    <x v="0"/>
    <n v="2"/>
    <x v="1"/>
    <x v="3"/>
    <x v="0"/>
  </r>
  <r>
    <d v="2025-02-19T00:00:00"/>
    <s v="PINTURA DOS PORTÕES / MARCELO - DESPESAS C/ MURO  (100,00%);"/>
    <m/>
    <n v="1675"/>
    <n v="-8807.0700000000033"/>
    <x v="112"/>
    <x v="0"/>
    <n v="2"/>
    <x v="1"/>
    <x v="3"/>
    <x v="0"/>
  </r>
  <r>
    <d v="2025-02-21T00:00:00"/>
    <s v="DESPESAS REF. SEMANA 17/02 A 21/02 - DESPESAS C/ CONSTRUÇÃO ESCRITORIO ADM  (100,00%);"/>
    <m/>
    <n v="2200"/>
    <n v="-11007.070000000003"/>
    <x v="112"/>
    <x v="0"/>
    <n v="2"/>
    <x v="1"/>
    <x v="3"/>
    <x v="0"/>
  </r>
  <r>
    <d v="2025-02-21T00:00:00"/>
    <s v="FERRAGENS / GALPÃO - DESPESAS C/ GALPÃO ALMOXARIFADO  (100,00%);"/>
    <m/>
    <n v="3984"/>
    <n v="-14991.070000000003"/>
    <x v="112"/>
    <x v="0"/>
    <n v="2"/>
    <x v="1"/>
    <x v="3"/>
    <x v="0"/>
  </r>
  <r>
    <d v="2025-02-21T00:00:00"/>
    <s v="PEDRAS DE MARMORE 50% - DESPESAS C/ CONSTRUÇÃO ESCRITORIO ADM  (100,00%);"/>
    <m/>
    <n v="4017.15"/>
    <n v="-19008.220000000005"/>
    <x v="112"/>
    <x v="0"/>
    <n v="2"/>
    <x v="1"/>
    <x v="3"/>
    <x v="0"/>
  </r>
  <r>
    <d v="2025-02-21T00:00:00"/>
    <s v="DESPESAS REF. SEMANA 17/02 A 21/02 - DESPESAS C/ CONSTRUÇÃO ESCRITORIO ADM  (100,00%);"/>
    <m/>
    <n v="544"/>
    <n v="-19552.220000000005"/>
    <x v="112"/>
    <x v="0"/>
    <n v="2"/>
    <x v="1"/>
    <x v="3"/>
    <x v="0"/>
  </r>
  <r>
    <d v="2025-02-21T00:00:00"/>
    <s v="DESPESAS PEDREIRO / GALPÃO ADM - DESPESAS C/ CONSTRUÇÃO ESCRITORIO ADM  (100,00%);"/>
    <m/>
    <n v="2200"/>
    <n v="-21752.220000000005"/>
    <x v="112"/>
    <x v="0"/>
    <n v="2"/>
    <x v="1"/>
    <x v="3"/>
    <x v="0"/>
  </r>
  <r>
    <d v="2025-02-21T00:00:00"/>
    <s v="MATERIAIS R L - DESPESAS C/ CONSTRUÇÃO ESCRITORIO ADM  (100,00%);"/>
    <m/>
    <n v="641.5"/>
    <n v="-22393.720000000005"/>
    <x v="112"/>
    <x v="0"/>
    <n v="2"/>
    <x v="1"/>
    <x v="3"/>
    <x v="0"/>
  </r>
  <r>
    <d v="2025-02-24T00:00:00"/>
    <s v="TARIFAS BANCÁRIAS - TARIFAS BANCARIAS (100,00%);"/>
    <m/>
    <n v="824.28"/>
    <n v="-23218.000000000004"/>
    <x v="8"/>
    <x v="0"/>
    <n v="2"/>
    <x v="1"/>
    <x v="3"/>
    <x v="0"/>
  </r>
  <r>
    <d v="2025-02-25T00:00:00"/>
    <s v="DRYWALL ADM - DESPESAS C/ CONSTRUÇÃO ESCRITORIO ADM  (100,00%);"/>
    <m/>
    <n v="16450"/>
    <n v="-39668"/>
    <x v="112"/>
    <x v="0"/>
    <n v="2"/>
    <x v="1"/>
    <x v="3"/>
    <x v="0"/>
  </r>
  <r>
    <d v="2025-02-28T00:00:00"/>
    <s v="MAO DE OBRA PEDREIRO - DESPESAS C/ CONSTRUÇÃO ESCRITORIO ADM  (100,00%);"/>
    <m/>
    <n v="3000"/>
    <n v="-42668"/>
    <x v="112"/>
    <x v="0"/>
    <n v="2"/>
    <x v="1"/>
    <x v="3"/>
    <x v="0"/>
  </r>
  <r>
    <d v="2025-02-28T00:00:00"/>
    <s v="REF. DESPESAS DA SEMANA 24/02 A 28/02 - DESPESAS C/ CONSTRUÇÃO ESCRITORIO ADM  (100,00%);"/>
    <m/>
    <n v="1056"/>
    <n v="-43724"/>
    <x v="112"/>
    <x v="0"/>
    <n v="2"/>
    <x v="1"/>
    <x v="3"/>
    <x v="0"/>
  </r>
  <r>
    <d v="2025-02-28T00:00:00"/>
    <s v="RESTANTE PG PEDRAS E MARMORE - DESPESAS C/ CONSTRUÇÃO ESCRITORIO ADM  (100,00%);"/>
    <m/>
    <n v="4017.15"/>
    <n v="-47741.15"/>
    <x v="112"/>
    <x v="0"/>
    <n v="2"/>
    <x v="1"/>
    <x v="3"/>
    <x v="0"/>
  </r>
  <r>
    <d v="2025-02-28T00:00:00"/>
    <s v="Saldo Final Mercantil"/>
    <m/>
    <n v="-47741.15"/>
    <n v="-47741.15"/>
    <x v="124"/>
    <x v="0"/>
    <n v="2"/>
    <x v="1"/>
    <x v="3"/>
    <x v="0"/>
  </r>
  <r>
    <d v="2025-03-05T00:00:00"/>
    <s v="TARIFA ABERT. CREDITO E TAR. PACOTE SERVICOS BANCO MERCANTIL - TARIFAS BANCARIAS (100,00%);"/>
    <m/>
    <n v="690"/>
    <n v="-48431.15"/>
    <x v="8"/>
    <x v="0"/>
    <n v="3"/>
    <x v="2"/>
    <x v="3"/>
    <x v="0"/>
  </r>
  <r>
    <d v="2025-03-05T00:00:00"/>
    <s v="IOF - CHEQUE ESPECIAL - JUROS BANCARIOS  (100,00%);"/>
    <m/>
    <n v="200.81"/>
    <n v="-48631.96"/>
    <x v="2"/>
    <x v="0"/>
    <n v="3"/>
    <x v="2"/>
    <x v="3"/>
    <x v="0"/>
  </r>
  <r>
    <d v="2025-03-06T00:00:00"/>
    <s v="MARMORE - DESPESAS C/ CONSTRUÇÃO ESCRITORIO ADM  (100,00%);"/>
    <m/>
    <n v="1600"/>
    <n v="-50231.96"/>
    <x v="112"/>
    <x v="0"/>
    <n v="3"/>
    <x v="2"/>
    <x v="3"/>
    <x v="0"/>
  </r>
  <r>
    <d v="2025-03-07T00:00:00"/>
    <s v="DIÁRIA PEDREIRO - DESPESAS C/ CONSTRUÇÃO ESCRITORIO ADM  (100,00%);"/>
    <m/>
    <n v="1200"/>
    <n v="-51431.96"/>
    <x v="112"/>
    <x v="0"/>
    <n v="3"/>
    <x v="2"/>
    <x v="3"/>
    <x v="0"/>
  </r>
  <r>
    <d v="2025-03-07T00:00:00"/>
    <s v="MATERIAIS FERRAGISTA - DESPESAS C/ CONSTRUÇÃO ESCRITORIO ADM  (100,00%);"/>
    <m/>
    <n v="897"/>
    <n v="-52328.959999999999"/>
    <x v="112"/>
    <x v="0"/>
    <n v="3"/>
    <x v="2"/>
    <x v="3"/>
    <x v="0"/>
  </r>
  <r>
    <d v="2025-03-07T00:00:00"/>
    <s v="DESPESAS REF. SEMANA 03/03 A 07/03 - DESPESAS C/ CONSTRUÇÃO ESCRITORIO ADM  (100,00%);"/>
    <m/>
    <n v="1038"/>
    <n v="-53366.96"/>
    <x v="112"/>
    <x v="0"/>
    <n v="3"/>
    <x v="2"/>
    <x v="3"/>
    <x v="0"/>
  </r>
  <r>
    <d v="2025-03-07T00:00:00"/>
    <s v="LIMPEZA DO LOTE - DESPESAS C/ GALPÃO ALMOXARIFADO  (100,00%);"/>
    <m/>
    <n v="4000"/>
    <n v="-57366.96"/>
    <x v="112"/>
    <x v="0"/>
    <n v="3"/>
    <x v="2"/>
    <x v="3"/>
    <x v="0"/>
  </r>
  <r>
    <d v="2025-03-07T00:00:00"/>
    <s v="CALHAS E RUFUS - DESPESAS C/ CONSTRUÇÃO ESCRITORIO ADM  (100,00%);"/>
    <m/>
    <n v="1600"/>
    <n v="-58966.96"/>
    <x v="112"/>
    <x v="0"/>
    <n v="3"/>
    <x v="2"/>
    <x v="3"/>
    <x v="0"/>
  </r>
  <r>
    <d v="2025-03-12T00:00:00"/>
    <s v="ENTRADA DE PGTO DOS BLINDEX - DESPESAS C/ CONSTRUÇÃO ESCRITORIO ADM  (100,00%);"/>
    <m/>
    <n v="5000"/>
    <n v="-63966.96"/>
    <x v="112"/>
    <x v="0"/>
    <n v="3"/>
    <x v="2"/>
    <x v="3"/>
    <x v="0"/>
  </r>
  <r>
    <d v="2025-03-13T00:00:00"/>
    <s v="CARTÓRIO OBRA TRINDADE - SERVIÇO CARTORIO (100,00%);"/>
    <m/>
    <n v="16715.5"/>
    <n v="-80682.459999999992"/>
    <x v="59"/>
    <x v="0"/>
    <n v="3"/>
    <x v="2"/>
    <x v="3"/>
    <x v="0"/>
  </r>
  <r>
    <d v="2025-03-14T00:00:00"/>
    <s v="DESPESAS DA SEMANA REF. 10/03 A 14/03 - DESPESAS C/ CONSTRUÇÃO ESCRITORIO ADM  (100,00%);"/>
    <m/>
    <n v="1238"/>
    <n v="-81920.459999999992"/>
    <x v="112"/>
    <x v="0"/>
    <n v="3"/>
    <x v="2"/>
    <x v="3"/>
    <x v="0"/>
  </r>
  <r>
    <d v="2025-03-14T00:00:00"/>
    <s v="SERVIÇO TERRAPLANAGEM - DESPESAS C/ FUNDAÇÃO TERRAPLANAGEM  (100,00%);"/>
    <m/>
    <n v="3820"/>
    <n v="-85740.459999999992"/>
    <x v="112"/>
    <x v="0"/>
    <n v="3"/>
    <x v="2"/>
    <x v="3"/>
    <x v="0"/>
  </r>
  <r>
    <d v="2025-03-14T00:00:00"/>
    <s v="MÃO DE OBRA PEDREIRO - DESPESAS C/ CONSTRUÇÃO ESCRITORIO ADM  (100,00%);"/>
    <m/>
    <n v="2200"/>
    <n v="-87940.459999999992"/>
    <x v="112"/>
    <x v="0"/>
    <n v="3"/>
    <x v="2"/>
    <x v="3"/>
    <x v="0"/>
  </r>
  <r>
    <d v="2025-03-17T00:00:00"/>
    <s v="TRANSFERÊNCIA ENTRE BANCOS ITAÚ X MERCANTIL - Transferência entre Bancos (100,00%);"/>
    <n v="100000"/>
    <m/>
    <n v="12059.540000000008"/>
    <x v="6"/>
    <x v="0"/>
    <n v="3"/>
    <x v="2"/>
    <x v="3"/>
    <x v="0"/>
  </r>
  <r>
    <d v="2025-03-17T00:00:00"/>
    <s v="JRS.PROP.CH.ESPECIAL - JUROS BANCARIOS  (100,00%);"/>
    <m/>
    <n v="2675.37"/>
    <n v="9384.1700000000092"/>
    <x v="2"/>
    <x v="0"/>
    <n v="3"/>
    <x v="2"/>
    <x v="3"/>
    <x v="0"/>
  </r>
  <r>
    <d v="2025-03-18T00:00:00"/>
    <s v="JRS.PROP.CH.ESPECIAL  - JUROS BANCARIOS  (100,00%);"/>
    <m/>
    <n v="369.29"/>
    <n v="9014.8800000000083"/>
    <x v="2"/>
    <x v="0"/>
    <n v="3"/>
    <x v="2"/>
    <x v="3"/>
    <x v="0"/>
  </r>
  <r>
    <d v="2025-03-24T00:00:00"/>
    <s v="CALHAS E RUFOS - DESPESAS C/ CONSTRUÇÃO ESCRITORIO ADM  (100,00%);"/>
    <m/>
    <n v="500"/>
    <n v="8514.8800000000083"/>
    <x v="112"/>
    <x v="0"/>
    <n v="3"/>
    <x v="2"/>
    <x v="3"/>
    <x v="0"/>
  </r>
  <r>
    <d v="2025-03-24T00:00:00"/>
    <s v="DIÁRIAS DE PEDREIRO - DESPESAS C/ GALPÃO ALMOXARIFADO  (100,00%);"/>
    <m/>
    <n v="2200"/>
    <n v="6314.8800000000083"/>
    <x v="112"/>
    <x v="0"/>
    <n v="3"/>
    <x v="2"/>
    <x v="3"/>
    <x v="0"/>
  </r>
  <r>
    <d v="2025-03-24T00:00:00"/>
    <s v="DESPESAS DA SEMANA REF. 17/03 A 21/03 - DESPESAS C/ CONSTRUÇÃO ESCRITORIO ADM  (50,00%);_x000a__x000a_DESPESAS C/ GALPÃO ALMOXARIFADO  (50,00%);"/>
    <m/>
    <n v="1580.46"/>
    <n v="4734.4200000000083"/>
    <x v="112"/>
    <x v="0"/>
    <n v="3"/>
    <x v="2"/>
    <x v="3"/>
    <x v="0"/>
  </r>
  <r>
    <d v="2025-03-24T00:00:00"/>
    <s v="BLOCOS DE CONCRETO - DESPESAS C/ GALPÃO ALMOXARIFADO  (100,00%);"/>
    <m/>
    <n v="2625"/>
    <n v="2109.4200000000083"/>
    <x v="112"/>
    <x v="0"/>
    <n v="3"/>
    <x v="2"/>
    <x v="3"/>
    <x v="0"/>
  </r>
  <r>
    <d v="2025-03-28T00:00:00"/>
    <s v="DESPESAS REF. SEMANA 24/03 A 28/03 - DESPESAS C/ CONSTRUÇÃO ESCRITORIO ADM  (50,00%);_x000a__x000a_DESPESAS C/ GALPÃO ALMOXARIFADO  (50,00%);"/>
    <m/>
    <n v="617"/>
    <n v="1492.4200000000083"/>
    <x v="112"/>
    <x v="0"/>
    <n v="3"/>
    <x v="2"/>
    <x v="3"/>
    <x v="0"/>
  </r>
  <r>
    <d v="2025-03-28T00:00:00"/>
    <s v="MÃO DE OBRA PEDREIRO - DESPESAS C/ CONSTRUÇÃO ESCRITORIO ADM  (50,00%);_x000a__x000a_DESPESAS C/ GALPÃO ALMOXARIFADO  (50,00%);"/>
    <m/>
    <n v="1500"/>
    <n v="-7.5799999999917418"/>
    <x v="112"/>
    <x v="0"/>
    <n v="3"/>
    <x v="2"/>
    <x v="3"/>
    <x v="0"/>
  </r>
  <r>
    <d v="2025-03-28T00:00:00"/>
    <s v="BLOCOS DE CONCRETO - DESPESAS C/ GALPÃO ALMOXARIFADO  (100,00%);"/>
    <m/>
    <n v="2625"/>
    <n v="-2632.5799999999917"/>
    <x v="112"/>
    <x v="0"/>
    <n v="3"/>
    <x v="2"/>
    <x v="3"/>
    <x v="0"/>
  </r>
  <r>
    <d v="2025-03-31T00:00:00"/>
    <s v="TARIFA.ABERT.CREDITO  - TARIFAS BANCARIAS (100,00%);"/>
    <m/>
    <n v="500"/>
    <n v="-3132.5799999999917"/>
    <x v="8"/>
    <x v="0"/>
    <n v="3"/>
    <x v="2"/>
    <x v="3"/>
    <x v="0"/>
  </r>
  <r>
    <d v="2025-03-31T00:00:00"/>
    <s v="Saldo Final Mercantil"/>
    <m/>
    <n v="-3132.5799999999917"/>
    <n v="-3132.5799999999917"/>
    <x v="124"/>
    <x v="0"/>
    <n v="3"/>
    <x v="2"/>
    <x v="3"/>
    <x v="0"/>
  </r>
  <r>
    <d v="2025-01-01T00:00:00"/>
    <s v="Saldo Inicial SAFRA"/>
    <n v="102806.82"/>
    <m/>
    <n v="102806.82"/>
    <x v="125"/>
    <x v="0"/>
    <n v="1"/>
    <x v="0"/>
    <x v="4"/>
    <x v="0"/>
  </r>
  <r>
    <d v="2025-01-02T00:00:00"/>
    <s v="TRANSFERENCIA ENTRE BANCOS ITAU X SAFRA - Transferência entre Bancos (100,00%);"/>
    <n v="29449.16"/>
    <m/>
    <n v="132255.98000000001"/>
    <x v="6"/>
    <x v="0"/>
    <n v="1"/>
    <x v="0"/>
    <x v="4"/>
    <x v="0"/>
  </r>
  <r>
    <d v="2025-01-02T00:00:00"/>
    <s v="RENDIMENTO APLICAÇÃO - Origens Financeiras (100,00%);"/>
    <n v="2.2400000000000002"/>
    <m/>
    <n v="132258.22"/>
    <x v="5"/>
    <x v="0"/>
    <n v="1"/>
    <x v="0"/>
    <x v="4"/>
    <x v="0"/>
  </r>
  <r>
    <d v="2025-01-03T00:00:00"/>
    <s v="TRANSFERÊNCIA ENTRE BANCOS ITAÚ X SAFRA - Transferência entre Bancos (100,00%);"/>
    <n v="12949.83"/>
    <m/>
    <n v="145208.04999999999"/>
    <x v="6"/>
    <x v="0"/>
    <n v="1"/>
    <x v="0"/>
    <x v="4"/>
    <x v="0"/>
  </r>
  <r>
    <d v="2025-01-03T00:00:00"/>
    <s v="RENDIMENTO APLICAÇÃO  - Origens Financeiras (100,00%);"/>
    <n v="2.25"/>
    <m/>
    <n v="145210.29999999999"/>
    <x v="5"/>
    <x v="0"/>
    <n v="1"/>
    <x v="0"/>
    <x v="4"/>
    <x v="0"/>
  </r>
  <r>
    <d v="2025-01-06T00:00:00"/>
    <s v="TARIFA PACOTE PJ EMPRESA 3 - TARIFAS BANCARIAS (100,00%);"/>
    <m/>
    <n v="389"/>
    <n v="144821.29999999999"/>
    <x v="8"/>
    <x v="0"/>
    <n v="1"/>
    <x v="0"/>
    <x v="4"/>
    <x v="0"/>
  </r>
  <r>
    <d v="2025-01-06T00:00:00"/>
    <s v="TRANFERÊNCIA ENTRE BANCOS ITAÚ X SAFRA - Transferência entre Bancos (100,00%);"/>
    <n v="1000"/>
    <m/>
    <n v="145821.29999999999"/>
    <x v="6"/>
    <x v="0"/>
    <n v="1"/>
    <x v="0"/>
    <x v="4"/>
    <x v="0"/>
  </r>
  <r>
    <d v="2025-01-06T00:00:00"/>
    <s v="RENDIMENTO APLICAÇÃO  - Origens Financeiras (100,00%);"/>
    <n v="2.25"/>
    <m/>
    <n v="145823.54999999999"/>
    <x v="5"/>
    <x v="0"/>
    <n v="1"/>
    <x v="0"/>
    <x v="4"/>
    <x v="0"/>
  </r>
  <r>
    <d v="2025-01-07T00:00:00"/>
    <s v="RENDIMENTO APLICAÇÃO  - Origens Financeiras (100,00%);"/>
    <n v="2.25"/>
    <m/>
    <n v="145825.79999999999"/>
    <x v="5"/>
    <x v="0"/>
    <n v="1"/>
    <x v="0"/>
    <x v="4"/>
    <x v="0"/>
  </r>
  <r>
    <d v="2025-01-08T00:00:00"/>
    <s v="RENDIMENTO APLICAÇÃO  - Origens Financeiras (100,00%);"/>
    <n v="2.2400000000000002"/>
    <m/>
    <n v="145828.03999999998"/>
    <x v="5"/>
    <x v="0"/>
    <n v="1"/>
    <x v="0"/>
    <x v="4"/>
    <x v="0"/>
  </r>
  <r>
    <d v="2025-01-09T00:00:00"/>
    <s v="RENDIMENTO APLICAÇÃO  - Origens Financeiras (100,00%);"/>
    <n v="2.25"/>
    <m/>
    <n v="145830.28999999998"/>
    <x v="5"/>
    <x v="0"/>
    <n v="1"/>
    <x v="0"/>
    <x v="4"/>
    <x v="0"/>
  </r>
  <r>
    <d v="2025-01-10T00:00:00"/>
    <s v="RENDIMENTO APLICAÇÃO  - Origens Financeiras (100,00%);"/>
    <n v="2.2400000000000002"/>
    <m/>
    <n v="145832.52999999997"/>
    <x v="5"/>
    <x v="0"/>
    <n v="1"/>
    <x v="0"/>
    <x v="4"/>
    <x v="0"/>
  </r>
  <r>
    <d v="2025-01-13T00:00:00"/>
    <s v="RENDIMENTO APLICAÇÃO  - Origens Financeiras (100,00%);"/>
    <n v="2.2599999999999998"/>
    <m/>
    <n v="145834.78999999998"/>
    <x v="5"/>
    <x v="0"/>
    <n v="1"/>
    <x v="0"/>
    <x v="4"/>
    <x v="0"/>
  </r>
  <r>
    <d v="2025-01-14T00:00:00"/>
    <s v="APLICAÇÃO FINANCEIRA - Origens Financeiras (100,00%);"/>
    <n v="2.2400000000000002"/>
    <m/>
    <n v="145837.02999999997"/>
    <x v="5"/>
    <x v="0"/>
    <n v="1"/>
    <x v="0"/>
    <x v="4"/>
    <x v="0"/>
  </r>
  <r>
    <d v="2025-01-15T00:00:00"/>
    <s v="TRANSFERÊNCIA ENTRE BANCOS SAFRA X ITAÚ - Transferência entre Bancos (100,00%);"/>
    <m/>
    <n v="145837.03"/>
    <n v="0"/>
    <x v="1"/>
    <x v="0"/>
    <n v="1"/>
    <x v="0"/>
    <x v="4"/>
    <x v="0"/>
  </r>
  <r>
    <d v="2025-01-15T00:00:00"/>
    <s v="TRANSFERÊNCIA ENTRE BANCOS ITAÚ X SAFRA - Transferência entre Bancos (100,00%);"/>
    <n v="145837.03"/>
    <m/>
    <n v="145837.03"/>
    <x v="6"/>
    <x v="0"/>
    <n v="1"/>
    <x v="0"/>
    <x v="4"/>
    <x v="0"/>
  </r>
  <r>
    <d v="2025-01-15T00:00:00"/>
    <s v="RENDIMENTO APLICAÇÃO - Origens Financeiras (100,00%);"/>
    <n v="2.25"/>
    <m/>
    <n v="145839.28"/>
    <x v="5"/>
    <x v="0"/>
    <n v="1"/>
    <x v="0"/>
    <x v="4"/>
    <x v="0"/>
  </r>
  <r>
    <d v="2025-01-16T00:00:00"/>
    <s v="RENDIMENTO APLICAÇÃO  - Origens Financeiras (100,00%);"/>
    <n v="2.2400000000000002"/>
    <m/>
    <n v="145841.51999999999"/>
    <x v="5"/>
    <x v="0"/>
    <n v="1"/>
    <x v="0"/>
    <x v="4"/>
    <x v="0"/>
  </r>
  <r>
    <d v="2025-01-17T00:00:00"/>
    <s v="RENDIMENTO APLICAÇÃO  - Origens Financeiras (100,00%);"/>
    <n v="2.2799999999999998"/>
    <m/>
    <n v="145843.79999999999"/>
    <x v="5"/>
    <x v="0"/>
    <n v="1"/>
    <x v="0"/>
    <x v="4"/>
    <x v="0"/>
  </r>
  <r>
    <d v="2025-01-20T00:00:00"/>
    <s v="TRANSFERENCIA ENTRE BANCOS ITAÚ X SAFRA - Transferência entre Bancos (100,00%);"/>
    <n v="3569.4"/>
    <m/>
    <n v="149413.19999999998"/>
    <x v="6"/>
    <x v="0"/>
    <n v="1"/>
    <x v="0"/>
    <x v="4"/>
    <x v="0"/>
  </r>
  <r>
    <d v="2025-01-20T00:00:00"/>
    <s v="RENDIMENTO APLICAÇÃO  - Origens Financeiras (100,00%);"/>
    <n v="2.23"/>
    <m/>
    <n v="149415.43"/>
    <x v="5"/>
    <x v="0"/>
    <n v="1"/>
    <x v="0"/>
    <x v="4"/>
    <x v="0"/>
  </r>
  <r>
    <d v="2025-01-21T00:00:00"/>
    <s v="TRANSFERÊNCIA ENTRE BANCO ITAÚ X SAFRA - Transferência entre Bancos (100,00%);"/>
    <n v="20069.43"/>
    <m/>
    <n v="169484.86"/>
    <x v="6"/>
    <x v="0"/>
    <n v="1"/>
    <x v="0"/>
    <x v="4"/>
    <x v="0"/>
  </r>
  <r>
    <d v="2025-01-21T00:00:00"/>
    <s v="RENDIMENTO APLICAÇÃO  - Origens Financeiras (100,00%);"/>
    <n v="2.25"/>
    <m/>
    <n v="169487.11"/>
    <x v="5"/>
    <x v="0"/>
    <n v="1"/>
    <x v="0"/>
    <x v="4"/>
    <x v="0"/>
  </r>
  <r>
    <d v="2025-01-22T00:00:00"/>
    <s v="RENDIMENTO APLICAÇÃO  - Origens Financeiras (100,00%);"/>
    <n v="2.2599999999999998"/>
    <m/>
    <n v="169489.37"/>
    <x v="5"/>
    <x v="0"/>
    <n v="1"/>
    <x v="0"/>
    <x v="4"/>
    <x v="0"/>
  </r>
  <r>
    <d v="2025-01-23T00:00:00"/>
    <s v="RENDIMENTO APLICAÇÃO  - Origens Financeiras (100,00%);"/>
    <n v="2.23"/>
    <m/>
    <n v="169491.6"/>
    <x v="5"/>
    <x v="0"/>
    <n v="1"/>
    <x v="0"/>
    <x v="4"/>
    <x v="0"/>
  </r>
  <r>
    <d v="2025-01-24T00:00:00"/>
    <s v="TRANSFERÊNCIA ENTRE BANCOS SAFRA X ITAÚ - Transferência entre Bancos (100,00%);"/>
    <m/>
    <n v="88386.21"/>
    <n v="81105.39"/>
    <x v="1"/>
    <x v="0"/>
    <n v="1"/>
    <x v="0"/>
    <x v="4"/>
    <x v="0"/>
  </r>
  <r>
    <d v="2025-01-24T00:00:00"/>
    <s v="RENDIMENTO APLICAÇÃO - Origens Financeiras (100,00%);"/>
    <n v="2.2599999999999998"/>
    <m/>
    <n v="81107.649999999994"/>
    <x v="5"/>
    <x v="0"/>
    <n v="1"/>
    <x v="0"/>
    <x v="4"/>
    <x v="0"/>
  </r>
  <r>
    <d v="2025-01-27T00:00:00"/>
    <s v="TRANSFERÊNCIA ENTRE BANCOS ITAÚ X SAFRA - Transferência entre Bancos (100,00%);"/>
    <n v="11161.04"/>
    <m/>
    <n v="92268.69"/>
    <x v="6"/>
    <x v="0"/>
    <n v="1"/>
    <x v="0"/>
    <x v="4"/>
    <x v="0"/>
  </r>
  <r>
    <d v="2025-01-27T00:00:00"/>
    <s v="RENDIMENTO APLICAÇÃO  - Origens Financeiras (100,00%);"/>
    <n v="2.25"/>
    <m/>
    <n v="92270.94"/>
    <x v="5"/>
    <x v="0"/>
    <n v="1"/>
    <x v="0"/>
    <x v="4"/>
    <x v="0"/>
  </r>
  <r>
    <d v="2025-01-28T00:00:00"/>
    <s v="RENDIMENTO APLICAÇÃO  - Origens Financeiras (100,00%);"/>
    <n v="2.2400000000000002"/>
    <m/>
    <n v="92273.180000000008"/>
    <x v="5"/>
    <x v="0"/>
    <n v="1"/>
    <x v="0"/>
    <x v="4"/>
    <x v="0"/>
  </r>
  <r>
    <d v="2025-01-29T00:00:00"/>
    <s v="RENDIMENTO APLICAÇÃO  - Origens Financeiras (100,00%);"/>
    <n v="2.2599999999999998"/>
    <m/>
    <n v="92275.44"/>
    <x v="5"/>
    <x v="0"/>
    <n v="1"/>
    <x v="0"/>
    <x v="4"/>
    <x v="0"/>
  </r>
  <r>
    <d v="2025-01-30T00:00:00"/>
    <s v="RENDIMENTOS APLICAÇÃO - Origens Financeiras (100,00%);"/>
    <n v="64.510000000000005"/>
    <m/>
    <n v="92339.95"/>
    <x v="5"/>
    <x v="0"/>
    <n v="1"/>
    <x v="0"/>
    <x v="4"/>
    <x v="0"/>
  </r>
  <r>
    <d v="2025-01-31T00:00:00"/>
    <s v="TRANSFERÊNCIA ENTRE BANCOS SAFRA X ITAÚ - Transferência entre Bancos (100,00%);"/>
    <m/>
    <n v="90000"/>
    <n v="2339.9499999999971"/>
    <x v="1"/>
    <x v="0"/>
    <n v="1"/>
    <x v="0"/>
    <x v="4"/>
    <x v="0"/>
  </r>
  <r>
    <d v="2025-01-31T00:00:00"/>
    <s v="RENDIMENTO APLICAÇÃ  - Origens Financeiras (100,00%);"/>
    <n v="55.63"/>
    <m/>
    <n v="2395.5799999999972"/>
    <x v="5"/>
    <x v="0"/>
    <n v="1"/>
    <x v="0"/>
    <x v="4"/>
    <x v="0"/>
  </r>
  <r>
    <d v="2025-01-31T00:00:00"/>
    <s v="Saldo Final SAFRA"/>
    <m/>
    <n v="2395.5799999999972"/>
    <n v="2395.5799999999972"/>
    <x v="126"/>
    <x v="0"/>
    <n v="1"/>
    <x v="0"/>
    <x v="4"/>
    <x v="0"/>
  </r>
  <r>
    <d v="2025-02-03T00:00:00"/>
    <s v="RENDIMENTO APLICAÇÃO  - Origens Financeiras (100,00%);"/>
    <n v="2.14"/>
    <m/>
    <n v="2397.7199999999971"/>
    <x v="5"/>
    <x v="0"/>
    <n v="2"/>
    <x v="1"/>
    <x v="4"/>
    <x v="0"/>
  </r>
  <r>
    <d v="2025-02-04T00:00:00"/>
    <s v="TRANSFERÊNCIA ENTRE BANCOS ITAÚ X SAFRA - Transferência entre Bancos (100,00%);"/>
    <n v="12814.65"/>
    <m/>
    <n v="15212.369999999997"/>
    <x v="6"/>
    <x v="0"/>
    <n v="2"/>
    <x v="1"/>
    <x v="4"/>
    <x v="0"/>
  </r>
  <r>
    <d v="2025-02-04T00:00:00"/>
    <s v="RENDIMENTO APLICAÇÃO  - Origens Financeiras (100,00%);"/>
    <n v="1.37"/>
    <m/>
    <n v="15213.739999999998"/>
    <x v="5"/>
    <x v="0"/>
    <n v="2"/>
    <x v="1"/>
    <x v="4"/>
    <x v="0"/>
  </r>
  <r>
    <d v="2025-02-05T00:00:00"/>
    <s v="TRANSFERENCIA ENTRE BANCOS ITAÚ X SAFRA - Transferência entre Bancos (100,00%);"/>
    <n v="4334.84"/>
    <m/>
    <n v="19548.579999999998"/>
    <x v="6"/>
    <x v="0"/>
    <n v="2"/>
    <x v="1"/>
    <x v="4"/>
    <x v="0"/>
  </r>
  <r>
    <d v="2025-02-05T00:00:00"/>
    <s v="TARIFAS BANCARIAS - PACOTE PJ EMPRESAS 3 - TARIFAS BANCARIAS (100,00%);"/>
    <m/>
    <n v="389"/>
    <n v="19159.579999999998"/>
    <x v="8"/>
    <x v="0"/>
    <n v="2"/>
    <x v="1"/>
    <x v="4"/>
    <x v="0"/>
  </r>
  <r>
    <d v="2025-02-05T00:00:00"/>
    <s v="RENDIMENTO APLICAÇÃO  - Origens Financeiras (100,00%);"/>
    <n v="0.12"/>
    <m/>
    <n v="19159.699999999997"/>
    <x v="5"/>
    <x v="0"/>
    <n v="2"/>
    <x v="1"/>
    <x v="4"/>
    <x v="0"/>
  </r>
  <r>
    <d v="2025-02-06T00:00:00"/>
    <s v="RENDIMENTO APLICAÇÃO  - Origens Financeiras (100,00%);"/>
    <n v="0.13"/>
    <m/>
    <n v="19159.829999999998"/>
    <x v="5"/>
    <x v="0"/>
    <n v="2"/>
    <x v="1"/>
    <x v="4"/>
    <x v="0"/>
  </r>
  <r>
    <d v="2025-02-07T00:00:00"/>
    <s v="RENDIMENTO APLICAÇÃO - Origens Financeiras (100,00%);"/>
    <n v="0.11"/>
    <m/>
    <n v="19159.939999999999"/>
    <x v="5"/>
    <x v="0"/>
    <n v="2"/>
    <x v="1"/>
    <x v="4"/>
    <x v="0"/>
  </r>
  <r>
    <d v="2025-02-10T00:00:00"/>
    <s v="RENDIMENTO APLICAÇÃO  - Origens Financeiras (100,00%);"/>
    <n v="0.11"/>
    <m/>
    <n v="19160.05"/>
    <x v="5"/>
    <x v="0"/>
    <n v="2"/>
    <x v="1"/>
    <x v="4"/>
    <x v="0"/>
  </r>
  <r>
    <d v="2025-02-11T00:00:00"/>
    <s v="RENDIMENTO APLICAÇÃO - Origens Financeiras (100,00%);"/>
    <n v="0.13"/>
    <m/>
    <n v="19160.18"/>
    <x v="5"/>
    <x v="0"/>
    <n v="2"/>
    <x v="1"/>
    <x v="4"/>
    <x v="0"/>
  </r>
  <r>
    <d v="2025-02-12T00:00:00"/>
    <s v="RENDIMENTO APLICAÇÃO - Origens Financeiras (100,00%);"/>
    <n v="0.13"/>
    <m/>
    <n v="19160.310000000001"/>
    <x v="5"/>
    <x v="0"/>
    <n v="2"/>
    <x v="1"/>
    <x v="4"/>
    <x v="0"/>
  </r>
  <r>
    <d v="2025-02-13T00:00:00"/>
    <s v="RENDIMENTO APLICAÇÃO - Origens Financeiras (100,00%);"/>
    <n v="0.13"/>
    <m/>
    <n v="19160.440000000002"/>
    <x v="5"/>
    <x v="0"/>
    <n v="2"/>
    <x v="1"/>
    <x v="4"/>
    <x v="0"/>
  </r>
  <r>
    <d v="2025-02-14T00:00:00"/>
    <s v="RENDIMENTO APLICAÇÃO  - Origens Financeiras (100,00%);"/>
    <n v="0.12"/>
    <m/>
    <n v="19160.560000000001"/>
    <x v="5"/>
    <x v="0"/>
    <n v="2"/>
    <x v="1"/>
    <x v="4"/>
    <x v="0"/>
  </r>
  <r>
    <d v="2025-02-17T00:00:00"/>
    <s v="TRANSFERÊNCIA ENTRE BANCOS ITAÚ X SAFRA - Transferência entre Bancos (100,00%);"/>
    <n v="20947.21"/>
    <m/>
    <n v="40107.770000000004"/>
    <x v="6"/>
    <x v="0"/>
    <n v="2"/>
    <x v="1"/>
    <x v="4"/>
    <x v="0"/>
  </r>
  <r>
    <d v="2025-02-17T00:00:00"/>
    <s v="TRANSFERÊNCIA ENTRE BANCOS CEF X SAFRA - Transferência entre Bancos (100,00%);"/>
    <n v="103376.65"/>
    <m/>
    <n v="143484.41999999998"/>
    <x v="6"/>
    <x v="0"/>
    <n v="2"/>
    <x v="1"/>
    <x v="4"/>
    <x v="0"/>
  </r>
  <r>
    <d v="2025-02-17T00:00:00"/>
    <s v="TRANSFERÊNCIA ENTRE BANCOS ITAÚ X SAFRA - Transferência entre Bancos (100,00%);"/>
    <n v="3865.22"/>
    <m/>
    <n v="147349.63999999998"/>
    <x v="6"/>
    <x v="0"/>
    <n v="2"/>
    <x v="1"/>
    <x v="4"/>
    <x v="0"/>
  </r>
  <r>
    <d v="2025-02-17T00:00:00"/>
    <s v="RENDIMENTO APLICAÇÃO - Origens Financeiras (100,00%);"/>
    <n v="0.11"/>
    <m/>
    <n v="147349.74999999997"/>
    <x v="5"/>
    <x v="0"/>
    <n v="2"/>
    <x v="1"/>
    <x v="4"/>
    <x v="0"/>
  </r>
  <r>
    <d v="2025-02-18T00:00:00"/>
    <s v="TRANSFERÊNCIA ENTRE BANCOS ITAÚ X SAFRA - Transferência entre Bancos (100,00%);"/>
    <n v="6758.06"/>
    <m/>
    <n v="154107.80999999997"/>
    <x v="6"/>
    <x v="0"/>
    <n v="2"/>
    <x v="1"/>
    <x v="4"/>
    <x v="0"/>
  </r>
  <r>
    <d v="2025-02-18T00:00:00"/>
    <s v="RENDIMENTO APLICAÇÃO  - Origens Financeiras (100,00%);"/>
    <n v="0.12"/>
    <m/>
    <n v="154107.92999999996"/>
    <x v="5"/>
    <x v="0"/>
    <n v="2"/>
    <x v="1"/>
    <x v="4"/>
    <x v="0"/>
  </r>
  <r>
    <d v="2025-02-19T00:00:00"/>
    <s v="RENDIMENTO APLICAÇÃO - Origens Financeiras (100,00%);"/>
    <n v="0.11"/>
    <m/>
    <n v="154108.03999999995"/>
    <x v="5"/>
    <x v="0"/>
    <n v="2"/>
    <x v="1"/>
    <x v="4"/>
    <x v="0"/>
  </r>
  <r>
    <d v="2025-02-20T00:00:00"/>
    <s v="RENDIMENTO APLICAÇÃO - Origens Financeiras (100,00%);"/>
    <n v="0.14000000000000001"/>
    <m/>
    <n v="154108.17999999996"/>
    <x v="5"/>
    <x v="0"/>
    <n v="2"/>
    <x v="1"/>
    <x v="4"/>
    <x v="0"/>
  </r>
  <r>
    <d v="2025-02-21T00:00:00"/>
    <s v="RENDIMENTO APLICAÇÃO  - Origens Financeiras (100,00%);"/>
    <n v="0.13"/>
    <m/>
    <n v="154108.30999999997"/>
    <x v="5"/>
    <x v="0"/>
    <n v="2"/>
    <x v="1"/>
    <x v="4"/>
    <x v="0"/>
  </r>
  <r>
    <d v="2025-02-24T00:00:00"/>
    <s v="RENDIMENTO APLICAÇÃO  - Origens Financeiras (100,00%);"/>
    <n v="0.12"/>
    <m/>
    <n v="154108.42999999996"/>
    <x v="5"/>
    <x v="0"/>
    <n v="2"/>
    <x v="1"/>
    <x v="4"/>
    <x v="0"/>
  </r>
  <r>
    <d v="2025-02-25T00:00:00"/>
    <s v="TRANSFERÊNCIA ENTRE BANCOS SAFRA X ITAÚ - Transferência entre Bancos (100,00%);"/>
    <m/>
    <n v="104499.81"/>
    <n v="49608.619999999966"/>
    <x v="1"/>
    <x v="0"/>
    <n v="2"/>
    <x v="1"/>
    <x v="4"/>
    <x v="0"/>
  </r>
  <r>
    <d v="2025-02-25T00:00:00"/>
    <s v="RENDIMENTO APLICAÇÃO - Origens Financeiras (100,00%);"/>
    <n v="0.12"/>
    <m/>
    <n v="49608.739999999969"/>
    <x v="5"/>
    <x v="0"/>
    <n v="2"/>
    <x v="1"/>
    <x v="4"/>
    <x v="0"/>
  </r>
  <r>
    <d v="2025-02-26T00:00:00"/>
    <s v="TRANSFERÊNCIA ENTRE BANCOS ITAÚ X SAFRA - Transferência entre Bancos (100,00%);"/>
    <n v="1337.6"/>
    <m/>
    <n v="50946.339999999967"/>
    <x v="6"/>
    <x v="0"/>
    <n v="2"/>
    <x v="1"/>
    <x v="4"/>
    <x v="0"/>
  </r>
  <r>
    <d v="2025-02-26T00:00:00"/>
    <s v="RENDIMENTO APLICAÇÃO - Origens Financeiras (100,00%);"/>
    <n v="0.12"/>
    <m/>
    <n v="50946.45999999997"/>
    <x v="5"/>
    <x v="0"/>
    <n v="2"/>
    <x v="1"/>
    <x v="4"/>
    <x v="0"/>
  </r>
  <r>
    <d v="2025-02-27T00:00:00"/>
    <s v="RENDIMENTO APLICAÇÃO - Origens Financeiras (100,00%);"/>
    <n v="0.11"/>
    <m/>
    <n v="50946.569999999971"/>
    <x v="5"/>
    <x v="0"/>
    <n v="2"/>
    <x v="1"/>
    <x v="4"/>
    <x v="0"/>
  </r>
  <r>
    <d v="2025-02-28T00:00:00"/>
    <s v="TRANSFERÊNCIA ENTRE BANCOS CEF X SAFRA - Transferência entre Bancos (100,00%);"/>
    <n v="19106.150000000001"/>
    <m/>
    <n v="70052.719999999972"/>
    <x v="6"/>
    <x v="0"/>
    <n v="2"/>
    <x v="1"/>
    <x v="4"/>
    <x v="0"/>
  </r>
  <r>
    <d v="2025-02-28T00:00:00"/>
    <s v="RENDIMENTO APLICAÇÃO  - Origens Financeiras (100,00%);"/>
    <n v="0.12"/>
    <m/>
    <n v="70052.839999999967"/>
    <x v="5"/>
    <x v="0"/>
    <n v="2"/>
    <x v="1"/>
    <x v="4"/>
    <x v="0"/>
  </r>
  <r>
    <d v="2025-02-28T00:00:00"/>
    <s v="Saldo Final SAFRA"/>
    <m/>
    <n v="70052.839999999967"/>
    <n v="70052.839999999967"/>
    <x v="126"/>
    <x v="0"/>
    <n v="2"/>
    <x v="1"/>
    <x v="4"/>
    <x v="0"/>
  </r>
  <r>
    <d v="2025-03-05T00:00:00"/>
    <s v="RENDIMENTO APLICAÇÃO  - Origens Financeiras (100,00%);"/>
    <n v="0.12"/>
    <m/>
    <n v="70052.959999999963"/>
    <x v="5"/>
    <x v="0"/>
    <n v="3"/>
    <x v="2"/>
    <x v="4"/>
    <x v="0"/>
  </r>
  <r>
    <d v="2025-03-06T00:00:00"/>
    <s v="TRANSFERÊNCIA ENTRE BANCOS SAFRA X ITAÚ - Transferência entre Bancos (100,00%);"/>
    <m/>
    <n v="70052.960000000006"/>
    <n v="0"/>
    <x v="1"/>
    <x v="0"/>
    <n v="3"/>
    <x v="2"/>
    <x v="4"/>
    <x v="0"/>
  </r>
  <r>
    <d v="2025-03-06T00:00:00"/>
    <s v="TRANSFERÊNCIA ENTRE BANCOS ITAÚ X SAFRA - Transferência entre Bancos (100,00%);"/>
    <n v="24809.22"/>
    <m/>
    <n v="24809.22"/>
    <x v="6"/>
    <x v="0"/>
    <n v="3"/>
    <x v="2"/>
    <x v="4"/>
    <x v="0"/>
  </r>
  <r>
    <d v="2025-03-06T00:00:00"/>
    <s v="RENDIMENTO APLICAÇÃO  - Origens Financeiras (100,00%);"/>
    <n v="0.13"/>
    <m/>
    <n v="24809.350000000002"/>
    <x v="5"/>
    <x v="0"/>
    <n v="3"/>
    <x v="2"/>
    <x v="4"/>
    <x v="0"/>
  </r>
  <r>
    <d v="2025-03-07T00:00:00"/>
    <s v="RENDIMENTO APLICAÇÃO - Origens Financeiras (100,00%);"/>
    <n v="0.13"/>
    <m/>
    <n v="24809.480000000003"/>
    <x v="5"/>
    <x v="0"/>
    <n v="3"/>
    <x v="2"/>
    <x v="4"/>
    <x v="0"/>
  </r>
  <r>
    <d v="2025-03-10T00:00:00"/>
    <s v="TRANSFERÊNCIA ENTRE BANCOS CEF X SAFRA - Transferência entre Bancos (100,00%);"/>
    <n v="11720.42"/>
    <m/>
    <n v="36529.9"/>
    <x v="6"/>
    <x v="0"/>
    <n v="3"/>
    <x v="2"/>
    <x v="4"/>
    <x v="0"/>
  </r>
  <r>
    <d v="2025-03-10T00:00:00"/>
    <s v="TRANSFERÊNCIA ENTRE BANCOS ITAÚ X SAFRA - Transferência entre Bancos (100,00%);"/>
    <n v="3184.37"/>
    <m/>
    <n v="39714.270000000004"/>
    <x v="6"/>
    <x v="0"/>
    <n v="3"/>
    <x v="2"/>
    <x v="4"/>
    <x v="0"/>
  </r>
  <r>
    <d v="2025-03-10T00:00:00"/>
    <s v="RENDIMENTO APLICAÇÃO  - Origens Financeiras (100,00%);"/>
    <n v="0.12"/>
    <m/>
    <n v="39714.390000000007"/>
    <x v="5"/>
    <x v="0"/>
    <n v="3"/>
    <x v="2"/>
    <x v="4"/>
    <x v="0"/>
  </r>
  <r>
    <d v="2025-03-11T00:00:00"/>
    <s v="TRANSFERÊNCIA ENTRE BANCOS CEF X SAFRA - Transferência entre Bancos (100,00%);"/>
    <n v="1032.58"/>
    <m/>
    <n v="40746.970000000008"/>
    <x v="6"/>
    <x v="0"/>
    <n v="3"/>
    <x v="2"/>
    <x v="4"/>
    <x v="0"/>
  </r>
  <r>
    <d v="2025-03-11T00:00:00"/>
    <s v="RENDIMENTO APLICAÇÃO  - Origens Financeiras (100,00%);"/>
    <n v="0.12"/>
    <m/>
    <n v="40747.090000000011"/>
    <x v="5"/>
    <x v="0"/>
    <n v="3"/>
    <x v="2"/>
    <x v="4"/>
    <x v="0"/>
  </r>
  <r>
    <d v="2025-03-12T00:00:00"/>
    <s v="TRANSFERÊNCIA ENTRE BANCOS ITAÚ X SAFRA - Transferência entre Bancos (100,00%);"/>
    <n v="7363.8"/>
    <m/>
    <n v="48110.890000000014"/>
    <x v="6"/>
    <x v="0"/>
    <n v="3"/>
    <x v="2"/>
    <x v="4"/>
    <x v="0"/>
  </r>
  <r>
    <d v="2025-03-12T00:00:00"/>
    <s v="PACOTE PJ EMPRESA 3 - TARIFAS BANCARIAS (100,00%);"/>
    <m/>
    <n v="389"/>
    <n v="47721.890000000014"/>
    <x v="8"/>
    <x v="0"/>
    <n v="3"/>
    <x v="2"/>
    <x v="4"/>
    <x v="0"/>
  </r>
  <r>
    <d v="2025-03-12T00:00:00"/>
    <s v="BLOQUEIO JUDICIAL AÇÃO TRABALHISTA - ROBSON SANTIAGO - DESPESAS COM PROCESSOS  (100,00%);"/>
    <m/>
    <n v="3259.55"/>
    <n v="44462.340000000011"/>
    <x v="12"/>
    <x v="0"/>
    <n v="3"/>
    <x v="2"/>
    <x v="4"/>
    <x v="0"/>
  </r>
  <r>
    <d v="2025-03-12T00:00:00"/>
    <s v="RENDIMENTO APLICAÇÃO - Origens Financeiras (100,00%);"/>
    <n v="0.14000000000000001"/>
    <m/>
    <n v="44462.48000000001"/>
    <x v="5"/>
    <x v="0"/>
    <n v="3"/>
    <x v="2"/>
    <x v="4"/>
    <x v="0"/>
  </r>
  <r>
    <d v="2025-03-13T00:00:00"/>
    <s v="RENDIMENTO APLICAÇÃO  - Origens Financeiras (100,00%);"/>
    <n v="0.12"/>
    <m/>
    <n v="44462.600000000013"/>
    <x v="5"/>
    <x v="0"/>
    <n v="3"/>
    <x v="2"/>
    <x v="4"/>
    <x v="0"/>
  </r>
  <r>
    <d v="2025-03-14T00:00:00"/>
    <s v="DESBLOQUEIO JUDICIAL AÇÃO TRABALHISTA ROBSON SANTIAGO - DESPESAS COM PROCESSOS  (100,00%);"/>
    <n v="3259.55"/>
    <m/>
    <n v="47722.150000000016"/>
    <x v="13"/>
    <x v="0"/>
    <n v="3"/>
    <x v="2"/>
    <x v="4"/>
    <x v="0"/>
  </r>
  <r>
    <d v="2025-03-14T00:00:00"/>
    <s v="RENDIMENTO APLICAÇÃO  - Origens Financeiras (100,00%);"/>
    <n v="0.12"/>
    <m/>
    <n v="47722.270000000019"/>
    <x v="5"/>
    <x v="0"/>
    <n v="3"/>
    <x v="2"/>
    <x v="4"/>
    <x v="0"/>
  </r>
  <r>
    <d v="2025-03-17T00:00:00"/>
    <s v="TRANSFERÊNCIA ENTRE BANCOS ITAÚ X SAFRA - Transferência entre Bancos (100,00%);"/>
    <n v="52190.259999999995"/>
    <m/>
    <n v="99912.530000000013"/>
    <x v="6"/>
    <x v="0"/>
    <n v="3"/>
    <x v="2"/>
    <x v="4"/>
    <x v="0"/>
  </r>
  <r>
    <d v="2025-03-17T00:00:00"/>
    <s v="TRANSFERÊNCIA ENTRE BANCOS ITAÚ X SAFRA - Transferência entre Bancos (100,00%);"/>
    <n v="3882.22"/>
    <m/>
    <n v="103794.75000000001"/>
    <x v="6"/>
    <x v="0"/>
    <n v="3"/>
    <x v="2"/>
    <x v="4"/>
    <x v="0"/>
  </r>
  <r>
    <d v="2025-03-17T00:00:00"/>
    <s v="RENDIMENTO APLICAÇÃO  - Origens Financeiras (100,00%);"/>
    <n v="0.11"/>
    <m/>
    <n v="103794.86000000002"/>
    <x v="5"/>
    <x v="0"/>
    <n v="3"/>
    <x v="2"/>
    <x v="4"/>
    <x v="0"/>
  </r>
  <r>
    <d v="2025-03-18T00:00:00"/>
    <s v="TRANSFERÊNCIA ENTRE BANCOS ITAÚ X SAFRA - Transferência entre Bancos (100,00%);"/>
    <n v="20769.489999999998"/>
    <m/>
    <n v="124564.35"/>
    <x v="6"/>
    <x v="0"/>
    <n v="3"/>
    <x v="2"/>
    <x v="4"/>
    <x v="0"/>
  </r>
  <r>
    <d v="2025-03-18T00:00:00"/>
    <s v="RENDIMENTO APLICAÇÃO  - Origens Financeiras (100,00%);"/>
    <n v="0.11"/>
    <m/>
    <n v="124564.46"/>
    <x v="5"/>
    <x v="0"/>
    <n v="3"/>
    <x v="2"/>
    <x v="4"/>
    <x v="0"/>
  </r>
  <r>
    <d v="2025-03-19T00:00:00"/>
    <s v="RENDIMENTO APLICAÇÃO  - Origens Financeiras (100,00%);"/>
    <n v="0.14000000000000001"/>
    <m/>
    <n v="124564.6"/>
    <x v="5"/>
    <x v="0"/>
    <n v="3"/>
    <x v="2"/>
    <x v="4"/>
    <x v="0"/>
  </r>
  <r>
    <d v="2025-03-20T00:00:00"/>
    <s v="TRANSFERÊNCIA ENTRE BANCOS ITAÚ X SAFRA - Transferência entre Bancos (100,00%);"/>
    <n v="36107.939999999995"/>
    <m/>
    <n v="160672.54"/>
    <x v="6"/>
    <x v="0"/>
    <n v="3"/>
    <x v="2"/>
    <x v="4"/>
    <x v="0"/>
  </r>
  <r>
    <d v="2025-03-20T00:00:00"/>
    <s v="TRANSFERÊNCIA ENTRE BANCOS ITAÚ X SAFRA - Transferência entre Bancos (100,00%);"/>
    <n v="70000"/>
    <m/>
    <n v="230672.54"/>
    <x v="6"/>
    <x v="0"/>
    <n v="3"/>
    <x v="2"/>
    <x v="4"/>
    <x v="0"/>
  </r>
  <r>
    <d v="2025-03-20T00:00:00"/>
    <s v="RENDIMENTO APLICAÇÃO  - Origens Financeiras (100,00%);"/>
    <n v="0.12"/>
    <m/>
    <n v="230672.66"/>
    <x v="5"/>
    <x v="0"/>
    <n v="3"/>
    <x v="2"/>
    <x v="4"/>
    <x v="0"/>
  </r>
  <r>
    <d v="2025-03-21T00:00:00"/>
    <s v="TRANSFERÊNCIA ENTRE BANCOS SAFRA X ITAÚ - Transferência entre Bancos (100,00%);"/>
    <m/>
    <n v="30672.659999999996"/>
    <n v="200000"/>
    <x v="1"/>
    <x v="0"/>
    <n v="3"/>
    <x v="2"/>
    <x v="4"/>
    <x v="0"/>
  </r>
  <r>
    <d v="2025-03-21T00:00:00"/>
    <s v="TRANSFERÊNCIA ENTRE BANCOS SAFRA X ITAÚ - Transferência entre Bancos (100,00%);"/>
    <m/>
    <n v="30000"/>
    <n v="170000"/>
    <x v="1"/>
    <x v="0"/>
    <n v="3"/>
    <x v="2"/>
    <x v="4"/>
    <x v="0"/>
  </r>
  <r>
    <d v="2025-03-21T00:00:00"/>
    <s v="RENDIMENTO APLICAÇÃO  - Origens Financeiras (100,00%);"/>
    <n v="0.13"/>
    <m/>
    <n v="170000.13"/>
    <x v="5"/>
    <x v="0"/>
    <n v="3"/>
    <x v="2"/>
    <x v="4"/>
    <x v="0"/>
  </r>
  <r>
    <d v="2025-03-24T00:00:00"/>
    <s v="TRANSFERÊNCIA ENTRE BANCOS SAFRA X ITAÚ - Transferência entre Bancos (100,00%);"/>
    <m/>
    <n v="25000"/>
    <n v="145000.13"/>
    <x v="1"/>
    <x v="0"/>
    <n v="3"/>
    <x v="2"/>
    <x v="4"/>
    <x v="0"/>
  </r>
  <r>
    <d v="2025-03-24T00:00:00"/>
    <s v="RENDIMENTO APLICAÇÃO  - Origens Financeiras (100,00%);"/>
    <n v="0.13"/>
    <m/>
    <n v="145000.26"/>
    <x v="5"/>
    <x v="0"/>
    <n v="3"/>
    <x v="2"/>
    <x v="4"/>
    <x v="0"/>
  </r>
  <r>
    <d v="2025-03-25T00:00:00"/>
    <s v="TRANSFERÊNCIA ENTRE BANCOS ITAÚ X SAFRA - Transferência entre Bancos (100,00%);"/>
    <n v="1073.52"/>
    <m/>
    <n v="146073.78"/>
    <x v="6"/>
    <x v="0"/>
    <n v="3"/>
    <x v="2"/>
    <x v="4"/>
    <x v="0"/>
  </r>
  <r>
    <d v="2025-03-25T00:00:00"/>
    <s v="TRANSFERÊNCIA ENTRE BANCOS SAFRA X ITAÚ - Transferência entre Bancos (100,00%);"/>
    <m/>
    <n v="34472.68"/>
    <n v="111601.1"/>
    <x v="1"/>
    <x v="0"/>
    <n v="3"/>
    <x v="2"/>
    <x v="4"/>
    <x v="0"/>
  </r>
  <r>
    <d v="2025-03-25T00:00:00"/>
    <s v="RENDIMENTO APLICAÇÃO  - Origens Financeiras (100,00%);"/>
    <n v="0.13"/>
    <m/>
    <n v="111601.23000000001"/>
    <x v="5"/>
    <x v="0"/>
    <n v="3"/>
    <x v="2"/>
    <x v="4"/>
    <x v="0"/>
  </r>
  <r>
    <d v="2025-03-26T00:00:00"/>
    <s v="TRANSFERÊNCIA ENTRE BANCOS SAFRA X ITAÚ - Transferência entre Bancos (100,00%);"/>
    <m/>
    <n v="100000"/>
    <n v="11601.23000000001"/>
    <x v="1"/>
    <x v="0"/>
    <n v="3"/>
    <x v="2"/>
    <x v="4"/>
    <x v="0"/>
  </r>
  <r>
    <d v="2025-03-26T00:00:00"/>
    <s v="RENDIMENTO APLICAÇÃO  - Origens Financeiras (100,00%);"/>
    <n v="0.14000000000000001"/>
    <m/>
    <n v="11601.37000000001"/>
    <x v="5"/>
    <x v="0"/>
    <n v="3"/>
    <x v="2"/>
    <x v="4"/>
    <x v="0"/>
  </r>
  <r>
    <d v="2025-03-27T00:00:00"/>
    <s v="TRANSFERÊNCIA ENTRE BANCOS ITAÚ X SAFRA - Origens Financeiras (100,00%);"/>
    <n v="6315.95"/>
    <m/>
    <n v="17917.320000000011"/>
    <x v="6"/>
    <x v="0"/>
    <n v="3"/>
    <x v="2"/>
    <x v="4"/>
    <x v="0"/>
  </r>
  <r>
    <d v="2025-03-27T00:00:00"/>
    <s v="RENDIMENTO APLICAÇÃO  - Origens Financeiras (100,00%);"/>
    <n v="0.13"/>
    <m/>
    <n v="17917.450000000012"/>
    <x v="5"/>
    <x v="0"/>
    <n v="3"/>
    <x v="2"/>
    <x v="4"/>
    <x v="0"/>
  </r>
  <r>
    <d v="2025-03-28T00:00:00"/>
    <s v="RENDIMENTO APLICAÇÃO  - Origens Financeiras (100,00%);"/>
    <n v="0.13"/>
    <m/>
    <n v="17917.580000000013"/>
    <x v="5"/>
    <x v="0"/>
    <n v="3"/>
    <x v="2"/>
    <x v="4"/>
    <x v="0"/>
  </r>
  <r>
    <d v="2025-03-31T00:00:00"/>
    <s v="TRANSFERÊNCIA ENTRE BANCOS SAFRA X CEF - Transferência entre Bancos (100,00%);"/>
    <m/>
    <n v="15000"/>
    <n v="2917.5800000000127"/>
    <x v="1"/>
    <x v="0"/>
    <n v="3"/>
    <x v="2"/>
    <x v="4"/>
    <x v="0"/>
  </r>
  <r>
    <d v="2025-03-31T00:00:00"/>
    <s v="RENDIMENTO APLICAÇÃO  - Origens Financeiras (100,00%);"/>
    <n v="0.26"/>
    <m/>
    <n v="2917.8400000000129"/>
    <x v="5"/>
    <x v="0"/>
    <n v="3"/>
    <x v="2"/>
    <x v="4"/>
    <x v="0"/>
  </r>
  <r>
    <d v="2025-03-31T00:00:00"/>
    <s v="Saldo Final SAFRA"/>
    <m/>
    <n v="2917.8400000000129"/>
    <n v="2917.8400000000129"/>
    <x v="126"/>
    <x v="0"/>
    <n v="3"/>
    <x v="2"/>
    <x v="4"/>
    <x v="0"/>
  </r>
  <r>
    <d v="2025-04-01T00:00:00"/>
    <s v="DEB IOF / DEB JUROS-JUROS BANCARIOS  (100,00%);"/>
    <m/>
    <n v="280.39"/>
    <n v="-7070.75"/>
    <x v="2"/>
    <x v="0"/>
    <n v="4"/>
    <x v="3"/>
    <x v="0"/>
    <x v="0"/>
  </r>
  <r>
    <d v="2025-04-04T00:00:00"/>
    <s v="TRANSFERÊNCIA ENTRE BANCOS ITAÚ ANDAIMES X CEF-Transferência entre Bancos (100,00%);"/>
    <n v="377830.62"/>
    <m/>
    <n v="370759.87"/>
    <x v="6"/>
    <x v="0"/>
    <n v="4"/>
    <x v="3"/>
    <x v="0"/>
    <x v="0"/>
  </r>
  <r>
    <d v="2025-04-04T00:00:00"/>
    <s v="FOLHA PGTO REF. MÊS 03/2025-SALARIO (100,00%);"/>
    <m/>
    <n v="377830.62"/>
    <n v="-7070.75"/>
    <x v="7"/>
    <x v="0"/>
    <n v="4"/>
    <x v="3"/>
    <x v="0"/>
    <x v="0"/>
  </r>
  <r>
    <d v="2025-04-07T00:00:00"/>
    <s v="BM 10 Hh-Recebimento de Clientes (100,00%);"/>
    <n v="65007.7"/>
    <m/>
    <n v="57936.95"/>
    <x v="3"/>
    <x v="0"/>
    <n v="4"/>
    <x v="3"/>
    <x v="0"/>
    <x v="0"/>
  </r>
  <r>
    <d v="2025-04-07T00:00:00"/>
    <s v="BM 10 LOC EQUIPAMENTOS-Recebimento de Clientes (100,00%);"/>
    <n v="36970.910000000003"/>
    <m/>
    <n v="94907.86"/>
    <x v="3"/>
    <x v="0"/>
    <n v="4"/>
    <x v="3"/>
    <x v="0"/>
    <x v="0"/>
  </r>
  <r>
    <d v="2025-04-07T00:00:00"/>
    <s v="EMPRESTIMO BANCO CAIXA / PEGO PARA PAGAR MERCANTIL-PAGAMENTOS EMPRESTIMOS (100,00%);"/>
    <m/>
    <n v="19976.400000000001"/>
    <n v="74931.459999999992"/>
    <x v="4"/>
    <x v="0"/>
    <n v="4"/>
    <x v="3"/>
    <x v="0"/>
    <x v="0"/>
  </r>
  <r>
    <d v="2025-04-07T00:00:00"/>
    <s v="TRANSFERÊNCIA ENTRE BANCOS CEF X SAFRA-Transferência entre Bancos (100,00%);"/>
    <m/>
    <n v="8049.59"/>
    <n v="66881.87"/>
    <x v="1"/>
    <x v="0"/>
    <n v="4"/>
    <x v="3"/>
    <x v="0"/>
    <x v="0"/>
  </r>
  <r>
    <d v="2025-04-08T00:00:00"/>
    <s v="DEB TARIFA-TARIFAS BANCARIAS (100,00%);"/>
    <m/>
    <n v="205.8"/>
    <n v="66676.069999999992"/>
    <x v="8"/>
    <x v="0"/>
    <n v="4"/>
    <x v="3"/>
    <x v="0"/>
    <x v="0"/>
  </r>
  <r>
    <d v="2025-04-10T00:00:00"/>
    <s v="IMOBILIARIO LOTE PARQUE OESTE-FINANCIAMENTO (100,00%);"/>
    <m/>
    <n v="4302.43"/>
    <n v="62373.639999999992"/>
    <x v="9"/>
    <x v="0"/>
    <n v="4"/>
    <x v="3"/>
    <x v="0"/>
    <x v="0"/>
  </r>
  <r>
    <d v="2025-04-10T00:00:00"/>
    <s v="TRANSFERÊNCIA ENTRE BANCOS CEF X ITAÚ-Transferência entre Bancos (100,00%);"/>
    <m/>
    <n v="27184.639999999999"/>
    <n v="35188.999999999993"/>
    <x v="1"/>
    <x v="0"/>
    <n v="4"/>
    <x v="3"/>
    <x v="0"/>
    <x v="0"/>
  </r>
  <r>
    <d v="2025-04-10T00:00:00"/>
    <s v="TARIFAS BANCARIAS - DB T CESTA -TARIFAS BANCARIAS (100,00%);"/>
    <m/>
    <n v="189"/>
    <n v="34999.999999999993"/>
    <x v="8"/>
    <x v="0"/>
    <n v="4"/>
    <x v="3"/>
    <x v="0"/>
    <x v="0"/>
  </r>
  <r>
    <d v="2025-04-11T00:00:00"/>
    <s v="TRANSFERÊNCIA ENTRE BANCOS CEF X ITAÚ-Transferência entre Bancos (100,00%);"/>
    <m/>
    <n v="25000"/>
    <n v="9999.9999999999927"/>
    <x v="1"/>
    <x v="0"/>
    <n v="4"/>
    <x v="3"/>
    <x v="0"/>
    <x v="0"/>
  </r>
  <r>
    <d v="2025-04-17T00:00:00"/>
    <s v="ADIANTAMENTO 40%-SALARIO (100,00%);"/>
    <m/>
    <n v="34410.019999999997"/>
    <n v="-24410.020000000004"/>
    <x v="7"/>
    <x v="0"/>
    <n v="4"/>
    <x v="3"/>
    <x v="0"/>
    <x v="0"/>
  </r>
  <r>
    <d v="2025-04-17T00:00:00"/>
    <s v="TRANSFERÊNCIA ENTRE BANCOS ITAÚ X CEF-Transferência entre Bancos (100,00%);"/>
    <n v="15000"/>
    <m/>
    <n v="-9410.0200000000041"/>
    <x v="6"/>
    <x v="0"/>
    <n v="4"/>
    <x v="3"/>
    <x v="0"/>
    <x v="0"/>
  </r>
  <r>
    <d v="2025-04-22T00:00:00"/>
    <s v="EMPRESTIMO BANCO CAIXA / CAPITAL DE GIRO R$ 300.000,00-PAGAMENTOS EMPRESTIMOS (100,00%);"/>
    <m/>
    <n v="15804.58"/>
    <n v="-25214.600000000006"/>
    <x v="4"/>
    <x v="0"/>
    <n v="4"/>
    <x v="3"/>
    <x v="0"/>
    <x v="0"/>
  </r>
  <r>
    <d v="2025-04-22T00:00:00"/>
    <s v="TRANSFERÊNCIA ENTRE BANCOS ITAÚ X CEF-Transferência entre Bancos (100,00%);"/>
    <n v="15800"/>
    <m/>
    <n v="-9414.6000000000058"/>
    <x v="6"/>
    <x v="0"/>
    <n v="4"/>
    <x v="3"/>
    <x v="0"/>
    <x v="0"/>
  </r>
  <r>
    <d v="2025-04-23T00:00:00"/>
    <s v="DEB TARIFA-TARIFAS BANCARIAS (100,00%);"/>
    <m/>
    <n v="49"/>
    <n v="-9463.6000000000058"/>
    <x v="8"/>
    <x v="0"/>
    <n v="4"/>
    <x v="3"/>
    <x v="0"/>
    <x v="0"/>
  </r>
  <r>
    <d v="2025-04-25T00:00:00"/>
    <s v="TRANSFERÊNCIA ENTRE BANCOS ITAÚ ANDAIMES X CEF-Transferência entre Bancos (100,00%);"/>
    <n v="16136.06"/>
    <m/>
    <n v="6672.4599999999937"/>
    <x v="6"/>
    <x v="0"/>
    <n v="4"/>
    <x v="3"/>
    <x v="0"/>
    <x v="0"/>
  </r>
  <r>
    <d v="2025-04-30T00:00:00"/>
    <s v="TRANSFERÊNCIA ENTRE BANCOS SAFRA X CEF-Transferência entre Bancos (100,00%);"/>
    <n v="20000"/>
    <m/>
    <n v="26672.459999999992"/>
    <x v="6"/>
    <x v="0"/>
    <n v="4"/>
    <x v="3"/>
    <x v="0"/>
    <x v="0"/>
  </r>
  <r>
    <d v="2025-04-30T00:00:00"/>
    <s v="IMPOSTOS DEBITADOS EM CONTA CAIXA ECONOMICA-PARCELAMENTO (100,00%);"/>
    <m/>
    <n v="20381.28"/>
    <n v="6291.179999999993"/>
    <x v="10"/>
    <x v="0"/>
    <n v="4"/>
    <x v="3"/>
    <x v="0"/>
    <x v="0"/>
  </r>
  <r>
    <d v="2025-04-30T00:00:00"/>
    <s v="SALDO FINAL "/>
    <m/>
    <n v="6291.18"/>
    <n v="0"/>
    <x v="11"/>
    <x v="0"/>
    <n v="4"/>
    <x v="3"/>
    <x v="0"/>
    <x v="0"/>
  </r>
  <r>
    <d v="2025-04-01T00:00:00"/>
    <s v="TRANSFERÊNCIA ENTRE BANCOS ITAÚ X SAFRA-Transferência entre Bancos (100,00%);"/>
    <n v="31596.37"/>
    <m/>
    <n v="34514.21"/>
    <x v="6"/>
    <x v="0"/>
    <n v="4"/>
    <x v="3"/>
    <x v="4"/>
    <x v="0"/>
  </r>
  <r>
    <d v="2025-04-02T00:00:00"/>
    <s v="RENDIMENTO APLICAÇÃO -Origens Financeiras (100,00%);"/>
    <n v="0.14000000000000001"/>
    <m/>
    <n v="34514.35"/>
    <x v="5"/>
    <x v="0"/>
    <n v="4"/>
    <x v="3"/>
    <x v="4"/>
    <x v="0"/>
  </r>
  <r>
    <d v="2025-04-03T00:00:00"/>
    <s v="RENDIMENTO APLICAÇÃO -Origens Financeiras (100,00%);"/>
    <n v="0.13"/>
    <m/>
    <n v="34514.479999999996"/>
    <x v="5"/>
    <x v="0"/>
    <n v="4"/>
    <x v="3"/>
    <x v="4"/>
    <x v="0"/>
  </r>
  <r>
    <d v="2025-04-04T00:00:00"/>
    <s v="TRANSFERÊNCIA ENTRE BANCOS ITAÚ X SAFRA-Transferência entre Bancos (100,00%);"/>
    <n v="38063.859999999993"/>
    <m/>
    <n v="72578.34"/>
    <x v="6"/>
    <x v="0"/>
    <n v="4"/>
    <x v="3"/>
    <x v="4"/>
    <x v="0"/>
  </r>
  <r>
    <d v="2025-04-04T00:00:00"/>
    <s v="TRANSFERÊNCIA ENTRE BANCOS ITAÚ X SAFRA-Transferência entre Bancos (100,00%);"/>
    <n v="10492.92"/>
    <m/>
    <n v="83071.259999999995"/>
    <x v="6"/>
    <x v="0"/>
    <n v="4"/>
    <x v="3"/>
    <x v="4"/>
    <x v="0"/>
  </r>
  <r>
    <d v="2025-04-04T00:00:00"/>
    <s v="RENDIMENTO APLICAÇÃO-Origens Financeiras (100,00%);"/>
    <n v="0.13"/>
    <m/>
    <n v="83071.39"/>
    <x v="5"/>
    <x v="0"/>
    <n v="4"/>
    <x v="3"/>
    <x v="4"/>
    <x v="0"/>
  </r>
  <r>
    <d v="2025-04-07T00:00:00"/>
    <s v="TRANSFERÊNCIA ENTRE BANCOS CEF X SAFRA-Transferência entre Bancos (100,00%);"/>
    <n v="8049.59"/>
    <m/>
    <n v="91120.98"/>
    <x v="6"/>
    <x v="0"/>
    <n v="4"/>
    <x v="3"/>
    <x v="4"/>
    <x v="0"/>
  </r>
  <r>
    <d v="2025-04-07T00:00:00"/>
    <s v="PACOTE PJ EMPRESA 3-JUROS BANCARIOS  (100,00%);"/>
    <m/>
    <n v="389"/>
    <n v="90731.98"/>
    <x v="2"/>
    <x v="0"/>
    <n v="4"/>
    <x v="3"/>
    <x v="4"/>
    <x v="0"/>
  </r>
  <r>
    <d v="2025-04-07T00:00:00"/>
    <s v="RENDIMENTO APLICAÇÃO -Origens Financeiras (100,00%);"/>
    <n v="0.14000000000000001"/>
    <m/>
    <n v="90732.12"/>
    <x v="5"/>
    <x v="0"/>
    <n v="4"/>
    <x v="3"/>
    <x v="4"/>
    <x v="0"/>
  </r>
  <r>
    <d v="2025-04-08T00:00:00"/>
    <s v="TRANSFERÊNCIA ENTRE BANCOS SAFRA X ITAÚ-Transferência entre Bancos (100,00%);"/>
    <m/>
    <n v="90732.12000000001"/>
    <n v="0"/>
    <x v="1"/>
    <x v="0"/>
    <n v="4"/>
    <x v="3"/>
    <x v="4"/>
    <x v="0"/>
  </r>
  <r>
    <d v="2025-04-08T00:00:00"/>
    <s v="RENDIMENTO APLICAÇÃO -Origens Financeiras (100,00%);"/>
    <n v="0.13"/>
    <m/>
    <n v="0.13"/>
    <x v="5"/>
    <x v="0"/>
    <n v="4"/>
    <x v="3"/>
    <x v="4"/>
    <x v="0"/>
  </r>
  <r>
    <d v="2025-04-10T00:00:00"/>
    <s v="TRANSFERÊNCIA ENTRE BANCOS ITAÚ X SAFRA-Transferência entre Bancos (100,00%);"/>
    <n v="90732.12000000001"/>
    <m/>
    <n v="90732.250000000015"/>
    <x v="6"/>
    <x v="0"/>
    <n v="4"/>
    <x v="3"/>
    <x v="4"/>
    <x v="0"/>
  </r>
  <r>
    <d v="2025-04-10T00:00:00"/>
    <s v="TRANSFERÊNCIA ENTRE BANCOS ITAÚ X SAFRA-Transferência entre Bancos (100,00%);"/>
    <n v="4149.96"/>
    <m/>
    <n v="94882.210000000021"/>
    <x v="6"/>
    <x v="0"/>
    <n v="4"/>
    <x v="3"/>
    <x v="4"/>
    <x v="0"/>
  </r>
  <r>
    <d v="2025-04-15T00:00:00"/>
    <s v="TRANSFERÊNCIA ENTRE BANCOS ITAÚ X SAFRA-Transferência entre Bancos (100,00%);"/>
    <n v="3549.49"/>
    <m/>
    <n v="98431.700000000026"/>
    <x v="6"/>
    <x v="0"/>
    <n v="4"/>
    <x v="3"/>
    <x v="4"/>
    <x v="0"/>
  </r>
  <r>
    <d v="2025-04-16T00:00:00"/>
    <s v="TRANSFERÊNCIA ENTRE BANCOS ITAÚ X SAFRA-Transferência entre Bancos (100,00%);"/>
    <n v="33824.86"/>
    <m/>
    <n v="132256.56000000003"/>
    <x v="6"/>
    <x v="0"/>
    <n v="4"/>
    <x v="3"/>
    <x v="4"/>
    <x v="0"/>
  </r>
  <r>
    <d v="2025-04-25T00:00:00"/>
    <s v="TRANSFERÊNCIA ENTRE BANCOS ITAÚ X SAFRA-Transferência entre Bancos (100,00%);"/>
    <n v="32116.26"/>
    <m/>
    <n v="164372.82000000004"/>
    <x v="6"/>
    <x v="0"/>
    <n v="4"/>
    <x v="3"/>
    <x v="4"/>
    <x v="0"/>
  </r>
  <r>
    <d v="2025-04-25T00:00:00"/>
    <s v="TRANSFERÊNCIA ENTRE BANCOS ITAÚ X SAFRA-Transferência entre Bancos (100,00%);"/>
    <n v="25626.769999999997"/>
    <m/>
    <n v="189999.59000000003"/>
    <x v="6"/>
    <x v="0"/>
    <n v="4"/>
    <x v="3"/>
    <x v="4"/>
    <x v="0"/>
  </r>
  <r>
    <d v="2025-04-25T00:00:00"/>
    <s v="TRANSFERÊNCIA ENTRE BANCOS SAFRA X ITAÚ-Transferência entre Bancos (100,00%);"/>
    <m/>
    <n v="41414.519999999997"/>
    <n v="148585.07000000004"/>
    <x v="1"/>
    <x v="0"/>
    <n v="4"/>
    <x v="3"/>
    <x v="4"/>
    <x v="0"/>
  </r>
  <r>
    <d v="2025-04-29T00:00:00"/>
    <s v="TRANSFERÊNCIA ENTRE BANCOS ITAÚ X SAFRA-Transferência entre Bancos (100,00%);"/>
    <n v="18089"/>
    <m/>
    <n v="166674.07000000004"/>
    <x v="6"/>
    <x v="0"/>
    <n v="4"/>
    <x v="3"/>
    <x v="4"/>
    <x v="0"/>
  </r>
  <r>
    <d v="2025-04-30T00:00:00"/>
    <s v="TRANSFERÊNCIA ENTRE BANCOS SAFRA X ITAÚ-Transferência entre Bancos (100,00%);"/>
    <m/>
    <n v="80000"/>
    <n v="86674.070000000036"/>
    <x v="1"/>
    <x v="0"/>
    <n v="4"/>
    <x v="3"/>
    <x v="4"/>
    <x v="0"/>
  </r>
  <r>
    <d v="2025-04-30T00:00:00"/>
    <s v="TRANSFERÊNCIA ENTRE BANCOS SAFRA X CEF-Transferência entre Bancos (100,00%);"/>
    <m/>
    <n v="20000"/>
    <n v="66674.070000000036"/>
    <x v="1"/>
    <x v="0"/>
    <n v="4"/>
    <x v="3"/>
    <x v="4"/>
    <x v="0"/>
  </r>
  <r>
    <d v="2025-04-30T00:00:00"/>
    <s v="TRANSFERÊNCIA ENTRE BANCOS SAFRA X ITAÚ-Transferência entre Bancos (100,00%);"/>
    <m/>
    <n v="50000"/>
    <n v="16674.070000000036"/>
    <x v="1"/>
    <x v="0"/>
    <n v="4"/>
    <x v="3"/>
    <x v="4"/>
    <x v="0"/>
  </r>
  <r>
    <d v="2025-04-30T00:00:00"/>
    <s v="SALDO FINAL "/>
    <m/>
    <n v="16674.07"/>
    <n v="3.637978807091713E-11"/>
    <x v="126"/>
    <x v="0"/>
    <n v="4"/>
    <x v="3"/>
    <x v="4"/>
    <x v="0"/>
  </r>
  <r>
    <d v="2025-04-01T00:00:00"/>
    <s v="TINTAS E MASSA-DESPESAS C/ CONSTRUÇÃO ESCRITORIO ADM  (100,00%);"/>
    <m/>
    <n v="1776.4"/>
    <n v="-4908.9799999999996"/>
    <x v="112"/>
    <x v="0"/>
    <n v="4"/>
    <x v="3"/>
    <x v="3"/>
    <x v="0"/>
  </r>
  <r>
    <d v="2025-04-01T00:00:00"/>
    <s v="STILLO METAIS-DESPESAS C/ GALPÃO ALMOXARIFADO  (100,00%);"/>
    <m/>
    <n v="3050"/>
    <n v="-7958.98"/>
    <x v="112"/>
    <x v="0"/>
    <n v="4"/>
    <x v="3"/>
    <x v="3"/>
    <x v="0"/>
  </r>
  <r>
    <d v="2025-04-01T00:00:00"/>
    <s v="TAR. PACOTE SERVICOS-TARIFAS BANCARIAS (100,00%);"/>
    <m/>
    <n v="190"/>
    <n v="-8148.98"/>
    <x v="8"/>
    <x v="0"/>
    <n v="4"/>
    <x v="3"/>
    <x v="3"/>
    <x v="0"/>
  </r>
  <r>
    <d v="2025-04-01T00:00:00"/>
    <s v="IOF-CHEQUE ESPECIAL-JUROS BANCARIOS  (100,00%);"/>
    <m/>
    <n v="198"/>
    <n v="-8346.98"/>
    <x v="2"/>
    <x v="0"/>
    <n v="4"/>
    <x v="3"/>
    <x v="3"/>
    <x v="0"/>
  </r>
  <r>
    <d v="2025-04-02T00:00:00"/>
    <s v="MATERIAL ELETRICO-DESPESAS C/ CONSTRUÇÃO ESCRITORIO ADM  (100,00%);"/>
    <m/>
    <n v="3798.64"/>
    <n v="-12145.619999999999"/>
    <x v="112"/>
    <x v="0"/>
    <n v="4"/>
    <x v="3"/>
    <x v="3"/>
    <x v="0"/>
  </r>
  <r>
    <d v="2025-04-02T00:00:00"/>
    <s v="MATERIAL ELETRICO-DESPESAS C/ CONSTRUÇÃO ESCRITORIO ADM  (100,00%);"/>
    <m/>
    <n v="954.94"/>
    <n v="-13100.56"/>
    <x v="112"/>
    <x v="0"/>
    <n v="4"/>
    <x v="3"/>
    <x v="3"/>
    <x v="0"/>
  </r>
  <r>
    <d v="2025-04-04T00:00:00"/>
    <s v="TRANSFERÊNCIA ENTRE BANCOS ITAÚ X MERCANTIL-Transferência entre Bancos (100,00%);"/>
    <n v="100000"/>
    <m/>
    <n v="86899.44"/>
    <x v="6"/>
    <x v="0"/>
    <n v="4"/>
    <x v="3"/>
    <x v="3"/>
    <x v="0"/>
  </r>
  <r>
    <d v="2025-04-04T00:00:00"/>
    <s v="MATERIAIS ELETRICOS-DESPESAS C/ CONSTRUÇÃO ESCRITORIO ADM  (100,00%);"/>
    <m/>
    <n v="542.97"/>
    <n v="86356.47"/>
    <x v="112"/>
    <x v="0"/>
    <n v="4"/>
    <x v="3"/>
    <x v="3"/>
    <x v="0"/>
  </r>
  <r>
    <d v="2025-04-04T00:00:00"/>
    <s v="MATERIAIS ELETRICOS-DESPESAS C/ CONSTRUÇÃO ESCRITORIO ADM  (100,00%);"/>
    <m/>
    <n v="220.75"/>
    <n v="86135.72"/>
    <x v="112"/>
    <x v="0"/>
    <n v="4"/>
    <x v="3"/>
    <x v="3"/>
    <x v="0"/>
  </r>
  <r>
    <d v="2025-04-04T00:00:00"/>
    <s v="MÃO DE OBRA PEDREIRO-DESPESAS C/ GALPÃO ALMOXARIFADO  (100,00%);"/>
    <m/>
    <n v="2200"/>
    <n v="83935.72"/>
    <x v="112"/>
    <x v="0"/>
    <n v="4"/>
    <x v="3"/>
    <x v="3"/>
    <x v="0"/>
  </r>
  <r>
    <d v="2025-04-04T00:00:00"/>
    <s v="COMPRA DE 02 BLINDEX-DESPESAS C/ CONSTRUÇÃO ESCRITORIO ADM  (100,00%);"/>
    <m/>
    <n v="4500"/>
    <n v="79435.72"/>
    <x v="112"/>
    <x v="0"/>
    <n v="4"/>
    <x v="3"/>
    <x v="3"/>
    <x v="0"/>
  </r>
  <r>
    <d v="2025-04-04T00:00:00"/>
    <s v="PINTURA ADM-DESPESAS C/ CONSTRUÇÃO ESCRITORIO ADM  (100,00%);"/>
    <m/>
    <n v="4500"/>
    <n v="74935.72"/>
    <x v="112"/>
    <x v="0"/>
    <n v="4"/>
    <x v="3"/>
    <x v="3"/>
    <x v="0"/>
  </r>
  <r>
    <d v="2025-04-04T00:00:00"/>
    <s v="DESPESA DA SEMANA REF. 31/03 A 04/04-DESPESAS C/ CONSTRUÇÃO ESCRITORIO ADM  (50,00%"/>
    <m/>
    <n v="837.86"/>
    <n v="74097.86"/>
    <x v="112"/>
    <x v="0"/>
    <n v="4"/>
    <x v="3"/>
    <x v="3"/>
    <x v="0"/>
  </r>
  <r>
    <d v="2025-04-05T00:00:00"/>
    <s v="DESPESAS C/ GALPÃO ALMOXARIFADO  (50,00%);"/>
    <m/>
    <n v="837.86"/>
    <n v="73260"/>
    <x v="112"/>
    <x v="0"/>
    <n v="4"/>
    <x v="3"/>
    <x v="3"/>
    <x v="0"/>
  </r>
  <r>
    <d v="2025-04-07T00:00:00"/>
    <s v="MASSA CORRIDA-DESPESAS C/ CONSTRUÇÃO ESCRITORIO ADM  (100,00%);"/>
    <m/>
    <n v="506"/>
    <n v="72754"/>
    <x v="112"/>
    <x v="0"/>
    <n v="4"/>
    <x v="3"/>
    <x v="3"/>
    <x v="0"/>
  </r>
  <r>
    <d v="2025-04-07T00:00:00"/>
    <s v="JRS.PROP.CH.ESPECIAL-JUROS BANCARIOS  (100,00%);"/>
    <m/>
    <n v="157.96"/>
    <n v="72596.039999999994"/>
    <x v="2"/>
    <x v="0"/>
    <n v="4"/>
    <x v="3"/>
    <x v="3"/>
    <x v="0"/>
  </r>
  <r>
    <d v="2025-04-09T00:00:00"/>
    <s v="SERVIÇO DRYWALL-DESPESAS C/ CONSTRUÇÃO ESCRITORIO ADM  (100,00%);"/>
    <m/>
    <n v="4500"/>
    <n v="68096.039999999994"/>
    <x v="112"/>
    <x v="0"/>
    <n v="4"/>
    <x v="3"/>
    <x v="3"/>
    <x v="0"/>
  </r>
  <r>
    <d v="2025-04-11T00:00:00"/>
    <s v="DESPESAS DA SEMANA REF. 07/04 A 11/04-DESPESAS C/ GALPÃO ALMOXARIFADO  (100,00%);"/>
    <m/>
    <n v="2100"/>
    <n v="65996.039999999994"/>
    <x v="112"/>
    <x v="0"/>
    <n v="4"/>
    <x v="3"/>
    <x v="3"/>
    <x v="0"/>
  </r>
  <r>
    <d v="2025-04-11T00:00:00"/>
    <s v="DESPESA DA SEMANA REF. 07/04 A 11/04-DESPESAS C/ CONSTRUÇÃO ESCRITORIO ADM  (50,00%);_x000a__x000a_DESPESAS C/ GALPÃO ALMOXARIFADO  (50,00%);"/>
    <m/>
    <n v="1255.43"/>
    <n v="64740.609999999993"/>
    <x v="112"/>
    <x v="0"/>
    <n v="4"/>
    <x v="3"/>
    <x v="3"/>
    <x v="0"/>
  </r>
  <r>
    <d v="2025-04-11T00:00:00"/>
    <s v="DESPESA DA SEMANA REF. 07/04 A 11/04-DESPESAS C/ CONSTRUÇÃO ESCRITORIO ADM  (50,00%);_x000a__x000a_DESPESAS C/ GALPÃO ALMOXARIFADO  (50,00%);"/>
    <m/>
    <n v="1255.43"/>
    <n v="63485.179999999993"/>
    <x v="112"/>
    <x v="0"/>
    <n v="4"/>
    <x v="3"/>
    <x v="3"/>
    <x v="0"/>
  </r>
  <r>
    <d v="2025-04-14T00:00:00"/>
    <s v="FERRAGENS E TELHAS-DESPESAS C/ GALPÃO ALMOXARIFADO  (100,00%);"/>
    <m/>
    <n v="16000"/>
    <n v="47485.179999999993"/>
    <x v="112"/>
    <x v="0"/>
    <n v="4"/>
    <x v="3"/>
    <x v="3"/>
    <x v="0"/>
  </r>
  <r>
    <d v="2025-04-17T00:00:00"/>
    <s v="MATERIAL ELETRICO-DESPESAS C/ CONSTRUÇÃO ESCRITORIO ADM  (100,00%);"/>
    <m/>
    <n v="680"/>
    <n v="46805.179999999993"/>
    <x v="112"/>
    <x v="0"/>
    <n v="4"/>
    <x v="3"/>
    <x v="3"/>
    <x v="0"/>
  </r>
  <r>
    <d v="2025-04-17T00:00:00"/>
    <s v="DESPESA SEMANA REF. 14/04 A 17/04-DESPESAS C/ CONSTRUÇÃO ESCRITORIO ADM  (50,00%);_x000a__x000a_DESPESAS C/ GALPÃO ALMOXARIFADO  (50,00%);"/>
    <m/>
    <n v="1053.25"/>
    <n v="45751.929999999993"/>
    <x v="112"/>
    <x v="0"/>
    <n v="4"/>
    <x v="3"/>
    <x v="3"/>
    <x v="0"/>
  </r>
  <r>
    <d v="2025-04-17T00:00:00"/>
    <s v="DESPESA SEMANA REF. 14/04 A 17/04-DESPESAS C/ CONSTRUÇÃO ESCRITORIO ADM  (50,00%);_x000a__x000a_DESPESAS C/ GALPÃO ALMOXARIFADO  (50,00%);"/>
    <m/>
    <n v="1053.25"/>
    <n v="44698.679999999993"/>
    <x v="112"/>
    <x v="0"/>
    <n v="4"/>
    <x v="3"/>
    <x v="3"/>
    <x v="0"/>
  </r>
  <r>
    <d v="2025-04-17T00:00:00"/>
    <s v="MÃO DE OBRA PEDREIRO-DESPESAS C/ GALPÃO ALMOXARIFADO  (100,00%);"/>
    <m/>
    <n v="2200"/>
    <n v="42498.679999999993"/>
    <x v="112"/>
    <x v="0"/>
    <n v="4"/>
    <x v="3"/>
    <x v="3"/>
    <x v="0"/>
  </r>
  <r>
    <d v="2025-04-17T00:00:00"/>
    <s v="BLOCOS CONCRETO-DESPESAS C/ GALPÃO ALMOXARIFADO  (100,00%);"/>
    <m/>
    <n v="1732.5"/>
    <n v="40766.179999999993"/>
    <x v="112"/>
    <x v="0"/>
    <n v="4"/>
    <x v="3"/>
    <x v="3"/>
    <x v="0"/>
  </r>
  <r>
    <d v="2025-04-25T00:00:00"/>
    <s v="MATERIAL ELETRICO-DESPESAS C/ CONSTRUÇÃO ESCRITORIO ADM  (100,00%);"/>
    <m/>
    <n v="3700"/>
    <n v="37066.179999999993"/>
    <x v="112"/>
    <x v="0"/>
    <n v="4"/>
    <x v="3"/>
    <x v="3"/>
    <x v="0"/>
  </r>
  <r>
    <d v="2025-04-25T00:00:00"/>
    <s v="MATERIAL ELETRICO-DESPESAS C/ CONSTRUÇÃO ESCRITORIO ADM  (100,00%);"/>
    <m/>
    <n v="927.53"/>
    <n v="36138.649999999994"/>
    <x v="112"/>
    <x v="0"/>
    <n v="4"/>
    <x v="3"/>
    <x v="3"/>
    <x v="0"/>
  </r>
  <r>
    <d v="2025-04-25T00:00:00"/>
    <s v="PINTURA-DESPESAS C/ CONSTRUÇÃO ESCRITORIO ADM  (100,00%);"/>
    <m/>
    <n v="4000"/>
    <n v="32138.649999999994"/>
    <x v="112"/>
    <x v="0"/>
    <n v="4"/>
    <x v="3"/>
    <x v="3"/>
    <x v="0"/>
  </r>
  <r>
    <d v="2025-04-25T00:00:00"/>
    <s v="DESPESAS DA SEMANA REF. 21/04 A 25/04-DESPESAS C/ CONSTRUÇÃO ESCRITORIO ADM  (50,00%);_x000a__x000a_DESPESAS C/ GALPÃO ALMOXARIFADO  (50,00%);"/>
    <m/>
    <n v="613.5"/>
    <n v="31525.149999999994"/>
    <x v="112"/>
    <x v="0"/>
    <n v="4"/>
    <x v="3"/>
    <x v="3"/>
    <x v="0"/>
  </r>
  <r>
    <d v="2025-04-25T00:00:00"/>
    <s v="DESPESAS DA SEMANA REF. 21/04 A 25/04-DESPESAS C/ CONSTRUÇÃO ESCRITORIO ADM  (50,00%);_x000a__x000a_DESPESAS C/ GALPÃO ALMOXARIFADO  (50,00%);"/>
    <m/>
    <n v="613.5"/>
    <n v="30911.649999999994"/>
    <x v="112"/>
    <x v="0"/>
    <n v="4"/>
    <x v="3"/>
    <x v="3"/>
    <x v="0"/>
  </r>
  <r>
    <d v="2025-04-25T00:00:00"/>
    <s v="MÃO DE OBRA PEDREIRO-DESPESAS C/ CONSTRUÇÃO ESCRITORIO ADM  (100,00%);"/>
    <m/>
    <n v="2000"/>
    <n v="28911.649999999994"/>
    <x v="112"/>
    <x v="0"/>
    <n v="4"/>
    <x v="3"/>
    <x v="3"/>
    <x v="0"/>
  </r>
  <r>
    <d v="2025-04-28T00:00:00"/>
    <s v="TARIFA ABERT. CREDITO-TARIFAS BANCARIAS (100,00%);"/>
    <m/>
    <n v="500"/>
    <n v="28411.649999999994"/>
    <x v="8"/>
    <x v="0"/>
    <n v="4"/>
    <x v="3"/>
    <x v="3"/>
    <x v="0"/>
  </r>
  <r>
    <d v="2025-04-29T00:00:00"/>
    <s v="TELHAS P/ ALMOXARIFADO ESCRITÓRIO-DESPESAS C/ GALPÃO ALMOXARIFADO  (100,00%);"/>
    <m/>
    <n v="4132.7"/>
    <n v="24278.949999999993"/>
    <x v="112"/>
    <x v="0"/>
    <n v="4"/>
    <x v="3"/>
    <x v="3"/>
    <x v="0"/>
  </r>
  <r>
    <d v="2025-04-29T00:00:00"/>
    <s v="TELHAS TRANSLUCIDAS P/ ALMOXAFIRADO ESCRITORIO-DESPESAS C/ GALPÃO ALMOXARIFADO  (100,00%);"/>
    <m/>
    <n v="729"/>
    <n v="23549.949999999993"/>
    <x v="112"/>
    <x v="0"/>
    <n v="4"/>
    <x v="3"/>
    <x v="3"/>
    <x v="0"/>
  </r>
  <r>
    <d v="2025-04-29T00:00:00"/>
    <s v="saldo final "/>
    <m/>
    <n v="23549.95"/>
    <n v="0"/>
    <x v="124"/>
    <x v="0"/>
    <n v="4"/>
    <x v="3"/>
    <x v="3"/>
    <x v="0"/>
  </r>
  <r>
    <d v="2025-04-01T00:00:00"/>
    <s v="TRANSFERÊNCIA ENTRE BANCOS ITAÚ X ITAÚ ANDAIMES-Transferência entre Bancos (100,00%);"/>
    <n v="75000"/>
    <m/>
    <n v="479866.78"/>
    <x v="6"/>
    <x v="0"/>
    <n v="4"/>
    <x v="3"/>
    <x v="2"/>
    <x v="0"/>
  </r>
  <r>
    <d v="2025-04-02T00:00:00"/>
    <s v="TAR PLANO ADAPT 1 03/25-TARIFAS BANCARIAS (100,00%);"/>
    <m/>
    <n v="159"/>
    <n v="479707.78"/>
    <x v="8"/>
    <x v="0"/>
    <n v="4"/>
    <x v="3"/>
    <x v="2"/>
    <x v="0"/>
  </r>
  <r>
    <d v="2025-04-04T00:00:00"/>
    <s v="TRANSFERÊNCIA ENTRE BANCOS ITAÚ ANDAIMES X CEF-Transferência entre Bancos (100,00%);"/>
    <m/>
    <n v="377830.62"/>
    <n v="101877.16000000003"/>
    <x v="1"/>
    <x v="0"/>
    <n v="4"/>
    <x v="3"/>
    <x v="2"/>
    <x v="0"/>
  </r>
  <r>
    <d v="2025-04-04T00:00:00"/>
    <s v="TRANSFERÊNCIA ENTRE BANCOS ITAÚ AINDAMES X ITAÚ-Transferência entre Bancos (100,00%);"/>
    <m/>
    <n v="101877.15999999999"/>
    <n v="0"/>
    <x v="1"/>
    <x v="0"/>
    <n v="4"/>
    <x v="3"/>
    <x v="2"/>
    <x v="0"/>
  </r>
  <r>
    <d v="2025-04-07T00:00:00"/>
    <s v="TRANSFERÊNCIA ENTRE BANCOS ITAÚ X ITAÚ ANDAIMES-Transferência entre Bancos (100,00%);"/>
    <n v="150000"/>
    <m/>
    <n v="150000"/>
    <x v="6"/>
    <x v="0"/>
    <n v="4"/>
    <x v="3"/>
    <x v="2"/>
    <x v="0"/>
  </r>
  <r>
    <d v="2025-04-14T00:00:00"/>
    <s v="TRANSFERÊNCIA ENTRE BANCOS ITAÚ ANDAIMES X ITAÚ-Transferência entre Bancos (100,00%);"/>
    <m/>
    <n v="25000"/>
    <n v="125000"/>
    <x v="1"/>
    <x v="0"/>
    <n v="4"/>
    <x v="3"/>
    <x v="2"/>
    <x v="0"/>
  </r>
  <r>
    <d v="2025-04-16T00:00:00"/>
    <s v="BRAZ SERVICE-Recebimento de Clientes (100,00%);"/>
    <n v="1700"/>
    <m/>
    <n v="126700"/>
    <x v="3"/>
    <x v="0"/>
    <n v="4"/>
    <x v="3"/>
    <x v="2"/>
    <x v="0"/>
  </r>
  <r>
    <d v="2025-04-22T00:00:00"/>
    <s v="TRANSFERÊNCIA ENTRE BANCOS ITAÚ ANDAIMES X ITAÚ-Transferência entre Bancos (100,00%);"/>
    <m/>
    <n v="50000"/>
    <n v="76700"/>
    <x v="1"/>
    <x v="0"/>
    <n v="4"/>
    <x v="3"/>
    <x v="2"/>
    <x v="0"/>
  </r>
  <r>
    <d v="2025-04-22T00:00:00"/>
    <s v="PGFN 011015098-PARCELAMENTO (100,00%);"/>
    <m/>
    <n v="108.21"/>
    <n v="76591.789999999994"/>
    <x v="10"/>
    <x v="0"/>
    <n v="4"/>
    <x v="3"/>
    <x v="2"/>
    <x v="0"/>
  </r>
  <r>
    <d v="2025-04-22T00:00:00"/>
    <s v="DAS PARCSN VERSAO 2.0.0 PIS - CONFINS - INSS - IRPJ-PARCELAMENTO (100,00%);"/>
    <m/>
    <n v="322.76"/>
    <n v="76269.03"/>
    <x v="10"/>
    <x v="0"/>
    <n v="4"/>
    <x v="3"/>
    <x v="2"/>
    <x v="0"/>
  </r>
  <r>
    <d v="2025-04-22T00:00:00"/>
    <s v="PGFN 011015050 PIS - CONFINS - CSLL - ISS-PARCELAMENTO (100,00%);"/>
    <m/>
    <n v="132.97"/>
    <n v="76136.06"/>
    <x v="10"/>
    <x v="0"/>
    <n v="4"/>
    <x v="3"/>
    <x v="2"/>
    <x v="0"/>
  </r>
  <r>
    <d v="2025-04-23T00:00:00"/>
    <s v="TRANSFERÊNCIA ENTRE BANCOS ITAÚ ANDAIMES X ITAÚ-Transferência entre Bancos (100,00%);"/>
    <m/>
    <n v="60000"/>
    <n v="16136.059999999998"/>
    <x v="1"/>
    <x v="0"/>
    <n v="4"/>
    <x v="3"/>
    <x v="2"/>
    <x v="0"/>
  </r>
  <r>
    <d v="2025-04-25T00:00:00"/>
    <s v="TRANSFERÊNCIA ENTRE BANCOS ITAÚ X ITAÚ ANDAIMES-Transferência entre Bancos (100,00%);"/>
    <n v="400000"/>
    <m/>
    <n v="416136.06"/>
    <x v="6"/>
    <x v="0"/>
    <n v="4"/>
    <x v="3"/>
    <x v="2"/>
    <x v="0"/>
  </r>
  <r>
    <d v="2025-04-25T00:00:00"/>
    <s v="TRANSFERÊNCIA ENTRE BANCOS ITAÚ ANDAIMES X CEF-Transferência entre Bancos (100,00%);"/>
    <m/>
    <n v="16136.06"/>
    <n v="400000"/>
    <x v="1"/>
    <x v="0"/>
    <n v="4"/>
    <x v="3"/>
    <x v="2"/>
    <x v="0"/>
  </r>
  <r>
    <d v="2025-04-30T00:00:00"/>
    <s v="DARF 02110001201139141612401  10 PARCELAS-PARCELAMENTO (100,00%);"/>
    <m/>
    <n v="565.49"/>
    <n v="399434.51"/>
    <x v="10"/>
    <x v="0"/>
    <n v="4"/>
    <x v="3"/>
    <x v="2"/>
    <x v="0"/>
  </r>
  <r>
    <d v="2025-04-30T00:00:00"/>
    <s v="SALDO "/>
    <m/>
    <n v="399434.51"/>
    <n v="0"/>
    <x v="122"/>
    <x v="0"/>
    <n v="4"/>
    <x v="3"/>
    <x v="2"/>
    <x v="0"/>
  </r>
  <r>
    <d v="2025-04-01T00:00:00"/>
    <s v="EMPRESTIMO SOCIO - GILVAN APRIGIO RODRIGUES-Recebimento de empréstimo  (100,00%);"/>
    <n v="45000"/>
    <m/>
    <n v="22704.25"/>
    <x v="121"/>
    <x v="0"/>
    <n v="4"/>
    <x v="3"/>
    <x v="1"/>
    <x v="0"/>
  </r>
  <r>
    <d v="2025-04-01T00:00:00"/>
    <s v="BM 12 MARÇO-Recebimento de Clientes (100,00%);"/>
    <n v="249806.65999999997"/>
    <m/>
    <n v="272510.90999999997"/>
    <x v="3"/>
    <x v="0"/>
    <n v="4"/>
    <x v="3"/>
    <x v="1"/>
    <x v="0"/>
  </r>
  <r>
    <d v="2025-04-01T00:00:00"/>
    <s v="R. 413 Nº 315 PORTAL NORTE  01-04 A 01-05-25-ALUGUEL ALOJAMENTO  (100,00%);"/>
    <m/>
    <n v="1237"/>
    <n v="271273.90999999997"/>
    <x v="21"/>
    <x v="0"/>
    <n v="4"/>
    <x v="3"/>
    <x v="1"/>
    <x v="0"/>
  </r>
  <r>
    <d v="2025-04-01T00:00:00"/>
    <s v="R. 402 Nº 916 BAIRRO PORTAL NORTE / 01-04 A 01-05-ALUGUEL ALOJAMENTO  (100,00%);"/>
    <m/>
    <n v="1100"/>
    <n v="270173.90999999997"/>
    <x v="21"/>
    <x v="0"/>
    <n v="4"/>
    <x v="3"/>
    <x v="1"/>
    <x v="0"/>
  </r>
  <r>
    <d v="2025-04-01T00:00:00"/>
    <s v="A IDEAL ISOLAMENTOS-CONTABILIDADE (100,00%);"/>
    <m/>
    <n v="607.47"/>
    <n v="269566.44"/>
    <x v="24"/>
    <x v="0"/>
    <n v="4"/>
    <x v="3"/>
    <x v="1"/>
    <x v="0"/>
  </r>
  <r>
    <d v="2025-04-01T00:00:00"/>
    <s v="RUA 02 Nº 44 / SOCIETY 01.04 A 01.05-ALUGUEL ALOJAMENTO  (100,00%);"/>
    <m/>
    <n v="1200"/>
    <n v="268366.44"/>
    <x v="21"/>
    <x v="0"/>
    <n v="4"/>
    <x v="3"/>
    <x v="1"/>
    <x v="0"/>
  </r>
  <r>
    <d v="2025-04-01T00:00:00"/>
    <s v="RUA 02 Nº 175 BAIRRO JK / SOCIETY REF. 01.04 A 01.05-ALUGUEL ALOJAMENTO  (100,00%);"/>
    <m/>
    <n v="1500"/>
    <n v="266866.44"/>
    <x v="21"/>
    <x v="0"/>
    <n v="4"/>
    <x v="3"/>
    <x v="1"/>
    <x v="0"/>
  </r>
  <r>
    <d v="2025-04-01T00:00:00"/>
    <s v="BRINDES SANEAGO-SERVIÇO BRINDES E ACESSORIOS (100,00%);"/>
    <m/>
    <n v="160"/>
    <n v="266706.44"/>
    <x v="108"/>
    <x v="0"/>
    <n v="4"/>
    <x v="3"/>
    <x v="1"/>
    <x v="0"/>
  </r>
  <r>
    <d v="2025-04-01T00:00:00"/>
    <s v="GABRIELLE ELIAS DE FREITAS - PIX (64) 9 9259-1215-FRETE TRANSPORTADORA (100,00%);"/>
    <m/>
    <n v="220"/>
    <n v="266486.44"/>
    <x v="31"/>
    <x v="0"/>
    <n v="4"/>
    <x v="3"/>
    <x v="1"/>
    <x v="0"/>
  </r>
  <r>
    <d v="2025-04-01T00:00:00"/>
    <s v="CERTIFICADO DIGITAL GECYKA PHABLYNE PESSOA FÍSICA-SERVIÇO CARTORIO (100,00%);"/>
    <m/>
    <n v="139"/>
    <n v="266347.44"/>
    <x v="59"/>
    <x v="0"/>
    <n v="4"/>
    <x v="3"/>
    <x v="1"/>
    <x v="0"/>
  </r>
  <r>
    <d v="2025-04-01T00:00:00"/>
    <s v="ALIMENTAÇÃO ADM-ALIMENTAÇÃO ADM (100,00%);"/>
    <m/>
    <n v="64"/>
    <n v="266283.44"/>
    <x v="66"/>
    <x v="0"/>
    <n v="4"/>
    <x v="3"/>
    <x v="1"/>
    <x v="0"/>
  </r>
  <r>
    <d v="2025-04-01T00:00:00"/>
    <s v="RUA 419 Nº 85 BAIRRO PORTAL NORTE REF. 01/04 A 01/05-ALUGUEL ALOJAMENTO  (100,00%);"/>
    <m/>
    <n v="1000"/>
    <n v="265283.44"/>
    <x v="21"/>
    <x v="0"/>
    <n v="4"/>
    <x v="3"/>
    <x v="1"/>
    <x v="0"/>
  </r>
  <r>
    <d v="2025-04-01T00:00:00"/>
    <s v="DESPESAS MOTORISTA VIAGEM GYN X UBA - EURÍPEDES-REFEIÇÕES COLABORADORES (100,00%);"/>
    <m/>
    <n v="176"/>
    <n v="265107.44"/>
    <x v="35"/>
    <x v="0"/>
    <n v="4"/>
    <x v="3"/>
    <x v="1"/>
    <x v="0"/>
  </r>
  <r>
    <d v="2025-04-01T00:00:00"/>
    <s v="REFEIÇÕES COLABORADORES REF. 01/04 A 15/04-REFEIÇÕES COLABORADORES (100,00%);"/>
    <m/>
    <n v="1186"/>
    <n v="263921.44"/>
    <x v="35"/>
    <x v="0"/>
    <n v="4"/>
    <x v="3"/>
    <x v="1"/>
    <x v="0"/>
  </r>
  <r>
    <d v="2025-04-01T00:00:00"/>
    <s v="REFEIÇÕES COLABORADORES REF. 01/04 A 15/04-REFEIÇÕES COLABORADORES (100,00%);"/>
    <m/>
    <n v="6070"/>
    <n v="257851.44"/>
    <x v="35"/>
    <x v="0"/>
    <n v="4"/>
    <x v="3"/>
    <x v="1"/>
    <x v="0"/>
  </r>
  <r>
    <d v="2025-04-01T00:00:00"/>
    <s v="REFEIÇÕES COLABORADORES REF. 01/04 A 15/04-REFEIÇÕES COLABORADORES (100,00%);"/>
    <m/>
    <n v="7552"/>
    <n v="250299.44"/>
    <x v="35"/>
    <x v="0"/>
    <n v="4"/>
    <x v="3"/>
    <x v="1"/>
    <x v="0"/>
  </r>
  <r>
    <d v="2025-04-01T00:00:00"/>
    <s v="REFEIÇÕES COLABORADORES REF. 01/04 A 15/04-REFEIÇÕES COLABORADORES (100,00%);"/>
    <m/>
    <n v="2947.5"/>
    <n v="247351.94"/>
    <x v="35"/>
    <x v="0"/>
    <n v="4"/>
    <x v="3"/>
    <x v="1"/>
    <x v="0"/>
  </r>
  <r>
    <d v="2025-04-01T00:00:00"/>
    <s v="REFEIÇÕES COLABORADORES REF. 01/04 A 15/04-REFEIÇÕES COLABORADORES (100,00%);"/>
    <m/>
    <n v="2392.5"/>
    <n v="244959.44"/>
    <x v="35"/>
    <x v="0"/>
    <n v="4"/>
    <x v="3"/>
    <x v="1"/>
    <x v="0"/>
  </r>
  <r>
    <d v="2025-04-01T00:00:00"/>
    <s v="REFEIÇÕES COLABORADORES REF. 01/04 A 15/04-REFEIÇÕES COLABORADORES (100,00%);"/>
    <m/>
    <n v="3435"/>
    <n v="241524.44"/>
    <x v="35"/>
    <x v="0"/>
    <n v="4"/>
    <x v="3"/>
    <x v="1"/>
    <x v="0"/>
  </r>
  <r>
    <d v="2025-04-01T00:00:00"/>
    <s v="REFEIÇÕES COLABORADORES REF. 01/04 A 15/04-REFEIÇÕES COLABORADORES (100,00%);"/>
    <m/>
    <n v="3402"/>
    <n v="238122.44"/>
    <x v="35"/>
    <x v="0"/>
    <n v="4"/>
    <x v="3"/>
    <x v="1"/>
    <x v="0"/>
  </r>
  <r>
    <d v="2025-04-01T00:00:00"/>
    <s v="MATERIAIS DE CONSUMO EM OBRA-MATERIAIS DE CONSUMO EM OBRAS  (100,00%);"/>
    <m/>
    <n v="4.5"/>
    <n v="238117.94"/>
    <x v="23"/>
    <x v="0"/>
    <n v="4"/>
    <x v="3"/>
    <x v="1"/>
    <x v="0"/>
  </r>
  <r>
    <d v="2025-04-01T00:00:00"/>
    <s v="CHAVEIRO-MATERIAS DE ESCRITORIO (100,00%);"/>
    <m/>
    <n v="10"/>
    <n v="238107.94"/>
    <x v="64"/>
    <x v="0"/>
    <n v="4"/>
    <x v="3"/>
    <x v="1"/>
    <x v="0"/>
  </r>
  <r>
    <d v="2025-04-01T00:00:00"/>
    <s v="TRANSFERÊNCIA ENTRE BANCOS ITAÚ X SAFRA-Transferência entre Bancos (100,00%);"/>
    <m/>
    <n v="31596.37"/>
    <n v="206511.57"/>
    <x v="1"/>
    <x v="0"/>
    <n v="4"/>
    <x v="3"/>
    <x v="1"/>
    <x v="0"/>
  </r>
  <r>
    <d v="2025-04-01T00:00:00"/>
    <s v="TRANSFERÊNCIA ENTRE BANCOS ITAÚ X ITAÚ ANDAIMES-Transferência entre Bancos (100,00%);"/>
    <m/>
    <n v="75000"/>
    <n v="131511.57"/>
    <x v="1"/>
    <x v="0"/>
    <n v="4"/>
    <x v="3"/>
    <x v="1"/>
    <x v="0"/>
  </r>
  <r>
    <d v="2025-04-01T00:00:00"/>
    <s v="FRETE UBERABA X SERRA-FRETE ABRASIVOS  (100,00%);"/>
    <m/>
    <n v="2250"/>
    <n v="129261.57"/>
    <x v="127"/>
    <x v="0"/>
    <n v="4"/>
    <x v="3"/>
    <x v="1"/>
    <x v="0"/>
  </r>
  <r>
    <d v="2025-04-01T00:00:00"/>
    <s v="30 GALÕES JOTAMASTIC 90 CINZA MANSERV-TINTAS E SOLVENTES (100,00%);"/>
    <m/>
    <n v="2600"/>
    <n v="126661.57"/>
    <x v="34"/>
    <x v="0"/>
    <n v="4"/>
    <x v="3"/>
    <x v="1"/>
    <x v="0"/>
  </r>
  <r>
    <d v="2025-04-01T00:00:00"/>
    <s v="PAGAMENTO DE EMPRESTIMO SÓCIO GILVAN APRIGIO-PAGAMENTOS EMPRESTIMOS (100,00%);"/>
    <m/>
    <n v="80000"/>
    <n v="46661.570000000007"/>
    <x v="128"/>
    <x v="0"/>
    <n v="4"/>
    <x v="3"/>
    <x v="1"/>
    <x v="0"/>
  </r>
  <r>
    <d v="2025-04-02T00:00:00"/>
    <s v="UNIFORMES E EPIS-EPIS (9,92%)"/>
    <m/>
    <n v="505.4"/>
    <n v="46156.170000000006"/>
    <x v="20"/>
    <x v="0"/>
    <n v="4"/>
    <x v="3"/>
    <x v="1"/>
    <x v="0"/>
  </r>
  <r>
    <d v="2025-04-02T00:00:00"/>
    <s v="UNIFORMES (90,08%);"/>
    <m/>
    <n v="4589.41"/>
    <n v="41566.760000000009"/>
    <x v="19"/>
    <x v="0"/>
    <n v="4"/>
    <x v="3"/>
    <x v="1"/>
    <x v="0"/>
  </r>
  <r>
    <d v="2025-04-02T00:00:00"/>
    <s v="MANGUEIRAS E CONEXÕES-MANGUEIRAS / CONEXÕES (100,00%);"/>
    <m/>
    <n v="235.9"/>
    <n v="41330.860000000008"/>
    <x v="106"/>
    <x v="0"/>
    <n v="4"/>
    <x v="3"/>
    <x v="1"/>
    <x v="0"/>
  </r>
  <r>
    <d v="2025-04-02T00:00:00"/>
    <s v="TINTA DEMARCACAO SERVIÇO CMOC-TINTAS E SOLVENTES (100,00%);"/>
    <m/>
    <n v="5986.02"/>
    <n v="35344.840000000011"/>
    <x v="34"/>
    <x v="0"/>
    <n v="4"/>
    <x v="3"/>
    <x v="1"/>
    <x v="0"/>
  </r>
  <r>
    <d v="2025-04-02T00:00:00"/>
    <s v="EPIS-EPIS (100,00%);"/>
    <m/>
    <n v="3532.54"/>
    <n v="31812.30000000001"/>
    <x v="20"/>
    <x v="0"/>
    <n v="4"/>
    <x v="3"/>
    <x v="1"/>
    <x v="0"/>
  </r>
  <r>
    <d v="2025-04-02T00:00:00"/>
    <s v="MATERIAIS DE CONSUMO E MANGUEIRAS E CONEXÕES-MANGUEIRAS / CONEXÕES (16,70%)"/>
    <m/>
    <n v="200.47"/>
    <n v="31611.830000000009"/>
    <x v="106"/>
    <x v="0"/>
    <n v="4"/>
    <x v="3"/>
    <x v="1"/>
    <x v="0"/>
  </r>
  <r>
    <d v="2025-04-02T00:00:00"/>
    <s v="MATERIAIS DE CONSUMO EM OBRAS  (83,30%);"/>
    <m/>
    <n v="999.98"/>
    <n v="30611.850000000009"/>
    <x v="23"/>
    <x v="0"/>
    <n v="4"/>
    <x v="3"/>
    <x v="1"/>
    <x v="0"/>
  </r>
  <r>
    <d v="2025-04-02T00:00:00"/>
    <s v="EPIS-EPIS (100,00%);"/>
    <m/>
    <n v="2673.58"/>
    <n v="27938.270000000011"/>
    <x v="20"/>
    <x v="0"/>
    <n v="4"/>
    <x v="3"/>
    <x v="1"/>
    <x v="0"/>
  </r>
  <r>
    <d v="2025-04-02T00:00:00"/>
    <s v="MATERIAL ELÉTRICO-MATERIAL ELETRICO  (100,00%);"/>
    <m/>
    <n v="120.86"/>
    <n v="27817.410000000011"/>
    <x v="111"/>
    <x v="0"/>
    <n v="4"/>
    <x v="3"/>
    <x v="1"/>
    <x v="0"/>
  </r>
  <r>
    <d v="2025-04-02T00:00:00"/>
    <s v="MANGUEIRAS E CONEXÕES-MANGUEIRAS / CONEXÕES (100,00%);"/>
    <m/>
    <n v="306"/>
    <n v="27511.410000000011"/>
    <x v="106"/>
    <x v="0"/>
    <n v="4"/>
    <x v="3"/>
    <x v="1"/>
    <x v="0"/>
  </r>
  <r>
    <d v="2025-04-02T00:00:00"/>
    <s v="TINTAS E SOLVENTES-TINTAS E SOLVENTES (100,00%);"/>
    <m/>
    <n v="1491"/>
    <n v="26020.410000000011"/>
    <x v="34"/>
    <x v="0"/>
    <n v="4"/>
    <x v="3"/>
    <x v="1"/>
    <x v="0"/>
  </r>
  <r>
    <d v="2025-04-02T00:00:00"/>
    <s v="LOCAÇÃO CONTAINER REF. PERÍODO 04/03 A 02/04-LOCAÇÃO CONTAINER  (100,00%);"/>
    <m/>
    <n v="633.54"/>
    <n v="25386.87000000001"/>
    <x v="22"/>
    <x v="0"/>
    <n v="4"/>
    <x v="3"/>
    <x v="1"/>
    <x v="0"/>
  </r>
  <r>
    <d v="2025-04-02T00:00:00"/>
    <s v="CONTRIBUIÇÃO ASSOCIATIVA REF. A TRIMESTRAL 2025-SERVIÇO ABRACO ANUIDADE (100,00%);"/>
    <m/>
    <n v="1152"/>
    <n v="24234.87000000001"/>
    <x v="55"/>
    <x v="0"/>
    <n v="4"/>
    <x v="3"/>
    <x v="1"/>
    <x v="0"/>
  </r>
  <r>
    <d v="2025-04-02T00:00:00"/>
    <s v="EPIS-EPIS (100,00%);"/>
    <m/>
    <n v="790.8"/>
    <n v="23444.070000000011"/>
    <x v="20"/>
    <x v="0"/>
    <n v="4"/>
    <x v="3"/>
    <x v="1"/>
    <x v="0"/>
  </r>
  <r>
    <d v="2025-04-02T00:00:00"/>
    <s v="EPIS-EPIS (100,00%);"/>
    <m/>
    <n v="312.5"/>
    <n v="23131.570000000011"/>
    <x v="20"/>
    <x v="0"/>
    <n v="4"/>
    <x v="3"/>
    <x v="1"/>
    <x v="0"/>
  </r>
  <r>
    <d v="2025-04-02T00:00:00"/>
    <s v="TRANSPORTE COLABORADORES GOIANÉSIA P/ AABA MÊS 02/25-TRANSPORTE DE COLABORADORES  (100,00%);"/>
    <m/>
    <n v="937.2"/>
    <n v="22194.37000000001"/>
    <x v="39"/>
    <x v="0"/>
    <n v="4"/>
    <x v="3"/>
    <x v="1"/>
    <x v="0"/>
  </r>
  <r>
    <d v="2025-04-02T00:00:00"/>
    <s v="COMBUSTÍVEL RANGER-COMBUSTIVEL VEICULOS (100,00%);"/>
    <m/>
    <n v="100"/>
    <n v="22094.37000000001"/>
    <x v="26"/>
    <x v="0"/>
    <n v="4"/>
    <x v="3"/>
    <x v="1"/>
    <x v="0"/>
  </r>
  <r>
    <d v="2025-04-02T00:00:00"/>
    <s v="LICENÇA PROJET COMPUTADOR WILLIAM-MATERIAIS DE INFORMATICA / COMPUTADOR (100,00%);"/>
    <m/>
    <n v="200"/>
    <n v="21894.37000000001"/>
    <x v="70"/>
    <x v="0"/>
    <n v="4"/>
    <x v="3"/>
    <x v="1"/>
    <x v="0"/>
  </r>
  <r>
    <d v="2025-04-02T00:00:00"/>
    <s v="MATERIAIS DE LIMPEZA E MATERIAIS DE CONSUMO P/ ALOJAMENTOS-MATERIAIS DE LIMPEZA / HIGIENE  (100,00%);"/>
    <m/>
    <n v="1283.5999999999999"/>
    <n v="20610.770000000011"/>
    <x v="28"/>
    <x v="0"/>
    <n v="4"/>
    <x v="3"/>
    <x v="1"/>
    <x v="0"/>
  </r>
  <r>
    <d v="2025-04-02T00:00:00"/>
    <s v="MANOEL PIRES SANTANA - PIX (98) 9 8407-6318-REFEIÇÕES COLABORADORES (100,00%);"/>
    <m/>
    <n v="2070"/>
    <n v="18540.770000000011"/>
    <x v="35"/>
    <x v="0"/>
    <n v="4"/>
    <x v="3"/>
    <x v="1"/>
    <x v="0"/>
  </r>
  <r>
    <d v="2025-04-02T00:00:00"/>
    <s v="DESPESAS REF. SEMANA 24/03 A 28/03-COMBUSTIVEL VEICULOS (7,75%)"/>
    <m/>
    <n v="279.85000000000002"/>
    <n v="18260.920000000013"/>
    <x v="26"/>
    <x v="0"/>
    <n v="4"/>
    <x v="3"/>
    <x v="1"/>
    <x v="0"/>
  </r>
  <r>
    <d v="2025-04-02T00:00:00"/>
    <s v="REFEIÇÕES COLABORADORES (10,64%)"/>
    <m/>
    <n v="384.21"/>
    <n v="17876.710000000014"/>
    <x v="35"/>
    <x v="0"/>
    <n v="4"/>
    <x v="3"/>
    <x v="1"/>
    <x v="0"/>
  </r>
  <r>
    <d v="2025-04-02T00:00:00"/>
    <s v="MATERIAS DE ESCRITORIO (7,68%)"/>
    <m/>
    <n v="277.32"/>
    <n v="17599.390000000014"/>
    <x v="64"/>
    <x v="0"/>
    <n v="4"/>
    <x v="3"/>
    <x v="1"/>
    <x v="0"/>
  </r>
  <r>
    <d v="2025-04-02T00:00:00"/>
    <s v="EPIS (13,43%)"/>
    <m/>
    <n v="484.95"/>
    <n v="17114.440000000013"/>
    <x v="20"/>
    <x v="0"/>
    <n v="4"/>
    <x v="3"/>
    <x v="1"/>
    <x v="0"/>
  </r>
  <r>
    <d v="2025-04-02T00:00:00"/>
    <s v="MANGUEIRAS / CONEXÕES (44,31%)"/>
    <m/>
    <n v="1600.03"/>
    <n v="15514.410000000013"/>
    <x v="106"/>
    <x v="0"/>
    <n v="4"/>
    <x v="3"/>
    <x v="1"/>
    <x v="0"/>
  </r>
  <r>
    <d v="2025-04-02T00:00:00"/>
    <s v="SERVIÇO MOTOBOY / UBER  (8,31%)"/>
    <m/>
    <n v="300.07"/>
    <n v="15214.340000000013"/>
    <x v="73"/>
    <x v="0"/>
    <n v="4"/>
    <x v="3"/>
    <x v="1"/>
    <x v="0"/>
  </r>
  <r>
    <d v="2025-04-02T00:00:00"/>
    <s v="MATERIAIS DE INFORMATICA / COMPUTADOR (5,04%)"/>
    <m/>
    <n v="181.99"/>
    <n v="15032.350000000013"/>
    <x v="70"/>
    <x v="0"/>
    <n v="4"/>
    <x v="3"/>
    <x v="1"/>
    <x v="0"/>
  </r>
  <r>
    <d v="2025-04-02T00:00:00"/>
    <s v="MATERIAIS DE CONSUMO EM OBRAS  (2,84%)"/>
    <m/>
    <n v="102.58"/>
    <n v="14929.770000000013"/>
    <x v="23"/>
    <x v="0"/>
    <n v="4"/>
    <x v="3"/>
    <x v="1"/>
    <x v="0"/>
  </r>
  <r>
    <d v="2025-04-02T00:00:00"/>
    <s v="EDIVALDO PEREIRA DE ARAUJO 34 9 9907-1602-TRANSPORTE DE COLABORADORES  (100,00%);"/>
    <m/>
    <n v="1080"/>
    <n v="13849.770000000013"/>
    <x v="39"/>
    <x v="0"/>
    <n v="4"/>
    <x v="3"/>
    <x v="1"/>
    <x v="0"/>
  </r>
  <r>
    <d v="2025-04-02T00:00:00"/>
    <s v="AUTO SOCORRO EZEQUIEL - PIX 29.751.094/0001-12-MANUTENÇÃO/PEÇAS  VEICULOS (100,00%);"/>
    <m/>
    <n v="250"/>
    <n v="13599.770000000011"/>
    <x v="43"/>
    <x v="0"/>
    <n v="4"/>
    <x v="3"/>
    <x v="1"/>
    <x v="0"/>
  </r>
  <r>
    <d v="2025-04-02T00:00:00"/>
    <s v="ARTHUR RODRIGUES SEIDEMAN - PIX (64) 9 9302-3866-TRANSPORTE DE COLABORADORES  (100,00%);"/>
    <m/>
    <n v="825"/>
    <n v="12774.770000000011"/>
    <x v="39"/>
    <x v="0"/>
    <n v="4"/>
    <x v="3"/>
    <x v="1"/>
    <x v="0"/>
  </r>
  <r>
    <d v="2025-04-02T00:00:00"/>
    <s v="SERGIO PIX - 006.626.551-76-FRETE TRANSPORTADORA (100,00%);"/>
    <m/>
    <n v="950"/>
    <n v="11824.770000000011"/>
    <x v="31"/>
    <x v="0"/>
    <n v="4"/>
    <x v="3"/>
    <x v="1"/>
    <x v="0"/>
  </r>
  <r>
    <d v="2025-04-02T00:00:00"/>
    <s v="MANUTENÇÃO ÔNIBUS SCANER-MANUTENÇÃO/PEÇAS  VEICULOS (100,00%);"/>
    <m/>
    <n v="186.9"/>
    <n v="11637.870000000012"/>
    <x v="43"/>
    <x v="0"/>
    <n v="4"/>
    <x v="3"/>
    <x v="1"/>
    <x v="0"/>
  </r>
  <r>
    <d v="2025-04-02T00:00:00"/>
    <s v="REFEIÇÃO COLABORADORES-REFEIÇÕES COLABORADORES (100,00%);"/>
    <m/>
    <n v="1"/>
    <n v="11636.870000000012"/>
    <x v="35"/>
    <x v="0"/>
    <n v="4"/>
    <x v="3"/>
    <x v="1"/>
    <x v="0"/>
  </r>
  <r>
    <d v="2025-04-02T00:00:00"/>
    <s v="JOSE MARIA DE MELO - PIX (86) 9 9977-0777-PASSAGENS COLABORADORES (100,00%);"/>
    <m/>
    <n v="1202.96"/>
    <n v="10433.910000000011"/>
    <x v="36"/>
    <x v="0"/>
    <n v="4"/>
    <x v="3"/>
    <x v="1"/>
    <x v="0"/>
  </r>
  <r>
    <d v="2025-04-02T00:00:00"/>
    <s v="DESPESA DE VIAGEM REF. 31/03 A 04/04-REFEIÇÕES COLABORADORES (38,18%)"/>
    <m/>
    <n v="839.96"/>
    <n v="9593.9500000000116"/>
    <x v="35"/>
    <x v="0"/>
    <n v="4"/>
    <x v="3"/>
    <x v="1"/>
    <x v="0"/>
  </r>
  <r>
    <d v="2025-04-02T00:00:00"/>
    <s v="PASSAGENS COLABORADORES (61,82%);"/>
    <m/>
    <n v="1360.04"/>
    <n v="8233.9100000000108"/>
    <x v="36"/>
    <x v="0"/>
    <n v="4"/>
    <x v="3"/>
    <x v="1"/>
    <x v="0"/>
  </r>
  <r>
    <d v="2025-04-02T00:00:00"/>
    <s v="ALIMENTAÇÃO ADM-ALIMENTAÇÃO ADM (100,00%);"/>
    <m/>
    <n v="108"/>
    <n v="8125.9100000000108"/>
    <x v="66"/>
    <x v="0"/>
    <n v="4"/>
    <x v="3"/>
    <x v="1"/>
    <x v="0"/>
  </r>
  <r>
    <d v="2025-04-02T00:00:00"/>
    <s v="TAR CONTA CERTA 03/25 E TAR PIX PGTO TRANSF-TARIFAS BANCARIAS (100,00%);"/>
    <m/>
    <n v="557.66999999999996"/>
    <n v="7568.2400000000107"/>
    <x v="8"/>
    <x v="0"/>
    <n v="4"/>
    <x v="3"/>
    <x v="1"/>
    <x v="0"/>
  </r>
  <r>
    <d v="2025-04-02T00:00:00"/>
    <s v="JUROS BANCÁRIOS - IOF-JUROS BANCARIOS  (100,00%);"/>
    <m/>
    <n v="233.12"/>
    <n v="7335.1200000000108"/>
    <x v="2"/>
    <x v="0"/>
    <n v="4"/>
    <x v="3"/>
    <x v="1"/>
    <x v="0"/>
  </r>
  <r>
    <d v="2025-04-02T00:00:00"/>
    <s v="06 GALÕES DE MACROPOXY CINZA 6,5-TINTAS E SOLVENTES (100,00%);"/>
    <m/>
    <n v="2005.39"/>
    <n v="5329.7300000000105"/>
    <x v="34"/>
    <x v="0"/>
    <n v="4"/>
    <x v="3"/>
    <x v="1"/>
    <x v="0"/>
  </r>
  <r>
    <d v="2025-04-03T00:00:00"/>
    <s v="UEMERSON BARBOSA DA SILVA-FERIAS  (100,00%);"/>
    <m/>
    <n v="3390.87"/>
    <n v="1938.8600000000106"/>
    <x v="25"/>
    <x v="0"/>
    <n v="4"/>
    <x v="3"/>
    <x v="1"/>
    <x v="0"/>
  </r>
  <r>
    <d v="2025-04-03T00:00:00"/>
    <s v="FABRICIO SOARES SILVA-FERIAS  (100,00%);"/>
    <m/>
    <n v="3893.34"/>
    <n v="-1954.4799999999896"/>
    <x v="25"/>
    <x v="0"/>
    <n v="4"/>
    <x v="3"/>
    <x v="1"/>
    <x v="0"/>
  </r>
  <r>
    <d v="2025-04-03T00:00:00"/>
    <s v="JOSIEL SILVA MARTINS-FERIAS  (100,00%);"/>
    <m/>
    <n v="3468.49"/>
    <n v="-5422.9699999999893"/>
    <x v="25"/>
    <x v="0"/>
    <n v="4"/>
    <x v="3"/>
    <x v="1"/>
    <x v="0"/>
  </r>
  <r>
    <d v="2025-04-03T00:00:00"/>
    <s v="DESPESAS REF. VIAGEM P/ MONJOLOS-REFEIÇÕES COLABORADORES (100,00%);"/>
    <m/>
    <n v="13.79"/>
    <n v="-5436.7599999999893"/>
    <x v="35"/>
    <x v="0"/>
    <n v="4"/>
    <x v="3"/>
    <x v="1"/>
    <x v="0"/>
  </r>
  <r>
    <d v="2025-04-03T00:00:00"/>
    <s v="REEM PASSAGEM DE IDA - FOLGA DE CAMPO-PASSAGENS COLABORADORES (100,00%);"/>
    <m/>
    <n v="620"/>
    <n v="-6056.7599999999893"/>
    <x v="36"/>
    <x v="0"/>
    <n v="4"/>
    <x v="3"/>
    <x v="1"/>
    <x v="0"/>
  </r>
  <r>
    <d v="2025-04-03T00:00:00"/>
    <s v="LOCAÇÃO MUNCK PARADA GABRIELLE-LOCAÇÃO MUNCK / GUINDASTES (100,00%);"/>
    <m/>
    <n v="2639.85"/>
    <n v="-8696.6099999999897"/>
    <x v="37"/>
    <x v="0"/>
    <n v="4"/>
    <x v="3"/>
    <x v="1"/>
    <x v="0"/>
  </r>
  <r>
    <d v="2025-04-03T00:00:00"/>
    <s v="ELEUSA DE SOUZA - PIX  422.497.756-72-SERVIÇO ELETRICO  (100,00%);"/>
    <m/>
    <n v="240"/>
    <n v="-8936.6099999999897"/>
    <x v="94"/>
    <x v="0"/>
    <n v="4"/>
    <x v="3"/>
    <x v="1"/>
    <x v="0"/>
  </r>
  <r>
    <d v="2025-04-03T00:00:00"/>
    <s v="CORREIO - ENVIO DE CARTÕES-FRETE TRANSPORTADORA (100,00%);"/>
    <m/>
    <n v="151"/>
    <n v="-9087.6099999999897"/>
    <x v="31"/>
    <x v="0"/>
    <n v="4"/>
    <x v="3"/>
    <x v="1"/>
    <x v="0"/>
  </r>
  <r>
    <d v="2025-04-03T00:00:00"/>
    <s v="REFEIÇÃO COLABORADORES-REFEIÇÕES COLABORADORES (100,00%);"/>
    <m/>
    <n v="240"/>
    <n v="-9327.6099999999897"/>
    <x v="35"/>
    <x v="0"/>
    <n v="4"/>
    <x v="3"/>
    <x v="1"/>
    <x v="0"/>
  </r>
  <r>
    <d v="2025-04-03T00:00:00"/>
    <s v="MANUTENÇÃO ÔNIBUS SCANER-MANUTENÇÃO/PEÇAS  VEICULOS (100,00%);"/>
    <m/>
    <n v="300"/>
    <n v="-9627.6099999999897"/>
    <x v="43"/>
    <x v="0"/>
    <n v="4"/>
    <x v="3"/>
    <x v="1"/>
    <x v="0"/>
  </r>
  <r>
    <d v="2025-04-03T00:00:00"/>
    <s v="TRANSPORTE COLABORADORES-TRANSPORTE DE COLABORADORES  (100,00%);"/>
    <m/>
    <n v="10000"/>
    <n v="-19627.60999999999"/>
    <x v="39"/>
    <x v="0"/>
    <n v="4"/>
    <x v="3"/>
    <x v="1"/>
    <x v="0"/>
  </r>
  <r>
    <d v="2025-04-03T00:00:00"/>
    <s v="DESPESA VIAGEM-PASSAGENS COLABORADORES (100,00%);"/>
    <m/>
    <n v="480"/>
    <n v="-20107.60999999999"/>
    <x v="36"/>
    <x v="0"/>
    <n v="4"/>
    <x v="3"/>
    <x v="1"/>
    <x v="0"/>
  </r>
  <r>
    <d v="2025-04-03T00:00:00"/>
    <s v="UNIFORMES-UNIFORMES (100,00%);"/>
    <m/>
    <n v="4385.91"/>
    <n v="-24493.51999999999"/>
    <x v="19"/>
    <x v="0"/>
    <n v="4"/>
    <x v="3"/>
    <x v="1"/>
    <x v="0"/>
  </r>
  <r>
    <d v="2025-04-03T00:00:00"/>
    <s v="ALIMENTACAO ADM-ALIMENTAÇÃO ADM (100,00%);"/>
    <m/>
    <n v="96"/>
    <n v="-24589.51999999999"/>
    <x v="66"/>
    <x v="0"/>
    <n v="4"/>
    <x v="3"/>
    <x v="1"/>
    <x v="0"/>
  </r>
  <r>
    <d v="2025-04-04T00:00:00"/>
    <s v="BM 15 ROTINA-Recebimento de Clientes (100,00%);"/>
    <n v="295312.13"/>
    <m/>
    <n v="270722.61"/>
    <x v="3"/>
    <x v="0"/>
    <n v="4"/>
    <x v="3"/>
    <x v="1"/>
    <x v="0"/>
  </r>
  <r>
    <d v="2025-04-04T00:00:00"/>
    <s v="BM 01 PTC 843-24 M²-Recebimento de Clientes (100,00%);"/>
    <n v="27027.62"/>
    <m/>
    <n v="297750.23"/>
    <x v="3"/>
    <x v="0"/>
    <n v="4"/>
    <x v="3"/>
    <x v="1"/>
    <x v="0"/>
  </r>
  <r>
    <d v="2025-04-04T00:00:00"/>
    <s v="BM 01 MOBILIZAÇÃO PTC 842-24 Hh-Recebimento de Clientes (100,00%);"/>
    <n v="27027.62"/>
    <m/>
    <n v="324777.84999999998"/>
    <x v="3"/>
    <x v="0"/>
    <n v="4"/>
    <x v="3"/>
    <x v="1"/>
    <x v="0"/>
  </r>
  <r>
    <d v="2025-04-04T00:00:00"/>
    <s v="CONSULTORIA ANALISE ENVOLVENDO ORGANIZAÇÃO SOCIETARIA E HOLDING-SERVIÇOS DE CONSULTORIA  (100,00%);"/>
    <m/>
    <n v="7900"/>
    <n v="316877.84999999998"/>
    <x v="53"/>
    <x v="0"/>
    <n v="4"/>
    <x v="3"/>
    <x v="1"/>
    <x v="0"/>
  </r>
  <r>
    <d v="2025-04-04T00:00:00"/>
    <s v="LARISSE PEREIRA ROSA MESQUITA-FERIAS  (100,00%);"/>
    <m/>
    <n v="3095.02"/>
    <n v="313782.82999999996"/>
    <x v="25"/>
    <x v="0"/>
    <n v="4"/>
    <x v="3"/>
    <x v="1"/>
    <x v="0"/>
  </r>
  <r>
    <d v="2025-04-04T00:00:00"/>
    <s v="SINDICATO-SINDICATO  (100,00%);"/>
    <m/>
    <n v="483.09"/>
    <n v="313299.73999999993"/>
    <x v="60"/>
    <x v="0"/>
    <n v="4"/>
    <x v="3"/>
    <x v="1"/>
    <x v="0"/>
  </r>
  <r>
    <d v="2025-04-04T00:00:00"/>
    <s v="MANUTENÇÃO VEÍCULOS-MANUTENÇÃO/PEÇAS  VEICULOS (100,00%);"/>
    <m/>
    <n v="523"/>
    <n v="312776.73999999993"/>
    <x v="43"/>
    <x v="0"/>
    <n v="4"/>
    <x v="3"/>
    <x v="1"/>
    <x v="0"/>
  </r>
  <r>
    <d v="2025-04-04T00:00:00"/>
    <s v="REFEIÇÃO COLABORADOR-REFEIÇÕES COLABORADORES (100,00%);"/>
    <m/>
    <n v="28"/>
    <n v="312748.73999999993"/>
    <x v="35"/>
    <x v="0"/>
    <n v="4"/>
    <x v="3"/>
    <x v="1"/>
    <x v="0"/>
  </r>
  <r>
    <d v="2025-04-04T00:00:00"/>
    <s v="EXAMES-EXAMES  (100,00%);"/>
    <m/>
    <n v="6571.25"/>
    <n v="306177.48999999993"/>
    <x v="56"/>
    <x v="0"/>
    <n v="4"/>
    <x v="3"/>
    <x v="1"/>
    <x v="0"/>
  </r>
  <r>
    <d v="2025-04-04T00:00:00"/>
    <s v="TRANSCLARA LTDA - PIX 12.967.276/0001-22-TRANSPORTE DE COLABORADORES  (100,00%);"/>
    <m/>
    <n v="540"/>
    <n v="305637.48999999993"/>
    <x v="39"/>
    <x v="0"/>
    <n v="4"/>
    <x v="3"/>
    <x v="1"/>
    <x v="0"/>
  </r>
  <r>
    <d v="2025-04-04T00:00:00"/>
    <s v="ALIMENTAÇÃO ADM-ALIMENTAÇÃO ADM (100,00%);"/>
    <m/>
    <n v="36"/>
    <n v="305601.48999999993"/>
    <x v="66"/>
    <x v="0"/>
    <n v="4"/>
    <x v="3"/>
    <x v="1"/>
    <x v="0"/>
  </r>
  <r>
    <d v="2025-04-04T00:00:00"/>
    <s v="SISTEMA DE EMISSOR DE NOTAS-SISTEMA / SERVIDOR  (100,00%);"/>
    <m/>
    <n v="40"/>
    <n v="305561.48999999993"/>
    <x v="69"/>
    <x v="0"/>
    <n v="4"/>
    <x v="3"/>
    <x v="1"/>
    <x v="0"/>
  </r>
  <r>
    <d v="2025-04-04T00:00:00"/>
    <s v="ALUGUEL GALPAO ADM 10/02 A 10/03-ALUGUEIS ADM (100,00%);"/>
    <m/>
    <n v="9000"/>
    <n v="296561.48999999993"/>
    <x v="77"/>
    <x v="0"/>
    <n v="4"/>
    <x v="3"/>
    <x v="1"/>
    <x v="0"/>
  </r>
  <r>
    <d v="2025-04-04T00:00:00"/>
    <s v="SALÁRIO REF. MÊS 03/2025-SALARIO (100,00%);"/>
    <m/>
    <n v="2691.67"/>
    <n v="293869.81999999995"/>
    <x v="7"/>
    <x v="0"/>
    <n v="4"/>
    <x v="3"/>
    <x v="1"/>
    <x v="0"/>
  </r>
  <r>
    <d v="2025-04-04T00:00:00"/>
    <s v="TRANSPORTE COLABORADORES-TRANSPORTE DE COLABORADORES  (100,00%);"/>
    <m/>
    <n v="6000"/>
    <n v="287869.81999999995"/>
    <x v="39"/>
    <x v="0"/>
    <n v="4"/>
    <x v="3"/>
    <x v="1"/>
    <x v="0"/>
  </r>
  <r>
    <d v="2025-04-04T00:00:00"/>
    <s v="DESP. REF. 03/02 A 09/02-HOTEL COLABORADORES  (82,56%)"/>
    <m/>
    <n v="1699.08"/>
    <n v="286170.73999999993"/>
    <x v="44"/>
    <x v="0"/>
    <n v="4"/>
    <x v="3"/>
    <x v="1"/>
    <x v="0"/>
  </r>
  <r>
    <d v="2025-04-04T00:00:00"/>
    <s v="SERVIÇO LIMPEZA ALOJAMENTO/ESCRITORIO (14,58%)"/>
    <m/>
    <n v="300.05"/>
    <n v="285870.68999999994"/>
    <x v="61"/>
    <x v="0"/>
    <n v="4"/>
    <x v="3"/>
    <x v="1"/>
    <x v="0"/>
  </r>
  <r>
    <d v="2025-04-04T00:00:00"/>
    <s v="MATERIAIS / FERRAMENTAS  MANUAIS  (1,31%)"/>
    <m/>
    <n v="26.95"/>
    <n v="285843.73999999993"/>
    <x v="18"/>
    <x v="0"/>
    <n v="4"/>
    <x v="3"/>
    <x v="1"/>
    <x v="0"/>
  </r>
  <r>
    <d v="2025-04-04T00:00:00"/>
    <s v="MATERIAIS DE CONSUMO EM OBRAS  (1,55%);"/>
    <m/>
    <n v="31.92"/>
    <n v="285811.81999999995"/>
    <x v="23"/>
    <x v="0"/>
    <n v="4"/>
    <x v="3"/>
    <x v="1"/>
    <x v="0"/>
  </r>
  <r>
    <d v="2025-04-04T00:00:00"/>
    <s v="DESPESAS PERÍODO 10/02 A 16/02-SERVIÇO LAVA JATO (13,70%);"/>
    <m/>
    <n v="50"/>
    <n v="285761.81999999995"/>
    <x v="47"/>
    <x v="0"/>
    <n v="4"/>
    <x v="3"/>
    <x v="1"/>
    <x v="0"/>
  </r>
  <r>
    <d v="2025-04-04T00:00:00"/>
    <s v="MANUTENÇÃO/PEÇAS  VEICULOS (8,22%)"/>
    <m/>
    <n v="30"/>
    <n v="285731.81999999995"/>
    <x v="43"/>
    <x v="0"/>
    <n v="4"/>
    <x v="3"/>
    <x v="1"/>
    <x v="0"/>
  </r>
  <r>
    <d v="2025-04-04T00:00:00"/>
    <s v="MATERIAIS DE CONSUMO EM OBRAS  (78,08%);"/>
    <m/>
    <n v="285"/>
    <n v="285446.81999999995"/>
    <x v="23"/>
    <x v="0"/>
    <n v="4"/>
    <x v="3"/>
    <x v="1"/>
    <x v="0"/>
  </r>
  <r>
    <d v="2025-04-04T00:00:00"/>
    <s v="DESP. REF. 17/02 A 23/02-SERVIÇO LAVA JATO (72,83%)"/>
    <m/>
    <n v="140"/>
    <n v="285306.81999999995"/>
    <x v="47"/>
    <x v="0"/>
    <n v="4"/>
    <x v="3"/>
    <x v="1"/>
    <x v="0"/>
  </r>
  <r>
    <d v="2025-04-04T00:00:00"/>
    <s v="MATERIAIS DE CONSUMO EM OBRAS  (27,17%);"/>
    <m/>
    <n v="52.24"/>
    <n v="285254.57999999996"/>
    <x v="23"/>
    <x v="0"/>
    <n v="4"/>
    <x v="3"/>
    <x v="1"/>
    <x v="0"/>
  </r>
  <r>
    <d v="2025-04-04T00:00:00"/>
    <s v="DESP. REF. 24/02 A 02/03-SERVIÇO LAVA JATO (23,74%"/>
    <m/>
    <n v="139.99"/>
    <n v="285114.58999999997"/>
    <x v="47"/>
    <x v="0"/>
    <n v="4"/>
    <x v="3"/>
    <x v="1"/>
    <x v="0"/>
  </r>
  <r>
    <d v="2025-04-04T00:00:00"/>
    <s v="MANUTENÇÃO/PEÇAS  VEICULOS (15,26%)"/>
    <m/>
    <n v="89.99"/>
    <n v="285024.59999999998"/>
    <x v="43"/>
    <x v="0"/>
    <n v="4"/>
    <x v="3"/>
    <x v="1"/>
    <x v="0"/>
  </r>
  <r>
    <d v="2025-04-04T00:00:00"/>
    <s v="EPIS (61,00%);"/>
    <m/>
    <n v="359.74"/>
    <n v="284664.86"/>
    <x v="20"/>
    <x v="0"/>
    <n v="4"/>
    <x v="3"/>
    <x v="1"/>
    <x v="0"/>
  </r>
  <r>
    <d v="2025-04-04T00:00:00"/>
    <s v="DESPESAS PERÍODO 03/03 A 09/03-SERVIÇO LAVA JATO (35,89%"/>
    <m/>
    <n v="139.99"/>
    <n v="284524.87"/>
    <x v="47"/>
    <x v="0"/>
    <n v="4"/>
    <x v="3"/>
    <x v="1"/>
    <x v="0"/>
  </r>
  <r>
    <d v="2025-04-04T00:00:00"/>
    <s v="MANUTENÇÃO/PEÇAS  VEICULOS (38,45%);"/>
    <m/>
    <n v="149.97999999999999"/>
    <n v="284374.89"/>
    <x v="43"/>
    <x v="0"/>
    <n v="4"/>
    <x v="3"/>
    <x v="1"/>
    <x v="0"/>
  </r>
  <r>
    <d v="2025-04-04T00:00:00"/>
    <s v="COMBUSTIVEL VEICULOS (25,66%);"/>
    <m/>
    <n v="100.11"/>
    <n v="284274.78000000003"/>
    <x v="26"/>
    <x v="0"/>
    <n v="4"/>
    <x v="3"/>
    <x v="1"/>
    <x v="0"/>
  </r>
  <r>
    <d v="2025-04-04T00:00:00"/>
    <s v="DESPESAS PERÍODO 10/03 A 16/03-SERVIÇO LAVA JATO (52,63%)"/>
    <m/>
    <n v="139.99"/>
    <n v="284134.79000000004"/>
    <x v="47"/>
    <x v="0"/>
    <n v="4"/>
    <x v="3"/>
    <x v="1"/>
    <x v="0"/>
  </r>
  <r>
    <d v="2025-04-04T00:00:00"/>
    <s v="REFEIÇÕES COLABORADORES (38,35%);"/>
    <m/>
    <n v="102.01"/>
    <n v="284032.77999999997"/>
    <x v="35"/>
    <x v="0"/>
    <n v="4"/>
    <x v="3"/>
    <x v="1"/>
    <x v="0"/>
  </r>
  <r>
    <d v="2025-04-04T00:00:00"/>
    <s v="SERVIÇO PLOTAGEM / ADESIVO / PLACAS / CRACHAS  (9,02%);"/>
    <m/>
    <n v="24"/>
    <n v="284008.77999999997"/>
    <x v="75"/>
    <x v="0"/>
    <n v="4"/>
    <x v="3"/>
    <x v="1"/>
    <x v="0"/>
  </r>
  <r>
    <d v="2025-04-04T00:00:00"/>
    <s v="DESPESAS PERÍODO 17/03 A 13/03-SERVIÇO LAVA JATO (60,87%)"/>
    <m/>
    <n v="140"/>
    <n v="283868.77999999997"/>
    <x v="47"/>
    <x v="0"/>
    <n v="4"/>
    <x v="3"/>
    <x v="1"/>
    <x v="0"/>
  </r>
  <r>
    <d v="2025-04-04T00:00:00"/>
    <s v="MANUTENÇÃO/PEÇAS  VEICULOS (39,13%);"/>
    <m/>
    <n v="90"/>
    <n v="283778.77999999997"/>
    <x v="43"/>
    <x v="0"/>
    <n v="4"/>
    <x v="3"/>
    <x v="1"/>
    <x v="0"/>
  </r>
  <r>
    <d v="2025-04-04T00:00:00"/>
    <s v="LOCAÇÃO COMPRESSOR 03/02 A 15/03-LOCAÇÃO COMPRESSORES (100,00%);"/>
    <m/>
    <n v="8000"/>
    <n v="275778.77999999997"/>
    <x v="50"/>
    <x v="0"/>
    <n v="4"/>
    <x v="3"/>
    <x v="1"/>
    <x v="0"/>
  </r>
  <r>
    <d v="2025-04-04T00:00:00"/>
    <s v="LOCAÇÃO VEÍCULO HB20 REF. 18/01 A 17/02/25-LOCAÇAO VEICULOS  (100,00%);"/>
    <m/>
    <n v="2992.72"/>
    <n v="272786.06"/>
    <x v="68"/>
    <x v="0"/>
    <n v="4"/>
    <x v="3"/>
    <x v="1"/>
    <x v="0"/>
  </r>
  <r>
    <d v="2025-04-04T00:00:00"/>
    <s v="TRANSFERÊNCIA ENTRE BANCOS ITAÚ AINDAMES X ITAÚ-Transferência entre Bancos (100,00%);"/>
    <n v="101877.15999999999"/>
    <m/>
    <n v="374663.22"/>
    <x v="6"/>
    <x v="0"/>
    <n v="4"/>
    <x v="3"/>
    <x v="1"/>
    <x v="0"/>
  </r>
  <r>
    <d v="2025-04-04T00:00:00"/>
    <s v="TRANSFERÊNCIA ENTRE BANCOS ITAÚ X SAFRA-Transferência entre Bancos (100,00%);"/>
    <m/>
    <n v="38063.859999999993"/>
    <n v="336599.36"/>
    <x v="1"/>
    <x v="0"/>
    <n v="4"/>
    <x v="3"/>
    <x v="1"/>
    <x v="0"/>
  </r>
  <r>
    <d v="2025-04-04T00:00:00"/>
    <s v="TRANSFERÊNCIA ENTRE BANCOS ITAÚ X MERCANTIL-Transferência entre Bancos (100,00%);"/>
    <m/>
    <n v="100000"/>
    <n v="236599.36"/>
    <x v="1"/>
    <x v="0"/>
    <n v="4"/>
    <x v="3"/>
    <x v="1"/>
    <x v="0"/>
  </r>
  <r>
    <d v="2025-04-04T00:00:00"/>
    <s v="TRANSFERÊNCIA ENTRE BANCOS ITAÚ X SAFRA-Transferência entre Bancos (100,00%);"/>
    <m/>
    <n v="10492.92"/>
    <n v="226106.43999999997"/>
    <x v="1"/>
    <x v="0"/>
    <n v="4"/>
    <x v="3"/>
    <x v="1"/>
    <x v="0"/>
  </r>
  <r>
    <d v="2025-04-04T00:00:00"/>
    <s v="NOTA VENDA-Recebimento de Clientes (100,00%);"/>
    <n v="15139.05"/>
    <m/>
    <n v="241245.48999999996"/>
    <x v="3"/>
    <x v="0"/>
    <n v="4"/>
    <x v="3"/>
    <x v="1"/>
    <x v="0"/>
  </r>
  <r>
    <d v="2025-04-04T00:00:00"/>
    <s v="MANUTENÇÃO BATERIA ÔNIBUS SCANER-MANUTENÇÃO/PEÇAS  VEICULOS (100,00%);"/>
    <m/>
    <n v="1800"/>
    <n v="239445.48999999996"/>
    <x v="43"/>
    <x v="0"/>
    <n v="4"/>
    <x v="3"/>
    <x v="1"/>
    <x v="0"/>
  </r>
  <r>
    <d v="2025-04-04T00:00:00"/>
    <s v="MANUTENÇÃO PNEU ÔNIBUS SCANER-MANUTENÇÃO/PEÇAS  VEICULOS (100,00%);"/>
    <m/>
    <n v="120"/>
    <n v="239325.48999999996"/>
    <x v="43"/>
    <x v="0"/>
    <n v="4"/>
    <x v="3"/>
    <x v="1"/>
    <x v="0"/>
  </r>
  <r>
    <d v="2025-04-04T00:00:00"/>
    <s v="MANUTENÇÃO MATHEUS ÔNIBUS SCANER-MANUTENÇÃO/PEÇAS  VEICULOS (100,00%);"/>
    <m/>
    <n v="1200"/>
    <n v="238125.48999999996"/>
    <x v="43"/>
    <x v="0"/>
    <n v="4"/>
    <x v="3"/>
    <x v="1"/>
    <x v="0"/>
  </r>
  <r>
    <d v="2025-04-04T00:00:00"/>
    <s v="CAPA DA PORCA MANUTENÇÃO ÔNIBUS SCANER-MANUTENÇÃO/PEÇAS  VEICULOS (100,00%);"/>
    <m/>
    <n v="48.79"/>
    <n v="238076.69999999995"/>
    <x v="43"/>
    <x v="0"/>
    <n v="4"/>
    <x v="3"/>
    <x v="1"/>
    <x v="0"/>
  </r>
  <r>
    <d v="2025-04-04T00:00:00"/>
    <s v="PASSAGEM STEFÂNIA-PASSAGENS COLABORADORES (100,00%);"/>
    <m/>
    <n v="1340.87"/>
    <n v="236735.82999999996"/>
    <x v="36"/>
    <x v="0"/>
    <n v="4"/>
    <x v="3"/>
    <x v="1"/>
    <x v="0"/>
  </r>
  <r>
    <d v="2025-04-04T00:00:00"/>
    <s v="CONTA OI ADM-INTERNET / TELEFONE ADM  (100,00%);"/>
    <m/>
    <n v="53.37"/>
    <n v="236682.45999999996"/>
    <x v="84"/>
    <x v="0"/>
    <n v="4"/>
    <x v="3"/>
    <x v="1"/>
    <x v="0"/>
  </r>
  <r>
    <d v="2025-04-04T00:00:00"/>
    <s v="UBER BRENDA ADM-SERVIÇO MOTOBOY / UBER  (100,00%);"/>
    <m/>
    <n v="65"/>
    <n v="236617.45999999996"/>
    <x v="73"/>
    <x v="0"/>
    <n v="4"/>
    <x v="3"/>
    <x v="1"/>
    <x v="0"/>
  </r>
  <r>
    <d v="2025-04-04T00:00:00"/>
    <s v="LAVAJATO ADM-SERVIÇO LAVA JATO (100,00%);"/>
    <m/>
    <n v="80"/>
    <n v="236537.45999999996"/>
    <x v="47"/>
    <x v="0"/>
    <n v="4"/>
    <x v="3"/>
    <x v="1"/>
    <x v="0"/>
  </r>
  <r>
    <d v="2025-04-04T00:00:00"/>
    <s v="ALIMENTAÇÃO ADM-ALIMENTAÇÃO ADM (100,00%);"/>
    <m/>
    <n v="72"/>
    <n v="236465.45999999996"/>
    <x v="66"/>
    <x v="0"/>
    <n v="4"/>
    <x v="3"/>
    <x v="1"/>
    <x v="0"/>
  </r>
  <r>
    <d v="2025-04-04T00:00:00"/>
    <s v="JUROS-JUROS BANCARIOS  (100,00%);"/>
    <m/>
    <n v="162.37"/>
    <n v="236303.08999999997"/>
    <x v="2"/>
    <x v="0"/>
    <n v="4"/>
    <x v="3"/>
    <x v="1"/>
    <x v="0"/>
  </r>
  <r>
    <d v="2025-04-04T00:00:00"/>
    <s v="FOLHA PGTO REF. MÊS 03/2025-SALARIO (100,00%);"/>
    <m/>
    <n v="96491.46"/>
    <n v="139811.62999999995"/>
    <x v="7"/>
    <x v="0"/>
    <n v="4"/>
    <x v="3"/>
    <x v="1"/>
    <x v="0"/>
  </r>
  <r>
    <d v="2025-04-04T00:00:00"/>
    <s v="DESPESAS PERÍODO 24/03 A 30/03-SERVIÇO LAVA JATO (73,18%)"/>
    <m/>
    <n v="139.91999999999999"/>
    <n v="139671.70999999993"/>
    <x v="47"/>
    <x v="0"/>
    <n v="4"/>
    <x v="3"/>
    <x v="1"/>
    <x v="0"/>
  </r>
  <r>
    <d v="2025-04-04T00:00:00"/>
    <s v="REFEIÇÕES COLABORADORES (26,82%);"/>
    <m/>
    <n v="51.3"/>
    <n v="139620.40999999995"/>
    <x v="35"/>
    <x v="0"/>
    <n v="4"/>
    <x v="3"/>
    <x v="1"/>
    <x v="0"/>
  </r>
  <r>
    <d v="2025-04-04T00:00:00"/>
    <s v="COMISSAO VENDA DAS TINTAS NF 1247-COMISSÃO  (100,00%);"/>
    <m/>
    <n v="595.98"/>
    <n v="139024.42999999993"/>
    <x v="119"/>
    <x v="0"/>
    <n v="4"/>
    <x v="3"/>
    <x v="1"/>
    <x v="0"/>
  </r>
  <r>
    <d v="2025-04-04T00:00:00"/>
    <s v="ADCONT MATRIZ-CONTABILIDADE (100,00%);"/>
    <m/>
    <n v="3457.39"/>
    <n v="135567.03999999992"/>
    <x v="24"/>
    <x v="0"/>
    <n v="4"/>
    <x v="3"/>
    <x v="1"/>
    <x v="0"/>
  </r>
  <r>
    <d v="2025-04-07T00:00:00"/>
    <s v="R. JACY GUIMARAES 12 CS REF. 05.04 A 05.05.25-ALUGUEL ALOJAMENTO  (100,00%);"/>
    <m/>
    <n v="1600"/>
    <n v="133967.03999999992"/>
    <x v="21"/>
    <x v="0"/>
    <n v="4"/>
    <x v="3"/>
    <x v="1"/>
    <x v="0"/>
  </r>
  <r>
    <d v="2025-04-07T00:00:00"/>
    <s v="R. ALFREU MARRA Nº 65-ALUGUEL ALOJAMENTO  (100,00%);"/>
    <m/>
    <n v="4000"/>
    <n v="129967.03999999992"/>
    <x v="21"/>
    <x v="0"/>
    <n v="4"/>
    <x v="3"/>
    <x v="1"/>
    <x v="0"/>
  </r>
  <r>
    <d v="2025-04-07T00:00:00"/>
    <s v="PNEUS P/ ÔNIBUS SCANER-MANUTENÇÃO/PEÇAS  VEICULOS (100,00%);"/>
    <m/>
    <n v="1125"/>
    <n v="128842.03999999992"/>
    <x v="43"/>
    <x v="0"/>
    <n v="4"/>
    <x v="3"/>
    <x v="1"/>
    <x v="0"/>
  </r>
  <r>
    <d v="2025-04-07T00:00:00"/>
    <s v="SERVICOS CONTABEIS-CONTABILIDADE (100,00%);"/>
    <m/>
    <n v="2350.8000000000002"/>
    <n v="126491.23999999992"/>
    <x v="24"/>
    <x v="0"/>
    <n v="4"/>
    <x v="3"/>
    <x v="1"/>
    <x v="0"/>
  </r>
  <r>
    <d v="2025-04-07T00:00:00"/>
    <s v="SALARIO MURILO REF. 03/2025-SALARIO (100,00%);"/>
    <m/>
    <n v="150"/>
    <n v="126341.23999999992"/>
    <x v="7"/>
    <x v="0"/>
    <n v="4"/>
    <x v="3"/>
    <x v="1"/>
    <x v="0"/>
  </r>
  <r>
    <d v="2025-04-07T00:00:00"/>
    <s v="ALIMENTAÇÃO ADM-ALIMENTAÇÃO ADM (100,00%);"/>
    <m/>
    <n v="96"/>
    <n v="126245.23999999992"/>
    <x v="66"/>
    <x v="0"/>
    <n v="4"/>
    <x v="3"/>
    <x v="1"/>
    <x v="0"/>
  </r>
  <r>
    <d v="2025-04-07T00:00:00"/>
    <s v="HOTEL STEFANIA E JACINTO 30 DIAS-HOTEL COLABORADORES  (100,00%);"/>
    <m/>
    <n v="1667"/>
    <n v="124578.23999999992"/>
    <x v="44"/>
    <x v="0"/>
    <n v="4"/>
    <x v="3"/>
    <x v="1"/>
    <x v="0"/>
  </r>
  <r>
    <d v="2025-04-07T00:00:00"/>
    <s v="ALIMENTAÇÃO 07-04 A 15-04 E REEM PASSAGEM-REFEIÇÕES COLABORADORES (74,22%)"/>
    <m/>
    <n v="308.01"/>
    <n v="124270.22999999992"/>
    <x v="35"/>
    <x v="0"/>
    <n v="4"/>
    <x v="3"/>
    <x v="1"/>
    <x v="0"/>
  </r>
  <r>
    <d v="2025-04-07T00:00:00"/>
    <s v="PASSAGENS COLABORADORES (25,78%);"/>
    <m/>
    <n v="106.99"/>
    <n v="124163.23999999992"/>
    <x v="36"/>
    <x v="0"/>
    <n v="4"/>
    <x v="3"/>
    <x v="1"/>
    <x v="0"/>
  </r>
  <r>
    <d v="2025-04-07T00:00:00"/>
    <s v="FRETE BUSCAR TINTAS MONJOLOS-FRETE TINTAS E SOLVENTE (100,00%);"/>
    <m/>
    <n v="300"/>
    <n v="123863.23999999992"/>
    <x v="115"/>
    <x v="0"/>
    <n v="4"/>
    <x v="3"/>
    <x v="1"/>
    <x v="0"/>
  </r>
  <r>
    <d v="2025-04-07T00:00:00"/>
    <s v="UNIFORMES-UNIFORMES (100,00%);"/>
    <m/>
    <n v="258.7"/>
    <n v="123604.53999999992"/>
    <x v="19"/>
    <x v="0"/>
    <n v="4"/>
    <x v="3"/>
    <x v="1"/>
    <x v="0"/>
  </r>
  <r>
    <d v="2025-04-07T00:00:00"/>
    <s v="SERVIÇOS DE UBER-SERVIÇO MOTOBOY / UBER  (100,00%);"/>
    <m/>
    <n v="60"/>
    <n v="123544.53999999992"/>
    <x v="73"/>
    <x v="0"/>
    <n v="4"/>
    <x v="3"/>
    <x v="1"/>
    <x v="0"/>
  </r>
  <r>
    <d v="2025-04-07T00:00:00"/>
    <s v="TRANSFERÊNCIA ENTRE BANCOS ITAÚ X ITAÚ ANDAIMES-Transferência entre Bancos (100,00%);"/>
    <m/>
    <n v="150000"/>
    <n v="-26455.460000000079"/>
    <x v="1"/>
    <x v="0"/>
    <n v="4"/>
    <x v="3"/>
    <x v="1"/>
    <x v="0"/>
  </r>
  <r>
    <d v="2025-04-07T00:00:00"/>
    <s v="EMPRESTIMO PROSPECTAR CAPITAL-Recebimento de empréstimo  (100,00%);"/>
    <n v="146508.19999999998"/>
    <m/>
    <n v="120052.7399999999"/>
    <x v="129"/>
    <x v="0"/>
    <n v="4"/>
    <x v="3"/>
    <x v="1"/>
    <x v="0"/>
  </r>
  <r>
    <d v="2025-04-08T00:00:00"/>
    <s v="YASMIN APARECIDA DA SILVA-ACERTO RESCISORIOS  (100,00%);"/>
    <m/>
    <n v="6750.67"/>
    <n v="113302.06999999991"/>
    <x v="51"/>
    <x v="0"/>
    <n v="4"/>
    <x v="3"/>
    <x v="1"/>
    <x v="0"/>
  </r>
  <r>
    <d v="2025-04-08T00:00:00"/>
    <s v="VALE ALIMENTAÇÃO REF. 03/2025-VALE ALIMENTAÇÃO (100,00%);"/>
    <m/>
    <n v="31800.220000000005"/>
    <n v="81501.849999999904"/>
    <x v="76"/>
    <x v="0"/>
    <n v="4"/>
    <x v="3"/>
    <x v="1"/>
    <x v="0"/>
  </r>
  <r>
    <d v="2025-04-08T00:00:00"/>
    <s v="SERGIO PIX - 006.626.551-76-FRETE TRANSPORTADORA (100,00%);"/>
    <m/>
    <n v="800"/>
    <n v="80701.849999999904"/>
    <x v="31"/>
    <x v="0"/>
    <n v="4"/>
    <x v="3"/>
    <x v="1"/>
    <x v="0"/>
  </r>
  <r>
    <d v="2025-04-08T00:00:00"/>
    <s v="CAIXA ROTATIVO MES ABRIL A MAIO 2025-MANUTENÇÃO/PEÇAS  VEICULOS (3,72%)"/>
    <m/>
    <n v="49.05"/>
    <n v="80652.799999999901"/>
    <x v="43"/>
    <x v="0"/>
    <n v="4"/>
    <x v="3"/>
    <x v="1"/>
    <x v="0"/>
  </r>
  <r>
    <d v="2025-04-08T00:00:00"/>
    <s v="REFEIÇÕES COLABORADORES (24,09%)"/>
    <m/>
    <n v="317.69"/>
    <n v="80335.109999999899"/>
    <x v="35"/>
    <x v="0"/>
    <n v="4"/>
    <x v="3"/>
    <x v="1"/>
    <x v="0"/>
  </r>
  <r>
    <d v="2025-04-08T00:00:00"/>
    <s v="MATERIAIS DE LIMPEZA / HIGIENE  (67,66%)"/>
    <m/>
    <n v="892.3"/>
    <n v="79442.809999999896"/>
    <x v="28"/>
    <x v="0"/>
    <n v="4"/>
    <x v="3"/>
    <x v="1"/>
    <x v="0"/>
  </r>
  <r>
    <d v="2025-04-08T00:00:00"/>
    <s v="MATERIAS DE ESCRITORIO (4,53%);"/>
    <m/>
    <n v="59.76"/>
    <n v="79383.049999999901"/>
    <x v="64"/>
    <x v="0"/>
    <n v="4"/>
    <x v="3"/>
    <x v="1"/>
    <x v="0"/>
  </r>
  <r>
    <d v="2025-04-08T00:00:00"/>
    <s v="CONCERTO CELULAR STEFANIA-MAQUINAS / EQUIPAMENTOS  (100,00%);"/>
    <m/>
    <n v="210"/>
    <n v="79173.049999999901"/>
    <x v="38"/>
    <x v="0"/>
    <n v="4"/>
    <x v="3"/>
    <x v="1"/>
    <x v="0"/>
  </r>
  <r>
    <d v="2025-04-08T00:00:00"/>
    <s v="ENCOMENDAS DA SEMANA CATALÃO-FRETE TRANSPORTADORA (100,00%);"/>
    <m/>
    <n v="210"/>
    <n v="78963.049999999901"/>
    <x v="31"/>
    <x v="0"/>
    <n v="4"/>
    <x v="3"/>
    <x v="1"/>
    <x v="0"/>
  </r>
  <r>
    <d v="2025-04-08T00:00:00"/>
    <s v="ZEQUINHA BORDADOS - PIX 05.480.460/0001-88-UNIFORMES (100,00%);"/>
    <m/>
    <n v="240"/>
    <n v="78723.049999999901"/>
    <x v="19"/>
    <x v="0"/>
    <n v="4"/>
    <x v="3"/>
    <x v="1"/>
    <x v="0"/>
  </r>
  <r>
    <d v="2025-04-08T00:00:00"/>
    <s v="BETO BATERIAIS - PIX 03.638.668/0001-57-MANUTENÇÃO/PEÇAS  VEICULOS (100,00%);"/>
    <m/>
    <n v="100"/>
    <n v="78623.049999999901"/>
    <x v="43"/>
    <x v="0"/>
    <n v="4"/>
    <x v="3"/>
    <x v="1"/>
    <x v="0"/>
  </r>
  <r>
    <d v="2025-04-08T00:00:00"/>
    <s v="ASA BRANCA TRANSP. - PIX 52.738.313/0001-45-FRETE TRANSPORTADORA (100,00%);"/>
    <m/>
    <n v="80"/>
    <n v="78543.049999999901"/>
    <x v="31"/>
    <x v="0"/>
    <n v="4"/>
    <x v="3"/>
    <x v="1"/>
    <x v="0"/>
  </r>
  <r>
    <d v="2025-04-08T00:00:00"/>
    <s v="PASSAGENS COLABORADOR - JOSE NILTON-PASSAGENS COLABORADORES (100,00%);"/>
    <m/>
    <n v="220"/>
    <n v="78323.049999999901"/>
    <x v="36"/>
    <x v="0"/>
    <n v="4"/>
    <x v="3"/>
    <x v="1"/>
    <x v="0"/>
  </r>
  <r>
    <d v="2025-04-08T00:00:00"/>
    <s v="MAT. CONSUMO - PACOTE ENFORCA GATO-MATERIAIS DE CONSUMO EM OBRAS  (100,00%);"/>
    <m/>
    <n v="70"/>
    <n v="78253.049999999901"/>
    <x v="23"/>
    <x v="0"/>
    <n v="4"/>
    <x v="3"/>
    <x v="1"/>
    <x v="0"/>
  </r>
  <r>
    <d v="2025-04-08T00:00:00"/>
    <s v="SACOS DE LIXO-MATERIAIS DE LIMPEZA / HIGIENE  (100,00%);"/>
    <m/>
    <n v="80"/>
    <n v="78173.049999999901"/>
    <x v="28"/>
    <x v="0"/>
    <n v="4"/>
    <x v="3"/>
    <x v="1"/>
    <x v="0"/>
  </r>
  <r>
    <d v="2025-04-08T00:00:00"/>
    <s v="SEGURO DE VIDA GILVAN-SEGURO DE VIDA GILVAN / GENILDO (100,00%);"/>
    <m/>
    <n v="2360.8200000000002"/>
    <n v="75812.229999999894"/>
    <x v="41"/>
    <x v="0"/>
    <n v="4"/>
    <x v="3"/>
    <x v="1"/>
    <x v="0"/>
  </r>
  <r>
    <d v="2025-04-08T00:00:00"/>
    <s v="SEGURO DE VIDA GENILDO-SEGURO DE VIDA GILVAN / GENILDO (100,00%);"/>
    <m/>
    <n v="2705.04"/>
    <n v="73107.1899999999"/>
    <x v="41"/>
    <x v="0"/>
    <n v="4"/>
    <x v="3"/>
    <x v="1"/>
    <x v="0"/>
  </r>
  <r>
    <d v="2025-04-08T00:00:00"/>
    <s v="TRANSFERÊNCIA ENTRE BANCOS SAFRA X ITAÚ-Transferência entre Bancos (100,00%);"/>
    <m/>
    <n v="90732.12000000001"/>
    <n v="-17624.930000000109"/>
    <x v="1"/>
    <x v="0"/>
    <n v="4"/>
    <x v="3"/>
    <x v="1"/>
    <x v="0"/>
  </r>
  <r>
    <d v="2025-04-08T00:00:00"/>
    <s v="MATERIAIS DE LIMPEZA E HIGIENE-MATERIAIS DE LIMPEZA / HIGIENE  (100,00%);"/>
    <m/>
    <n v="308.5"/>
    <n v="-17933.430000000109"/>
    <x v="28"/>
    <x v="0"/>
    <n v="4"/>
    <x v="3"/>
    <x v="1"/>
    <x v="0"/>
  </r>
  <r>
    <d v="2025-04-08T00:00:00"/>
    <s v="MUNDIAL FERRAGENS - PIX 37.662.137/0001-11-MANUTENÇÃO/PEÇAS MAQUINAS E EQUIPAMENTOS (100,00%);"/>
    <m/>
    <n v="515"/>
    <n v="-18448.430000000109"/>
    <x v="48"/>
    <x v="0"/>
    <n v="4"/>
    <x v="3"/>
    <x v="1"/>
    <x v="0"/>
  </r>
  <r>
    <d v="2025-04-08T00:00:00"/>
    <s v="PAGAMENTO SALARIO EXTRAORDINARIO UBERABA-SALARIO (100,00%);"/>
    <m/>
    <n v="570.94000000000005"/>
    <n v="-19019.370000000108"/>
    <x v="7"/>
    <x v="0"/>
    <n v="4"/>
    <x v="3"/>
    <x v="1"/>
    <x v="0"/>
  </r>
  <r>
    <d v="2025-04-08T00:00:00"/>
    <s v="TRANSPORTADORA GOIÂNIA X FORTALEZA-FRETE TRANSPORTADORA (100,00%);"/>
    <m/>
    <n v="381.15"/>
    <n v="-19400.52000000011"/>
    <x v="31"/>
    <x v="0"/>
    <n v="4"/>
    <x v="3"/>
    <x v="1"/>
    <x v="0"/>
  </r>
  <r>
    <d v="2025-04-08T00:00:00"/>
    <s v="TAR CONTR/RENOV CTA GAR-TARIFAS BANCARIAS (100,00%);"/>
    <m/>
    <n v="36"/>
    <n v="-19436.52000000011"/>
    <x v="8"/>
    <x v="0"/>
    <n v="4"/>
    <x v="3"/>
    <x v="1"/>
    <x v="0"/>
  </r>
  <r>
    <d v="2025-04-09T00:00:00"/>
    <s v="CONFECÇÃO PGR / CONFECÇÃO PCMSO E EMISSÃO ART-PROGRAMA DE SEGURANÇA DO TRABALHO  (100,00%);"/>
    <m/>
    <n v="1270.28"/>
    <n v="-20706.800000000108"/>
    <x v="65"/>
    <x v="0"/>
    <n v="4"/>
    <x v="3"/>
    <x v="1"/>
    <x v="0"/>
  </r>
  <r>
    <d v="2025-04-09T00:00:00"/>
    <s v="TREINAMENTOS NR6 EPIs e EPCs-CURSOS / TREINAMENTOS  (100,00%);"/>
    <m/>
    <n v="3310.2"/>
    <n v="-24017.000000000109"/>
    <x v="63"/>
    <x v="0"/>
    <n v="4"/>
    <x v="3"/>
    <x v="1"/>
    <x v="0"/>
  </r>
  <r>
    <d v="2025-04-09T00:00:00"/>
    <s v="TINTAS E SOLVENTES-TINTAS E SOLVENTES (100,00%);"/>
    <m/>
    <n v="2036"/>
    <n v="-26053.000000000109"/>
    <x v="34"/>
    <x v="0"/>
    <n v="4"/>
    <x v="3"/>
    <x v="1"/>
    <x v="0"/>
  </r>
  <r>
    <d v="2025-04-09T00:00:00"/>
    <s v="EPIS-EPIS (100,00%);"/>
    <m/>
    <n v="1719.25"/>
    <n v="-27772.250000000109"/>
    <x v="20"/>
    <x v="0"/>
    <n v="4"/>
    <x v="3"/>
    <x v="1"/>
    <x v="0"/>
  </r>
  <r>
    <d v="2025-04-09T00:00:00"/>
    <s v="TINTA DEMARCACAO SERVIÇO CMOC-TINTAS E SOLVENTES (100,00%);"/>
    <m/>
    <n v="5746.8"/>
    <n v="-33519.050000000112"/>
    <x v="34"/>
    <x v="0"/>
    <n v="4"/>
    <x v="3"/>
    <x v="1"/>
    <x v="0"/>
  </r>
  <r>
    <d v="2025-04-09T00:00:00"/>
    <s v="UNIFORMES-UNIFORMES (100,00%);"/>
    <m/>
    <n v="2886.07"/>
    <n v="-36405.120000000112"/>
    <x v="19"/>
    <x v="0"/>
    <n v="4"/>
    <x v="3"/>
    <x v="1"/>
    <x v="0"/>
  </r>
  <r>
    <d v="2025-04-09T00:00:00"/>
    <s v="EPIS-EPIS (100,00%);"/>
    <m/>
    <n v="2673.58"/>
    <n v="-39078.700000000114"/>
    <x v="20"/>
    <x v="0"/>
    <n v="4"/>
    <x v="3"/>
    <x v="1"/>
    <x v="0"/>
  </r>
  <r>
    <d v="2025-04-09T00:00:00"/>
    <s v="MATERIAIS DE CONSUMO-MATERIAIS DE CONSUMO EM OBRAS  (100,00%);"/>
    <m/>
    <n v="577.5"/>
    <n v="-39656.200000000114"/>
    <x v="23"/>
    <x v="0"/>
    <n v="4"/>
    <x v="3"/>
    <x v="1"/>
    <x v="0"/>
  </r>
  <r>
    <d v="2025-04-09T00:00:00"/>
    <s v="TREINAMENTO NR20 E NR35-CURSOS / TREINAMENTOS  (100,00%);"/>
    <m/>
    <n v="779.5"/>
    <n v="-40435.700000000114"/>
    <x v="63"/>
    <x v="0"/>
    <n v="4"/>
    <x v="3"/>
    <x v="1"/>
    <x v="0"/>
  </r>
  <r>
    <d v="2025-04-09T00:00:00"/>
    <s v="MATERIAIS DE CONSUMO-MATERIAIS DE CONSUMO EM OBRAS  (100,00%);"/>
    <m/>
    <n v="222.03"/>
    <n v="-40657.730000000112"/>
    <x v="23"/>
    <x v="0"/>
    <n v="4"/>
    <x v="3"/>
    <x v="1"/>
    <x v="0"/>
  </r>
  <r>
    <d v="2025-04-09T00:00:00"/>
    <s v="EPIS-EPIS (100,00%);"/>
    <m/>
    <n v="207.5"/>
    <n v="-40865.230000000112"/>
    <x v="20"/>
    <x v="0"/>
    <n v="4"/>
    <x v="3"/>
    <x v="1"/>
    <x v="0"/>
  </r>
  <r>
    <d v="2025-04-09T00:00:00"/>
    <s v="EXTINTOR PQS 08 KG E SUPORTE DE SOLO-MAQUINAS / EQUIPAMENTOS  (100,00%);"/>
    <m/>
    <n v="1200"/>
    <n v="-42065.230000000112"/>
    <x v="38"/>
    <x v="0"/>
    <n v="4"/>
    <x v="3"/>
    <x v="1"/>
    <x v="0"/>
  </r>
  <r>
    <d v="2025-04-09T00:00:00"/>
    <s v="EPIS-EPIS (100,00%);"/>
    <m/>
    <n v="126.2"/>
    <n v="-42191.430000000109"/>
    <x v="20"/>
    <x v="0"/>
    <n v="4"/>
    <x v="3"/>
    <x v="1"/>
    <x v="0"/>
  </r>
  <r>
    <d v="2025-04-09T00:00:00"/>
    <s v="TREINAMENTO NR6 EPIs e EPCs-CURSOS / TREINAMENTOS  (100,00%);"/>
    <m/>
    <n v="779.5"/>
    <n v="-42970.930000000109"/>
    <x v="63"/>
    <x v="0"/>
    <n v="4"/>
    <x v="3"/>
    <x v="1"/>
    <x v="0"/>
  </r>
  <r>
    <d v="2025-04-09T00:00:00"/>
    <s v="TREINAMENTO ATENDIMENTO PRÉ HOSPITALAR-CURSOS / TREINAMENTOS  (100,00%);"/>
    <m/>
    <n v="74.95"/>
    <n v="-43045.880000000107"/>
    <x v="63"/>
    <x v="0"/>
    <n v="4"/>
    <x v="3"/>
    <x v="1"/>
    <x v="0"/>
  </r>
  <r>
    <d v="2025-04-09T00:00:00"/>
    <s v="TREINAMENTO NR33-CURSOS / TREINAMENTOS  (100,00%);"/>
    <m/>
    <n v="309.8"/>
    <n v="-43355.680000000109"/>
    <x v="63"/>
    <x v="0"/>
    <n v="4"/>
    <x v="3"/>
    <x v="1"/>
    <x v="0"/>
  </r>
  <r>
    <d v="2025-04-09T00:00:00"/>
    <s v="EPIS-EPIS (100,00%);"/>
    <m/>
    <n v="252"/>
    <n v="-43607.680000000109"/>
    <x v="20"/>
    <x v="0"/>
    <n v="4"/>
    <x v="3"/>
    <x v="1"/>
    <x v="0"/>
  </r>
  <r>
    <d v="2025-04-09T00:00:00"/>
    <s v="MATERIAIS DE CONSUMO-MATERIAIS DE CONSUMO EM OBRAS  (100,00%);"/>
    <m/>
    <n v="741.83"/>
    <n v="-44349.510000000111"/>
    <x v="23"/>
    <x v="0"/>
    <n v="4"/>
    <x v="3"/>
    <x v="1"/>
    <x v="0"/>
  </r>
  <r>
    <d v="2025-04-09T00:00:00"/>
    <s v="TINTAS E SOLVENTES-TINTAS E SOLVENTES (100,00%);"/>
    <m/>
    <n v="270"/>
    <n v="-44619.510000000111"/>
    <x v="115"/>
    <x v="0"/>
    <n v="4"/>
    <x v="3"/>
    <x v="1"/>
    <x v="0"/>
  </r>
  <r>
    <d v="2025-04-09T00:00:00"/>
    <s v="MATERIAIS DE LIMPEZA-MATERIAIS DE LIMPEZA / HIGIENE  (100,00%);"/>
    <m/>
    <n v="345"/>
    <n v="-44964.510000000111"/>
    <x v="28"/>
    <x v="0"/>
    <n v="4"/>
    <x v="3"/>
    <x v="1"/>
    <x v="0"/>
  </r>
  <r>
    <d v="2025-04-09T00:00:00"/>
    <s v="MATERIAIS DE CONSUMO-MATERIAIS DE CONSUMO EM OBRAS  (100,00%);"/>
    <m/>
    <n v="450"/>
    <n v="-45414.510000000111"/>
    <x v="23"/>
    <x v="0"/>
    <n v="4"/>
    <x v="3"/>
    <x v="1"/>
    <x v="0"/>
  </r>
  <r>
    <d v="2025-04-09T00:00:00"/>
    <s v="SISTEMA OBRA PRIMA-SISTEMA / SERVIDOR  (100,00%);"/>
    <m/>
    <n v="750.05"/>
    <n v="-46164.560000000114"/>
    <x v="69"/>
    <x v="0"/>
    <n v="4"/>
    <x v="3"/>
    <x v="1"/>
    <x v="0"/>
  </r>
  <r>
    <d v="2025-04-09T00:00:00"/>
    <s v="EPIS-EPIS (100,00%);"/>
    <m/>
    <n v="583.20000000000005"/>
    <n v="-46747.760000000111"/>
    <x v="20"/>
    <x v="0"/>
    <n v="4"/>
    <x v="3"/>
    <x v="1"/>
    <x v="0"/>
  </r>
  <r>
    <d v="2025-04-09T00:00:00"/>
    <s v="MATERIAIS DE LIMPEZA-MATERIAIS DE LIMPEZA / HIGIENE  (100,00%);"/>
    <m/>
    <n v="315.94"/>
    <n v="-47063.700000000114"/>
    <x v="28"/>
    <x v="0"/>
    <n v="4"/>
    <x v="3"/>
    <x v="1"/>
    <x v="0"/>
  </r>
  <r>
    <d v="2025-04-09T00:00:00"/>
    <s v="LOCAÇÃO CONTAINER REF. 05/04 A 04/05-LOCAÇÃO CONTAINER  (100,00%);"/>
    <m/>
    <n v="900"/>
    <n v="-47963.700000000114"/>
    <x v="22"/>
    <x v="0"/>
    <n v="4"/>
    <x v="3"/>
    <x v="1"/>
    <x v="0"/>
  </r>
  <r>
    <d v="2025-04-09T00:00:00"/>
    <s v="PLANO ODONTOLÓGICO REF. 03/2024-PLANO DE SAUDE  (100,00%);"/>
    <m/>
    <n v="298.5"/>
    <n v="-48262.200000000114"/>
    <x v="67"/>
    <x v="0"/>
    <n v="4"/>
    <x v="3"/>
    <x v="1"/>
    <x v="0"/>
  </r>
  <r>
    <d v="2025-04-09T00:00:00"/>
    <s v="SINDICATO-SINDICATO  (100,00%);"/>
    <m/>
    <n v="1018.78"/>
    <n v="-49280.980000000112"/>
    <x v="60"/>
    <x v="0"/>
    <n v="4"/>
    <x v="3"/>
    <x v="1"/>
    <x v="0"/>
  </r>
  <r>
    <d v="2025-04-09T00:00:00"/>
    <s v="ISS RETIDO NA FONTE (ESPONTÂNEO)  REF. 03/2025-ISS  (100,00%);"/>
    <m/>
    <n v="172.48"/>
    <n v="-49453.460000000116"/>
    <x v="120"/>
    <x v="0"/>
    <n v="4"/>
    <x v="3"/>
    <x v="1"/>
    <x v="0"/>
  </r>
  <r>
    <d v="2025-04-09T00:00:00"/>
    <s v="LOCAÇÃO CONTAINERS REF. 23/02 A 23/03/25-LOCAÇÃO CONTAINER  (100,00%);"/>
    <m/>
    <n v="1500"/>
    <n v="-50953.460000000116"/>
    <x v="22"/>
    <x v="0"/>
    <n v="4"/>
    <x v="3"/>
    <x v="1"/>
    <x v="0"/>
  </r>
  <r>
    <d v="2025-04-09T00:00:00"/>
    <s v="EPIS-EPIS (100,00%);"/>
    <m/>
    <n v="292.2"/>
    <n v="-51245.660000000113"/>
    <x v="20"/>
    <x v="0"/>
    <n v="4"/>
    <x v="3"/>
    <x v="1"/>
    <x v="0"/>
  </r>
  <r>
    <d v="2025-04-09T00:00:00"/>
    <s v="COMBUSTIVEL-COMBUSTIVEL VEICULOS (38,58%)"/>
    <m/>
    <n v="753.72"/>
    <n v="-51999.380000000114"/>
    <x v="26"/>
    <x v="0"/>
    <n v="4"/>
    <x v="3"/>
    <x v="1"/>
    <x v="0"/>
  </r>
  <r>
    <d v="2025-04-09T00:00:00"/>
    <s v="COMBUSTIVEL EQUIPAMENTOS (61,42%);"/>
    <m/>
    <n v="1199.94"/>
    <n v="-53199.320000000116"/>
    <x v="27"/>
    <x v="0"/>
    <n v="4"/>
    <x v="3"/>
    <x v="1"/>
    <x v="0"/>
  </r>
  <r>
    <d v="2025-04-09T00:00:00"/>
    <s v="SABOR MINEIRO - PIX 27.585.336/0001-10-REFEIÇÕES COLABORADORES (100,00%);"/>
    <m/>
    <n v="2415"/>
    <n v="-55614.320000000116"/>
    <x v="35"/>
    <x v="0"/>
    <n v="4"/>
    <x v="3"/>
    <x v="1"/>
    <x v="0"/>
  </r>
  <r>
    <d v="2025-04-09T00:00:00"/>
    <s v="LOCAÇÃO DE 02 COMPRESSORES REF. 06/03 A 05/04/25-LOCAÇÃO COMPRESSORES (100,00%);"/>
    <m/>
    <n v="9600"/>
    <n v="-65214.320000000116"/>
    <x v="50"/>
    <x v="0"/>
    <n v="4"/>
    <x v="3"/>
    <x v="1"/>
    <x v="0"/>
  </r>
  <r>
    <d v="2025-04-09T00:00:00"/>
    <s v="COMBUSTÍVEL VEÍCULOS-COMBUSTIVEL VEICULOS (100,00%);"/>
    <m/>
    <n v="1174.44"/>
    <n v="-66388.760000000111"/>
    <x v="26"/>
    <x v="0"/>
    <n v="4"/>
    <x v="3"/>
    <x v="1"/>
    <x v="0"/>
  </r>
  <r>
    <d v="2025-04-09T00:00:00"/>
    <s v="INTERNET OBRA-INTERNET OBRAS  (100,00%);"/>
    <m/>
    <n v="380"/>
    <n v="-66768.760000000111"/>
    <x v="30"/>
    <x v="0"/>
    <n v="4"/>
    <x v="3"/>
    <x v="1"/>
    <x v="0"/>
  </r>
  <r>
    <d v="2025-04-09T00:00:00"/>
    <s v="DESPESA VIAGEM GOIÂNIA X BARRO ALTO-COMBUSTIVEL VEICULOS (94,82%)"/>
    <m/>
    <n v="609.99"/>
    <n v="-67378.750000000116"/>
    <x v="26"/>
    <x v="0"/>
    <n v="4"/>
    <x v="3"/>
    <x v="1"/>
    <x v="0"/>
  </r>
  <r>
    <d v="2025-04-09T00:00:00"/>
    <s v="REFEIÇÕES COLABORADORES (2,80%)"/>
    <m/>
    <n v="18.010000000000002"/>
    <n v="-67396.760000000111"/>
    <x v="35"/>
    <x v="0"/>
    <n v="4"/>
    <x v="3"/>
    <x v="1"/>
    <x v="0"/>
  </r>
  <r>
    <d v="2025-04-09T00:00:00"/>
    <s v="PEDAGIOS  (2,38%);"/>
    <m/>
    <n v="15.32"/>
    <n v="-67412.080000000118"/>
    <x v="72"/>
    <x v="0"/>
    <n v="4"/>
    <x v="3"/>
    <x v="1"/>
    <x v="0"/>
  </r>
  <r>
    <d v="2025-04-09T00:00:00"/>
    <s v="CONVERSOR HDMI P/ VGA-MATERIAIS DE INFORMATICA / COMPUTADOR (100,00%);"/>
    <m/>
    <n v="40"/>
    <n v="-67452.080000000118"/>
    <x v="70"/>
    <x v="0"/>
    <n v="4"/>
    <x v="3"/>
    <x v="1"/>
    <x v="0"/>
  </r>
  <r>
    <d v="2025-04-09T00:00:00"/>
    <s v="FRETE ENCOMENDA P/ MOSAIC-FRETE TRANSPORTADORA (100,00%);"/>
    <m/>
    <n v="166.04"/>
    <n v="-67618.120000000112"/>
    <x v="31"/>
    <x v="0"/>
    <n v="4"/>
    <x v="3"/>
    <x v="1"/>
    <x v="0"/>
  </r>
  <r>
    <d v="2025-04-09T00:00:00"/>
    <s v="DESPESAS REF. 31/03 A 04/04-REFEIÇÕES COLABORADORES (31,53%)"/>
    <m/>
    <n v="614.24"/>
    <n v="-68232.360000000117"/>
    <x v="35"/>
    <x v="0"/>
    <n v="4"/>
    <x v="3"/>
    <x v="1"/>
    <x v="0"/>
  </r>
  <r>
    <d v="2025-04-09T00:00:00"/>
    <s v="EPIS (3,08%)"/>
    <m/>
    <n v="60"/>
    <n v="-68292.360000000117"/>
    <x v="20"/>
    <x v="0"/>
    <n v="4"/>
    <x v="3"/>
    <x v="1"/>
    <x v="0"/>
  </r>
  <r>
    <d v="2025-04-09T00:00:00"/>
    <s v="SERVIÇO MOTOBOY / UBER  (18,99%)"/>
    <m/>
    <n v="369.95"/>
    <n v="-68662.310000000114"/>
    <x v="73"/>
    <x v="0"/>
    <n v="4"/>
    <x v="3"/>
    <x v="1"/>
    <x v="0"/>
  </r>
  <r>
    <d v="2025-04-09T00:00:00"/>
    <s v="MATERIAIS DE INFORMATICA / COMPUTADOR (23,05%)"/>
    <m/>
    <n v="449.04"/>
    <n v="-69111.350000000108"/>
    <x v="70"/>
    <x v="0"/>
    <n v="4"/>
    <x v="3"/>
    <x v="1"/>
    <x v="0"/>
  </r>
  <r>
    <d v="2025-04-09T00:00:00"/>
    <s v="SERVIÇO PLOTAGEM / ADESIVO / PLACAS / CRACHAS  (19,61%)"/>
    <m/>
    <n v="382.03"/>
    <n v="-69493.380000000107"/>
    <x v="75"/>
    <x v="0"/>
    <n v="4"/>
    <x v="3"/>
    <x v="1"/>
    <x v="0"/>
  </r>
  <r>
    <d v="2025-04-09T00:00:00"/>
    <s v="MATERIAIS DE CONSUMO EM OBRAS  (3,75%);"/>
    <m/>
    <n v="72.88"/>
    <n v="-69566.260000000111"/>
    <x v="23"/>
    <x v="0"/>
    <n v="4"/>
    <x v="3"/>
    <x v="1"/>
    <x v="0"/>
  </r>
  <r>
    <d v="2025-04-09T00:00:00"/>
    <s v="JK FARDAMENTOS 32.510.826/0001-97-UNIFORMES (100,00%);"/>
    <m/>
    <n v="3120"/>
    <n v="-72686.260000000111"/>
    <x v="19"/>
    <x v="0"/>
    <n v="4"/>
    <x v="3"/>
    <x v="1"/>
    <x v="0"/>
  </r>
  <r>
    <d v="2025-04-09T00:00:00"/>
    <s v="HOSPEDAGEM DE SITE / E-MAIL-SISTEMA / SERVIDOR  (100,00%);"/>
    <m/>
    <n v="506.1"/>
    <n v="-73192.360000000117"/>
    <x v="69"/>
    <x v="0"/>
    <n v="4"/>
    <x v="3"/>
    <x v="1"/>
    <x v="0"/>
  </r>
  <r>
    <d v="2025-04-09T00:00:00"/>
    <s v="GLEIBER TORRES DE MORAES - PIX gleibertorres@gmail.com-EXAMES  (100,00%);"/>
    <m/>
    <n v="30"/>
    <n v="-73222.360000000117"/>
    <x v="56"/>
    <x v="0"/>
    <n v="4"/>
    <x v="3"/>
    <x v="1"/>
    <x v="0"/>
  </r>
  <r>
    <d v="2025-04-09T00:00:00"/>
    <s v="DESPESA VIAGEM VALDMAR EUROCHEM X MONJOLOS-MANUTENÇÃO/PEÇAS  VEICULOS (13,57%)"/>
    <m/>
    <n v="200.01"/>
    <n v="-73422.370000000112"/>
    <x v="43"/>
    <x v="0"/>
    <n v="4"/>
    <x v="3"/>
    <x v="1"/>
    <x v="0"/>
  </r>
  <r>
    <d v="2025-04-09T00:00:00"/>
    <s v="COMBUSTIVEL VEICULOS (40,71%)"/>
    <m/>
    <n v="600.04"/>
    <n v="-74022.410000000105"/>
    <x v="26"/>
    <x v="0"/>
    <n v="4"/>
    <x v="3"/>
    <x v="1"/>
    <x v="0"/>
  </r>
  <r>
    <d v="2025-04-09T00:00:00"/>
    <s v="HOTEL COLABORADORES  (13,57%)"/>
    <m/>
    <n v="200.01"/>
    <n v="-74222.4200000001"/>
    <x v="44"/>
    <x v="0"/>
    <n v="4"/>
    <x v="3"/>
    <x v="1"/>
    <x v="0"/>
  </r>
  <r>
    <d v="2025-04-09T00:00:00"/>
    <s v="REFEIÇÕES COLABORADORES (13,57%"/>
    <m/>
    <n v="200.01"/>
    <n v="-74422.430000000095"/>
    <x v="35"/>
    <x v="0"/>
    <n v="4"/>
    <x v="3"/>
    <x v="1"/>
    <x v="0"/>
  </r>
  <r>
    <d v="2025-04-09T00:00:00"/>
    <s v="PEDAGIOS  (18,59%);"/>
    <m/>
    <n v="273.87"/>
    <n v="-74696.30000000009"/>
    <x v="72"/>
    <x v="0"/>
    <n v="4"/>
    <x v="3"/>
    <x v="1"/>
    <x v="0"/>
  </r>
  <r>
    <d v="2025-04-09T00:00:00"/>
    <s v="COMBUSTIVEL-COMBUSTIVEL VEICULOS (100,00%);"/>
    <m/>
    <n v="50"/>
    <n v="-74746.30000000009"/>
    <x v="26"/>
    <x v="0"/>
    <n v="4"/>
    <x v="3"/>
    <x v="1"/>
    <x v="0"/>
  </r>
  <r>
    <d v="2025-04-09T00:00:00"/>
    <s v="06 UND ANTI EMBACANTE-EPIS (100,00%);"/>
    <m/>
    <n v="169.84"/>
    <n v="-74916.140000000116"/>
    <x v="20"/>
    <x v="0"/>
    <n v="4"/>
    <x v="3"/>
    <x v="1"/>
    <x v="0"/>
  </r>
  <r>
    <d v="2025-04-09T00:00:00"/>
    <s v="UNIMED GILVAN MÊS 03/2025-PLANO DE SAUDE GILVAN / GENILDO (100,00%);"/>
    <m/>
    <n v="2613.44"/>
    <n v="-77529.580000000118"/>
    <x v="67"/>
    <x v="0"/>
    <n v="4"/>
    <x v="3"/>
    <x v="1"/>
    <x v="0"/>
  </r>
  <r>
    <d v="2025-04-09T00:00:00"/>
    <s v="UNIMED GENILDO MÊS 03/2025-PLANO DE SAUDE GILVAN / GENILDO (100,00%);"/>
    <m/>
    <n v="3167.07"/>
    <n v="-80696.650000000125"/>
    <x v="67"/>
    <x v="0"/>
    <n v="4"/>
    <x v="3"/>
    <x v="1"/>
    <x v="0"/>
  </r>
  <r>
    <d v="2025-04-09T00:00:00"/>
    <s v="MATERIAIS DE CONSTRUÇÃO-MATERIAIS DE CONSUMO EM OBRAS  (100,00%);"/>
    <m/>
    <n v="204"/>
    <n v="-80900.650000000125"/>
    <x v="23"/>
    <x v="0"/>
    <n v="4"/>
    <x v="3"/>
    <x v="1"/>
    <x v="0"/>
  </r>
  <r>
    <d v="2025-04-09T00:00:00"/>
    <s v="YASMIN APARECIDA DA SILVA-FGTS FUNCIONARIOS  (100,00%);"/>
    <m/>
    <n v="308.5"/>
    <n v="-81209.150000000125"/>
    <x v="58"/>
    <x v="0"/>
    <n v="4"/>
    <x v="3"/>
    <x v="1"/>
    <x v="0"/>
  </r>
  <r>
    <d v="2025-04-09T00:00:00"/>
    <s v="DESPESA DE VIAGEM REF. SEMANA 07/04 A 11/04-REFEIÇÕES COLABORADORES (100,00%);"/>
    <m/>
    <n v="2780"/>
    <n v="-83989.150000000125"/>
    <x v="35"/>
    <x v="0"/>
    <n v="4"/>
    <x v="3"/>
    <x v="1"/>
    <x v="0"/>
  </r>
  <r>
    <d v="2025-04-09T00:00:00"/>
    <s v="FRETE VENDA DE MATERIAIS REF. 03 OBRAS-FRETE MATERIAIS E EQUIPAMENTOS (100,00%);"/>
    <m/>
    <n v="2250"/>
    <n v="-86239.150000000125"/>
    <x v="40"/>
    <x v="0"/>
    <n v="4"/>
    <x v="3"/>
    <x v="1"/>
    <x v="0"/>
  </r>
  <r>
    <d v="2025-04-09T00:00:00"/>
    <s v="PASSAGENS COLABORADORES 07/04 A 11/04-PASSAGENS COLABORADORES (100,00%);"/>
    <m/>
    <n v="7874.53"/>
    <n v="-94113.680000000124"/>
    <x v="36"/>
    <x v="0"/>
    <n v="4"/>
    <x v="3"/>
    <x v="1"/>
    <x v="0"/>
  </r>
  <r>
    <d v="2025-04-09T00:00:00"/>
    <s v="EXAME - ASO NEWTOM-EXAMES  (100,00%);"/>
    <m/>
    <n v="30"/>
    <n v="-94143.680000000124"/>
    <x v="56"/>
    <x v="0"/>
    <n v="4"/>
    <x v="3"/>
    <x v="1"/>
    <x v="0"/>
  </r>
  <r>
    <d v="2025-04-09T00:00:00"/>
    <s v="ALIMENTAÇÃO ADM-ALIMENTAÇÃO ADM (100,00%);"/>
    <m/>
    <n v="176"/>
    <n v="-94319.680000000124"/>
    <x v="66"/>
    <x v="0"/>
    <n v="4"/>
    <x v="3"/>
    <x v="1"/>
    <x v="0"/>
  </r>
  <r>
    <d v="2025-04-10T00:00:00"/>
    <s v="ALUGUEL SIDNEY / ENCARREGADO-ALUGUEL ALOJAMENTO  (100,00%);"/>
    <m/>
    <n v="1400"/>
    <n v="-95719.680000000124"/>
    <x v="21"/>
    <x v="0"/>
    <n v="4"/>
    <x v="3"/>
    <x v="1"/>
    <x v="0"/>
  </r>
  <r>
    <d v="2025-04-10T00:00:00"/>
    <s v="R. SANTO ANTÔNIO QD 04 LT 07 Nº 207  BAIRRO CENTRO-ALUGUEL ALOJAMENTO  (100,00%);"/>
    <m/>
    <n v="2118"/>
    <n v="-97837.680000000124"/>
    <x v="21"/>
    <x v="0"/>
    <n v="4"/>
    <x v="3"/>
    <x v="1"/>
    <x v="0"/>
  </r>
  <r>
    <d v="2025-04-10T00:00:00"/>
    <s v="R. SANTO ANTONIO S/N-ALUGUEL ALOJAMENTO  (100,00%);"/>
    <m/>
    <n v="1412"/>
    <n v="-99249.680000000124"/>
    <x v="21"/>
    <x v="0"/>
    <n v="4"/>
    <x v="3"/>
    <x v="1"/>
    <x v="0"/>
  </r>
  <r>
    <d v="2025-04-10T00:00:00"/>
    <s v="RUA DOS ANDRADES N 211 PERIODO 10-04 A 10-05-ALUGUEL ALOJAMENTO  (100,00%);"/>
    <m/>
    <n v="4800"/>
    <n v="-104049.68000000012"/>
    <x v="21"/>
    <x v="0"/>
    <n v="4"/>
    <x v="3"/>
    <x v="1"/>
    <x v="0"/>
  </r>
  <r>
    <d v="2025-04-10T00:00:00"/>
    <s v="R. DOS INCONFIDENTES Nº 395  10-04 A 10-05-ALUGUEL ALOJAMENTO  (100,00%);"/>
    <m/>
    <n v="3200"/>
    <n v="-107249.68000000012"/>
    <x v="21"/>
    <x v="0"/>
    <n v="4"/>
    <x v="3"/>
    <x v="1"/>
    <x v="0"/>
  </r>
  <r>
    <d v="2025-04-10T00:00:00"/>
    <s v="MAGNO-ALUGUEL ALOJAMENTO  (100,00%);"/>
    <m/>
    <n v="1000"/>
    <n v="-108249.68000000012"/>
    <x v="21"/>
    <x v="0"/>
    <n v="4"/>
    <x v="3"/>
    <x v="1"/>
    <x v="0"/>
  </r>
  <r>
    <d v="2025-04-10T00:00:00"/>
    <s v="INÁCIO JOSÉ DA SILVA-FERIAS  (100,00%);"/>
    <m/>
    <n v="3462.43"/>
    <n v="-111712.11000000012"/>
    <x v="25"/>
    <x v="0"/>
    <n v="4"/>
    <x v="3"/>
    <x v="1"/>
    <x v="0"/>
  </r>
  <r>
    <d v="2025-04-10T00:00:00"/>
    <s v="FRANCISCO EVALDO DE SOUSA JUNIOR-FERIAS  (100,00%);"/>
    <m/>
    <n v="1963.45"/>
    <n v="-113675.56000000011"/>
    <x v="25"/>
    <x v="0"/>
    <n v="4"/>
    <x v="3"/>
    <x v="1"/>
    <x v="0"/>
  </r>
  <r>
    <d v="2025-04-10T00:00:00"/>
    <s v="CELSO ALVES MENDES-FERIAS  (100,00%);"/>
    <m/>
    <n v="3349.89"/>
    <n v="-117025.45000000011"/>
    <x v="25"/>
    <x v="0"/>
    <n v="4"/>
    <x v="3"/>
    <x v="1"/>
    <x v="0"/>
  </r>
  <r>
    <d v="2025-04-10T00:00:00"/>
    <s v="FRANCISCO RODRIGUES FERREIRA-FERIAS  (100,00%);"/>
    <m/>
    <n v="4066.03"/>
    <n v="-121091.48000000011"/>
    <x v="25"/>
    <x v="0"/>
    <n v="4"/>
    <x v="3"/>
    <x v="1"/>
    <x v="0"/>
  </r>
  <r>
    <d v="2025-04-10T00:00:00"/>
    <s v="ANTONIO RONIELLYSON DE MACEDO PEREIRA-FERIAS  (100,00%);"/>
    <m/>
    <n v="3188.17"/>
    <n v="-124279.65000000011"/>
    <x v="25"/>
    <x v="0"/>
    <n v="4"/>
    <x v="3"/>
    <x v="1"/>
    <x v="0"/>
  </r>
  <r>
    <d v="2025-04-10T00:00:00"/>
    <s v="SEGUROS VEÍCULOS-SEGUROS DE VEICULOS  (100,00%);"/>
    <m/>
    <n v="1750.02"/>
    <n v="-126029.67000000011"/>
    <x v="71"/>
    <x v="0"/>
    <n v="4"/>
    <x v="3"/>
    <x v="1"/>
    <x v="0"/>
  </r>
  <r>
    <d v="2025-04-10T00:00:00"/>
    <s v="DESPESAS VLI PERÍODO 09/03 A 30/03-SERVIÇO LAVA JATO (2,57%)"/>
    <m/>
    <n v="119.97"/>
    <n v="-126149.64000000012"/>
    <x v="47"/>
    <x v="0"/>
    <n v="4"/>
    <x v="3"/>
    <x v="1"/>
    <x v="0"/>
  </r>
  <r>
    <d v="2025-04-10T00:00:00"/>
    <s v="MANUTENÇÃO/PEÇAS  VEICULOS (36,50%)"/>
    <m/>
    <n v="1703.9"/>
    <n v="-127853.54000000011"/>
    <x v="43"/>
    <x v="0"/>
    <n v="4"/>
    <x v="3"/>
    <x v="1"/>
    <x v="0"/>
  </r>
  <r>
    <d v="2025-04-10T00:00:00"/>
    <s v="EPIS (30,16%)"/>
    <m/>
    <n v="1407.93"/>
    <n v="-129261.4700000001"/>
    <x v="20"/>
    <x v="0"/>
    <n v="4"/>
    <x v="3"/>
    <x v="1"/>
    <x v="0"/>
  </r>
  <r>
    <d v="2025-04-10T00:00:00"/>
    <s v="SERVIÇO LIMPEZA ALOJAMENTO/ESCRITORIO (4,12%)"/>
    <m/>
    <n v="192.33"/>
    <n v="-129453.8000000001"/>
    <x v="61"/>
    <x v="0"/>
    <n v="4"/>
    <x v="3"/>
    <x v="1"/>
    <x v="0"/>
  </r>
  <r>
    <d v="2025-04-10T00:00:00"/>
    <s v="INTERNET OBRAS  (5,66%)"/>
    <m/>
    <n v="264.22000000000003"/>
    <n v="-129718.02000000011"/>
    <x v="30"/>
    <x v="0"/>
    <n v="4"/>
    <x v="3"/>
    <x v="1"/>
    <x v="0"/>
  </r>
  <r>
    <d v="2025-04-10T00:00:00"/>
    <s v="MATERIAIS DE CONSUMO EM OBRAS  (20,98%);"/>
    <m/>
    <n v="979.88"/>
    <n v="-130697.90000000011"/>
    <x v="23"/>
    <x v="0"/>
    <n v="4"/>
    <x v="3"/>
    <x v="1"/>
    <x v="0"/>
  </r>
  <r>
    <d v="2025-04-10T00:00:00"/>
    <s v="MASTER TUR TRANSPORTE - PIX 46.829.447/0001-79-TRANSPORTE DE COLABORADORES  (100,00%);"/>
    <m/>
    <n v="7409.09"/>
    <n v="-138106.99000000011"/>
    <x v="39"/>
    <x v="0"/>
    <n v="4"/>
    <x v="3"/>
    <x v="1"/>
    <x v="0"/>
  </r>
  <r>
    <d v="2025-04-10T00:00:00"/>
    <s v="PLACAS DE ZERO ACIDENTES-SERVIÇO PLOTAGEM / ADESIVO / PLACAS / CRACHAS  (100,00%);"/>
    <m/>
    <n v="760"/>
    <n v="-138866.99000000011"/>
    <x v="75"/>
    <x v="0"/>
    <n v="4"/>
    <x v="3"/>
    <x v="1"/>
    <x v="0"/>
  </r>
  <r>
    <d v="2025-04-10T00:00:00"/>
    <s v="COMPRA DE FOLGA DE CAMPO 03/04/25-PASSAGENS COLABORADORES (100,00%);"/>
    <m/>
    <n v="1500"/>
    <n v="-140366.99000000011"/>
    <x v="36"/>
    <x v="0"/>
    <n v="4"/>
    <x v="3"/>
    <x v="1"/>
    <x v="0"/>
  </r>
  <r>
    <d v="2025-04-10T00:00:00"/>
    <s v="RITA DE CASSIA PEREIRA TELES-ACERTO RESCISORIOS  (100,00%);"/>
    <m/>
    <n v="7615.92"/>
    <n v="-147982.91000000012"/>
    <x v="51"/>
    <x v="0"/>
    <n v="4"/>
    <x v="3"/>
    <x v="1"/>
    <x v="0"/>
  </r>
  <r>
    <d v="2025-04-10T00:00:00"/>
    <s v="RITA DE CASSIA PEREIRA TELES-MULTA RESCISORIAS FGTS (100,00%);"/>
    <m/>
    <n v="2800.83"/>
    <n v="-150783.74000000011"/>
    <x v="29"/>
    <x v="0"/>
    <n v="4"/>
    <x v="3"/>
    <x v="1"/>
    <x v="0"/>
  </r>
  <r>
    <d v="2025-04-10T00:00:00"/>
    <s v="SEGUROS EFFA / IVECO-SEGUROS DE VEICULOS  (100,00%);"/>
    <m/>
    <n v="696.8"/>
    <n v="-151480.5400000001"/>
    <x v="71"/>
    <x v="0"/>
    <n v="4"/>
    <x v="3"/>
    <x v="1"/>
    <x v="0"/>
  </r>
  <r>
    <d v="2025-04-10T00:00:00"/>
    <s v="PLANO DE SAÚDE REF. MÊS 04/2025-PLANO DE SAUDE  (100,00%);"/>
    <m/>
    <n v="1850.41"/>
    <n v="-153330.9500000001"/>
    <x v="67"/>
    <x v="0"/>
    <n v="4"/>
    <x v="3"/>
    <x v="1"/>
    <x v="0"/>
  </r>
  <r>
    <d v="2025-04-10T00:00:00"/>
    <s v="TAG CAIXA REF. MÊS 03/2025-PEDAGIOS  (100,00%);"/>
    <m/>
    <n v="137.44"/>
    <n v="-153468.3900000001"/>
    <x v="72"/>
    <x v="0"/>
    <n v="4"/>
    <x v="3"/>
    <x v="1"/>
    <x v="0"/>
  </r>
  <r>
    <d v="2025-04-10T00:00:00"/>
    <s v="SERVIÇO UBER MOACIR-SERVIÇO MOTOBOY / UBER  (100,00%);"/>
    <m/>
    <n v="50"/>
    <n v="-153518.3900000001"/>
    <x v="73"/>
    <x v="0"/>
    <n v="4"/>
    <x v="3"/>
    <x v="1"/>
    <x v="0"/>
  </r>
  <r>
    <d v="2025-04-10T00:00:00"/>
    <s v="BORDADO CAMISAS RICARDO-UNIFORMES (100,00%);"/>
    <m/>
    <n v="60"/>
    <n v="-153578.3900000001"/>
    <x v="19"/>
    <x v="0"/>
    <n v="4"/>
    <x v="3"/>
    <x v="1"/>
    <x v="0"/>
  </r>
  <r>
    <d v="2025-04-10T00:00:00"/>
    <s v="PAULO - PIX (62) 9 8118-8365-SERVIÇO LAVA JATO (100,00%);"/>
    <m/>
    <n v="230"/>
    <n v="-153808.3900000001"/>
    <x v="47"/>
    <x v="0"/>
    <n v="4"/>
    <x v="3"/>
    <x v="1"/>
    <x v="0"/>
  </r>
  <r>
    <d v="2025-04-10T00:00:00"/>
    <s v="CREA-SERVIÇO CREA ANUIDADE (100,00%);"/>
    <m/>
    <n v="502.26"/>
    <n v="-154310.65000000011"/>
    <x v="74"/>
    <x v="0"/>
    <n v="4"/>
    <x v="3"/>
    <x v="1"/>
    <x v="0"/>
  </r>
  <r>
    <d v="2025-04-10T00:00:00"/>
    <s v="MCZA INF. COM. DE SERVIÇO LTDA - PIX 04.802.532/0001-01-MATERIAIS DE INFORMATICA / COMPUTADOR (100,00%);"/>
    <m/>
    <n v="790"/>
    <n v="-155100.65000000011"/>
    <x v="70"/>
    <x v="0"/>
    <n v="4"/>
    <x v="3"/>
    <x v="1"/>
    <x v="0"/>
  </r>
  <r>
    <d v="2025-04-10T00:00:00"/>
    <s v="ALIMENTAÇÃO ADM-ALIMENTAÇÃO ADM (100,00%);"/>
    <m/>
    <n v="96"/>
    <n v="-155196.65000000011"/>
    <x v="66"/>
    <x v="0"/>
    <n v="4"/>
    <x v="3"/>
    <x v="1"/>
    <x v="0"/>
  </r>
  <r>
    <d v="2025-04-10T00:00:00"/>
    <s v="COMBUSTÍVEL RANGER GILVAN-COMBUSTIVEL VEICULOS (100,00%);"/>
    <m/>
    <n v="420.04"/>
    <n v="-155616.69000000012"/>
    <x v="26"/>
    <x v="0"/>
    <n v="4"/>
    <x v="3"/>
    <x v="1"/>
    <x v="0"/>
  </r>
  <r>
    <d v="2025-04-10T00:00:00"/>
    <s v="MAT. DE CONSUMO ADM-MATERIAIS DE CONSUMO EM OBRAS  (100,00%);"/>
    <m/>
    <n v="55"/>
    <n v="-155671.69000000012"/>
    <x v="23"/>
    <x v="0"/>
    <n v="4"/>
    <x v="3"/>
    <x v="1"/>
    <x v="0"/>
  </r>
  <r>
    <d v="2025-04-10T00:00:00"/>
    <s v="LOCAÇÃO DE ANDAIMES-LOCAÇÃO ANDAIMES (100,00%);"/>
    <m/>
    <n v="26164.19"/>
    <n v="-181835.88000000012"/>
    <x v="99"/>
    <x v="0"/>
    <n v="4"/>
    <x v="3"/>
    <x v="1"/>
    <x v="0"/>
  </r>
  <r>
    <d v="2025-04-10T00:00:00"/>
    <s v="COMBUSTÍVEL RANGER GENILDO-COMBUSTIVEL VEICULOS (100,00%);"/>
    <m/>
    <n v="727.83"/>
    <n v="-182563.71000000011"/>
    <x v="26"/>
    <x v="0"/>
    <n v="4"/>
    <x v="3"/>
    <x v="1"/>
    <x v="0"/>
  </r>
  <r>
    <d v="2025-04-10T00:00:00"/>
    <s v="VIAGEM GOIÂNIA X BRASÍLIA-COMBUSTIVEL VEICULOS (80,00%);"/>
    <m/>
    <n v="400"/>
    <n v="-182963.71000000011"/>
    <x v="26"/>
    <x v="0"/>
    <n v="4"/>
    <x v="3"/>
    <x v="1"/>
    <x v="0"/>
  </r>
  <r>
    <d v="2025-04-10T00:00:00"/>
    <s v="REFEIÇÕES COLABORADORES (20,00%);"/>
    <m/>
    <n v="100"/>
    <n v="-183063.71000000011"/>
    <x v="35"/>
    <x v="0"/>
    <n v="4"/>
    <x v="3"/>
    <x v="1"/>
    <x v="0"/>
  </r>
  <r>
    <d v="2025-04-10T00:00:00"/>
    <s v="DESPESA VIAGEM - PASSAGEM CLAUDVAN-PASSAGENS COLABORADORES (100,00%);"/>
    <m/>
    <n v="100"/>
    <n v="-183163.71000000011"/>
    <x v="36"/>
    <x v="0"/>
    <n v="4"/>
    <x v="3"/>
    <x v="1"/>
    <x v="0"/>
  </r>
  <r>
    <d v="2025-04-10T00:00:00"/>
    <s v="BONIFICAÇÃO VALDEMAR + GESTOR NF 2390-BONIFICAÇOES (100,00%);"/>
    <m/>
    <n v="4000"/>
    <n v="-187163.71000000011"/>
    <x v="45"/>
    <x v="0"/>
    <n v="4"/>
    <x v="3"/>
    <x v="1"/>
    <x v="0"/>
  </r>
  <r>
    <d v="2025-04-10T00:00:00"/>
    <s v="PEDREIRO SR. JOAO - RETIRADA DOS EXAUSTORES-MANUTENÇÃO/PEÇAS MAQUINAS E EQUIPAMENTOS (100,00%);"/>
    <m/>
    <n v="350"/>
    <n v="-187513.71000000011"/>
    <x v="48"/>
    <x v="0"/>
    <n v="4"/>
    <x v="3"/>
    <x v="1"/>
    <x v="0"/>
  </r>
  <r>
    <d v="2025-04-10T00:00:00"/>
    <s v="TRANSFERÊNCIA ENTRE BANCOS ITAÚ X SAFRA-Transferência entre Bancos (100,00%);"/>
    <n v="90732.12000000001"/>
    <m/>
    <n v="-96781.590000000098"/>
    <x v="6"/>
    <x v="0"/>
    <n v="4"/>
    <x v="3"/>
    <x v="1"/>
    <x v="0"/>
  </r>
  <r>
    <d v="2025-04-10T00:00:00"/>
    <s v="TRANSFERÊNCIA ENTRE BANCOS ITAÚ X SAFRA-Transferência entre Bancos (100,00%);"/>
    <m/>
    <n v="4149.96"/>
    <n v="-100931.5500000001"/>
    <x v="1"/>
    <x v="0"/>
    <n v="4"/>
    <x v="3"/>
    <x v="1"/>
    <x v="0"/>
  </r>
  <r>
    <d v="2025-04-10T00:00:00"/>
    <s v="TRANSFERÊNCIA ENTRE BANCOS CEF X ITAÚ-Transferência entre Bancos (100,00%);"/>
    <n v="27184.639999999999"/>
    <m/>
    <n v="-73746.910000000105"/>
    <x v="6"/>
    <x v="0"/>
    <n v="4"/>
    <x v="3"/>
    <x v="1"/>
    <x v="0"/>
  </r>
  <r>
    <d v="2025-04-10T00:00:00"/>
    <s v="BM 01 - JATO 50 INTERCALARES-Recebimento de Clientes (100,00%);"/>
    <n v="15811.249999999998"/>
    <m/>
    <n v="-57935.660000000105"/>
    <x v="3"/>
    <x v="0"/>
    <n v="4"/>
    <x v="3"/>
    <x v="1"/>
    <x v="0"/>
  </r>
  <r>
    <d v="2025-04-10T00:00:00"/>
    <s v="BM 29 ROTINA-Recebimento de Clientes (100,00%);"/>
    <n v="26425.230000000003"/>
    <m/>
    <n v="-31510.430000000102"/>
    <x v="3"/>
    <x v="0"/>
    <n v="4"/>
    <x v="3"/>
    <x v="1"/>
    <x v="0"/>
  </r>
  <r>
    <d v="2025-04-10T00:00:00"/>
    <s v="BM 28 TINTAS-Recebimento de Clientes (100,00%);"/>
    <n v="13588.71"/>
    <m/>
    <n v="-17921.720000000103"/>
    <x v="3"/>
    <x v="0"/>
    <n v="4"/>
    <x v="3"/>
    <x v="1"/>
    <x v="0"/>
  </r>
  <r>
    <d v="2025-04-10T00:00:00"/>
    <s v="UNIFORMES P/ GLEIBER-UNIFORMES (100,00%);"/>
    <m/>
    <n v="450"/>
    <n v="-18371.720000000103"/>
    <x v="19"/>
    <x v="0"/>
    <n v="4"/>
    <x v="3"/>
    <x v="1"/>
    <x v="0"/>
  </r>
  <r>
    <d v="2025-04-10T00:00:00"/>
    <s v="COMBUSTÍVEL-COMBUSTIVEL VEICULOS (39,64%)"/>
    <m/>
    <n v="1130.93"/>
    <n v="-19502.650000000103"/>
    <x v="26"/>
    <x v="0"/>
    <n v="4"/>
    <x v="3"/>
    <x v="1"/>
    <x v="0"/>
  </r>
  <r>
    <d v="2025-04-10T00:00:00"/>
    <s v="COMBUSTIVEL EQUIPAMENTOS (60,36%);"/>
    <m/>
    <n v="1722.08"/>
    <n v="-21224.730000000105"/>
    <x v="27"/>
    <x v="0"/>
    <n v="4"/>
    <x v="3"/>
    <x v="1"/>
    <x v="0"/>
  </r>
  <r>
    <d v="2025-04-10T00:00:00"/>
    <s v="DIARISTA SR. APRIGIO - MARIA MADALENA XAVIER VIEIRA-RETIRADAS GILVAN / GENILDO (100,00%);"/>
    <m/>
    <n v="1000"/>
    <n v="-22224.730000000105"/>
    <x v="54"/>
    <x v="0"/>
    <n v="4"/>
    <x v="3"/>
    <x v="1"/>
    <x v="0"/>
  </r>
  <r>
    <d v="2025-04-11T00:00:00"/>
    <s v="ARTHUR RODRIGUES SEIDEMAN - PIX (64) 9 9302-3866-TRANSPORTE DE COLABORADORES  (100,00%);"/>
    <m/>
    <n v="490"/>
    <n v="-22714.730000000105"/>
    <x v="39"/>
    <x v="0"/>
    <n v="4"/>
    <x v="3"/>
    <x v="1"/>
    <x v="0"/>
  </r>
  <r>
    <d v="2025-04-11T00:00:00"/>
    <s v="FRANCISCO IVANILSON ROCHA DE CARVALHO-ACERTO RESCISORIOS  (100,00%);"/>
    <m/>
    <n v="1120.52"/>
    <n v="-23835.250000000106"/>
    <x v="51"/>
    <x v="0"/>
    <n v="4"/>
    <x v="3"/>
    <x v="1"/>
    <x v="0"/>
  </r>
  <r>
    <d v="2025-04-11T00:00:00"/>
    <s v="FRANCISCO IVANILSON ROCHA DE CARVALHO-FGTS FUNCIONARIOS  (100,00%);"/>
    <m/>
    <n v="55.54"/>
    <n v="-23890.790000000106"/>
    <x v="58"/>
    <x v="0"/>
    <n v="4"/>
    <x v="3"/>
    <x v="1"/>
    <x v="0"/>
  </r>
  <r>
    <d v="2025-04-11T00:00:00"/>
    <s v="JULIO CESAR DE OLIVEIRA QUEIROZ - PIX 416.142.593-72-TRANSPORTE DE COLABORADORES  (100,00%);"/>
    <m/>
    <n v="6120"/>
    <n v="-30010.790000000106"/>
    <x v="39"/>
    <x v="0"/>
    <n v="4"/>
    <x v="3"/>
    <x v="1"/>
    <x v="0"/>
  </r>
  <r>
    <d v="2025-04-11T00:00:00"/>
    <s v="REFEIÇÃO COLABORADOR - DAMIÃO BORGES AMARANTE-REFEIÇÕES COLABORADORES (100,00%);"/>
    <m/>
    <n v="252.5"/>
    <n v="-30263.290000000106"/>
    <x v="35"/>
    <x v="0"/>
    <n v="4"/>
    <x v="3"/>
    <x v="1"/>
    <x v="0"/>
  </r>
  <r>
    <d v="2025-04-11T00:00:00"/>
    <s v="KIT CALOTA FIAT MOBI-MANUTENÇÃO/PEÇAS  VEICULOS (100,00%);"/>
    <m/>
    <n v="146.16999999999999"/>
    <n v="-30409.460000000105"/>
    <x v="43"/>
    <x v="0"/>
    <n v="4"/>
    <x v="3"/>
    <x v="1"/>
    <x v="0"/>
  </r>
  <r>
    <d v="2025-04-11T00:00:00"/>
    <s v="EDSON MOREIRA DA SILVA - PIX 935.070.621-00-MANUTENÇÃO/PEÇAS MAQUINAS E EQUIPAMENTOS (100,00%);"/>
    <m/>
    <n v="1500"/>
    <n v="-31909.460000000105"/>
    <x v="48"/>
    <x v="0"/>
    <n v="4"/>
    <x v="3"/>
    <x v="1"/>
    <x v="0"/>
  </r>
  <r>
    <d v="2025-04-11T00:00:00"/>
    <s v="SERVIÇO LOCAÇÃO MUNCK P/ RETIRADA DE EQUIPAMENTOS-LOCAÇÃO MUNCK / GUINDASTES (100,00%);"/>
    <m/>
    <n v="200"/>
    <n v="-32109.460000000105"/>
    <x v="37"/>
    <x v="0"/>
    <n v="4"/>
    <x v="3"/>
    <x v="1"/>
    <x v="0"/>
  </r>
  <r>
    <d v="2025-04-11T00:00:00"/>
    <s v="REVISÃO ELÉTRICA ÔNIBUS SCANER-MANUTENÇÃO/PEÇAS  VEICULOS (100,00%);"/>
    <m/>
    <n v="1349"/>
    <n v="-33458.460000000108"/>
    <x v="43"/>
    <x v="0"/>
    <n v="4"/>
    <x v="3"/>
    <x v="1"/>
    <x v="0"/>
  </r>
  <r>
    <d v="2025-04-11T00:00:00"/>
    <s v="DESPESA VIAGEM VALDMAR P/ MONJOLOS-HOTEL COLABORADORES  (62,50%)"/>
    <m/>
    <n v="250"/>
    <n v="-33708.460000000108"/>
    <x v="44"/>
    <x v="0"/>
    <n v="4"/>
    <x v="3"/>
    <x v="1"/>
    <x v="0"/>
  </r>
  <r>
    <d v="2025-04-11T00:00:00"/>
    <s v="REFEIÇÕES COLABORADORES (37,50%);"/>
    <m/>
    <n v="150"/>
    <n v="-33858.460000000108"/>
    <x v="35"/>
    <x v="0"/>
    <n v="4"/>
    <x v="3"/>
    <x v="1"/>
    <x v="0"/>
  </r>
  <r>
    <d v="2025-04-11T00:00:00"/>
    <s v="COMBUSTIVEL-COMBUSTIVEL VEICULOS (100,00%);"/>
    <m/>
    <n v="80.66"/>
    <n v="-33939.120000000112"/>
    <x v="26"/>
    <x v="0"/>
    <n v="4"/>
    <x v="3"/>
    <x v="1"/>
    <x v="0"/>
  </r>
  <r>
    <d v="2025-04-11T00:00:00"/>
    <s v="ALIMENTAÇÃO ADM-ALIMENTAÇÃO ADM (100,00%);"/>
    <m/>
    <n v="80"/>
    <n v="-34019.120000000112"/>
    <x v="66"/>
    <x v="0"/>
    <n v="4"/>
    <x v="3"/>
    <x v="1"/>
    <x v="0"/>
  </r>
  <r>
    <d v="2025-04-11T00:00:00"/>
    <s v="PASSAGEM COLABORADOR - JOSE NILTON PEREIRA-PASSAGENS COLABORADORES (100,00%);"/>
    <m/>
    <n v="280"/>
    <n v="-34299.120000000112"/>
    <x v="36"/>
    <x v="0"/>
    <n v="4"/>
    <x v="3"/>
    <x v="1"/>
    <x v="0"/>
  </r>
  <r>
    <d v="2025-04-11T00:00:00"/>
    <s v="TRANSFERÊNCIA ENTRE BANCOS CEF X ITAÚ-Transferência entre Bancos (100,00%);"/>
    <n v="25000"/>
    <m/>
    <n v="-9299.1200000001118"/>
    <x v="6"/>
    <x v="0"/>
    <n v="4"/>
    <x v="3"/>
    <x v="1"/>
    <x v="0"/>
  </r>
  <r>
    <d v="2025-04-11T00:00:00"/>
    <s v="INTERNET ADM-INTERNET / TELEFONE ADM  (100,00%);"/>
    <m/>
    <n v="142.97"/>
    <n v="-9442.0900000001111"/>
    <x v="84"/>
    <x v="0"/>
    <n v="4"/>
    <x v="3"/>
    <x v="1"/>
    <x v="0"/>
  </r>
  <r>
    <d v="2025-04-11T00:00:00"/>
    <s v="PAGAMENTO DO 50% VALOR DO CREA-SERVIÇO CREA ANUIDADE (100,00%);"/>
    <n v="251.13"/>
    <m/>
    <n v="-9190.9600000001119"/>
    <x v="113"/>
    <x v="0"/>
    <n v="4"/>
    <x v="3"/>
    <x v="1"/>
    <x v="0"/>
  </r>
  <r>
    <d v="2025-04-14T00:00:00"/>
    <s v="COMISSAO PLEITO CMOC MINERAÇÃO - 2024-BONIFICAÇOES (100,00%);"/>
    <m/>
    <n v="1000"/>
    <n v="-10190.960000000112"/>
    <x v="45"/>
    <x v="0"/>
    <n v="4"/>
    <x v="3"/>
    <x v="1"/>
    <x v="0"/>
  </r>
  <r>
    <d v="2025-04-14T00:00:00"/>
    <s v="VALE ALIMENTAÇÃO REF. 03/2025-VALE ALIMENTAÇÃO (100,00%);"/>
    <m/>
    <n v="19064"/>
    <n v="-29254.960000000112"/>
    <x v="76"/>
    <x v="0"/>
    <n v="4"/>
    <x v="3"/>
    <x v="1"/>
    <x v="0"/>
  </r>
  <r>
    <d v="2025-04-14T00:00:00"/>
    <s v="13 OVOS DE PASCOA PARA ADM-ALIMENTAÇÃO ADM (100,00%);"/>
    <m/>
    <n v="332.5"/>
    <n v="-29587.460000000112"/>
    <x v="66"/>
    <x v="0"/>
    <n v="4"/>
    <x v="3"/>
    <x v="1"/>
    <x v="0"/>
  </r>
  <r>
    <d v="2025-04-14T00:00:00"/>
    <s v="DESPESAS COM PROCESSO SIDNEI-DESPESAS COM PROCESSOS  (100,00%);"/>
    <m/>
    <n v="287.77999999999997"/>
    <n v="-29875.240000000111"/>
    <x v="15"/>
    <x v="0"/>
    <n v="4"/>
    <x v="3"/>
    <x v="1"/>
    <x v="0"/>
  </r>
  <r>
    <d v="2025-04-14T00:00:00"/>
    <s v="MCZA INF. COM. DE SERVIÇO LTDA - PIX 04.802.532/0001-01-MATERIAIS DE INFORMATICA / COMPUTADOR (100,00%);"/>
    <m/>
    <n v="784.08"/>
    <n v="-30659.320000000112"/>
    <x v="70"/>
    <x v="0"/>
    <n v="4"/>
    <x v="3"/>
    <x v="1"/>
    <x v="0"/>
  </r>
  <r>
    <d v="2025-04-14T00:00:00"/>
    <s v="DESPESAS GOIANESIA X BARRO ALTO-PASSAGENS COLABORADORES (100,00%);"/>
    <m/>
    <n v="150"/>
    <n v="-30809.320000000112"/>
    <x v="36"/>
    <x v="0"/>
    <n v="4"/>
    <x v="3"/>
    <x v="1"/>
    <x v="0"/>
  </r>
  <r>
    <d v="2025-04-14T00:00:00"/>
    <s v="ALIMENTAÇÃO ADM-ALIMENTAÇÃO ADM (100,00%);"/>
    <m/>
    <n v="80"/>
    <n v="-30889.320000000112"/>
    <x v="66"/>
    <x v="0"/>
    <n v="4"/>
    <x v="3"/>
    <x v="1"/>
    <x v="0"/>
  </r>
  <r>
    <d v="2025-04-14T00:00:00"/>
    <s v="CASA PACK  DISTRIB. DE EMB. - PIX 43.564.720/0001-92-MATERIAIS DE CONSUMO EM OBRAS  (100,00%);"/>
    <m/>
    <n v="34"/>
    <n v="-30923.320000000112"/>
    <x v="23"/>
    <x v="0"/>
    <n v="4"/>
    <x v="3"/>
    <x v="1"/>
    <x v="0"/>
  </r>
  <r>
    <d v="2025-04-14T00:00:00"/>
    <s v="20 FAIXAS REFLETIVA-EPIS (100,00%);"/>
    <m/>
    <n v="77.8"/>
    <n v="-31001.120000000112"/>
    <x v="20"/>
    <x v="0"/>
    <n v="4"/>
    <x v="3"/>
    <x v="1"/>
    <x v="0"/>
  </r>
  <r>
    <d v="2025-04-14T00:00:00"/>
    <s v="MANUTENÇÃO ELETRICA E MANUTENÇÃO BOLSA DE AR-MANUTENÇÃO/PEÇAS  VEICULOS (100,00%);"/>
    <m/>
    <n v="438.84"/>
    <n v="-31439.960000000112"/>
    <x v="43"/>
    <x v="0"/>
    <n v="4"/>
    <x v="3"/>
    <x v="1"/>
    <x v="0"/>
  </r>
  <r>
    <d v="2025-04-14T00:00:00"/>
    <s v="DESPESA VIAGEM RAFAEL CALAÇO-REFEIÇÕES COLABORADORES (58,62%)"/>
    <m/>
    <n v="169.99"/>
    <n v="-31609.950000000114"/>
    <x v="35"/>
    <x v="0"/>
    <n v="4"/>
    <x v="3"/>
    <x v="1"/>
    <x v="0"/>
  </r>
  <r>
    <d v="2025-04-14T00:00:00"/>
    <s v="PASSAGENS COLABORADORES (41,38%);"/>
    <m/>
    <n v="120.01"/>
    <n v="-31729.960000000112"/>
    <x v="36"/>
    <x v="0"/>
    <n v="4"/>
    <x v="3"/>
    <x v="1"/>
    <x v="0"/>
  </r>
  <r>
    <d v="2025-04-14T00:00:00"/>
    <s v="RESTAURANTE MATA FOME - PIX 57.730.611/0001-02-REFEIÇÕES COLABORADORES (100,00%);"/>
    <m/>
    <n v="3656"/>
    <n v="-35385.960000000108"/>
    <x v="35"/>
    <x v="0"/>
    <n v="4"/>
    <x v="3"/>
    <x v="1"/>
    <x v="0"/>
  </r>
  <r>
    <d v="2025-04-14T00:00:00"/>
    <s v="VISTORIA HB20-CUSTOS E GUIAS DE TRANSFERENCIA VEICULOS (100,00%);"/>
    <m/>
    <n v="100"/>
    <n v="-35485.960000000108"/>
    <x v="118"/>
    <x v="0"/>
    <n v="4"/>
    <x v="3"/>
    <x v="1"/>
    <x v="0"/>
  </r>
  <r>
    <d v="2025-04-14T00:00:00"/>
    <s v="PASSAGENS COLABORADORES REF. 07/04 A 11/04-PASSAGENS COLABORADORES (100,00%);"/>
    <m/>
    <n v="8254.8700000000008"/>
    <n v="-43740.830000000111"/>
    <x v="36"/>
    <x v="0"/>
    <n v="4"/>
    <x v="3"/>
    <x v="1"/>
    <x v="0"/>
  </r>
  <r>
    <d v="2025-04-14T00:00:00"/>
    <s v="TRANSFERÊNCIA ENTRE BANCOS ITAÚ ANDAIMES X ITAÚ-Transferência entre Bancos (100,00%);"/>
    <n v="25000"/>
    <m/>
    <n v="-18740.830000000111"/>
    <x v="6"/>
    <x v="0"/>
    <n v="4"/>
    <x v="3"/>
    <x v="1"/>
    <x v="0"/>
  </r>
  <r>
    <d v="2025-04-14T00:00:00"/>
    <s v="VIAGEM STEFÂNIA MONJOLOS X GOIÂNIA-COMBUSTIVEL VEICULOS (70,00%)"/>
    <m/>
    <n v="700"/>
    <n v="-19440.830000000111"/>
    <x v="26"/>
    <x v="0"/>
    <n v="4"/>
    <x v="3"/>
    <x v="1"/>
    <x v="0"/>
  </r>
  <r>
    <d v="2025-04-14T00:00:00"/>
    <s v="REFEIÇÕES COLABORADORES (25,00%)"/>
    <m/>
    <n v="250"/>
    <n v="-19690.830000000111"/>
    <x v="35"/>
    <x v="0"/>
    <n v="4"/>
    <x v="3"/>
    <x v="1"/>
    <x v="0"/>
  </r>
  <r>
    <d v="2025-04-14T00:00:00"/>
    <s v="PEDAGIOS  (5,00%);"/>
    <m/>
    <n v="50"/>
    <n v="-19740.830000000111"/>
    <x v="72"/>
    <x v="0"/>
    <n v="4"/>
    <x v="3"/>
    <x v="1"/>
    <x v="0"/>
  </r>
  <r>
    <d v="2025-04-14T00:00:00"/>
    <s v="REEM EMPRESA BSM GUINDASTE-MANUTENÇÃO/PEÇAS  VEICULOS (100,00%);"/>
    <n v="2050"/>
    <m/>
    <n v="-17690.830000000111"/>
    <x v="13"/>
    <x v="0"/>
    <n v="4"/>
    <x v="3"/>
    <x v="1"/>
    <x v="0"/>
  </r>
  <r>
    <d v="2025-04-15T00:00:00"/>
    <s v="FOSFATO-Recebimento de Clientes (100,00%);"/>
    <n v="30108.79"/>
    <m/>
    <n v="12417.95999999989"/>
    <x v="3"/>
    <x v="0"/>
    <n v="4"/>
    <x v="3"/>
    <x v="1"/>
    <x v="0"/>
  </r>
  <r>
    <d v="2025-04-15T00:00:00"/>
    <s v="FOSFATO-Recebimento de Clientes (100,00%);"/>
    <n v="76512"/>
    <m/>
    <n v="88929.95999999989"/>
    <x v="3"/>
    <x v="0"/>
    <n v="4"/>
    <x v="3"/>
    <x v="1"/>
    <x v="0"/>
  </r>
  <r>
    <d v="2025-04-15T00:00:00"/>
    <s v="NIOBIO-Recebimento de Clientes (100,00%);"/>
    <n v="16805.060000000001"/>
    <m/>
    <n v="105735.01999999989"/>
    <x v="3"/>
    <x v="0"/>
    <n v="4"/>
    <x v="3"/>
    <x v="1"/>
    <x v="0"/>
  </r>
  <r>
    <d v="2025-04-15T00:00:00"/>
    <s v="FOSFATO-Recebimento de Clientes (100,00%);"/>
    <n v="42940.89"/>
    <m/>
    <n v="148675.90999999989"/>
    <x v="3"/>
    <x v="0"/>
    <n v="4"/>
    <x v="3"/>
    <x v="1"/>
    <x v="0"/>
  </r>
  <r>
    <d v="2025-04-15T00:00:00"/>
    <s v="INTERNET AABA-INTERNET OBRAS  (100,00%);"/>
    <m/>
    <n v="70"/>
    <n v="148605.90999999989"/>
    <x v="30"/>
    <x v="0"/>
    <n v="4"/>
    <x v="3"/>
    <x v="1"/>
    <x v="0"/>
  </r>
  <r>
    <d v="2025-04-15T00:00:00"/>
    <s v="IPVA SAVEIRO RB MBVS - PLACA QTN3I85 4º PARCELA-IPVA (100,00%);"/>
    <m/>
    <n v="198.65"/>
    <n v="148407.25999999989"/>
    <x v="105"/>
    <x v="0"/>
    <n v="4"/>
    <x v="3"/>
    <x v="1"/>
    <x v="0"/>
  </r>
  <r>
    <d v="2025-04-15T00:00:00"/>
    <s v="IPVA FIAT/TORO FREEDOM AT9 D - PLACA PLQ2I02 4º PARCELA-IPVA (100,00%);"/>
    <m/>
    <n v="440.35"/>
    <n v="147966.90999999989"/>
    <x v="105"/>
    <x v="0"/>
    <n v="4"/>
    <x v="3"/>
    <x v="1"/>
    <x v="0"/>
  </r>
  <r>
    <d v="2025-04-15T00:00:00"/>
    <s v="IPVA CHEVROLET/S10 LT DD4 - PLACA OBA1J57 4º PARCELA-IPVA (100,00%);"/>
    <m/>
    <n v="354.6"/>
    <n v="147612.30999999988"/>
    <x v="105"/>
    <x v="0"/>
    <n v="4"/>
    <x v="3"/>
    <x v="1"/>
    <x v="0"/>
  </r>
  <r>
    <d v="2025-04-15T00:00:00"/>
    <s v="IPVA RENAULT/OROCH PRO 16 - PLACA SDK1B29 4º PARCELA-IPVA (100,00%);"/>
    <m/>
    <n v="353.48"/>
    <n v="147258.82999999987"/>
    <x v="105"/>
    <x v="0"/>
    <n v="4"/>
    <x v="3"/>
    <x v="1"/>
    <x v="0"/>
  </r>
  <r>
    <d v="2025-04-15T00:00:00"/>
    <s v="IPVA IVECO/CITYCLASS 70C17 - PLACA ONB7A66 4º PARCELA-IPVA (100,00%);"/>
    <m/>
    <n v="117.39"/>
    <n v="147141.43999999986"/>
    <x v="105"/>
    <x v="0"/>
    <n v="4"/>
    <x v="3"/>
    <x v="1"/>
    <x v="0"/>
  </r>
  <r>
    <d v="2025-04-15T00:00:00"/>
    <s v="IPVA HYUNDAI/HB20S 1.6A PREM - PLACA QTS7F16 4º PARCELA-IPVA (100,00%);"/>
    <m/>
    <n v="253.11"/>
    <n v="146888.32999999987"/>
    <x v="105"/>
    <x v="0"/>
    <n v="4"/>
    <x v="3"/>
    <x v="1"/>
    <x v="0"/>
  </r>
  <r>
    <d v="2025-04-15T00:00:00"/>
    <s v="IPVA FORD/KA SE 1.0 HA C - PLACA RBM4C88 4º PARCELA-IPVA (100,00%);"/>
    <m/>
    <n v="132.57"/>
    <n v="146755.75999999986"/>
    <x v="105"/>
    <x v="0"/>
    <n v="4"/>
    <x v="3"/>
    <x v="1"/>
    <x v="0"/>
  </r>
  <r>
    <d v="2025-04-15T00:00:00"/>
    <s v="IPVA FIAT/ARGO DRIVE 1.0 - PLACA PBE2E75 4º PARCELA-IPVA (100,00%);"/>
    <m/>
    <n v="129.22"/>
    <n v="146626.53999999986"/>
    <x v="105"/>
    <x v="0"/>
    <n v="4"/>
    <x v="3"/>
    <x v="1"/>
    <x v="0"/>
  </r>
  <r>
    <d v="2025-04-15T00:00:00"/>
    <s v="IPVA I/FORD RANGER XLTCD3D4A - PLACA SDN9A29 4º PARCELA-IPVA (100,00%);"/>
    <m/>
    <n v="980.62"/>
    <n v="145645.91999999987"/>
    <x v="105"/>
    <x v="0"/>
    <n v="4"/>
    <x v="3"/>
    <x v="1"/>
    <x v="0"/>
  </r>
  <r>
    <d v="2025-04-15T00:00:00"/>
    <s v="IPVA I/FORD RANGER XLTCD4A32C - PLACA RCF2A85 4º PARCELA-IPVA (100,00%);"/>
    <m/>
    <n v="621.51"/>
    <n v="145024.40999999986"/>
    <x v="105"/>
    <x v="0"/>
    <n v="4"/>
    <x v="3"/>
    <x v="1"/>
    <x v="0"/>
  </r>
  <r>
    <d v="2025-04-15T00:00:00"/>
    <s v="IPVA I/FORD RANGER XLTCD4A32C - PLACA PRW6F12 4º PARCELA-IPVA (100,00%);"/>
    <m/>
    <n v="562.98"/>
    <n v="144461.42999999985"/>
    <x v="105"/>
    <x v="0"/>
    <n v="4"/>
    <x v="3"/>
    <x v="1"/>
    <x v="0"/>
  </r>
  <r>
    <d v="2025-04-15T00:00:00"/>
    <s v="IPVA EFFA/V21 - PLACA SDJ9E34 4º PARCELA-IPVA (100,00%);"/>
    <m/>
    <n v="323.81"/>
    <n v="144137.61999999985"/>
    <x v="105"/>
    <x v="0"/>
    <n v="4"/>
    <x v="3"/>
    <x v="1"/>
    <x v="0"/>
  </r>
  <r>
    <d v="2025-04-15T00:00:00"/>
    <s v="IPVA FIAT/DOBLO ESSENCE 7L E - PLACA RMN9D83 4º PARCELA-IPVA (100,00%);"/>
    <m/>
    <n v="276.27"/>
    <n v="143861.34999999986"/>
    <x v="105"/>
    <x v="0"/>
    <n v="4"/>
    <x v="3"/>
    <x v="1"/>
    <x v="0"/>
  </r>
  <r>
    <d v="2025-04-15T00:00:00"/>
    <s v="INSPENÇÃO EM 03 MÁQUINAS DE HIDROJATO-SERVIÇO LAUDO TECNICO (100,00%);"/>
    <m/>
    <n v="2750"/>
    <n v="141111.34999999986"/>
    <x v="79"/>
    <x v="0"/>
    <n v="4"/>
    <x v="3"/>
    <x v="1"/>
    <x v="0"/>
  </r>
  <r>
    <d v="2025-04-15T00:00:00"/>
    <s v="IPVA RENAULT/OROCH EXP 16 SCE - PLACA RTP7H45 4º PARCELA-IPVA (100,00%);"/>
    <m/>
    <n v="283.44"/>
    <n v="140827.90999999986"/>
    <x v="105"/>
    <x v="0"/>
    <n v="4"/>
    <x v="3"/>
    <x v="1"/>
    <x v="0"/>
  </r>
  <r>
    <d v="2025-04-15T00:00:00"/>
    <s v="ALUGUEL KITNET GOIANIA  15/04 A 15/05-ALUGUEL ALOJAMENTO  (100,00%);"/>
    <m/>
    <n v="1300"/>
    <n v="139527.90999999986"/>
    <x v="21"/>
    <x v="0"/>
    <n v="4"/>
    <x v="3"/>
    <x v="1"/>
    <x v="0"/>
  </r>
  <r>
    <d v="2025-04-15T00:00:00"/>
    <s v="RUA AV. BEATRIZ BRAGA CASA 03 REF. 15-04 A 15-05-25-ALUGUEL ALOJAMENTO  (100,00%);"/>
    <m/>
    <n v="800"/>
    <n v="138727.90999999986"/>
    <x v="21"/>
    <x v="0"/>
    <n v="4"/>
    <x v="3"/>
    <x v="1"/>
    <x v="0"/>
  </r>
  <r>
    <d v="2025-04-15T00:00:00"/>
    <s v="R. FRANCISCA NOG. COSTA Nº 564  15.04 A 15.05-ALUGUEL ALOJAMENTO  (100,00%);"/>
    <m/>
    <n v="1500"/>
    <n v="137227.90999999986"/>
    <x v="21"/>
    <x v="0"/>
    <n v="4"/>
    <x v="3"/>
    <x v="1"/>
    <x v="0"/>
  </r>
  <r>
    <d v="2025-04-15T00:00:00"/>
    <s v="RUA DO NIQUEL COND. ACACIA APT. 102 REF. 15-04 A 15-05-ALUGUEL ALOJAMENTO  (100,00%);"/>
    <m/>
    <n v="1160"/>
    <n v="136067.90999999986"/>
    <x v="21"/>
    <x v="0"/>
    <n v="4"/>
    <x v="3"/>
    <x v="1"/>
    <x v="0"/>
  </r>
  <r>
    <d v="2025-04-15T00:00:00"/>
    <s v="ELESSANDRO OLIVEIRA - PIX  elessandrodeoliveira07@gmail.com-ALUGUEL ALOJAMENTO  (100,00%);"/>
    <m/>
    <n v="850"/>
    <n v="135217.90999999986"/>
    <x v="21"/>
    <x v="0"/>
    <n v="4"/>
    <x v="3"/>
    <x v="1"/>
    <x v="0"/>
  </r>
  <r>
    <d v="2025-04-15T00:00:00"/>
    <s v="R. DAS ANGÉLICAS S/N REF.  03/25-AGUA ADM (100,00%);"/>
    <m/>
    <n v="178"/>
    <n v="135039.90999999986"/>
    <x v="80"/>
    <x v="0"/>
    <n v="4"/>
    <x v="3"/>
    <x v="1"/>
    <x v="0"/>
  </r>
  <r>
    <d v="2025-04-15T00:00:00"/>
    <s v="R. ALFEU MARRA Nº 65 CENTRO REF. 03/2025-AGUA ALOJAMENTO (100,00%);"/>
    <m/>
    <n v="322.27"/>
    <n v="134717.63999999987"/>
    <x v="83"/>
    <x v="0"/>
    <n v="4"/>
    <x v="3"/>
    <x v="1"/>
    <x v="0"/>
  </r>
  <r>
    <d v="2025-04-15T00:00:00"/>
    <s v="R. JACY GUIMARAES 12 CS REF. 03/2025-ENERGIA ALOJAMENTO (100,00%);"/>
    <m/>
    <n v="141.6"/>
    <n v="134576.03999999986"/>
    <x v="81"/>
    <x v="0"/>
    <n v="4"/>
    <x v="3"/>
    <x v="1"/>
    <x v="0"/>
  </r>
  <r>
    <d v="2025-04-15T00:00:00"/>
    <s v="R. JACY GUIMARÃES, 12 REF. 03/2025-AGUA ALOJAMENTO (100,00%);"/>
    <m/>
    <n v="37.18"/>
    <n v="134538.85999999987"/>
    <x v="83"/>
    <x v="0"/>
    <n v="4"/>
    <x v="3"/>
    <x v="1"/>
    <x v="0"/>
  </r>
  <r>
    <d v="2025-04-15T00:00:00"/>
    <s v="R. ALFEU MARRA Nº 65 REF. 03/2025-ENERGIA ALOJAMENTO (100,00%);"/>
    <m/>
    <n v="103.33"/>
    <n v="134435.52999999988"/>
    <x v="81"/>
    <x v="0"/>
    <n v="4"/>
    <x v="3"/>
    <x v="1"/>
    <x v="0"/>
  </r>
  <r>
    <d v="2025-04-15T00:00:00"/>
    <s v="R. DOS ANDRADAS 211 REF. 03/2025-ENERGIA ALOJAMENTO (100,00%);"/>
    <m/>
    <n v="641.08000000000004"/>
    <n v="133794.4499999999"/>
    <x v="81"/>
    <x v="0"/>
    <n v="4"/>
    <x v="3"/>
    <x v="1"/>
    <x v="0"/>
  </r>
  <r>
    <d v="2025-04-15T00:00:00"/>
    <s v="R. DOS ANDRADAS 211 REF. 04/2025-AGUA ALOJAMENTO (100,00%);"/>
    <m/>
    <n v="608.73"/>
    <n v="133185.71999999988"/>
    <x v="83"/>
    <x v="0"/>
    <n v="4"/>
    <x v="3"/>
    <x v="1"/>
    <x v="0"/>
  </r>
  <r>
    <d v="2025-04-15T00:00:00"/>
    <s v="AV. DOS INCONFIDENTES 395, ABADIA MÊS 02/2025-AGUA ALOJAMENTO (100,00%);"/>
    <m/>
    <n v="213.83"/>
    <n v="132971.8899999999"/>
    <x v="83"/>
    <x v="0"/>
    <n v="4"/>
    <x v="3"/>
    <x v="1"/>
    <x v="0"/>
  </r>
  <r>
    <d v="2025-04-15T00:00:00"/>
    <s v="AV. DOS INCONFIDENTES 395, ABADIA MÊS 04/2025-AGUA ALOJAMENTO (100,00%);"/>
    <m/>
    <n v="231.93"/>
    <n v="132739.9599999999"/>
    <x v="83"/>
    <x v="0"/>
    <n v="4"/>
    <x v="3"/>
    <x v="1"/>
    <x v="0"/>
  </r>
  <r>
    <d v="2025-04-15T00:00:00"/>
    <s v="RUA 402 Nº 916 CASA 02 BAIRRO PORTAL NORTE REF. 03/2025-ENERGIA ALOJAMENTO (100,00%);"/>
    <m/>
    <n v="217.19"/>
    <n v="132522.7699999999"/>
    <x v="81"/>
    <x v="0"/>
    <n v="4"/>
    <x v="3"/>
    <x v="1"/>
    <x v="0"/>
  </r>
  <r>
    <d v="2025-04-15T00:00:00"/>
    <s v="R. 402 Nº 916 QD 64 LT 08 REF. 03/2025-AGUA ALOJAMENTO (100,00%);"/>
    <m/>
    <n v="289.92"/>
    <n v="132232.84999999989"/>
    <x v="83"/>
    <x v="0"/>
    <n v="4"/>
    <x v="3"/>
    <x v="1"/>
    <x v="0"/>
  </r>
  <r>
    <d v="2025-04-15T00:00:00"/>
    <s v="RUA 413, Nº 315 BAIRRO PONTAL NORTE REF. 03/2025-ENERGIA ALOJAMENTO (100,00%);"/>
    <m/>
    <n v="159.1"/>
    <n v="132073.74999999988"/>
    <x v="81"/>
    <x v="0"/>
    <n v="4"/>
    <x v="3"/>
    <x v="1"/>
    <x v="0"/>
  </r>
  <r>
    <d v="2025-04-15T00:00:00"/>
    <s v="RUA 413, 315 CASA 01 PONTAL NORTE REF. 03/2025-AGUA ALOJAMENTO (100,00%);"/>
    <m/>
    <n v="222.84"/>
    <n v="131850.90999999989"/>
    <x v="83"/>
    <x v="0"/>
    <n v="4"/>
    <x v="3"/>
    <x v="1"/>
    <x v="0"/>
  </r>
  <r>
    <d v="2025-04-15T00:00:00"/>
    <s v="RUA . 2, 44 JK CATALÃO  MES 03/2025-ENERGIA ALOJAMENTO (100,00%);"/>
    <m/>
    <n v="193.21"/>
    <n v="131657.6999999999"/>
    <x v="81"/>
    <x v="0"/>
    <n v="4"/>
    <x v="3"/>
    <x v="1"/>
    <x v="0"/>
  </r>
  <r>
    <d v="2025-04-15T00:00:00"/>
    <s v="SANEAMENTO RUA . 2, 44 JK CATALÃO  MES 03/2025-AGUA ALOJAMENTO (100,00%);"/>
    <m/>
    <n v="198.4"/>
    <n v="131459.2999999999"/>
    <x v="83"/>
    <x v="0"/>
    <n v="4"/>
    <x v="3"/>
    <x v="1"/>
    <x v="0"/>
  </r>
  <r>
    <d v="2025-04-15T00:00:00"/>
    <s v="BRINDES 2 FAQUEIROS 20 AGENDAS-SERVIÇO BRINDES E ACESSORIOS (100,00%);"/>
    <m/>
    <n v="539"/>
    <n v="130920.2999999999"/>
    <x v="108"/>
    <x v="0"/>
    <n v="4"/>
    <x v="3"/>
    <x v="1"/>
    <x v="0"/>
  </r>
  <r>
    <d v="2025-04-15T00:00:00"/>
    <s v="RUA 419 Nº 85 QD 27 LT 11 PONTAL NORTE REF. 03/25-ENERGIA ALOJAMENTO (100,00%);"/>
    <m/>
    <n v="210.2"/>
    <n v="130710.0999999999"/>
    <x v="81"/>
    <x v="0"/>
    <n v="4"/>
    <x v="3"/>
    <x v="1"/>
    <x v="0"/>
  </r>
  <r>
    <d v="2025-04-15T00:00:00"/>
    <s v="RUA 419 Nº 85 QD 27 LT 11 PONTAL NORTE REF. 02/25-AGUA ALOJAMENTO (100,00%);"/>
    <m/>
    <n v="201.6"/>
    <n v="130508.4999999999"/>
    <x v="83"/>
    <x v="0"/>
    <n v="4"/>
    <x v="3"/>
    <x v="1"/>
    <x v="0"/>
  </r>
  <r>
    <d v="2025-04-15T00:00:00"/>
    <s v="RUA 419 Nº 85 QD 27 LT 11 PONTAL NORTE REF. 03/25-AGUA ALOJAMENTO (100,00%);"/>
    <m/>
    <n v="228.63"/>
    <n v="130279.86999999989"/>
    <x v="83"/>
    <x v="0"/>
    <n v="4"/>
    <x v="3"/>
    <x v="1"/>
    <x v="0"/>
  </r>
  <r>
    <d v="2025-04-15T00:00:00"/>
    <s v="R. SANTO ANTONIO QD 04 LT 07 REF. 03/2025-ENERGIA ALOJAMENTO (100,00%);"/>
    <m/>
    <n v="647.6"/>
    <n v="129632.26999999989"/>
    <x v="81"/>
    <x v="0"/>
    <n v="4"/>
    <x v="3"/>
    <x v="1"/>
    <x v="0"/>
  </r>
  <r>
    <d v="2025-04-15T00:00:00"/>
    <s v="R. SANTO ANTÔNIO QD 04 LT 07 REF. 03/2025-AGUA ALOJAMENTO (100,00%);"/>
    <m/>
    <n v="752.05"/>
    <n v="128880.21999999988"/>
    <x v="83"/>
    <x v="0"/>
    <n v="4"/>
    <x v="3"/>
    <x v="1"/>
    <x v="0"/>
  </r>
  <r>
    <d v="2025-04-15T00:00:00"/>
    <s v="REF. FOLHA PAGAMENTO 03/2025-SALARIO (100,00%);"/>
    <m/>
    <n v="13717.19"/>
    <n v="115163.02999999988"/>
    <x v="7"/>
    <x v="0"/>
    <n v="4"/>
    <x v="3"/>
    <x v="1"/>
    <x v="0"/>
  </r>
  <r>
    <d v="2025-04-15T00:00:00"/>
    <s v="FEIRA EVENTO PUC-SERVIÇO BRINDES E ACESSORIOS (100,00%);"/>
    <m/>
    <n v="2697.33"/>
    <n v="112465.69999999988"/>
    <x v="108"/>
    <x v="0"/>
    <n v="4"/>
    <x v="3"/>
    <x v="1"/>
    <x v="0"/>
  </r>
  <r>
    <d v="2025-04-15T00:00:00"/>
    <s v="RUA 02, Nº 175 LOTEAMENTO JK REF. 03/2025-ENERGIA ALOJAMENTO (100,00%);"/>
    <m/>
    <n v="302.97000000000003"/>
    <n v="112162.72999999988"/>
    <x v="81"/>
    <x v="0"/>
    <n v="4"/>
    <x v="3"/>
    <x v="1"/>
    <x v="0"/>
  </r>
  <r>
    <d v="2025-04-15T00:00:00"/>
    <s v="RUA 02, 175 QD C LT 09 JK CATALÃO REF. 03/2025-AGUA ALOJAMENTO (100,00%);"/>
    <m/>
    <n v="198.63"/>
    <n v="111964.09999999987"/>
    <x v="83"/>
    <x v="0"/>
    <n v="4"/>
    <x v="3"/>
    <x v="1"/>
    <x v="0"/>
  </r>
  <r>
    <d v="2025-04-15T00:00:00"/>
    <s v="RUA 405, Nº 184 BAIRRO PONTAL NORTE REF. 03/2025-ENERGIA ALOJAMENTO (100,00%);"/>
    <m/>
    <n v="157.59"/>
    <n v="111806.50999999988"/>
    <x v="81"/>
    <x v="0"/>
    <n v="4"/>
    <x v="3"/>
    <x v="1"/>
    <x v="0"/>
  </r>
  <r>
    <d v="2025-04-15T00:00:00"/>
    <s v="RUA 405,184 QD 77 LT 05 REF. 03/2025-AGUA ALOJAMENTO (100,00%);"/>
    <m/>
    <n v="12.78"/>
    <n v="111793.72999999988"/>
    <x v="83"/>
    <x v="0"/>
    <n v="4"/>
    <x v="3"/>
    <x v="1"/>
    <x v="0"/>
  </r>
  <r>
    <d v="2025-04-15T00:00:00"/>
    <s v="GABRIELLE ELIAS DE FREITAS - PIX (64) 9 9259-1215-FRETE TRANSPORTADORA (100,00%);"/>
    <m/>
    <n v="100"/>
    <n v="111693.72999999988"/>
    <x v="31"/>
    <x v="0"/>
    <n v="4"/>
    <x v="3"/>
    <x v="1"/>
    <x v="0"/>
  </r>
  <r>
    <d v="2025-04-15T00:00:00"/>
    <s v="TINTAS E SOLVENTES-TINTAS E SOLVENTES (100,00%);"/>
    <m/>
    <n v="130"/>
    <n v="111563.72999999988"/>
    <x v="34"/>
    <x v="0"/>
    <n v="4"/>
    <x v="3"/>
    <x v="1"/>
    <x v="0"/>
  </r>
  <r>
    <d v="2025-04-15T00:00:00"/>
    <s v="DESPESA VIAGEM VALDMAR P/ EUROCHEM-COMBUSTIVEL VEICULOS (100,00%);"/>
    <m/>
    <n v="400"/>
    <n v="111163.72999999988"/>
    <x v="26"/>
    <x v="0"/>
    <n v="4"/>
    <x v="3"/>
    <x v="1"/>
    <x v="0"/>
  </r>
  <r>
    <d v="2025-04-15T00:00:00"/>
    <s v="MATERIAIS DE INFORMATICA - TINTAS IMPRESSORA-MATERIAIS DE INFORMATICA / COMPUTADOR (100,00%);"/>
    <m/>
    <n v="232"/>
    <n v="110931.72999999988"/>
    <x v="70"/>
    <x v="0"/>
    <n v="4"/>
    <x v="3"/>
    <x v="1"/>
    <x v="0"/>
  </r>
  <r>
    <d v="2025-04-15T00:00:00"/>
    <s v="ALIMENTAÇÃO ADM-ALIMENTAÇÃO ADM (100,00%);"/>
    <m/>
    <n v="96"/>
    <n v="110835.72999999988"/>
    <x v="66"/>
    <x v="0"/>
    <n v="4"/>
    <x v="3"/>
    <x v="1"/>
    <x v="0"/>
  </r>
  <r>
    <d v="2025-04-15T00:00:00"/>
    <s v="KIT 16 CORTINAS P/ ÔNIBUS E PARA SOL ÔNIBUS IVECO-MANUTENÇÃO/PEÇAS  VEICULOS (100,00%);"/>
    <m/>
    <n v="997.59"/>
    <n v="109838.13999999988"/>
    <x v="43"/>
    <x v="0"/>
    <n v="4"/>
    <x v="3"/>
    <x v="1"/>
    <x v="0"/>
  </r>
  <r>
    <d v="2025-04-15T00:00:00"/>
    <s v="DESPESA DE VIAGEM REF. SEMANA 14/04 A 18/04-REFEIÇÕES COLABORADORES (100,00%);"/>
    <m/>
    <n v="3120"/>
    <n v="106718.13999999988"/>
    <x v="35"/>
    <x v="0"/>
    <n v="4"/>
    <x v="3"/>
    <x v="1"/>
    <x v="0"/>
  </r>
  <r>
    <d v="2025-04-15T00:00:00"/>
    <s v="TRANSFERÊNCIA ENTRE BANCOS ITAÚ X SAFRA-Transferência entre Bancos (100,00%);"/>
    <m/>
    <n v="3549.49"/>
    <n v="103168.64999999988"/>
    <x v="1"/>
    <x v="0"/>
    <n v="4"/>
    <x v="3"/>
    <x v="1"/>
    <x v="0"/>
  </r>
  <r>
    <d v="2025-04-15T00:00:00"/>
    <s v="DIARIA HOTEL P/ STEFÂNIA-HOTEL COLABORADORES  (100,00%);"/>
    <m/>
    <n v="95"/>
    <n v="103073.64999999988"/>
    <x v="44"/>
    <x v="0"/>
    <n v="4"/>
    <x v="3"/>
    <x v="1"/>
    <x v="0"/>
  </r>
  <r>
    <d v="2025-04-15T00:00:00"/>
    <s v="COMISSAO VALDMAR SERVIÇO CHAMINE-COMISSÃO  (100,00%);"/>
    <m/>
    <n v="2500"/>
    <n v="100573.64999999988"/>
    <x v="119"/>
    <x v="0"/>
    <n v="4"/>
    <x v="3"/>
    <x v="1"/>
    <x v="0"/>
  </r>
  <r>
    <d v="2025-04-15T00:00:00"/>
    <s v="BONIFICAÇAO NF 2395-BONIFICAÇOES (100,00%);"/>
    <m/>
    <n v="12000"/>
    <n v="88573.649999999878"/>
    <x v="45"/>
    <x v="0"/>
    <n v="4"/>
    <x v="3"/>
    <x v="1"/>
    <x v="0"/>
  </r>
  <r>
    <d v="2025-04-15T00:00:00"/>
    <s v="MANUTENÇÃO HIDROJATO DO YCARO-MANUTENÇÃO/PEÇAS MAQUINAS E EQUIPAMENTOS (100,00%);"/>
    <m/>
    <n v="800"/>
    <n v="87773.649999999878"/>
    <x v="48"/>
    <x v="0"/>
    <n v="4"/>
    <x v="3"/>
    <x v="1"/>
    <x v="0"/>
  </r>
  <r>
    <d v="2025-04-15T00:00:00"/>
    <s v="JUROS LIMITE DA CONTA -JUROS BANCARIOS  (100,00%);"/>
    <m/>
    <n v="1164.9000000000001"/>
    <n v="86608.749999999884"/>
    <x v="2"/>
    <x v="0"/>
    <n v="4"/>
    <x v="3"/>
    <x v="1"/>
    <x v="0"/>
  </r>
  <r>
    <d v="2025-04-16T00:00:00"/>
    <s v="ACORDO JUDICIAL REINALDO FREITAS - MOSAIC UBA-GUIAS TRABALHISTAS E PROCESSO (100,00%);"/>
    <m/>
    <n v="1500"/>
    <n v="85108.749999999884"/>
    <x v="15"/>
    <x v="0"/>
    <n v="4"/>
    <x v="3"/>
    <x v="1"/>
    <x v="0"/>
  </r>
  <r>
    <d v="2025-04-16T00:00:00"/>
    <s v="ACORDO JUDICIAL REINALDO FREITAS - MOSAIC UBA-GUIAS TRABALHISTAS E PROCESSO (100,00%);"/>
    <m/>
    <n v="200"/>
    <n v="84908.749999999884"/>
    <x v="15"/>
    <x v="0"/>
    <n v="4"/>
    <x v="3"/>
    <x v="1"/>
    <x v="0"/>
  </r>
  <r>
    <d v="2025-04-16T00:00:00"/>
    <s v="NR22 - PROGRAMA DE GERENCIAMENTO DE RISCOS - PGR-PROGRAMA DE SEGURANÇA DO TRABALHO  (100,00%);"/>
    <m/>
    <n v="1100"/>
    <n v="83808.749999999884"/>
    <x v="65"/>
    <x v="0"/>
    <n v="4"/>
    <x v="3"/>
    <x v="1"/>
    <x v="0"/>
  </r>
  <r>
    <d v="2025-04-16T00:00:00"/>
    <s v="SERVIÇO DE CONSULTORIA CONSELHO CONSULTIVO GERECIAL-SERVIÇOS DE CONSULTORIA  (100,00%);"/>
    <m/>
    <n v="5500"/>
    <n v="78308.749999999884"/>
    <x v="53"/>
    <x v="0"/>
    <n v="4"/>
    <x v="3"/>
    <x v="1"/>
    <x v="0"/>
  </r>
  <r>
    <d v="2025-04-16T00:00:00"/>
    <s v="EPIS-EPIS (100,00%);"/>
    <m/>
    <n v="2537.5500000000002"/>
    <n v="75771.199999999881"/>
    <x v="20"/>
    <x v="0"/>
    <n v="4"/>
    <x v="3"/>
    <x v="1"/>
    <x v="0"/>
  </r>
  <r>
    <d v="2025-04-16T00:00:00"/>
    <s v="EPIS-EPIS (100,00%);"/>
    <m/>
    <n v="1774.76"/>
    <n v="73996.439999999886"/>
    <x v="20"/>
    <x v="0"/>
    <n v="4"/>
    <x v="3"/>
    <x v="1"/>
    <x v="0"/>
  </r>
  <r>
    <d v="2025-04-16T00:00:00"/>
    <s v="EPIS-EPIS (100,00%);"/>
    <m/>
    <n v="968.79"/>
    <n v="73027.649999999892"/>
    <x v="20"/>
    <x v="0"/>
    <n v="4"/>
    <x v="3"/>
    <x v="1"/>
    <x v="0"/>
  </r>
  <r>
    <d v="2025-04-16T00:00:00"/>
    <s v="PLACAS DE AGULHEIRO-MANUTENÇÃO/PEÇAS MAQUINAS E EQUIPAMENTOS (100,00%);"/>
    <m/>
    <n v="2587.56"/>
    <n v="70440.089999999895"/>
    <x v="48"/>
    <x v="0"/>
    <n v="4"/>
    <x v="3"/>
    <x v="1"/>
    <x v="0"/>
  </r>
  <r>
    <d v="2025-04-16T00:00:00"/>
    <s v="EPIS-EPIS (100,00%);"/>
    <m/>
    <n v="2673.58"/>
    <n v="67766.509999999893"/>
    <x v="20"/>
    <x v="0"/>
    <n v="4"/>
    <x v="3"/>
    <x v="1"/>
    <x v="0"/>
  </r>
  <r>
    <d v="2025-04-16T00:00:00"/>
    <s v="TINTAS E SOLVENTES-TINTAS E SOLVENTES (100,00%);"/>
    <m/>
    <n v="1491"/>
    <n v="66275.509999999893"/>
    <x v="34"/>
    <x v="0"/>
    <n v="4"/>
    <x v="3"/>
    <x v="1"/>
    <x v="0"/>
  </r>
  <r>
    <d v="2025-04-16T00:00:00"/>
    <s v="LOTE 14 REF. 03/2025-IPTU (100,00%);"/>
    <m/>
    <n v="363.44"/>
    <n v="65912.069999999891"/>
    <x v="104"/>
    <x v="0"/>
    <n v="4"/>
    <x v="3"/>
    <x v="1"/>
    <x v="0"/>
  </r>
  <r>
    <d v="2025-04-16T00:00:00"/>
    <s v="LOTE 15 REF. 03/2025-IPTU (100,00%);"/>
    <m/>
    <n v="158.94999999999999"/>
    <n v="65753.119999999893"/>
    <x v="104"/>
    <x v="0"/>
    <n v="4"/>
    <x v="3"/>
    <x v="1"/>
    <x v="0"/>
  </r>
  <r>
    <d v="2025-04-16T00:00:00"/>
    <s v="LOTE 16 REF. 03/2025-IPTU (100,00%);"/>
    <m/>
    <n v="145.29"/>
    <n v="65607.8299999999"/>
    <x v="104"/>
    <x v="0"/>
    <n v="4"/>
    <x v="3"/>
    <x v="1"/>
    <x v="0"/>
  </r>
  <r>
    <d v="2025-04-16T00:00:00"/>
    <s v="LOTE 17 REF. 03/2025-IPTU (100,00%);"/>
    <m/>
    <n v="286.25"/>
    <n v="65321.5799999999"/>
    <x v="104"/>
    <x v="0"/>
    <n v="4"/>
    <x v="3"/>
    <x v="1"/>
    <x v="0"/>
  </r>
  <r>
    <d v="2025-04-16T00:00:00"/>
    <s v="TREINAMENTO NR6 EPIS E EPCs-CURSOS / TREINAMENTOS  (100,00%);"/>
    <m/>
    <n v="779.5"/>
    <n v="64542.0799999999"/>
    <x v="63"/>
    <x v="0"/>
    <n v="4"/>
    <x v="3"/>
    <x v="1"/>
    <x v="0"/>
  </r>
  <r>
    <d v="2025-04-16T00:00:00"/>
    <s v="CONFECÇÃO DE PCMSO-PROGRAMA DE SEGURANÇA DO TRABALHO  (100,00%);"/>
    <m/>
    <n v="524.42999999999995"/>
    <n v="64017.6499999999"/>
    <x v="65"/>
    <x v="0"/>
    <n v="4"/>
    <x v="3"/>
    <x v="1"/>
    <x v="0"/>
  </r>
  <r>
    <d v="2025-04-16T00:00:00"/>
    <s v="EPIS-EPIS (100,00%);"/>
    <m/>
    <n v="1024.8499999999999"/>
    <n v="62992.799999999901"/>
    <x v="20"/>
    <x v="0"/>
    <n v="4"/>
    <x v="3"/>
    <x v="1"/>
    <x v="0"/>
  </r>
  <r>
    <d v="2025-04-16T00:00:00"/>
    <s v="MATERIAL DE CONSUMO-MATERIAIS DE CONSUMO EM OBRAS  (100,00%);"/>
    <m/>
    <n v="501"/>
    <n v="62491.799999999901"/>
    <x v="23"/>
    <x v="0"/>
    <n v="4"/>
    <x v="3"/>
    <x v="1"/>
    <x v="0"/>
  </r>
  <r>
    <d v="2025-04-16T00:00:00"/>
    <s v="MATERIAIS DE CONSUMO-MATERIAIS DE CONSUMO EM OBRAS  (100,00%);"/>
    <m/>
    <n v="716.5"/>
    <n v="61775.299999999901"/>
    <x v="23"/>
    <x v="0"/>
    <n v="4"/>
    <x v="3"/>
    <x v="1"/>
    <x v="0"/>
  </r>
  <r>
    <d v="2025-04-16T00:00:00"/>
    <s v="EPIS-EPIS (100,00%);"/>
    <m/>
    <n v="195"/>
    <n v="61580.299999999901"/>
    <x v="20"/>
    <x v="0"/>
    <n v="4"/>
    <x v="3"/>
    <x v="1"/>
    <x v="0"/>
  </r>
  <r>
    <d v="2025-04-16T00:00:00"/>
    <s v="EPIS-EPIS (100,00%);"/>
    <m/>
    <n v="390"/>
    <n v="61190.299999999901"/>
    <x v="20"/>
    <x v="0"/>
    <n v="4"/>
    <x v="3"/>
    <x v="1"/>
    <x v="0"/>
  </r>
  <r>
    <d v="2025-04-16T00:00:00"/>
    <s v="EPIS-EPIS (100,00%);"/>
    <m/>
    <n v="993.51"/>
    <n v="60196.789999999899"/>
    <x v="20"/>
    <x v="0"/>
    <n v="4"/>
    <x v="3"/>
    <x v="1"/>
    <x v="0"/>
  </r>
  <r>
    <d v="2025-04-16T00:00:00"/>
    <s v="AQUARELA LANCHONETE - PIX 09.327.589/0001-01-REFEIÇÕES COLABORADORES (100,00%);"/>
    <m/>
    <n v="3880"/>
    <n v="56316.789999999899"/>
    <x v="35"/>
    <x v="0"/>
    <n v="4"/>
    <x v="3"/>
    <x v="1"/>
    <x v="0"/>
  </r>
  <r>
    <d v="2025-04-16T00:00:00"/>
    <s v="FRETE UBERABA X SERRA-FRETE ABRASIVOS  (100,00%);"/>
    <m/>
    <n v="2250"/>
    <n v="54066.789999999899"/>
    <x v="127"/>
    <x v="0"/>
    <n v="4"/>
    <x v="3"/>
    <x v="1"/>
    <x v="0"/>
  </r>
  <r>
    <d v="2025-04-16T00:00:00"/>
    <s v="COMBUSTÍVEL VEÍCULOS-COMBUSTIVEL VEICULOS (100,00%);"/>
    <m/>
    <n v="2288.12"/>
    <n v="51778.669999999896"/>
    <x v="26"/>
    <x v="0"/>
    <n v="4"/>
    <x v="3"/>
    <x v="1"/>
    <x v="0"/>
  </r>
  <r>
    <d v="2025-04-16T00:00:00"/>
    <s v="SISTEMA/SERVIDOR REF. 03/2025-SISTEMA / SERVIDOR  (100,00%);"/>
    <m/>
    <n v="1600.97"/>
    <n v="50177.699999999895"/>
    <x v="69"/>
    <x v="0"/>
    <n v="4"/>
    <x v="3"/>
    <x v="1"/>
    <x v="0"/>
  </r>
  <r>
    <d v="2025-04-16T00:00:00"/>
    <s v="CURSO POS EDUARDO 3º MENSALIDADE-CURSOS / TREINAMENTOS  (100,00%);"/>
    <m/>
    <n v="1127.82"/>
    <n v="49049.879999999896"/>
    <x v="63"/>
    <x v="0"/>
    <n v="4"/>
    <x v="3"/>
    <x v="1"/>
    <x v="0"/>
  </r>
  <r>
    <d v="2025-04-16T00:00:00"/>
    <s v="TELEMETRIA / COBLI-SERVIÇO TELEMETRIA / FADIGA (100,00%);"/>
    <m/>
    <n v="1799.4"/>
    <n v="47250.479999999894"/>
    <x v="90"/>
    <x v="0"/>
    <n v="4"/>
    <x v="3"/>
    <x v="1"/>
    <x v="0"/>
  </r>
  <r>
    <d v="2025-04-16T00:00:00"/>
    <s v="RESTAURANTE MARINA - PIX 50.531.065/0001-31-REFEIÇÕES COLABORADORES (100,00%);"/>
    <m/>
    <n v="2988.5"/>
    <n v="44261.979999999894"/>
    <x v="35"/>
    <x v="0"/>
    <n v="4"/>
    <x v="3"/>
    <x v="1"/>
    <x v="0"/>
  </r>
  <r>
    <d v="2025-04-16T00:00:00"/>
    <s v="CURSO POS GECYKA 3º MENSALIDADE-CURSOS / TREINAMENTOS  (100,00%);"/>
    <m/>
    <n v="1127.82"/>
    <n v="43134.159999999894"/>
    <x v="63"/>
    <x v="0"/>
    <n v="4"/>
    <x v="3"/>
    <x v="1"/>
    <x v="0"/>
  </r>
  <r>
    <d v="2025-04-16T00:00:00"/>
    <s v="EXAMES - ASO-EXAMES  (100,00%);"/>
    <m/>
    <n v="1059.8"/>
    <n v="42074.359999999891"/>
    <x v="56"/>
    <x v="0"/>
    <n v="4"/>
    <x v="3"/>
    <x v="1"/>
    <x v="0"/>
  </r>
  <r>
    <d v="2025-04-16T00:00:00"/>
    <s v="SISTEMA / SERVIDOR-SISTEMA / SERVIDOR  (100,00%);"/>
    <m/>
    <n v="730.94"/>
    <n v="41343.419999999889"/>
    <x v="69"/>
    <x v="0"/>
    <n v="4"/>
    <x v="3"/>
    <x v="1"/>
    <x v="0"/>
  </r>
  <r>
    <d v="2025-04-16T00:00:00"/>
    <s v="EPIS-EPIS (100,00%);"/>
    <m/>
    <n v="45"/>
    <n v="41298.419999999889"/>
    <x v="20"/>
    <x v="0"/>
    <n v="4"/>
    <x v="3"/>
    <x v="1"/>
    <x v="0"/>
  </r>
  <r>
    <d v="2025-04-16T00:00:00"/>
    <s v="FERRAMENTAS MANUAIS-MATERIAIS / FERRAMENTAS  MANUAIS  (100,00%);"/>
    <m/>
    <n v="575.75"/>
    <n v="40722.669999999889"/>
    <x v="18"/>
    <x v="0"/>
    <n v="4"/>
    <x v="3"/>
    <x v="1"/>
    <x v="0"/>
  </r>
  <r>
    <d v="2025-04-16T00:00:00"/>
    <s v="EPIS-EPIS (100,00%);"/>
    <m/>
    <n v="117"/>
    <n v="40605.669999999889"/>
    <x v="20"/>
    <x v="0"/>
    <n v="4"/>
    <x v="3"/>
    <x v="1"/>
    <x v="0"/>
  </r>
  <r>
    <d v="2025-04-16T00:00:00"/>
    <s v="13 OVOS DE PASCOA PARA ADM-ALIMENTAÇÃO ADM (100,00%);"/>
    <m/>
    <n v="332.5"/>
    <n v="40273.169999999889"/>
    <x v="66"/>
    <x v="0"/>
    <n v="4"/>
    <x v="3"/>
    <x v="1"/>
    <x v="0"/>
  </r>
  <r>
    <d v="2025-04-16T00:00:00"/>
    <s v="REFEIÇÕES COLABORADORES-REFEIÇÕES COLABORADORES (100,00%);"/>
    <m/>
    <n v="605.28"/>
    <n v="39667.88999999989"/>
    <x v="35"/>
    <x v="0"/>
    <n v="4"/>
    <x v="3"/>
    <x v="1"/>
    <x v="0"/>
  </r>
  <r>
    <d v="2025-04-16T00:00:00"/>
    <s v="REFEIÇÕES COLABORADORES-REFEIÇÕES COLABORADORES (100,00%);"/>
    <m/>
    <n v="3461.4"/>
    <n v="36206.489999999889"/>
    <x v="35"/>
    <x v="0"/>
    <n v="4"/>
    <x v="3"/>
    <x v="1"/>
    <x v="0"/>
  </r>
  <r>
    <d v="2025-04-16T00:00:00"/>
    <s v="FRETE VENDA DE MATERIAIS REF. 03 OBRAS-FRETE MATERIAIS E EQUIPAMENTOS (100,00%);"/>
    <m/>
    <n v="3329"/>
    <n v="32877.489999999889"/>
    <x v="40"/>
    <x v="0"/>
    <n v="4"/>
    <x v="3"/>
    <x v="1"/>
    <x v="0"/>
  </r>
  <r>
    <d v="2025-04-16T00:00:00"/>
    <s v="CONSULTA CONNECT REF. MÊS 03/2025-SERVIÇO SERASA (100,00%);"/>
    <m/>
    <n v="1008.72"/>
    <n v="31868.769999999888"/>
    <x v="92"/>
    <x v="0"/>
    <n v="4"/>
    <x v="3"/>
    <x v="1"/>
    <x v="0"/>
  </r>
  <r>
    <d v="2025-04-16T00:00:00"/>
    <s v="REFEIÇÕES COLABORADORES-REFEIÇÕES COLABORADORES (100,00%);"/>
    <m/>
    <n v="5296.2"/>
    <n v="26572.569999999887"/>
    <x v="35"/>
    <x v="0"/>
    <n v="4"/>
    <x v="3"/>
    <x v="1"/>
    <x v="0"/>
  </r>
  <r>
    <d v="2025-04-16T00:00:00"/>
    <s v="EXAMES - ASO REF. MÊS 03/2025-EXAMES  (100,00%);"/>
    <m/>
    <n v="414.77"/>
    <n v="26157.799999999886"/>
    <x v="56"/>
    <x v="0"/>
    <n v="4"/>
    <x v="3"/>
    <x v="1"/>
    <x v="0"/>
  </r>
  <r>
    <d v="2025-04-16T00:00:00"/>
    <s v="EXAMES - ASO-EXAMES  (100,00%);"/>
    <m/>
    <n v="348.98"/>
    <n v="25808.819999999887"/>
    <x v="56"/>
    <x v="0"/>
    <n v="4"/>
    <x v="3"/>
    <x v="1"/>
    <x v="0"/>
  </r>
  <r>
    <d v="2025-04-16T00:00:00"/>
    <s v="COMBUSTIVEL-COMBUSTIVEL VEICULOS (62,55%)"/>
    <m/>
    <n v="730.55"/>
    <n v="25078.269999999888"/>
    <x v="26"/>
    <x v="0"/>
    <n v="4"/>
    <x v="3"/>
    <x v="1"/>
    <x v="0"/>
  </r>
  <r>
    <d v="2025-04-16T00:00:00"/>
    <s v="COMBUSTIVEL EQUIPAMENTOS (37,45%);"/>
    <m/>
    <n v="437.4"/>
    <n v="24640.869999999886"/>
    <x v="27"/>
    <x v="0"/>
    <n v="4"/>
    <x v="3"/>
    <x v="1"/>
    <x v="0"/>
  </r>
  <r>
    <d v="2025-04-16T00:00:00"/>
    <s v="GRAFIMIDIAS COM. DE INF. - PIX 13.822.617/0001-34-SERVIÇO PLOTAGEM / ADESIVO / PLACAS / CRACHAS  (100,00%);"/>
    <m/>
    <n v="48"/>
    <n v="24592.869999999886"/>
    <x v="75"/>
    <x v="0"/>
    <n v="4"/>
    <x v="3"/>
    <x v="1"/>
    <x v="0"/>
  </r>
  <r>
    <d v="2025-04-16T00:00:00"/>
    <s v="TRANSPORTE COLABORADORES REF. 04/2025-TRANSPORTE DE COLABORADORES  (100,00%);"/>
    <m/>
    <n v="2932.91"/>
    <n v="21659.959999999886"/>
    <x v="39"/>
    <x v="0"/>
    <n v="4"/>
    <x v="3"/>
    <x v="1"/>
    <x v="0"/>
  </r>
  <r>
    <d v="2025-04-16T00:00:00"/>
    <s v="AUTO POSTO VITÓRIA RÉGIA - PIX 04.157.583/0001-10-COMBUSTIVEL VEICULOS (100,00%);"/>
    <m/>
    <n v="2257.94"/>
    <n v="19402.019999999888"/>
    <x v="26"/>
    <x v="0"/>
    <n v="4"/>
    <x v="3"/>
    <x v="1"/>
    <x v="0"/>
  </r>
  <r>
    <d v="2025-04-16T00:00:00"/>
    <s v="AUTO POSTO VITÓRIA RÉGIA - PIX 04.157.583/0001-10-SERVIÇO LAVA JATO (100,00%);"/>
    <m/>
    <n v="440"/>
    <n v="18962.019999999888"/>
    <x v="47"/>
    <x v="0"/>
    <n v="4"/>
    <x v="3"/>
    <x v="1"/>
    <x v="0"/>
  </r>
  <r>
    <d v="2025-04-16T00:00:00"/>
    <s v="ARTHUR RODRIGUES SEIDEMAN - PIX (64) 9 9302-3866-TRANSPORTE DE COLABORADORES  (100,00%);"/>
    <m/>
    <n v="198"/>
    <n v="18764.019999999888"/>
    <x v="39"/>
    <x v="0"/>
    <n v="4"/>
    <x v="3"/>
    <x v="1"/>
    <x v="0"/>
  </r>
  <r>
    <d v="2025-04-16T00:00:00"/>
    <s v="EDIVALDO PEREIRA DE ARAUJO 34 9 9907-1602-TRANSPORTE DE COLABORADORES  (100,00%);"/>
    <m/>
    <n v="1440"/>
    <n v="17324.019999999888"/>
    <x v="39"/>
    <x v="0"/>
    <n v="4"/>
    <x v="3"/>
    <x v="1"/>
    <x v="0"/>
  </r>
  <r>
    <d v="2025-04-16T00:00:00"/>
    <s v="FRANCISCO RERISON - PIX 54.666.752/0001-15-REFEIÇÕES COLABORADORES (100,00%);"/>
    <m/>
    <n v="3850"/>
    <n v="13474.019999999888"/>
    <x v="35"/>
    <x v="0"/>
    <n v="4"/>
    <x v="3"/>
    <x v="1"/>
    <x v="0"/>
  </r>
  <r>
    <d v="2025-04-16T00:00:00"/>
    <s v="DESPESAS REF. SEMANA 07/04 A 11/04-COMBUSTIVEL VEICULOS (35,00%)"/>
    <m/>
    <n v="624.07000000000005"/>
    <n v="12849.949999999888"/>
    <x v="26"/>
    <x v="0"/>
    <n v="4"/>
    <x v="3"/>
    <x v="1"/>
    <x v="0"/>
  </r>
  <r>
    <d v="2025-04-16T00:00:00"/>
    <s v="REFEIÇÕES COLABORADORES (28,81%)"/>
    <m/>
    <n v="513.70000000000005"/>
    <n v="12336.249999999887"/>
    <x v="35"/>
    <x v="0"/>
    <n v="4"/>
    <x v="3"/>
    <x v="1"/>
    <x v="0"/>
  </r>
  <r>
    <d v="2025-04-16T00:00:00"/>
    <s v="MATERIAS DE ESCRITORIO (2,24%)"/>
    <m/>
    <n v="39.94"/>
    <n v="12296.309999999887"/>
    <x v="64"/>
    <x v="0"/>
    <n v="4"/>
    <x v="3"/>
    <x v="1"/>
    <x v="0"/>
  </r>
  <r>
    <d v="2025-04-16T00:00:00"/>
    <s v="EPIS (24,40%)"/>
    <m/>
    <n v="435.06"/>
    <n v="11861.249999999887"/>
    <x v="20"/>
    <x v="0"/>
    <n v="4"/>
    <x v="3"/>
    <x v="1"/>
    <x v="0"/>
  </r>
  <r>
    <d v="2025-04-16T00:00:00"/>
    <s v="PEDAGIOS  (1,14%)"/>
    <m/>
    <n v="20.32"/>
    <n v="11840.929999999888"/>
    <x v="72"/>
    <x v="0"/>
    <n v="4"/>
    <x v="3"/>
    <x v="1"/>
    <x v="0"/>
  </r>
  <r>
    <d v="2025-04-16T00:00:00"/>
    <s v="SERVIÇO MOTOBOY / UBER  (8,41%);"/>
    <m/>
    <n v="149.97999999999999"/>
    <n v="11690.949999999888"/>
    <x v="73"/>
    <x v="0"/>
    <n v="4"/>
    <x v="3"/>
    <x v="1"/>
    <x v="0"/>
  </r>
  <r>
    <d v="2025-04-16T00:00:00"/>
    <s v="MATERIAIS DE INFORMATICA-MATERIAIS DE INFORMATICA / COMPUTADOR (100,00%);"/>
    <m/>
    <n v="130"/>
    <n v="11560.949999999888"/>
    <x v="70"/>
    <x v="0"/>
    <n v="4"/>
    <x v="3"/>
    <x v="1"/>
    <x v="0"/>
  </r>
  <r>
    <d v="2025-04-16T00:00:00"/>
    <s v="FRETE TRANSPORTADORA SERRA E UBERABA-FRETE TRANSPORTADORA (100,00%);"/>
    <m/>
    <n v="500.38"/>
    <n v="11060.569999999889"/>
    <x v="31"/>
    <x v="0"/>
    <n v="4"/>
    <x v="3"/>
    <x v="1"/>
    <x v="0"/>
  </r>
  <r>
    <d v="2025-04-16T00:00:00"/>
    <s v="ANTONIO MOREIRA DA SILVA-FERIAS  (100,00%);"/>
    <m/>
    <n v="4115.8900000000003"/>
    <n v="6944.6799999998884"/>
    <x v="25"/>
    <x v="0"/>
    <n v="4"/>
    <x v="3"/>
    <x v="1"/>
    <x v="0"/>
  </r>
  <r>
    <d v="2025-04-16T00:00:00"/>
    <s v="02 REFLETORES 500W-MATERIAIS / FERRAMENTAS  MANUAIS  (100,00%);"/>
    <m/>
    <n v="697.7"/>
    <n v="6246.9799999998886"/>
    <x v="18"/>
    <x v="0"/>
    <n v="4"/>
    <x v="3"/>
    <x v="1"/>
    <x v="0"/>
  </r>
  <r>
    <d v="2025-04-16T00:00:00"/>
    <s v="PINTURA DOS GALPOES ADM RUA DAS ANGELICAS-MANUTENÇÃO/PEÇAS MAQUINAS E EQUIPAMENTOS (100,00%);"/>
    <m/>
    <n v="550"/>
    <n v="5696.9799999998886"/>
    <x v="48"/>
    <x v="0"/>
    <n v="4"/>
    <x v="3"/>
    <x v="1"/>
    <x v="0"/>
  </r>
  <r>
    <d v="2025-04-16T00:00:00"/>
    <s v="FRETE REF. BORRACHA VEDAÇÃO P/ ENGATE - MOSAIC UBA-FRETE TRANSPORTADORA (100,00%);"/>
    <m/>
    <n v="81.3"/>
    <n v="5615.6799999998884"/>
    <x v="31"/>
    <x v="0"/>
    <n v="4"/>
    <x v="3"/>
    <x v="1"/>
    <x v="0"/>
  </r>
  <r>
    <d v="2025-04-16T00:00:00"/>
    <s v="REFEIÇÕES COLABORADORES REF.  15/04 A 30/04-REFEIÇÕES COLABORADORES (100,00%);"/>
    <m/>
    <n v="4322.5"/>
    <n v="1293.1799999998884"/>
    <x v="35"/>
    <x v="0"/>
    <n v="4"/>
    <x v="3"/>
    <x v="1"/>
    <x v="0"/>
  </r>
  <r>
    <d v="2025-04-16T00:00:00"/>
    <s v="REFEIÇÕES COLABORADORES REF. 15/04 A 30/04-REFEIÇÕES COLABORADORES (100,00%);"/>
    <m/>
    <n v="2665"/>
    <n v="-1371.8200000001116"/>
    <x v="35"/>
    <x v="0"/>
    <n v="4"/>
    <x v="3"/>
    <x v="1"/>
    <x v="0"/>
  </r>
  <r>
    <d v="2025-04-16T00:00:00"/>
    <s v="REFEIÇÕES COLABORADORES REF. 15/04 A 30/04-REFEIÇÕES COLABORADORES (100,00%);"/>
    <m/>
    <n v="4492.5"/>
    <n v="-5864.3200000001116"/>
    <x v="35"/>
    <x v="0"/>
    <n v="4"/>
    <x v="3"/>
    <x v="1"/>
    <x v="0"/>
  </r>
  <r>
    <d v="2025-04-16T00:00:00"/>
    <s v="REFEIÇÕES COLABORADORES REF. 15/04 A 30/04-REFEIÇÕES COLABORADORES (100,00%);"/>
    <m/>
    <n v="3425"/>
    <n v="-9289.3200000001125"/>
    <x v="35"/>
    <x v="0"/>
    <n v="4"/>
    <x v="3"/>
    <x v="1"/>
    <x v="0"/>
  </r>
  <r>
    <d v="2025-04-16T00:00:00"/>
    <s v="REFEIÇÕES COLABORADORES REF. 15/04 A 30/04-REFEIÇÕES COLABORADORES (100,00%);"/>
    <m/>
    <n v="6732"/>
    <n v="-16021.320000000112"/>
    <x v="35"/>
    <x v="0"/>
    <n v="4"/>
    <x v="3"/>
    <x v="1"/>
    <x v="0"/>
  </r>
  <r>
    <d v="2025-04-16T00:00:00"/>
    <s v="REFEIÇÕES COLABORADORES REF. 15/04 A 30/04-REFEIÇÕES COLABORADORES (100,00%);"/>
    <m/>
    <n v="2952"/>
    <n v="-18973.320000000112"/>
    <x v="35"/>
    <x v="0"/>
    <n v="4"/>
    <x v="3"/>
    <x v="1"/>
    <x v="0"/>
  </r>
  <r>
    <d v="2025-04-16T00:00:00"/>
    <s v="REFEIÇÃO COLABORADORES 15/04 A 30/04-REFEIÇÕES COLABORADORES (100,00%);"/>
    <m/>
    <n v="1065"/>
    <n v="-20038.320000000112"/>
    <x v="35"/>
    <x v="0"/>
    <n v="4"/>
    <x v="3"/>
    <x v="1"/>
    <x v="0"/>
  </r>
  <r>
    <d v="2025-04-16T00:00:00"/>
    <s v="MATERIAIS DE LIMPEZA - SACOS P/ LIXO-MATERIAIS DE LIMPEZA / HIGIENE  (100,00%);"/>
    <m/>
    <n v="30"/>
    <n v="-20068.320000000112"/>
    <x v="28"/>
    <x v="0"/>
    <n v="4"/>
    <x v="3"/>
    <x v="1"/>
    <x v="0"/>
  </r>
  <r>
    <d v="2025-04-16T00:00:00"/>
    <s v="MATERIAIS DE CONSUMO - SILICONE-MATERIAIS DE CONSUMO EM OBRAS  (100,00%);"/>
    <m/>
    <n v="22.5"/>
    <n v="-20090.820000000112"/>
    <x v="23"/>
    <x v="0"/>
    <n v="4"/>
    <x v="3"/>
    <x v="1"/>
    <x v="0"/>
  </r>
  <r>
    <d v="2025-04-16T00:00:00"/>
    <s v="TRANSFERÊNCIA ENTRE BANCOS ITAÚ X SAFRA-Transferência entre Bancos (100,00%);"/>
    <m/>
    <n v="33824.86"/>
    <n v="-53915.680000000109"/>
    <x v="1"/>
    <x v="0"/>
    <n v="4"/>
    <x v="3"/>
    <x v="1"/>
    <x v="0"/>
  </r>
  <r>
    <d v="2025-04-16T00:00:00"/>
    <s v="EXAMES - ASO REF. 03/2025-EXAMES  (100,00%);"/>
    <m/>
    <n v="456.43"/>
    <n v="-54372.11000000011"/>
    <x v="56"/>
    <x v="0"/>
    <n v="4"/>
    <x v="3"/>
    <x v="1"/>
    <x v="0"/>
  </r>
  <r>
    <d v="2025-04-16T00:00:00"/>
    <s v="GUIA DE INTEIRO TEOR FAZENDA-SERVIÇO CARTORIO (100,00%);"/>
    <m/>
    <n v="268"/>
    <n v="-54640.11000000011"/>
    <x v="59"/>
    <x v="0"/>
    <n v="4"/>
    <x v="3"/>
    <x v="1"/>
    <x v="0"/>
  </r>
  <r>
    <d v="2025-04-16T00:00:00"/>
    <s v="UBER MOACIR P/ STEFÂNIA HOTEL X AEROPORTO-SERVIÇO MOTOBOY / UBER  (100,00%);"/>
    <m/>
    <n v="60"/>
    <n v="-54700.11000000011"/>
    <x v="73"/>
    <x v="0"/>
    <n v="4"/>
    <x v="3"/>
    <x v="1"/>
    <x v="0"/>
  </r>
  <r>
    <d v="2025-04-16T00:00:00"/>
    <s v="GPS DESCRIÇÃO 636722422-PARCELAMENTO (100,00%);"/>
    <m/>
    <n v="3579.21"/>
    <n v="-58279.320000000109"/>
    <x v="10"/>
    <x v="0"/>
    <n v="4"/>
    <x v="3"/>
    <x v="1"/>
    <x v="0"/>
  </r>
  <r>
    <d v="2025-04-16T00:00:00"/>
    <s v="BM 02 ENTREGA FINAL-Recebimento de Clientes (100,00%);"/>
    <n v="267395.95"/>
    <m/>
    <n v="209116.62999999989"/>
    <x v="3"/>
    <x v="0"/>
    <n v="4"/>
    <x v="3"/>
    <x v="1"/>
    <x v="0"/>
  </r>
  <r>
    <d v="2025-04-17T00:00:00"/>
    <s v="LOCAÇÃO COMPRESSOR 03/02 A 15/03-LOCAÇÃO COMPRESSORES (100,00%);"/>
    <m/>
    <n v="7434"/>
    <n v="201682.62999999989"/>
    <x v="50"/>
    <x v="0"/>
    <n v="4"/>
    <x v="3"/>
    <x v="1"/>
    <x v="0"/>
  </r>
  <r>
    <d v="2025-04-17T00:00:00"/>
    <s v="MURILO VIEIRA ALVES-FERIAS  (100,00%);"/>
    <m/>
    <n v="2554.54"/>
    <n v="199128.08999999988"/>
    <x v="25"/>
    <x v="0"/>
    <n v="4"/>
    <x v="3"/>
    <x v="1"/>
    <x v="0"/>
  </r>
  <r>
    <d v="2025-04-17T00:00:00"/>
    <s v="FRANCISCO RAFAEL MARTINS-FERIAS  (100,00%);"/>
    <m/>
    <n v="3818.33"/>
    <n v="195309.75999999989"/>
    <x v="25"/>
    <x v="0"/>
    <n v="4"/>
    <x v="3"/>
    <x v="1"/>
    <x v="0"/>
  </r>
  <r>
    <d v="2025-04-17T00:00:00"/>
    <s v="MASTER TUR TRANSPORTE - PIX 46.829.447/0001-79-TRANSPORTE DE COLABORADORES  (100,00%);"/>
    <m/>
    <n v="7409.09"/>
    <n v="187900.6699999999"/>
    <x v="39"/>
    <x v="0"/>
    <n v="4"/>
    <x v="3"/>
    <x v="1"/>
    <x v="0"/>
  </r>
  <r>
    <d v="2025-04-17T00:00:00"/>
    <s v="TRANSPORTE COLABORADORES-TRANSPORTE DE COLABORADORES  (100,00%);"/>
    <m/>
    <n v="6000"/>
    <n v="181900.6699999999"/>
    <x v="39"/>
    <x v="0"/>
    <n v="4"/>
    <x v="3"/>
    <x v="1"/>
    <x v="0"/>
  </r>
  <r>
    <d v="2025-04-17T00:00:00"/>
    <s v="FGTS REF. 03/2025-FGTS FUNCIONARIOS  (100,00%);"/>
    <m/>
    <n v="42514.36"/>
    <n v="139386.30999999988"/>
    <x v="58"/>
    <x v="0"/>
    <n v="4"/>
    <x v="3"/>
    <x v="1"/>
    <x v="0"/>
  </r>
  <r>
    <d v="2025-04-17T00:00:00"/>
    <s v="SERGINHO 006.626.551-76-PASSAGENS COLABORADORES (100,00%);"/>
    <m/>
    <n v="300"/>
    <n v="139086.30999999988"/>
    <x v="36"/>
    <x v="0"/>
    <n v="4"/>
    <x v="3"/>
    <x v="1"/>
    <x v="0"/>
  </r>
  <r>
    <d v="2025-04-17T00:00:00"/>
    <s v="SERGINHO 006.626.551-76-FRETE TRANSPORTADORA (100,00%);"/>
    <m/>
    <n v="150"/>
    <n v="138936.30999999988"/>
    <x v="31"/>
    <x v="0"/>
    <n v="4"/>
    <x v="3"/>
    <x v="1"/>
    <x v="0"/>
  </r>
  <r>
    <d v="2025-04-17T00:00:00"/>
    <s v="NEWTON ALVES VIEIRA-ACERTO RESCISORIOS  (100,00%);"/>
    <m/>
    <n v="14917.55"/>
    <n v="124018.75999999988"/>
    <x v="51"/>
    <x v="0"/>
    <n v="4"/>
    <x v="3"/>
    <x v="1"/>
    <x v="0"/>
  </r>
  <r>
    <d v="2025-04-17T00:00:00"/>
    <s v="R. ALFEU MARRA Nº 65 CENTRO REF. 02/2025-AGUA ALOJAMENTO (100,00%);"/>
    <m/>
    <n v="181.45"/>
    <n v="123837.30999999988"/>
    <x v="83"/>
    <x v="0"/>
    <n v="4"/>
    <x v="3"/>
    <x v="1"/>
    <x v="0"/>
  </r>
  <r>
    <d v="2025-04-17T00:00:00"/>
    <s v="NEWTON ALVES VIEIRA-MULTA RESCISORIAS FGTS (100,00%);"/>
    <m/>
    <n v="15946.55"/>
    <n v="107890.75999999988"/>
    <x v="29"/>
    <x v="0"/>
    <n v="4"/>
    <x v="3"/>
    <x v="1"/>
    <x v="0"/>
  </r>
  <r>
    <d v="2025-04-17T00:00:00"/>
    <s v="KLEIBER MARCELINO  DE PAULA - PIX 55.358.979/0001-66-SERVIÇO PLOTAGEM / ADESIVO / PLACAS / CRACHAS  (100,00%);"/>
    <m/>
    <n v="19"/>
    <n v="107871.75999999988"/>
    <x v="75"/>
    <x v="0"/>
    <n v="4"/>
    <x v="3"/>
    <x v="1"/>
    <x v="0"/>
  </r>
  <r>
    <d v="2025-04-17T00:00:00"/>
    <s v="VALE TRANSPORTE REF. 09 DIAS-TRANSPORTE DE COLABORADORES  (100,00%);"/>
    <m/>
    <n v="77.400000000000006"/>
    <n v="107794.35999999988"/>
    <x v="39"/>
    <x v="0"/>
    <n v="4"/>
    <x v="3"/>
    <x v="1"/>
    <x v="0"/>
  </r>
  <r>
    <d v="2025-04-17T00:00:00"/>
    <s v="ALIMENTAÇÃO ADM-ALIMENTAÇÃO ADM (100,00%);"/>
    <m/>
    <n v="176"/>
    <n v="107618.35999999988"/>
    <x v="66"/>
    <x v="0"/>
    <n v="4"/>
    <x v="3"/>
    <x v="1"/>
    <x v="0"/>
  </r>
  <r>
    <d v="2025-04-17T00:00:00"/>
    <s v="ADIANTAMENTO 40%-SALARIO (100,00%);"/>
    <m/>
    <n v="617.66"/>
    <n v="107000.69999999988"/>
    <x v="7"/>
    <x v="0"/>
    <n v="4"/>
    <x v="3"/>
    <x v="1"/>
    <x v="0"/>
  </r>
  <r>
    <d v="2025-04-17T00:00:00"/>
    <s v="GASTOS COM PROPAGANDA/ COMERCIAL-SERVIÇO GOOGLE ADS (100,00%);"/>
    <m/>
    <n v="2000"/>
    <n v="105000.69999999988"/>
    <x v="87"/>
    <x v="0"/>
    <n v="4"/>
    <x v="3"/>
    <x v="1"/>
    <x v="0"/>
  </r>
  <r>
    <d v="2025-04-17T00:00:00"/>
    <s v="ANUIDADE ITAÚ-TARIFAS BANCARIAS (100,00%);"/>
    <m/>
    <n v="22"/>
    <n v="104978.69999999988"/>
    <x v="8"/>
    <x v="0"/>
    <n v="4"/>
    <x v="3"/>
    <x v="1"/>
    <x v="0"/>
  </r>
  <r>
    <d v="2025-04-17T00:00:00"/>
    <s v="ANUIDADE ITAÚ NOVO 8/12-TARIFAS BANCARIAS (100,00%);"/>
    <m/>
    <n v="76.5"/>
    <n v="104902.19999999988"/>
    <x v="8"/>
    <x v="0"/>
    <n v="4"/>
    <x v="3"/>
    <x v="1"/>
    <x v="0"/>
  </r>
  <r>
    <d v="2025-04-17T00:00:00"/>
    <s v="SEGURO RANGER PRW 4/10-SEGUROS DE VEICULOS  (100,00%);"/>
    <m/>
    <n v="564.98"/>
    <n v="104337.21999999988"/>
    <x v="71"/>
    <x v="0"/>
    <n v="4"/>
    <x v="3"/>
    <x v="1"/>
    <x v="0"/>
  </r>
  <r>
    <d v="2025-04-17T00:00:00"/>
    <s v="YELUMSEG / RANGER GENILDO 4/10-SEGUROS DE VEICULOS  (100,00%);"/>
    <m/>
    <n v="580.69000000000005"/>
    <n v="103756.52999999988"/>
    <x v="71"/>
    <x v="0"/>
    <n v="4"/>
    <x v="3"/>
    <x v="1"/>
    <x v="0"/>
  </r>
  <r>
    <d v="2025-04-17T00:00:00"/>
    <s v="INFOMIDIA / NOTEBOOK SANSUMG 3/6-MATERIAIS DE INFORMATICA / COMPUTADOR (100,00%);"/>
    <m/>
    <n v="301.37"/>
    <n v="103455.15999999989"/>
    <x v="70"/>
    <x v="0"/>
    <n v="4"/>
    <x v="3"/>
    <x v="1"/>
    <x v="0"/>
  </r>
  <r>
    <d v="2025-04-17T00:00:00"/>
    <s v="PISOS P/ GALPÃO ADM 3/10-DESPESAS C/ CONSTRUÇÃO ESCRITORIO ADM  (100,00%);"/>
    <m/>
    <n v="445"/>
    <n v="103010.15999999989"/>
    <x v="112"/>
    <x v="0"/>
    <n v="4"/>
    <x v="3"/>
    <x v="1"/>
    <x v="0"/>
  </r>
  <r>
    <d v="2025-04-17T00:00:00"/>
    <s v="PISOS P/ GALPÃO ADM 3/10-DESPESAS C/ CONSTRUÇÃO ESCRITORIO ADM  (100,00%);"/>
    <m/>
    <n v="1500"/>
    <n v="101510.15999999989"/>
    <x v="112"/>
    <x v="0"/>
    <n v="4"/>
    <x v="3"/>
    <x v="1"/>
    <x v="0"/>
  </r>
  <r>
    <d v="2025-04-17T00:00:00"/>
    <s v="MANUTENÇÃO VEÍCULO FIAT TORO 2/4-MANUTENÇÃO/PEÇAS  VEICULOS (100,00%);"/>
    <m/>
    <n v="1050"/>
    <n v="100460.15999999989"/>
    <x v="43"/>
    <x v="0"/>
    <n v="4"/>
    <x v="3"/>
    <x v="1"/>
    <x v="0"/>
  </r>
  <r>
    <d v="2025-04-17T00:00:00"/>
    <s v="INFOMIDIA / ALEX COMPUTADOR ADM 2/6-MATERIAIS DE INFORMATICA / COMPUTADOR (100,00%);"/>
    <m/>
    <n v="332.22"/>
    <n v="100127.93999999989"/>
    <x v="70"/>
    <x v="0"/>
    <n v="4"/>
    <x v="3"/>
    <x v="1"/>
    <x v="0"/>
  </r>
  <r>
    <d v="2025-04-17T00:00:00"/>
    <s v="MANUTENÇÃO VEÍCULO FIAT TORO (BOMBA INJETORA) 2/4-MANUTENÇÃO/PEÇAS  VEICULOS (100,00%);"/>
    <m/>
    <n v="1032.5"/>
    <n v="99095.439999999886"/>
    <x v="43"/>
    <x v="0"/>
    <n v="4"/>
    <x v="3"/>
    <x v="1"/>
    <x v="0"/>
  </r>
  <r>
    <d v="2025-04-17T00:00:00"/>
    <s v="ARTE NOVA / PLOTAGEM ÔNIBUS SCANER 2/2-SERVIÇO PLOTAGEM / ADESIVO / PLACAS / CRACHAS  (100,00%);"/>
    <m/>
    <n v="2225"/>
    <n v="96870.439999999886"/>
    <x v="75"/>
    <x v="0"/>
    <n v="4"/>
    <x v="3"/>
    <x v="1"/>
    <x v="0"/>
  </r>
  <r>
    <d v="2025-04-17T00:00:00"/>
    <s v="REDE MENDES / 06 PNEUS ÔNIBUS SCANER 02/03-MANUTENÇÃO/PEÇAS  VEICULOS (100,00%);"/>
    <m/>
    <n v="1360"/>
    <n v="95510.439999999886"/>
    <x v="43"/>
    <x v="0"/>
    <n v="4"/>
    <x v="3"/>
    <x v="1"/>
    <x v="0"/>
  </r>
  <r>
    <d v="2025-04-17T00:00:00"/>
    <s v="UBER-SERVIÇO MOTOBOY / UBER  (100,00%);"/>
    <m/>
    <n v="185.64"/>
    <n v="95324.799999999886"/>
    <x v="73"/>
    <x v="0"/>
    <n v="4"/>
    <x v="3"/>
    <x v="1"/>
    <x v="0"/>
  </r>
  <r>
    <d v="2025-04-17T00:00:00"/>
    <s v="UNIFORMES ADM / OPTION RACING-UNIFORMES (100,00%);"/>
    <m/>
    <n v="765"/>
    <n v="94559.799999999886"/>
    <x v="19"/>
    <x v="0"/>
    <n v="4"/>
    <x v="3"/>
    <x v="1"/>
    <x v="0"/>
  </r>
  <r>
    <d v="2025-04-17T00:00:00"/>
    <s v="CENTER PISOS / PISOS CONSTRUÇÃO ADM 1/2-DESPESAS C/ CONSTRUÇÃO ESCRITORIO ADM  (100,00%);"/>
    <m/>
    <n v="1316.8"/>
    <n v="93242.999999999884"/>
    <x v="112"/>
    <x v="0"/>
    <n v="4"/>
    <x v="3"/>
    <x v="1"/>
    <x v="0"/>
  </r>
  <r>
    <d v="2025-04-17T00:00:00"/>
    <s v="STARLINK-INTERNET OBRAS  (100,00%);"/>
    <m/>
    <n v="240"/>
    <n v="93002.999999999884"/>
    <x v="30"/>
    <x v="0"/>
    <n v="4"/>
    <x v="3"/>
    <x v="1"/>
    <x v="0"/>
  </r>
  <r>
    <d v="2025-04-17T00:00:00"/>
    <s v="STARLINK-INTERNET OBRAS  (100,00%);"/>
    <m/>
    <n v="235.52"/>
    <n v="92767.47999999988"/>
    <x v="30"/>
    <x v="0"/>
    <n v="4"/>
    <x v="3"/>
    <x v="1"/>
    <x v="0"/>
  </r>
  <r>
    <d v="2025-04-17T00:00:00"/>
    <s v="AUTENTIQUE.COM-SISTEMA / SERVIDOR  (100,00%);"/>
    <m/>
    <n v="99"/>
    <n v="92668.47999999988"/>
    <x v="69"/>
    <x v="0"/>
    <n v="4"/>
    <x v="3"/>
    <x v="1"/>
    <x v="0"/>
  </r>
  <r>
    <d v="2025-04-17T00:00:00"/>
    <s v="UNIFORMES ADM / OPTION RACING-UNIFORMES (100,00%);"/>
    <m/>
    <n v="450"/>
    <n v="92218.47999999988"/>
    <x v="19"/>
    <x v="0"/>
    <n v="4"/>
    <x v="3"/>
    <x v="1"/>
    <x v="0"/>
  </r>
  <r>
    <d v="2025-04-17T00:00:00"/>
    <s v="CCARTUCHO / ADM IMPRESSORA-MATERIAIS DE INFORMATICA / COMPUTADOR (100,00%);"/>
    <m/>
    <n v="793"/>
    <n v="91425.47999999988"/>
    <x v="70"/>
    <x v="0"/>
    <n v="4"/>
    <x v="3"/>
    <x v="1"/>
    <x v="0"/>
  </r>
  <r>
    <d v="2025-04-17T00:00:00"/>
    <s v="COMPUTADOR / ADM KARITA 1/6-MATERIAIS DE INFORMATICA / COMPUTADOR (100,00%);"/>
    <m/>
    <n v="331.38"/>
    <n v="91094.099999999875"/>
    <x v="70"/>
    <x v="0"/>
    <n v="4"/>
    <x v="3"/>
    <x v="1"/>
    <x v="0"/>
  </r>
  <r>
    <d v="2025-04-17T00:00:00"/>
    <s v="REFORMULAÇÃO SITE A IDEAL PARTNER GOOGLE 1/10-SISTEMA / SERVIDOR  (100,00%);"/>
    <m/>
    <n v="250"/>
    <n v="90844.099999999875"/>
    <x v="69"/>
    <x v="0"/>
    <n v="4"/>
    <x v="3"/>
    <x v="1"/>
    <x v="0"/>
  </r>
  <r>
    <d v="2025-04-17T00:00:00"/>
    <s v="UNIFORMES-UNIFORMES (100,00%);"/>
    <m/>
    <n v="3233.01"/>
    <n v="87611.08999999988"/>
    <x v="19"/>
    <x v="0"/>
    <n v="4"/>
    <x v="3"/>
    <x v="1"/>
    <x v="0"/>
  </r>
  <r>
    <d v="2025-04-17T00:00:00"/>
    <s v="UNIFORMES-UNIFORMES (100,00%);"/>
    <m/>
    <n v="2805.9"/>
    <n v="84805.189999999886"/>
    <x v="19"/>
    <x v="0"/>
    <n v="4"/>
    <x v="3"/>
    <x v="1"/>
    <x v="0"/>
  </r>
  <r>
    <d v="2025-04-17T00:00:00"/>
    <s v="UNIFORMES-UNIFORMES (100,00%);"/>
    <m/>
    <n v="3977.52"/>
    <n v="80827.669999999882"/>
    <x v="19"/>
    <x v="0"/>
    <n v="4"/>
    <x v="3"/>
    <x v="1"/>
    <x v="0"/>
  </r>
  <r>
    <d v="2025-04-17T00:00:00"/>
    <s v="MAT. CONSUMO - FILTRO DISCO DN1-MATERIAIS DE CONSUMO EM OBRAS  (100,00%);"/>
    <m/>
    <n v="110"/>
    <n v="80717.669999999882"/>
    <x v="23"/>
    <x v="0"/>
    <n v="4"/>
    <x v="3"/>
    <x v="1"/>
    <x v="0"/>
  </r>
  <r>
    <d v="2025-04-17T00:00:00"/>
    <s v="TRANSFERÊNCIA ENTRE BANCOS ITAÚ X CEF-Transferência entre Bancos (100,00%);"/>
    <m/>
    <n v="15000"/>
    <n v="65717.669999999882"/>
    <x v="1"/>
    <x v="0"/>
    <n v="4"/>
    <x v="3"/>
    <x v="1"/>
    <x v="0"/>
  </r>
  <r>
    <d v="2025-04-17T00:00:00"/>
    <s v="DESPESA VIAGEM - REFEIÇÃO CARLOS DE JESUS SANTANA-REFEIÇÕES COLABORADORES (100,00%);"/>
    <m/>
    <n v="120"/>
    <n v="65597.669999999882"/>
    <x v="35"/>
    <x v="0"/>
    <n v="4"/>
    <x v="3"/>
    <x v="1"/>
    <x v="0"/>
  </r>
  <r>
    <d v="2025-04-17T00:00:00"/>
    <s v="DESPESA ÔNIBUS SCANER-MANUTENÇÃO/PEÇAS  VEICULOS (100,00%);"/>
    <m/>
    <n v="550"/>
    <n v="65047.669999999882"/>
    <x v="43"/>
    <x v="0"/>
    <n v="4"/>
    <x v="3"/>
    <x v="1"/>
    <x v="0"/>
  </r>
  <r>
    <d v="2025-04-17T00:00:00"/>
    <s v="LOCAÇÃO CACAMBA-LOCAÇAO CAÇAMBA P/ RESIDUOS  (100,00%);"/>
    <m/>
    <n v="4196.1400000000003"/>
    <n v="60851.529999999882"/>
    <x v="93"/>
    <x v="0"/>
    <n v="4"/>
    <x v="3"/>
    <x v="1"/>
    <x v="0"/>
  </r>
  <r>
    <d v="2025-04-17T00:00:00"/>
    <s v="BONIFICAÇAO NF-BONIFICAÇOES (100,00%);"/>
    <m/>
    <n v="1000"/>
    <n v="59851.529999999882"/>
    <x v="45"/>
    <x v="0"/>
    <n v="4"/>
    <x v="3"/>
    <x v="1"/>
    <x v="0"/>
  </r>
  <r>
    <d v="2025-04-17T00:00:00"/>
    <s v="REVISÃO ÔNIBUS EFFA-MANUTENÇÃO/PEÇAS  VEICULOS (100,00%);"/>
    <m/>
    <n v="700"/>
    <n v="59151.529999999882"/>
    <x v="43"/>
    <x v="0"/>
    <n v="4"/>
    <x v="3"/>
    <x v="1"/>
    <x v="0"/>
  </r>
  <r>
    <d v="2025-04-17T00:00:00"/>
    <s v="VALE ALIMENTAÇÃO NIQUELANDIA REF. 03/2025-REFEIÇÕES COLABORADORES (100,00%);"/>
    <m/>
    <n v="332.32"/>
    <n v="58819.209999999883"/>
    <x v="35"/>
    <x v="0"/>
    <n v="4"/>
    <x v="3"/>
    <x v="1"/>
    <x v="0"/>
  </r>
  <r>
    <d v="2025-04-22T00:00:00"/>
    <s v="MANUT. COMPRESSOR ELÉTRICO JA 37 parcela restante-MANUTENÇÃO/PEÇAS MAQUINAS E EQUIPAMENTOS (100,00%);"/>
    <m/>
    <n v="9065"/>
    <n v="49754.209999999883"/>
    <x v="48"/>
    <x v="0"/>
    <n v="4"/>
    <x v="3"/>
    <x v="1"/>
    <x v="0"/>
  </r>
  <r>
    <d v="2025-04-22T00:00:00"/>
    <s v="HONORARIOS ADVOCATICIOS REF. 03/2025-HONORARIOS ADVOCATICIOS  (100,00%);"/>
    <m/>
    <n v="2940"/>
    <n v="46814.209999999883"/>
    <x v="17"/>
    <x v="0"/>
    <n v="4"/>
    <x v="3"/>
    <x v="1"/>
    <x v="0"/>
  </r>
  <r>
    <d v="2025-04-22T00:00:00"/>
    <s v="AV. LENCOIS, 5 REF. 20.04 A 20.05-ALUGUEL ALOJAMENTO  (100,00%);"/>
    <m/>
    <n v="1500"/>
    <n v="45314.209999999883"/>
    <x v="21"/>
    <x v="0"/>
    <n v="4"/>
    <x v="3"/>
    <x v="1"/>
    <x v="0"/>
  </r>
  <r>
    <d v="2025-04-22T00:00:00"/>
    <s v="DR BRUNNA ADVOGADA ADM MES 04-2025-HONORARIOS ADVOCATICIOS  (100,00%);"/>
    <m/>
    <n v="3000"/>
    <n v="42314.209999999883"/>
    <x v="17"/>
    <x v="0"/>
    <n v="4"/>
    <x v="3"/>
    <x v="1"/>
    <x v="0"/>
  </r>
  <r>
    <d v="2025-04-22T00:00:00"/>
    <s v="NEWTON ALVES VIEIRA-FGTS FUNCIONARIOS  (100,00%);"/>
    <m/>
    <n v="146.61000000000001"/>
    <n v="42167.599999999882"/>
    <x v="58"/>
    <x v="0"/>
    <n v="4"/>
    <x v="3"/>
    <x v="1"/>
    <x v="0"/>
  </r>
  <r>
    <d v="2025-04-22T00:00:00"/>
    <s v="NEWTON ALVES VIEIRA-FGTS FUNCIONARIOS  (100,00%);"/>
    <m/>
    <n v="115.21"/>
    <n v="42052.389999999883"/>
    <x v="58"/>
    <x v="0"/>
    <n v="4"/>
    <x v="3"/>
    <x v="1"/>
    <x v="0"/>
  </r>
  <r>
    <d v="2025-04-22T00:00:00"/>
    <s v="NEWTON ALVES VIEIRA-FGTS FUNCIONARIOS  (100,00%);"/>
    <m/>
    <n v="113.55"/>
    <n v="41938.83999999988"/>
    <x v="58"/>
    <x v="0"/>
    <n v="4"/>
    <x v="3"/>
    <x v="1"/>
    <x v="0"/>
  </r>
  <r>
    <d v="2025-04-22T00:00:00"/>
    <s v="PEDRO DE MOURA BEZERRA - PIX 290.944.881-91-LAVANDERIA (100,00%);"/>
    <m/>
    <n v="168"/>
    <n v="41770.83999999988"/>
    <x v="117"/>
    <x v="0"/>
    <n v="4"/>
    <x v="3"/>
    <x v="1"/>
    <x v="0"/>
  </r>
  <r>
    <d v="2025-04-22T00:00:00"/>
    <s v="MÓVEIS ESCRITORIO TRINDADE - KIT 04 LIXEIRA PRIME-MATERIAS DE ESCRITORIO (100,00%);"/>
    <m/>
    <n v="690.12"/>
    <n v="41080.719999999877"/>
    <x v="64"/>
    <x v="0"/>
    <n v="4"/>
    <x v="3"/>
    <x v="1"/>
    <x v="0"/>
  </r>
  <r>
    <d v="2025-04-22T00:00:00"/>
    <s v="ALIMENTAÇÃO ADM-ALIMENTAÇÃO ADM (100,00%);"/>
    <m/>
    <n v="128"/>
    <n v="40952.719999999877"/>
    <x v="66"/>
    <x v="0"/>
    <n v="4"/>
    <x v="3"/>
    <x v="1"/>
    <x v="0"/>
  </r>
  <r>
    <d v="2025-04-22T00:00:00"/>
    <s v="DESPESA DE VIAGEM REF. SEMANA 22/04 A 25/04-REFEIÇÕES COLABORADORES (48,28%)"/>
    <m/>
    <n v="840.07"/>
    <n v="40112.649999999878"/>
    <x v="35"/>
    <x v="0"/>
    <n v="4"/>
    <x v="3"/>
    <x v="1"/>
    <x v="0"/>
  </r>
  <r>
    <d v="2025-04-22T00:00:00"/>
    <s v="PASSAGENS COLABORADORES (51,72%);"/>
    <m/>
    <n v="899.93"/>
    <n v="39212.719999999877"/>
    <x v="36"/>
    <x v="0"/>
    <n v="4"/>
    <x v="3"/>
    <x v="1"/>
    <x v="0"/>
  </r>
  <r>
    <d v="2025-04-22T00:00:00"/>
    <s v="PASSAGENS COLABORADORES REF. 14/04 A 18/04-PASSAGENS COLABORADORES (100,00%);"/>
    <m/>
    <n v="9740.43"/>
    <n v="29472.289999999877"/>
    <x v="36"/>
    <x v="0"/>
    <n v="4"/>
    <x v="3"/>
    <x v="1"/>
    <x v="0"/>
  </r>
  <r>
    <d v="2025-04-22T00:00:00"/>
    <s v="ISS PRÓPRIO (ESPONTÂNEO) REF. 03/2025-ISS  (100,00%);"/>
    <m/>
    <n v="918.4"/>
    <n v="28553.889999999876"/>
    <x v="120"/>
    <x v="0"/>
    <n v="4"/>
    <x v="3"/>
    <x v="1"/>
    <x v="0"/>
  </r>
  <r>
    <d v="2025-04-22T00:00:00"/>
    <s v="DIF. ISS RETIDO NA FONTE  REF. 03/2025-ISS  (100,00%);"/>
    <m/>
    <n v="51.64"/>
    <n v="28502.249999999876"/>
    <x v="120"/>
    <x v="0"/>
    <n v="4"/>
    <x v="3"/>
    <x v="1"/>
    <x v="0"/>
  </r>
  <r>
    <d v="2025-04-22T00:00:00"/>
    <s v="EPIS-EPIS (100,00%);"/>
    <m/>
    <n v="478"/>
    <n v="28024.249999999876"/>
    <x v="20"/>
    <x v="0"/>
    <n v="4"/>
    <x v="3"/>
    <x v="1"/>
    <x v="0"/>
  </r>
  <r>
    <d v="2025-04-22T00:00:00"/>
    <s v="TRANSFERÊNCIA ENTRE BANCOS ITAÚ X CEF-Transferência entre Bancos (100,00%);"/>
    <m/>
    <n v="15800"/>
    <n v="12224.249999999876"/>
    <x v="1"/>
    <x v="0"/>
    <n v="4"/>
    <x v="3"/>
    <x v="1"/>
    <x v="0"/>
  </r>
  <r>
    <d v="2025-04-22T00:00:00"/>
    <s v="TRANSFERÊNCIA ENTRE BANCOS ITAÚ ANDAIMES X ITAÚ-Transferência entre Bancos (100,00%);"/>
    <n v="50000"/>
    <m/>
    <n v="62224.249999999876"/>
    <x v="6"/>
    <x v="0"/>
    <n v="4"/>
    <x v="3"/>
    <x v="1"/>
    <x v="0"/>
  </r>
  <r>
    <d v="2025-04-22T00:00:00"/>
    <s v="PARCELAMENTO PGFN SISPAR 012544350-PARCELAMENTO (100,00%);"/>
    <m/>
    <n v="2296.11"/>
    <n v="59928.139999999876"/>
    <x v="10"/>
    <x v="0"/>
    <n v="4"/>
    <x v="3"/>
    <x v="1"/>
    <x v="0"/>
  </r>
  <r>
    <d v="2025-04-22T00:00:00"/>
    <s v="PARCELAMENTO PGFN SISPAR 012544309-PARCELAMENTO (100,00%);"/>
    <m/>
    <n v="537.03"/>
    <n v="59391.109999999877"/>
    <x v="10"/>
    <x v="0"/>
    <n v="4"/>
    <x v="3"/>
    <x v="1"/>
    <x v="0"/>
  </r>
  <r>
    <d v="2025-04-22T00:00:00"/>
    <s v="REFEIÇÃO COLABORADORES 2º QUINZENA 04/2025 CLEBER DE SOUZA-REFEIÇÕES COLABORADORES (100,00%);"/>
    <m/>
    <n v="432"/>
    <n v="58959.109999999877"/>
    <x v="35"/>
    <x v="0"/>
    <n v="4"/>
    <x v="3"/>
    <x v="1"/>
    <x v="0"/>
  </r>
  <r>
    <d v="2025-04-22T00:00:00"/>
    <s v="PARCELAMENTO ISS PROTESTADO Nº 87278727-PARCELAMENTO (100,00%);"/>
    <m/>
    <n v="8667.5300000000007"/>
    <n v="50291.579999999878"/>
    <x v="10"/>
    <x v="0"/>
    <n v="4"/>
    <x v="3"/>
    <x v="1"/>
    <x v="0"/>
  </r>
  <r>
    <d v="2025-04-22T00:00:00"/>
    <s v="ISS DESCRIÇÃO 71604641 / 2024-PARCELAMENTO (100,00%);"/>
    <m/>
    <n v="1954.08"/>
    <n v="48337.499999999876"/>
    <x v="10"/>
    <x v="0"/>
    <n v="4"/>
    <x v="3"/>
    <x v="1"/>
    <x v="0"/>
  </r>
  <r>
    <d v="2025-04-22T00:00:00"/>
    <s v="ISS DESCRIÇÃO 71604641 / 2024-PARCELAMENTO (100,00%);"/>
    <m/>
    <n v="1954.08"/>
    <n v="46383.419999999875"/>
    <x v="10"/>
    <x v="0"/>
    <n v="4"/>
    <x v="3"/>
    <x v="1"/>
    <x v="0"/>
  </r>
  <r>
    <d v="2025-04-22T00:00:00"/>
    <s v="ISS DESCRIÇÃO 71604641 / 2024-PARCELAMENTO (100,00%);"/>
    <m/>
    <n v="1954.08"/>
    <n v="44429.339999999873"/>
    <x v="10"/>
    <x v="0"/>
    <n v="4"/>
    <x v="3"/>
    <x v="1"/>
    <x v="0"/>
  </r>
  <r>
    <d v="2025-04-22T00:00:00"/>
    <s v="ISS DESCRIÇÃO 71604641 / 2024-PARCELAMENTO (100,00%);"/>
    <m/>
    <n v="1954.08"/>
    <n v="42475.259999999871"/>
    <x v="10"/>
    <x v="0"/>
    <n v="4"/>
    <x v="3"/>
    <x v="1"/>
    <x v="0"/>
  </r>
  <r>
    <d v="2025-04-22T00:00:00"/>
    <s v="PARCELAMENTO DEBITO EM CONTA EM ATRASO-PARCELAMENTO (100,00%);"/>
    <m/>
    <n v="31247.64"/>
    <n v="11227.619999999872"/>
    <x v="10"/>
    <x v="0"/>
    <n v="4"/>
    <x v="3"/>
    <x v="1"/>
    <x v="0"/>
  </r>
  <r>
    <d v="2025-04-23T00:00:00"/>
    <s v="REPARCELAMENTO / CARTAO DE CREDITO-DESPESA CARTAO DE CREDITO  (100,00%);"/>
    <m/>
    <n v="2942.71"/>
    <n v="8284.9099999998725"/>
    <x v="10"/>
    <x v="0"/>
    <n v="4"/>
    <x v="3"/>
    <x v="1"/>
    <x v="0"/>
  </r>
  <r>
    <d v="2025-04-23T00:00:00"/>
    <s v="EPIS-EPIS (100,00%);"/>
    <m/>
    <n v="3481.5"/>
    <n v="4803.4099999998725"/>
    <x v="20"/>
    <x v="0"/>
    <n v="4"/>
    <x v="3"/>
    <x v="1"/>
    <x v="0"/>
  </r>
  <r>
    <d v="2025-04-23T00:00:00"/>
    <s v="CALIBRAÇÃO DE DISPOSITIVOS DE SEGURANÇA-SERVIÇO LAUDO TECNICO (100,00%);"/>
    <m/>
    <n v="685.2"/>
    <n v="4118.2099999998727"/>
    <x v="79"/>
    <x v="0"/>
    <n v="4"/>
    <x v="3"/>
    <x v="1"/>
    <x v="0"/>
  </r>
  <r>
    <d v="2025-04-23T00:00:00"/>
    <s v="CONFECÇÃO DE PCA / PPR E EMISSÃO DE ART-PROGRAMA DE SEGURANÇA DO TRABALHO  (100,00%);"/>
    <m/>
    <n v="783.65"/>
    <n v="3334.5599999998726"/>
    <x v="65"/>
    <x v="0"/>
    <n v="4"/>
    <x v="3"/>
    <x v="1"/>
    <x v="0"/>
  </r>
  <r>
    <d v="2025-04-23T00:00:00"/>
    <s v="CONFECÇÃO DE PCMSO-PROGRAMA DE SEGURANÇA DO TRABALHO  (100,00%);"/>
    <m/>
    <n v="701.54"/>
    <n v="2633.0199999998727"/>
    <x v="65"/>
    <x v="0"/>
    <n v="4"/>
    <x v="3"/>
    <x v="1"/>
    <x v="0"/>
  </r>
  <r>
    <d v="2025-04-23T00:00:00"/>
    <s v="EPIS-EPIS (100,00%);"/>
    <m/>
    <n v="2673.58"/>
    <n v="-40.560000000127275"/>
    <x v="20"/>
    <x v="0"/>
    <n v="4"/>
    <x v="3"/>
    <x v="1"/>
    <x v="0"/>
  </r>
  <r>
    <d v="2025-04-23T00:00:00"/>
    <s v="MANGUEIRAS E CONEXÕES-MANGUEIRAS / CONEXÕES (100,00%);"/>
    <m/>
    <n v="600"/>
    <n v="-640.56000000012727"/>
    <x v="106"/>
    <x v="0"/>
    <n v="4"/>
    <x v="3"/>
    <x v="1"/>
    <x v="0"/>
  </r>
  <r>
    <d v="2025-04-23T00:00:00"/>
    <s v="TREINAMENTO NR12 / NR20 / NR33 / NR35-CURSOS / TREINAMENTOS  (100,00%);"/>
    <m/>
    <n v="589.6"/>
    <n v="-1230.1600000001272"/>
    <x v="63"/>
    <x v="0"/>
    <n v="4"/>
    <x v="3"/>
    <x v="1"/>
    <x v="0"/>
  </r>
  <r>
    <d v="2025-04-23T00:00:00"/>
    <s v="EPIS-EPIS (100,00%);"/>
    <m/>
    <n v="305.08"/>
    <n v="-1535.2400000001271"/>
    <x v="20"/>
    <x v="0"/>
    <n v="4"/>
    <x v="3"/>
    <x v="1"/>
    <x v="0"/>
  </r>
  <r>
    <d v="2025-04-23T00:00:00"/>
    <s v="TREINAMENTO DIREÇÃO PREVENTIVA-CURSOS / TREINAMENTOS  (100,00%);"/>
    <m/>
    <n v="109.9"/>
    <n v="-1645.1400000001272"/>
    <x v="63"/>
    <x v="0"/>
    <n v="4"/>
    <x v="3"/>
    <x v="1"/>
    <x v="0"/>
  </r>
  <r>
    <d v="2025-04-23T00:00:00"/>
    <s v="TREINAMENTO NR33-CURSOS / TREINAMENTOS  (100,00%);"/>
    <m/>
    <n v="159.9"/>
    <n v="-1805.0400000001273"/>
    <x v="63"/>
    <x v="0"/>
    <n v="4"/>
    <x v="3"/>
    <x v="1"/>
    <x v="0"/>
  </r>
  <r>
    <d v="2025-04-23T00:00:00"/>
    <s v="MATERIAIS DE CONSUMO EM OBRA - ESTOPA PASTELÃO 25KG-MATERIAIS DE CONSUMO EM OBRAS  (100,00%);"/>
    <m/>
    <n v="115"/>
    <n v="-1920.0400000001273"/>
    <x v="23"/>
    <x v="0"/>
    <n v="4"/>
    <x v="3"/>
    <x v="1"/>
    <x v="0"/>
  </r>
  <r>
    <d v="2025-04-23T00:00:00"/>
    <s v="INTERNET PARCERIA EUROCHEM SERRA-INTERNET OBRAS  (100,00%);"/>
    <m/>
    <n v="200"/>
    <n v="-2120.0400000001273"/>
    <x v="30"/>
    <x v="0"/>
    <n v="4"/>
    <x v="3"/>
    <x v="1"/>
    <x v="0"/>
  </r>
  <r>
    <d v="2025-04-23T00:00:00"/>
    <s v="HONORÁRIO ADVOCATÍCIO - STELLA-HONORARIOS ADVOCATICIOS  (100,00%);"/>
    <m/>
    <n v="150"/>
    <n v="-2270.0400000001273"/>
    <x v="17"/>
    <x v="0"/>
    <n v="4"/>
    <x v="3"/>
    <x v="1"/>
    <x v="0"/>
  </r>
  <r>
    <d v="2025-04-23T00:00:00"/>
    <s v="MATERIAIS DE CONSUMO EM OBRA-MATERIAIS DE CONSUMO EM OBRAS  (100,00%);"/>
    <m/>
    <n v="613"/>
    <n v="-2883.0400000001273"/>
    <x v="23"/>
    <x v="0"/>
    <n v="4"/>
    <x v="3"/>
    <x v="1"/>
    <x v="0"/>
  </r>
  <r>
    <d v="2025-04-23T00:00:00"/>
    <s v="MATERIAIS DE PAPELARIA-MATERIAS DE ESCRITORIO (100,00%);"/>
    <m/>
    <n v="414.8"/>
    <n v="-3297.8400000001275"/>
    <x v="64"/>
    <x v="0"/>
    <n v="4"/>
    <x v="3"/>
    <x v="1"/>
    <x v="0"/>
  </r>
  <r>
    <d v="2025-04-23T00:00:00"/>
    <s v="MATERIAIS DE PAPELARIA-MATERIAS DE ESCRITORIO (100,00%);"/>
    <m/>
    <n v="340.9"/>
    <n v="-3638.7400000001276"/>
    <x v="64"/>
    <x v="0"/>
    <n v="4"/>
    <x v="3"/>
    <x v="1"/>
    <x v="0"/>
  </r>
  <r>
    <d v="2025-04-23T00:00:00"/>
    <s v="TINTAS E SOLVENTES-TINTAS E SOLVENTES (100,00%);"/>
    <m/>
    <n v="850"/>
    <n v="-4488.7400000001271"/>
    <x v="34"/>
    <x v="0"/>
    <n v="4"/>
    <x v="3"/>
    <x v="1"/>
    <x v="0"/>
  </r>
  <r>
    <d v="2025-04-23T00:00:00"/>
    <s v="COMBUSTÍVEL-COMBUSTIVEL VEICULOS (100,00%);"/>
    <m/>
    <n v="3639.45"/>
    <n v="-8128.1900000001269"/>
    <x v="26"/>
    <x v="0"/>
    <n v="4"/>
    <x v="3"/>
    <x v="1"/>
    <x v="0"/>
  </r>
  <r>
    <d v="2025-04-23T00:00:00"/>
    <s v="TINTAS E SOLVENTES-TINTAS E SOLVENTES (100,00%);"/>
    <m/>
    <n v="894.6"/>
    <n v="-9022.7900000001264"/>
    <x v="34"/>
    <x v="0"/>
    <n v="4"/>
    <x v="3"/>
    <x v="1"/>
    <x v="0"/>
  </r>
  <r>
    <d v="2025-04-23T00:00:00"/>
    <s v="MATERIAL DE CONSUMO-MATERIAIS DE CONSUMO EM OBRAS  (100,00%);"/>
    <m/>
    <n v="1659"/>
    <n v="-10681.790000000126"/>
    <x v="23"/>
    <x v="0"/>
    <n v="4"/>
    <x v="3"/>
    <x v="1"/>
    <x v="0"/>
  </r>
  <r>
    <d v="2025-04-23T00:00:00"/>
    <s v="LOCAÇÃO DE RÁDIO PORTÁTIL-LOCAÇAO RADIOS DE COMUNICAÇÃO (100,00%);"/>
    <m/>
    <n v="840"/>
    <n v="-11521.790000000126"/>
    <x v="101"/>
    <x v="0"/>
    <n v="4"/>
    <x v="3"/>
    <x v="1"/>
    <x v="0"/>
  </r>
  <r>
    <d v="2025-04-23T00:00:00"/>
    <s v="PLANO SAÚDE REF. MÊS 04/25-PLANO DE SAUDE  (100,00%);"/>
    <m/>
    <n v="8399.0499999999993"/>
    <n v="-19920.840000000127"/>
    <x v="67"/>
    <x v="0"/>
    <n v="4"/>
    <x v="3"/>
    <x v="1"/>
    <x v="0"/>
  </r>
  <r>
    <d v="2025-04-23T00:00:00"/>
    <s v="SISTEMA DE EMISSOR DE NOTAS-SISTEMA / SERVIDOR  (100,00%);"/>
    <m/>
    <n v="199.82"/>
    <n v="-20120.660000000127"/>
    <x v="69"/>
    <x v="0"/>
    <n v="4"/>
    <x v="3"/>
    <x v="1"/>
    <x v="0"/>
  </r>
  <r>
    <d v="2025-04-23T00:00:00"/>
    <s v="LOCAÇÃO CONTAINER REF. 01/03 A 31/03/25-LOCAÇÃO CONTAINER  (100,00%);"/>
    <m/>
    <n v="2750"/>
    <n v="-22870.660000000127"/>
    <x v="22"/>
    <x v="0"/>
    <n v="4"/>
    <x v="3"/>
    <x v="1"/>
    <x v="0"/>
  </r>
  <r>
    <d v="2025-04-23T00:00:00"/>
    <s v="NILVA BATISTA CARDOSO - PIX (38) 9 9911-8113-HOTEL COLABORADORES  (46,86%)"/>
    <m/>
    <n v="3800.34"/>
    <n v="-26671.000000000127"/>
    <x v="44"/>
    <x v="0"/>
    <n v="4"/>
    <x v="3"/>
    <x v="1"/>
    <x v="0"/>
  </r>
  <r>
    <d v="2025-04-23T00:00:00"/>
    <s v="REFEIÇÕES COLABORADORES (46,55%)"/>
    <m/>
    <n v="3775.2"/>
    <n v="-30446.200000000128"/>
    <x v="35"/>
    <x v="0"/>
    <n v="4"/>
    <x v="3"/>
    <x v="1"/>
    <x v="0"/>
  </r>
  <r>
    <d v="2025-04-23T00:00:00"/>
    <s v="LAVANDERIA (6,60%);"/>
    <m/>
    <n v="534.46"/>
    <n v="-30980.660000000127"/>
    <x v="117"/>
    <x v="0"/>
    <n v="4"/>
    <x v="3"/>
    <x v="1"/>
    <x v="0"/>
  </r>
  <r>
    <d v="2025-04-23T00:00:00"/>
    <s v="EXAMES - ASO-EXAMES  (100,00%);"/>
    <m/>
    <n v="1042"/>
    <n v="-32022.660000000127"/>
    <x v="56"/>
    <x v="0"/>
    <n v="4"/>
    <x v="3"/>
    <x v="1"/>
    <x v="0"/>
  </r>
  <r>
    <d v="2025-04-23T00:00:00"/>
    <s v="MANOEL PIRES SANTANA - PIX (98) 9 8407-6318-REFEIÇÕES COLABORADORES (100,00%);"/>
    <m/>
    <n v="1311"/>
    <n v="-33333.660000000127"/>
    <x v="35"/>
    <x v="0"/>
    <n v="4"/>
    <x v="3"/>
    <x v="1"/>
    <x v="0"/>
  </r>
  <r>
    <d v="2025-04-23T00:00:00"/>
    <s v="COMBUSTÍVEL-COMBUSTIVEL VEICULOS (42,09%);_x000a__x000a_COMBUSTIVEL EQUIPAMENTOS (57,91%);"/>
    <m/>
    <n v="2270.62"/>
    <n v="-35604.28000000013"/>
    <x v="27"/>
    <x v="0"/>
    <n v="4"/>
    <x v="3"/>
    <x v="1"/>
    <x v="0"/>
  </r>
  <r>
    <d v="2025-04-23T00:00:00"/>
    <s v="RESTAURANTE MATA FOME - PIX 57.730.611/0001-02-REFEIÇÕES COLABORADORES (100,00%);"/>
    <m/>
    <n v="4552"/>
    <n v="-40156.28000000013"/>
    <x v="35"/>
    <x v="0"/>
    <n v="4"/>
    <x v="3"/>
    <x v="1"/>
    <x v="0"/>
  </r>
  <r>
    <d v="2025-04-23T00:00:00"/>
    <s v="COMBUSTÍVEL-COMBUSTIVEL VEICULOS (100,00%);"/>
    <m/>
    <n v="1371.18"/>
    <n v="-41527.46000000013"/>
    <x v="26"/>
    <x v="0"/>
    <n v="4"/>
    <x v="3"/>
    <x v="1"/>
    <x v="0"/>
  </r>
  <r>
    <d v="2025-04-23T00:00:00"/>
    <s v="VIAGEM GENILDO P/ BRASÍLIA-REFEIÇÕES COLABORADORES (100,00%);"/>
    <m/>
    <n v="573.9"/>
    <n v="-42101.360000000132"/>
    <x v="35"/>
    <x v="0"/>
    <n v="4"/>
    <x v="3"/>
    <x v="1"/>
    <x v="0"/>
  </r>
  <r>
    <d v="2025-04-23T00:00:00"/>
    <s v="DESPESA DE VIAGEM  VALDMAR - PEDAGIO-PEDAGIOS  (100,00%);"/>
    <m/>
    <n v="35.83"/>
    <n v="-42137.190000000133"/>
    <x v="72"/>
    <x v="0"/>
    <n v="4"/>
    <x v="3"/>
    <x v="1"/>
    <x v="0"/>
  </r>
  <r>
    <d v="2025-04-23T00:00:00"/>
    <s v="JUCIANE GONÇALVES DA SILVA - PIX Jucianed077@gmail.com-SERVIÇO LAVA JATO (100,00%);"/>
    <m/>
    <n v="1040"/>
    <n v="-43177.190000000133"/>
    <x v="47"/>
    <x v="0"/>
    <n v="4"/>
    <x v="3"/>
    <x v="1"/>
    <x v="0"/>
  </r>
  <r>
    <d v="2025-04-23T00:00:00"/>
    <s v="FRETE GOIANIA X SERRA DO SALITRE-FRETE TRANSPORTADORA (100,00%);"/>
    <m/>
    <n v="196"/>
    <n v="-43373.190000000133"/>
    <x v="31"/>
    <x v="0"/>
    <n v="4"/>
    <x v="3"/>
    <x v="1"/>
    <x v="0"/>
  </r>
  <r>
    <d v="2025-04-23T00:00:00"/>
    <s v="MAXSANDER MENEZES DE OLIVEIRA - PIX (62) 9 9475-2890-SERVIÇO LAVA JATO (100,00%);"/>
    <m/>
    <n v="130"/>
    <n v="-43503.190000000133"/>
    <x v="47"/>
    <x v="0"/>
    <n v="4"/>
    <x v="3"/>
    <x v="1"/>
    <x v="0"/>
  </r>
  <r>
    <d v="2025-04-23T00:00:00"/>
    <s v="COMPRA DE 02 CINTOS DE SEGURANÇA P/ ÔNIBUS IVECO-MANUTENÇÃO/PEÇAS  VEICULOS (100,00%);"/>
    <m/>
    <n v="100"/>
    <n v="-43603.190000000133"/>
    <x v="43"/>
    <x v="0"/>
    <n v="4"/>
    <x v="3"/>
    <x v="1"/>
    <x v="0"/>
  </r>
  <r>
    <d v="2025-04-23T00:00:00"/>
    <s v="LOCAÇÃO DE CONTAINER REF. MÊS 03/25-LOCAÇÃO CONTAINER  (100,00%);"/>
    <m/>
    <n v="423.76"/>
    <n v="-44026.950000000135"/>
    <x v="22"/>
    <x v="0"/>
    <n v="4"/>
    <x v="3"/>
    <x v="1"/>
    <x v="0"/>
  </r>
  <r>
    <d v="2025-04-23T00:00:00"/>
    <s v="LOCAÇÃO CONTAINER REF. 04/2025-LOCAÇÃO CONTAINER  (100,00%);"/>
    <m/>
    <n v="1943.89"/>
    <n v="-45970.840000000135"/>
    <x v="22"/>
    <x v="0"/>
    <n v="4"/>
    <x v="3"/>
    <x v="1"/>
    <x v="0"/>
  </r>
  <r>
    <d v="2025-04-23T00:00:00"/>
    <s v="LOCAÇÃO CONTAINER REF. 03/2025-LOCAÇÃO CONTAINER  (100,00%);"/>
    <m/>
    <n v="534.65"/>
    <n v="-46505.490000000136"/>
    <x v="22"/>
    <x v="0"/>
    <n v="4"/>
    <x v="3"/>
    <x v="1"/>
    <x v="0"/>
  </r>
  <r>
    <d v="2025-04-23T00:00:00"/>
    <s v="COMBUSTÍVEL DOBLÔ-COMBUSTIVEL VEICULOS (100,00%);"/>
    <m/>
    <n v="100"/>
    <n v="-46605.490000000136"/>
    <x v="26"/>
    <x v="0"/>
    <n v="4"/>
    <x v="3"/>
    <x v="1"/>
    <x v="0"/>
  </r>
  <r>
    <d v="2025-04-23T00:00:00"/>
    <s v="ALIMENTAÇÃO ADM-ALIMENTAÇÃO ADM (100,00%);"/>
    <m/>
    <n v="144"/>
    <n v="-46749.490000000136"/>
    <x v="66"/>
    <x v="0"/>
    <n v="4"/>
    <x v="3"/>
    <x v="1"/>
    <x v="0"/>
  </r>
  <r>
    <d v="2025-04-23T00:00:00"/>
    <s v="EPIS-EPIS (100,00%);"/>
    <m/>
    <n v="67.489999999999995"/>
    <n v="-46816.980000000134"/>
    <x v="20"/>
    <x v="0"/>
    <n v="4"/>
    <x v="3"/>
    <x v="1"/>
    <x v="0"/>
  </r>
  <r>
    <d v="2025-04-23T00:00:00"/>
    <s v="EPIS-EPIS (100,00%);"/>
    <m/>
    <n v="158.38999999999999"/>
    <n v="-46975.370000000134"/>
    <x v="20"/>
    <x v="0"/>
    <n v="4"/>
    <x v="3"/>
    <x v="1"/>
    <x v="0"/>
  </r>
  <r>
    <d v="2025-04-23T00:00:00"/>
    <s v="FRETE GOIÂNIA X UBERABA-FRETE TRANSPORTADORA (100,00%);"/>
    <m/>
    <n v="157.97999999999999"/>
    <n v="-47133.350000000137"/>
    <x v="31"/>
    <x v="0"/>
    <n v="4"/>
    <x v="3"/>
    <x v="1"/>
    <x v="0"/>
  </r>
  <r>
    <d v="2025-04-23T00:00:00"/>
    <s v="BRINDES GESTORES VLI-SERVIÇO BRINDES E ACESSORIOS (100,00%);"/>
    <m/>
    <n v="758"/>
    <n v="-47891.350000000137"/>
    <x v="108"/>
    <x v="0"/>
    <n v="4"/>
    <x v="3"/>
    <x v="1"/>
    <x v="0"/>
  </r>
  <r>
    <d v="2025-04-23T00:00:00"/>
    <s v="CAMINHAO ELFA-FINANCIAMENTO (100,00%);"/>
    <m/>
    <n v="4515.5"/>
    <n v="-52406.850000000137"/>
    <x v="9"/>
    <x v="0"/>
    <n v="4"/>
    <x v="3"/>
    <x v="1"/>
    <x v="0"/>
  </r>
  <r>
    <d v="2025-04-23T00:00:00"/>
    <s v="MARIA DA FE VIDAL PASCOA - PIX 07.430.239/0004-93-COMBUSTIVEL VEICULOS (100,00%);"/>
    <m/>
    <n v="2000"/>
    <n v="-54406.850000000137"/>
    <x v="26"/>
    <x v="0"/>
    <n v="4"/>
    <x v="3"/>
    <x v="1"/>
    <x v="0"/>
  </r>
  <r>
    <d v="2025-04-23T00:00:00"/>
    <s v="TRANSFERÊNCIA ENTRE BANCOS ITAÚ ANDAIMES X ITAÚ-Transferência entre Bancos (100,00%);"/>
    <n v="60000"/>
    <m/>
    <n v="5593.1499999998632"/>
    <x v="6"/>
    <x v="0"/>
    <n v="4"/>
    <x v="3"/>
    <x v="1"/>
    <x v="0"/>
  </r>
  <r>
    <d v="2025-04-23T00:00:00"/>
    <s v="PLANO DE SAÚDE REF. MÊS 04/2025-PLANO DE SAUDE  (100,00%);"/>
    <m/>
    <n v="1241.1500000000001"/>
    <n v="4351.9999999998636"/>
    <x v="67"/>
    <x v="0"/>
    <n v="4"/>
    <x v="3"/>
    <x v="1"/>
    <x v="0"/>
  </r>
  <r>
    <d v="2025-04-23T00:00:00"/>
    <s v="EXAMES - ASO-EXAMES  (100,00%);"/>
    <m/>
    <n v="2256.4299999999998"/>
    <n v="2095.5699999998637"/>
    <x v="56"/>
    <x v="0"/>
    <n v="4"/>
    <x v="3"/>
    <x v="1"/>
    <x v="0"/>
  </r>
  <r>
    <d v="2025-04-24T00:00:00"/>
    <s v="SEGURO DE VIDA GILVAN-SEGURO DE VIDA GILVAN / GENILDO (100,00%);"/>
    <m/>
    <n v="2390.3000000000002"/>
    <n v="-294.73000000013644"/>
    <x v="41"/>
    <x v="0"/>
    <n v="4"/>
    <x v="3"/>
    <x v="1"/>
    <x v="0"/>
  </r>
  <r>
    <d v="2025-04-24T00:00:00"/>
    <s v="SEGURO DE VIDA GENILDO-SEGURO DE VIDA GILVAN / GENILDO (100,00%);"/>
    <m/>
    <n v="2738.8"/>
    <n v="-3033.5300000001366"/>
    <x v="41"/>
    <x v="0"/>
    <n v="4"/>
    <x v="3"/>
    <x v="1"/>
    <x v="0"/>
  </r>
  <r>
    <d v="2025-04-24T00:00:00"/>
    <s v="ENCOMENDA GOIÂNIA X BRASILIA-FRETE TRANSPORTADORA (100,00%);"/>
    <m/>
    <n v="120"/>
    <n v="-3153.5300000001366"/>
    <x v="31"/>
    <x v="0"/>
    <n v="4"/>
    <x v="3"/>
    <x v="1"/>
    <x v="0"/>
  </r>
  <r>
    <d v="2025-04-24T00:00:00"/>
    <s v="PAULO GOMES - PIX 964.883.103-30-DESPESAS COM PROCESSOS  (100,00%);"/>
    <m/>
    <n v="4270"/>
    <n v="-7423.5300000001371"/>
    <x v="15"/>
    <x v="0"/>
    <n v="4"/>
    <x v="3"/>
    <x v="1"/>
    <x v="0"/>
  </r>
  <r>
    <d v="2025-04-24T00:00:00"/>
    <s v="CREA-SERVIÇO CREA ANUIDADE (100,00%);"/>
    <m/>
    <n v="103.03"/>
    <n v="-7526.5600000001368"/>
    <x v="74"/>
    <x v="0"/>
    <n v="4"/>
    <x v="3"/>
    <x v="1"/>
    <x v="0"/>
  </r>
  <r>
    <d v="2025-04-24T00:00:00"/>
    <s v="ROLO TIRA BOLHAS 23CM-MATERIAIS DE CONSUMO EM OBRAS  (100,00%);"/>
    <m/>
    <n v="112.64"/>
    <n v="-7639.2000000001372"/>
    <x v="23"/>
    <x v="0"/>
    <n v="4"/>
    <x v="3"/>
    <x v="1"/>
    <x v="0"/>
  </r>
  <r>
    <d v="2025-04-24T00:00:00"/>
    <s v="ALIMENTAÇÃO ADM-ALIMENTAÇÃO ADM (100,00%);"/>
    <m/>
    <n v="144"/>
    <n v="-7783.2000000001372"/>
    <x v="66"/>
    <x v="0"/>
    <n v="4"/>
    <x v="3"/>
    <x v="1"/>
    <x v="0"/>
  </r>
  <r>
    <d v="2025-04-24T00:00:00"/>
    <s v="ENCOMENDA BRASILIA X GOINAIA-FRETE TRANSPORTADORA (100,00%);"/>
    <m/>
    <n v="150"/>
    <n v="-7933.2000000001372"/>
    <x v="31"/>
    <x v="0"/>
    <n v="4"/>
    <x v="3"/>
    <x v="1"/>
    <x v="0"/>
  </r>
  <r>
    <d v="2025-04-24T00:00:00"/>
    <s v="CAIXA PAPELÃO P/ MUDANÇA-MATERIAIS DE CONSUMO EM OBRAS  (100,00%);"/>
    <m/>
    <n v="90"/>
    <n v="-8023.2000000001372"/>
    <x v="23"/>
    <x v="0"/>
    <n v="4"/>
    <x v="3"/>
    <x v="1"/>
    <x v="0"/>
  </r>
  <r>
    <d v="2025-04-24T00:00:00"/>
    <s v="MATERIAIS DE LIMPEZA-MATERIAIS DE LIMPEZA / HIGIENE  (100,00%);"/>
    <m/>
    <n v="30"/>
    <n v="-8053.2000000001372"/>
    <x v="28"/>
    <x v="0"/>
    <n v="4"/>
    <x v="3"/>
    <x v="1"/>
    <x v="0"/>
  </r>
  <r>
    <d v="2025-04-24T00:00:00"/>
    <s v="FOLGA DE CAMPO MES 04-2025 FERIAS-PASSAGENS COLABORADORES (100,00%);"/>
    <m/>
    <n v="700"/>
    <n v="-8753.2000000001372"/>
    <x v="36"/>
    <x v="0"/>
    <n v="4"/>
    <x v="3"/>
    <x v="1"/>
    <x v="0"/>
  </r>
  <r>
    <d v="2025-04-24T00:00:00"/>
    <s v="CASA DE CALDAS GILVAN GENILDO-CASA DE CALDAS GILVAN / GENILDO (100,00%);"/>
    <m/>
    <n v="2697.36"/>
    <n v="-11450.560000000138"/>
    <x v="54"/>
    <x v="0"/>
    <n v="4"/>
    <x v="3"/>
    <x v="1"/>
    <x v="0"/>
  </r>
  <r>
    <d v="2025-04-24T00:00:00"/>
    <s v="TRAV DA PONTE Nº 07 CENTRO REF. 25 DIAS-ALUGUEL ALOJAMENTO  (100,00%);"/>
    <m/>
    <n v="500"/>
    <n v="-11950.560000000138"/>
    <x v="21"/>
    <x v="0"/>
    <n v="4"/>
    <x v="3"/>
    <x v="1"/>
    <x v="0"/>
  </r>
  <r>
    <d v="2025-04-24T00:00:00"/>
    <s v="DIARIA HOSPEDAGEM STEFÂNIA-HOTEL COLABORADORES  (100,00%);"/>
    <m/>
    <n v="150"/>
    <n v="-12100.560000000138"/>
    <x v="44"/>
    <x v="0"/>
    <n v="4"/>
    <x v="3"/>
    <x v="1"/>
    <x v="0"/>
  </r>
  <r>
    <d v="2025-04-24T00:00:00"/>
    <s v="ROTINA-Recebimento de Clientes (100,00%);"/>
    <n v="166545.07"/>
    <m/>
    <n v="154444.50999999986"/>
    <x v="3"/>
    <x v="0"/>
    <n v="4"/>
    <x v="3"/>
    <x v="1"/>
    <x v="0"/>
  </r>
  <r>
    <d v="2025-04-24T00:00:00"/>
    <s v="BM SPOT-Recebimento de Clientes (100,00%);"/>
    <n v="44400.87"/>
    <m/>
    <n v="198845.37999999986"/>
    <x v="3"/>
    <x v="0"/>
    <n v="4"/>
    <x v="3"/>
    <x v="1"/>
    <x v="0"/>
  </r>
  <r>
    <d v="2025-04-24T00:00:00"/>
    <s v="BM SPOT-Recebimento de Clientes (100,00%);"/>
    <n v="44400.87"/>
    <m/>
    <n v="243246.24999999985"/>
    <x v="3"/>
    <x v="0"/>
    <n v="4"/>
    <x v="3"/>
    <x v="1"/>
    <x v="0"/>
  </r>
  <r>
    <d v="2025-04-25T00:00:00"/>
    <s v="FOSFATO-Recebimento de Clientes (100,00%);"/>
    <n v="175681.89"/>
    <m/>
    <n v="418928.1399999999"/>
    <x v="3"/>
    <x v="0"/>
    <n v="4"/>
    <x v="3"/>
    <x v="1"/>
    <x v="0"/>
  </r>
  <r>
    <d v="2025-04-25T00:00:00"/>
    <s v="FOSTATO-Recebimento de Clientes (100,00%);"/>
    <n v="61523.61"/>
    <m/>
    <n v="480451.74999999988"/>
    <x v="3"/>
    <x v="0"/>
    <n v="4"/>
    <x v="3"/>
    <x v="1"/>
    <x v="0"/>
  </r>
  <r>
    <d v="2025-04-25T00:00:00"/>
    <s v="FOSFATO-Recebimento de Clientes (100,00%);"/>
    <n v="11243.47"/>
    <m/>
    <n v="491695.21999999986"/>
    <x v="3"/>
    <x v="0"/>
    <n v="4"/>
    <x v="3"/>
    <x v="1"/>
    <x v="0"/>
  </r>
  <r>
    <d v="2025-04-25T00:00:00"/>
    <s v="FOSTATO-Recebimento de Clientes (100,00%);"/>
    <n v="13498.82"/>
    <m/>
    <n v="505194.03999999986"/>
    <x v="3"/>
    <x v="0"/>
    <n v="4"/>
    <x v="3"/>
    <x v="1"/>
    <x v="0"/>
  </r>
  <r>
    <d v="2025-04-25T00:00:00"/>
    <s v="FOSFATO-Recebimento de Clientes (100,00%);"/>
    <n v="38896.35"/>
    <m/>
    <n v="544090.3899999999"/>
    <x v="3"/>
    <x v="0"/>
    <n v="4"/>
    <x v="3"/>
    <x v="1"/>
    <x v="0"/>
  </r>
  <r>
    <d v="2025-04-25T00:00:00"/>
    <s v="FOSFATO-Recebimento de Clientes (100,00%);"/>
    <n v="38896.35"/>
    <m/>
    <n v="582986.73999999987"/>
    <x v="3"/>
    <x v="0"/>
    <n v="4"/>
    <x v="3"/>
    <x v="1"/>
    <x v="0"/>
  </r>
  <r>
    <d v="2025-04-25T00:00:00"/>
    <s v="FOSFATO-Recebimento de Clientes (100,00%);"/>
    <n v="18294.91"/>
    <m/>
    <n v="601281.64999999991"/>
    <x v="3"/>
    <x v="0"/>
    <n v="4"/>
    <x v="3"/>
    <x v="1"/>
    <x v="0"/>
  </r>
  <r>
    <d v="2025-04-25T00:00:00"/>
    <s v="FOSFATO-Recebimento de Clientes (100,00%);"/>
    <n v="16669.86"/>
    <m/>
    <n v="617951.50999999989"/>
    <x v="3"/>
    <x v="0"/>
    <n v="4"/>
    <x v="3"/>
    <x v="1"/>
    <x v="0"/>
  </r>
  <r>
    <d v="2025-04-25T00:00:00"/>
    <s v="FOSFATO-Recebimento de Clientes (100,00%);"/>
    <n v="16669.86"/>
    <m/>
    <n v="634621.36999999988"/>
    <x v="3"/>
    <x v="0"/>
    <n v="4"/>
    <x v="3"/>
    <x v="1"/>
    <x v="0"/>
  </r>
  <r>
    <d v="2025-04-25T00:00:00"/>
    <s v="NIOBIO-Recebimento de Clientes (100,00%);"/>
    <n v="13332.54"/>
    <m/>
    <n v="647953.90999999992"/>
    <x v="3"/>
    <x v="0"/>
    <n v="4"/>
    <x v="3"/>
    <x v="1"/>
    <x v="0"/>
  </r>
  <r>
    <d v="2025-04-25T00:00:00"/>
    <s v="COMPRA VEICULO HB20s 2019/2019-COMPRA DE VEICULO  (100,00%);"/>
    <m/>
    <n v="10000"/>
    <n v="637953.90999999992"/>
    <x v="95"/>
    <x v="0"/>
    <n v="4"/>
    <x v="3"/>
    <x v="1"/>
    <x v="0"/>
  </r>
  <r>
    <d v="2025-04-25T00:00:00"/>
    <s v="PIS E COFINS REF. 03/2025-PIS (17,81%)"/>
    <m/>
    <n v="7375.92"/>
    <n v="630577.98999999987"/>
    <x v="102"/>
    <x v="0"/>
    <n v="4"/>
    <x v="3"/>
    <x v="1"/>
    <x v="0"/>
  </r>
  <r>
    <d v="2025-04-25T00:00:00"/>
    <s v="COFINS  (82,19%);"/>
    <m/>
    <n v="34038.6"/>
    <n v="596539.3899999999"/>
    <x v="103"/>
    <x v="0"/>
    <n v="4"/>
    <x v="3"/>
    <x v="1"/>
    <x v="0"/>
  </r>
  <r>
    <d v="2025-04-25T00:00:00"/>
    <s v="SEGURO DE VIDA REF. MÊS 03/2025-SEGUROS DE VIDA  (100,00%);"/>
    <m/>
    <n v="1698.69"/>
    <n v="594840.69999999995"/>
    <x v="41"/>
    <x v="0"/>
    <n v="4"/>
    <x v="3"/>
    <x v="1"/>
    <x v="0"/>
  </r>
  <r>
    <d v="2025-04-25T00:00:00"/>
    <s v="ARTHUR RODRIGUES SEIDEMAN - PIX (64) 9 9302-3866-TRANSPORTE DE COLABORADORES  (100,00%);"/>
    <m/>
    <n v="304"/>
    <n v="594536.69999999995"/>
    <x v="39"/>
    <x v="0"/>
    <n v="4"/>
    <x v="3"/>
    <x v="1"/>
    <x v="0"/>
  </r>
  <r>
    <d v="2025-04-25T00:00:00"/>
    <s v="DESPESA REF. SEMANA 14/04 A 18/04-SERVIÇO LIMPEZA ALOJAMENTO/ESCRITORIO (96,65%)"/>
    <m/>
    <n v="700.03"/>
    <n v="593836.66999999993"/>
    <x v="61"/>
    <x v="0"/>
    <n v="4"/>
    <x v="3"/>
    <x v="1"/>
    <x v="0"/>
  </r>
  <r>
    <d v="2025-04-25T00:00:00"/>
    <s v="SERVIÇO MOTOBOY / UBER  (3,35%);"/>
    <m/>
    <n v="24.27"/>
    <n v="593812.39999999991"/>
    <x v="73"/>
    <x v="0"/>
    <n v="4"/>
    <x v="3"/>
    <x v="1"/>
    <x v="0"/>
  </r>
  <r>
    <d v="2025-04-25T00:00:00"/>
    <s v="JULIO CESAR DE OLIVEIRA QUEIROZ - PIX 416.142.593-72-TRANSPORTE DE COLABORADORES  (100,00%);"/>
    <m/>
    <n v="6440"/>
    <n v="587372.39999999991"/>
    <x v="39"/>
    <x v="0"/>
    <n v="4"/>
    <x v="3"/>
    <x v="1"/>
    <x v="0"/>
  </r>
  <r>
    <d v="2025-04-25T00:00:00"/>
    <s v="FRETE CATALÃO X GOIANIA DESMOBILIZAÇÃO-FRETE MATERIAIS E EQUIPAMENTOS (100,00%);"/>
    <m/>
    <n v="2763"/>
    <n v="584609.39999999991"/>
    <x v="40"/>
    <x v="0"/>
    <n v="4"/>
    <x v="3"/>
    <x v="1"/>
    <x v="0"/>
  </r>
  <r>
    <d v="2025-04-25T00:00:00"/>
    <s v="MATERIAIS DE LIMPEZA E MANUTENÇÃO IMPRESSORA-MATERIAIS DE LIMPEZA / HIGIENE  (55,81%)"/>
    <m/>
    <n v="138.93"/>
    <n v="584470.46999999986"/>
    <x v="28"/>
    <x v="0"/>
    <n v="4"/>
    <x v="3"/>
    <x v="1"/>
    <x v="0"/>
  </r>
  <r>
    <d v="2025-04-25T00:00:00"/>
    <s v="MANUTENÇÃO/PEÇAS MAQUINAS E EQUIPAMENTOS (44,19%);"/>
    <m/>
    <n v="110.01"/>
    <n v="584360.45999999985"/>
    <x v="48"/>
    <x v="0"/>
    <n v="4"/>
    <x v="3"/>
    <x v="1"/>
    <x v="0"/>
  </r>
  <r>
    <d v="2025-04-25T00:00:00"/>
    <s v="DESPESA DA SEMANA REF. 14/04 A 18/04-MANUTENÇÃO/PEÇAS  VEICULOS (71,27%)"/>
    <m/>
    <n v="800.04"/>
    <n v="583560.41999999981"/>
    <x v="43"/>
    <x v="0"/>
    <n v="4"/>
    <x v="3"/>
    <x v="1"/>
    <x v="0"/>
  </r>
  <r>
    <d v="2025-04-25T00:00:00"/>
    <s v="LOCAÇÃO EMPILHADEIRA (8,91%)"/>
    <m/>
    <n v="100.01"/>
    <n v="583460.4099999998"/>
    <x v="116"/>
    <x v="0"/>
    <n v="4"/>
    <x v="3"/>
    <x v="1"/>
    <x v="0"/>
  </r>
  <r>
    <d v="2025-04-25T00:00:00"/>
    <s v="COMBUSTIVEL VEICULOS (8,91%)"/>
    <m/>
    <n v="100.01"/>
    <n v="583360.39999999979"/>
    <x v="26"/>
    <x v="0"/>
    <n v="4"/>
    <x v="3"/>
    <x v="1"/>
    <x v="0"/>
  </r>
  <r>
    <d v="2025-04-25T00:00:00"/>
    <s v="SERVIÇO MOTOBOY / UBER  (1,77%)"/>
    <m/>
    <n v="19.86"/>
    <n v="583340.5399999998"/>
    <x v="73"/>
    <x v="0"/>
    <n v="4"/>
    <x v="3"/>
    <x v="1"/>
    <x v="0"/>
  </r>
  <r>
    <d v="2025-04-25T00:00:00"/>
    <s v="MATERIAIS DE CONSUMO EM OBRAS  (9,14%)"/>
    <m/>
    <n v="102.63"/>
    <n v="583237.9099999998"/>
    <x v="23"/>
    <x v="0"/>
    <n v="4"/>
    <x v="3"/>
    <x v="1"/>
    <x v="0"/>
  </r>
  <r>
    <d v="2025-04-25T00:00:00"/>
    <s v="DESPESA DE VIAGEM STEFÂNIA DE MONJOLOS X GOIANIA-REFEIÇÕES COLABORADORES (100,00%);"/>
    <m/>
    <n v="261.7"/>
    <n v="582976.20999999985"/>
    <x v="35"/>
    <x v="0"/>
    <n v="4"/>
    <x v="3"/>
    <x v="1"/>
    <x v="0"/>
  </r>
  <r>
    <d v="2025-04-25T00:00:00"/>
    <s v="RODRIGO FERNANDES DE FARIA - PIX (62) 9 8244-1672-SERVIÇO LAVA JATO (100,00%);"/>
    <m/>
    <n v="120"/>
    <n v="582856.20999999985"/>
    <x v="47"/>
    <x v="0"/>
    <n v="4"/>
    <x v="3"/>
    <x v="1"/>
    <x v="0"/>
  </r>
  <r>
    <d v="2025-04-25T00:00:00"/>
    <s v="R. ALFEU MARRA Nº 65 CASA 02 REF. 12/24 A 03/2025-ENERGIA ALOJAMENTO (100,00%);"/>
    <m/>
    <n v="869.56"/>
    <n v="581986.64999999991"/>
    <x v="81"/>
    <x v="0"/>
    <n v="4"/>
    <x v="3"/>
    <x v="1"/>
    <x v="0"/>
  </r>
  <r>
    <d v="2025-04-25T00:00:00"/>
    <s v="FOCO GRAFICA / RAFFAEL CÂNDIDO - PIX 25.449.576/0001-61-SERVIÇO GRAFICA / IMPRESSAO  (100,00%);"/>
    <m/>
    <n v="125"/>
    <n v="581861.64999999991"/>
    <x v="107"/>
    <x v="0"/>
    <n v="4"/>
    <x v="3"/>
    <x v="1"/>
    <x v="0"/>
  </r>
  <r>
    <d v="2025-04-25T00:00:00"/>
    <s v="LOCAÇÃO DE COMPRESSOR REF. 03/03 A 19/04-LOCAÇÃO COMPRESSORES (100,00%);"/>
    <m/>
    <n v="10000"/>
    <n v="571861.64999999991"/>
    <x v="50"/>
    <x v="0"/>
    <n v="4"/>
    <x v="3"/>
    <x v="1"/>
    <x v="0"/>
  </r>
  <r>
    <d v="2025-04-25T00:00:00"/>
    <s v="TRANSPORTE COLABORADORES-TRANSPORTE DE COLABORADORES  (100,00%);"/>
    <m/>
    <n v="10000"/>
    <n v="561861.64999999991"/>
    <x v="39"/>
    <x v="0"/>
    <n v="4"/>
    <x v="3"/>
    <x v="1"/>
    <x v="0"/>
  </r>
  <r>
    <d v="2025-04-25T00:00:00"/>
    <s v="UNIFORMES-UNIFORMES (100,00%);"/>
    <m/>
    <n v="3540.88"/>
    <n v="558320.7699999999"/>
    <x v="19"/>
    <x v="0"/>
    <n v="4"/>
    <x v="3"/>
    <x v="1"/>
    <x v="0"/>
  </r>
  <r>
    <d v="2025-04-25T00:00:00"/>
    <s v="CAIXA PAPELÃO P/ MUDANÇA-MATERIAIS DE CONSUMO EM OBRAS  (100,00%);"/>
    <m/>
    <n v="70"/>
    <n v="558250.7699999999"/>
    <x v="23"/>
    <x v="0"/>
    <n v="4"/>
    <x v="3"/>
    <x v="1"/>
    <x v="0"/>
  </r>
  <r>
    <d v="2025-04-25T00:00:00"/>
    <s v="COMBUSTIVEL MOTO MURILO-COMBUSTIVEL VEICULOS (100,00%);"/>
    <m/>
    <n v="30"/>
    <n v="558220.7699999999"/>
    <x v="26"/>
    <x v="0"/>
    <n v="4"/>
    <x v="3"/>
    <x v="1"/>
    <x v="0"/>
  </r>
  <r>
    <d v="2025-04-25T00:00:00"/>
    <s v="UNIFORMES-UNIFORMES (100,00%);"/>
    <m/>
    <n v="1651.76"/>
    <n v="556569.00999999989"/>
    <x v="19"/>
    <x v="0"/>
    <n v="4"/>
    <x v="3"/>
    <x v="1"/>
    <x v="0"/>
  </r>
  <r>
    <d v="2025-04-25T00:00:00"/>
    <s v="UNIFORMES-UNIFORMES (100,00%);"/>
    <m/>
    <n v="1509.86"/>
    <n v="555059.14999999991"/>
    <x v="19"/>
    <x v="0"/>
    <n v="4"/>
    <x v="3"/>
    <x v="1"/>
    <x v="0"/>
  </r>
  <r>
    <d v="2025-04-25T00:00:00"/>
    <s v="REEMBOLSO EDUARDO REF. 04/2025-INTERNET / TELEFONE ADM  (0,33%)"/>
    <m/>
    <n v="20.29"/>
    <n v="555038.85999999987"/>
    <x v="84"/>
    <x v="0"/>
    <n v="4"/>
    <x v="3"/>
    <x v="1"/>
    <x v="0"/>
  </r>
  <r>
    <d v="2025-04-25T00:00:00"/>
    <s v="PASSAGENS COLABORADORES (93,81%);"/>
    <m/>
    <n v="5769.31"/>
    <n v="549269.54999999981"/>
    <x v="36"/>
    <x v="0"/>
    <n v="4"/>
    <x v="3"/>
    <x v="1"/>
    <x v="0"/>
  </r>
  <r>
    <d v="2025-04-25T00:00:00"/>
    <s v="JUROS BANCARIOS  (4,42%"/>
    <m/>
    <n v="271.83"/>
    <n v="548997.71999999986"/>
    <x v="2"/>
    <x v="0"/>
    <n v="4"/>
    <x v="3"/>
    <x v="1"/>
    <x v="0"/>
  </r>
  <r>
    <d v="2025-04-25T00:00:00"/>
    <s v="SERVIÇO CARTORIO (1,44%);"/>
    <m/>
    <n v="88.57"/>
    <n v="548909.14999999991"/>
    <x v="59"/>
    <x v="0"/>
    <n v="4"/>
    <x v="3"/>
    <x v="1"/>
    <x v="0"/>
  </r>
  <r>
    <d v="2025-04-25T00:00:00"/>
    <s v="PASSAGENS COLABORADORES CASSIO E CLAUDVAN-PASSAGENS COLABORADORES (100,00%);"/>
    <m/>
    <n v="304.86"/>
    <n v="548604.28999999992"/>
    <x v="36"/>
    <x v="0"/>
    <n v="4"/>
    <x v="3"/>
    <x v="1"/>
    <x v="0"/>
  </r>
  <r>
    <d v="2025-04-25T00:00:00"/>
    <s v="TRANSFERÊNCIA ENTRE BANCOS ITAÚ X SAFRA-Transferência entre Bancos (100,00%);"/>
    <m/>
    <n v="32116.26"/>
    <n v="516488.02999999991"/>
    <x v="1"/>
    <x v="0"/>
    <n v="4"/>
    <x v="3"/>
    <x v="1"/>
    <x v="0"/>
  </r>
  <r>
    <d v="2025-04-25T00:00:00"/>
    <s v="TRANSFERÊNCIA ENTRE BANCOS ITAÚ X ITAÚ ANDAIMES-Transferência entre Bancos (100,00%);"/>
    <m/>
    <n v="400000"/>
    <n v="116488.02999999991"/>
    <x v="1"/>
    <x v="0"/>
    <n v="4"/>
    <x v="3"/>
    <x v="1"/>
    <x v="0"/>
  </r>
  <r>
    <d v="2025-04-25T00:00:00"/>
    <s v="TRANSFERÊNCIA ENTRE BANCOS ITAÚ X SAFRA-Transferência entre Bancos (100,00%);"/>
    <m/>
    <n v="25626.769999999997"/>
    <n v="90861.259999999922"/>
    <x v="1"/>
    <x v="0"/>
    <n v="4"/>
    <x v="3"/>
    <x v="1"/>
    <x v="0"/>
  </r>
  <r>
    <d v="2025-04-25T00:00:00"/>
    <s v="TRANSFERÊNCIA ENTRE BANCOS SAFRA X ITAÚ-Transferência entre Bancos (100,00%);"/>
    <n v="41414.519999999997"/>
    <m/>
    <n v="132275.77999999991"/>
    <x v="6"/>
    <x v="0"/>
    <n v="4"/>
    <x v="3"/>
    <x v="1"/>
    <x v="0"/>
  </r>
  <r>
    <d v="2025-04-25T00:00:00"/>
    <s v="NOTA DE REEMBOLSO DO VALDMAR, MATERIAS RAPALLO-BONIFICAÇOES (100,00%);"/>
    <m/>
    <n v="250"/>
    <n v="132025.77999999991"/>
    <x v="45"/>
    <x v="0"/>
    <n v="4"/>
    <x v="3"/>
    <x v="1"/>
    <x v="0"/>
  </r>
  <r>
    <d v="2025-04-25T00:00:00"/>
    <s v="FOSFATO-Recebimento de Clientes (100,00%);"/>
    <n v="26643.040000000001"/>
    <m/>
    <n v="158668.81999999992"/>
    <x v="3"/>
    <x v="0"/>
    <n v="4"/>
    <x v="3"/>
    <x v="1"/>
    <x v="0"/>
  </r>
  <r>
    <d v="2025-04-25T00:00:00"/>
    <s v="ALIMENTAÇÃO ADM-ALIMENTAÇÃO ADM (100,00%);"/>
    <m/>
    <n v="112"/>
    <n v="158556.81999999992"/>
    <x v="66"/>
    <x v="0"/>
    <n v="4"/>
    <x v="3"/>
    <x v="1"/>
    <x v="0"/>
  </r>
  <r>
    <d v="2025-04-25T00:00:00"/>
    <s v="MANUTENÇÃO ELÉTRICA FIAT TORO-MANUTENÇÃO/PEÇAS  VEICULOS (100,00%);"/>
    <m/>
    <n v="110"/>
    <n v="158446.81999999992"/>
    <x v="43"/>
    <x v="0"/>
    <n v="4"/>
    <x v="3"/>
    <x v="1"/>
    <x v="0"/>
  </r>
  <r>
    <d v="2025-04-28T00:00:00"/>
    <s v="FINANCIAMENTO OROCH-FINANCIAMENTO (100,00%);"/>
    <m/>
    <n v="3601.26"/>
    <n v="154845.55999999991"/>
    <x v="9"/>
    <x v="0"/>
    <n v="4"/>
    <x v="3"/>
    <x v="1"/>
    <x v="0"/>
  </r>
  <r>
    <d v="2025-04-28T00:00:00"/>
    <s v="SISTEMA OBRA PRIMA / CRIAÇÃO DE RELATÓRIO-SISTEMA / SERVIDOR  (100,00%);"/>
    <m/>
    <n v="446.24"/>
    <n v="154399.31999999992"/>
    <x v="69"/>
    <x v="0"/>
    <n v="4"/>
    <x v="3"/>
    <x v="1"/>
    <x v="0"/>
  </r>
  <r>
    <d v="2025-04-28T00:00:00"/>
    <s v="REFEIÇÃO COLABORADORES-REFEIÇÕES COLABORADORES (100,00%);"/>
    <m/>
    <n v="375"/>
    <n v="154024.31999999992"/>
    <x v="35"/>
    <x v="0"/>
    <n v="4"/>
    <x v="3"/>
    <x v="1"/>
    <x v="0"/>
  </r>
  <r>
    <d v="2025-04-28T00:00:00"/>
    <s v="PEÇAS P/ MANUTENÇÃO ÔNIBUS SCANER-MANUTENÇÃO/PEÇAS  VEICULOS (100,00%);"/>
    <m/>
    <n v="710"/>
    <n v="153314.31999999992"/>
    <x v="43"/>
    <x v="0"/>
    <n v="4"/>
    <x v="3"/>
    <x v="1"/>
    <x v="0"/>
  </r>
  <r>
    <d v="2025-04-28T00:00:00"/>
    <s v="CURSO CEO GENILDO-CURSOS / TREINAMENTOS  (100,00%);"/>
    <m/>
    <n v="550"/>
    <n v="152764.31999999992"/>
    <x v="63"/>
    <x v="0"/>
    <n v="4"/>
    <x v="3"/>
    <x v="1"/>
    <x v="0"/>
  </r>
  <r>
    <d v="2025-04-28T00:00:00"/>
    <s v="ALIMENTAÇÃO ADM-ALIMENTAÇÃO ADM (100,00%);"/>
    <m/>
    <n v="128"/>
    <n v="152636.31999999992"/>
    <x v="66"/>
    <x v="0"/>
    <n v="4"/>
    <x v="3"/>
    <x v="1"/>
    <x v="0"/>
  </r>
  <r>
    <d v="2025-04-28T00:00:00"/>
    <s v="FRETE DE GOIÂNIA X UBERABA / ROLO FURA BOLHA-FRETE TRANSPORTADORA (100,00%);"/>
    <m/>
    <n v="86.1"/>
    <n v="152550.21999999991"/>
    <x v="31"/>
    <x v="0"/>
    <n v="4"/>
    <x v="3"/>
    <x v="1"/>
    <x v="0"/>
  </r>
  <r>
    <d v="2025-04-28T00:00:00"/>
    <s v="COMBUSTIVEL DOBLO-COMBUSTIVEL VEICULOS (100,00%);"/>
    <m/>
    <n v="50"/>
    <n v="152500.21999999991"/>
    <x v="26"/>
    <x v="0"/>
    <n v="4"/>
    <x v="3"/>
    <x v="1"/>
    <x v="0"/>
  </r>
  <r>
    <d v="2025-04-28T00:00:00"/>
    <s v="CONTRATO INFORMATICA ALEX-SISTEMA / SERVIDOR  (100,00%);"/>
    <m/>
    <n v="500"/>
    <n v="152000.21999999991"/>
    <x v="69"/>
    <x v="0"/>
    <n v="4"/>
    <x v="3"/>
    <x v="1"/>
    <x v="0"/>
  </r>
  <r>
    <d v="2025-04-28T00:00:00"/>
    <s v="MANUTENÇÃO HIDROJATO 500 BAR-MANUTENÇÃO/PEÇAS MAQUINAS E EQUIPAMENTOS (100,00%);"/>
    <m/>
    <n v="2990"/>
    <n v="149010.21999999991"/>
    <x v="48"/>
    <x v="0"/>
    <n v="4"/>
    <x v="3"/>
    <x v="1"/>
    <x v="0"/>
  </r>
  <r>
    <d v="2025-04-28T00:00:00"/>
    <s v="MATERIAL ETERNIT 3º REMESSA-TINTAS E SOLVENTES (100,00%);"/>
    <m/>
    <n v="6654.65"/>
    <n v="142355.56999999992"/>
    <x v="34"/>
    <x v="0"/>
    <n v="4"/>
    <x v="3"/>
    <x v="1"/>
    <x v="0"/>
  </r>
  <r>
    <d v="2025-04-28T00:00:00"/>
    <s v="MATERIAL VENDIDO MOSAIC UBA-TINTAS E SOLVENTES (100,00%);"/>
    <m/>
    <n v="8503.2099999999991"/>
    <n v="133852.35999999993"/>
    <x v="34"/>
    <x v="0"/>
    <n v="4"/>
    <x v="3"/>
    <x v="1"/>
    <x v="0"/>
  </r>
  <r>
    <d v="2025-04-28T00:00:00"/>
    <s v="MATERIAL MANUTENÇÃO SERENA 21 TORRES-TINTAS E SOLVENTES (100,00%);"/>
    <m/>
    <n v="5495.98"/>
    <n v="128356.37999999993"/>
    <x v="34"/>
    <x v="0"/>
    <n v="4"/>
    <x v="3"/>
    <x v="1"/>
    <x v="0"/>
  </r>
  <r>
    <d v="2025-04-28T00:00:00"/>
    <s v="MATERIAL PARA REALIZAÇÃO PARADA GABRIELLE-TINTAS E SOLVENTES (100,00%);"/>
    <m/>
    <n v="8702.7199999999993"/>
    <n v="119653.65999999993"/>
    <x v="34"/>
    <x v="0"/>
    <n v="4"/>
    <x v="3"/>
    <x v="1"/>
    <x v="0"/>
  </r>
  <r>
    <d v="2025-04-28T00:00:00"/>
    <s v="TINTAS E SOLVENTES-TINTAS E SOLVENTES (100,00%);"/>
    <m/>
    <n v="1040.5"/>
    <n v="118613.15999999993"/>
    <x v="34"/>
    <x v="0"/>
    <n v="4"/>
    <x v="3"/>
    <x v="1"/>
    <x v="0"/>
  </r>
  <r>
    <d v="2025-04-28T00:00:00"/>
    <s v="TINTAS E SOLVENTES-TINTAS E SOLVENTES (100,00%);"/>
    <m/>
    <n v="690"/>
    <n v="117923.15999999993"/>
    <x v="34"/>
    <x v="0"/>
    <n v="4"/>
    <x v="3"/>
    <x v="1"/>
    <x v="0"/>
  </r>
  <r>
    <d v="2025-04-28T00:00:00"/>
    <s v="TINTAS E SOLVENTES-TINTAS E SOLVENTES (100,00%);"/>
    <m/>
    <n v="1035"/>
    <n v="116888.15999999993"/>
    <x v="34"/>
    <x v="0"/>
    <n v="4"/>
    <x v="3"/>
    <x v="1"/>
    <x v="0"/>
  </r>
  <r>
    <d v="2025-04-28T00:00:00"/>
    <s v="MATERIAIS DE CONSUMO - LIXA FERRO GRANA-MATERIAIS DE CONSUMO EM OBRAS  (100,00%);"/>
    <m/>
    <n v="187.5"/>
    <n v="116700.65999999993"/>
    <x v="23"/>
    <x v="0"/>
    <n v="4"/>
    <x v="3"/>
    <x v="1"/>
    <x v="0"/>
  </r>
  <r>
    <d v="2025-04-28T00:00:00"/>
    <s v="MATERIAL DE CONSUMO : FITA CREPE, DESEMPENADEIRA , PROLONGADOR E ESPATULA-MATERIAIS DE CONSUMO EM OBRAS  (100,00%);"/>
    <m/>
    <n v="492"/>
    <n v="116208.65999999993"/>
    <x v="23"/>
    <x v="0"/>
    <n v="4"/>
    <x v="3"/>
    <x v="1"/>
    <x v="0"/>
  </r>
  <r>
    <d v="2025-04-28T00:00:00"/>
    <s v="PROLONGADOR 3M ATLAS-MATERIAIS DE CONSUMO EM OBRAS  (100,00%);"/>
    <m/>
    <n v="80"/>
    <n v="116128.65999999993"/>
    <x v="23"/>
    <x v="0"/>
    <n v="4"/>
    <x v="3"/>
    <x v="1"/>
    <x v="0"/>
  </r>
  <r>
    <d v="2025-04-28T00:00:00"/>
    <s v="TINTAS E SOLVENTES - TINTA MARATHON 500 E TINTA MARATHON BEGE-TINTAS E SOLVENTES (100,00%);"/>
    <m/>
    <n v="2800"/>
    <n v="113328.65999999993"/>
    <x v="34"/>
    <x v="0"/>
    <n v="4"/>
    <x v="3"/>
    <x v="1"/>
    <x v="0"/>
  </r>
  <r>
    <d v="2025-04-28T00:00:00"/>
    <s v="EMPRESTIMO BANCO ITAU CAIXA AVAL-PAGAMENTOS EMPRESTIMOS (100,00%);"/>
    <m/>
    <n v="6314.11"/>
    <n v="107014.54999999993"/>
    <x v="4"/>
    <x v="0"/>
    <n v="4"/>
    <x v="3"/>
    <x v="1"/>
    <x v="0"/>
  </r>
  <r>
    <d v="2025-04-29T00:00:00"/>
    <s v="BM FINAL Hh-Recebimento de Clientes (100,00%);"/>
    <n v="142967.56"/>
    <m/>
    <n v="249982.10999999993"/>
    <x v="3"/>
    <x v="0"/>
    <n v="4"/>
    <x v="3"/>
    <x v="1"/>
    <x v="0"/>
  </r>
  <r>
    <d v="2025-04-29T00:00:00"/>
    <s v="JACINTO FERNANDES DE LIMA NETO-FERIAS  (100,00%);"/>
    <m/>
    <n v="5064.96"/>
    <n v="244917.14999999994"/>
    <x v="25"/>
    <x v="0"/>
    <n v="4"/>
    <x v="3"/>
    <x v="1"/>
    <x v="0"/>
  </r>
  <r>
    <d v="2025-04-29T00:00:00"/>
    <s v="REGINALDO ROCHA-FERIAS  (100,00%);"/>
    <m/>
    <n v="3350.83"/>
    <n v="241566.31999999995"/>
    <x v="25"/>
    <x v="0"/>
    <n v="4"/>
    <x v="3"/>
    <x v="1"/>
    <x v="0"/>
  </r>
  <r>
    <d v="2025-04-29T00:00:00"/>
    <s v="JOSE TYELES NUNES-FERIAS  (100,00%);"/>
    <m/>
    <n v="3013.57"/>
    <n v="238552.74999999994"/>
    <x v="25"/>
    <x v="0"/>
    <n v="4"/>
    <x v="3"/>
    <x v="1"/>
    <x v="0"/>
  </r>
  <r>
    <d v="2025-04-29T00:00:00"/>
    <s v="CARTÃO PARA TODOS-ASSISTENCIA MEDICA ADM  (100,00%);"/>
    <m/>
    <n v="3861"/>
    <n v="234691.74999999994"/>
    <x v="100"/>
    <x v="0"/>
    <n v="4"/>
    <x v="3"/>
    <x v="1"/>
    <x v="0"/>
  </r>
  <r>
    <d v="2025-04-29T00:00:00"/>
    <s v="DESPESA VIAGEM VALDMAR P/ ARAXA-COMBUSTIVEL VEICULOS (62,50%)"/>
    <m/>
    <n v="500"/>
    <n v="234191.74999999994"/>
    <x v="26"/>
    <x v="0"/>
    <n v="4"/>
    <x v="3"/>
    <x v="1"/>
    <x v="0"/>
  </r>
  <r>
    <d v="2025-04-29T00:00:00"/>
    <s v="HOTEL COLABORADORES  (25,00%)"/>
    <m/>
    <n v="200"/>
    <n v="233991.74999999994"/>
    <x v="44"/>
    <x v="0"/>
    <n v="4"/>
    <x v="3"/>
    <x v="1"/>
    <x v="0"/>
  </r>
  <r>
    <d v="2025-04-29T00:00:00"/>
    <s v="REFEIÇÕES COLABORADORES (12,50%);"/>
    <m/>
    <n v="100"/>
    <n v="233891.74999999994"/>
    <x v="35"/>
    <x v="0"/>
    <n v="4"/>
    <x v="3"/>
    <x v="1"/>
    <x v="0"/>
  </r>
  <r>
    <d v="2025-04-29T00:00:00"/>
    <s v="DIARISTA SR. APRIGIO - MARIA MADALENA XAVIER VIEIRA-RETIRADAS GILVAN / GENILDO (100,00%);"/>
    <m/>
    <n v="416"/>
    <n v="233475.74999999994"/>
    <x v="54"/>
    <x v="0"/>
    <n v="4"/>
    <x v="3"/>
    <x v="1"/>
    <x v="0"/>
  </r>
  <r>
    <d v="2025-04-29T00:00:00"/>
    <s v="MAT. CONSUMO EM OBRA-MATERIAIS DE CONSUMO EM OBRAS  (100,00%);"/>
    <m/>
    <n v="17"/>
    <n v="233458.74999999994"/>
    <x v="23"/>
    <x v="0"/>
    <n v="4"/>
    <x v="3"/>
    <x v="1"/>
    <x v="0"/>
  </r>
  <r>
    <d v="2025-04-29T00:00:00"/>
    <s v="COMBUSTÍVEL DOBLO-COMBUSTIVEL VEICULOS (100,00%);"/>
    <m/>
    <n v="50"/>
    <n v="233408.74999999994"/>
    <x v="26"/>
    <x v="0"/>
    <n v="4"/>
    <x v="3"/>
    <x v="1"/>
    <x v="0"/>
  </r>
  <r>
    <d v="2025-04-29T00:00:00"/>
    <s v="ALIMENTAÇÃO ADM-ALIMENTAÇÃO ADM (100,00%);"/>
    <m/>
    <n v="128"/>
    <n v="233280.74999999994"/>
    <x v="66"/>
    <x v="0"/>
    <n v="4"/>
    <x v="3"/>
    <x v="1"/>
    <x v="0"/>
  </r>
  <r>
    <d v="2025-04-29T00:00:00"/>
    <s v="LEVAR EQUIP AUTO ENG E VIAGEM A RODOVIARIA-SERVIÇO MOTOBOY / UBER  (100,00%);"/>
    <m/>
    <n v="50"/>
    <n v="233230.74999999994"/>
    <x v="73"/>
    <x v="0"/>
    <n v="4"/>
    <x v="3"/>
    <x v="1"/>
    <x v="0"/>
  </r>
  <r>
    <d v="2025-04-29T00:00:00"/>
    <s v="MANUTENÇÃO 1 LIXADEIRA 4&quot;-MANUTENÇÃO/PEÇAS MAQUINAS E EQUIPAMENTOS (100,00%);"/>
    <m/>
    <n v="90"/>
    <n v="233140.74999999994"/>
    <x v="48"/>
    <x v="0"/>
    <n v="4"/>
    <x v="3"/>
    <x v="1"/>
    <x v="0"/>
  </r>
  <r>
    <d v="2025-04-29T00:00:00"/>
    <s v="PASSAGENS COLABORADORES REF. 21/04 A 25/04-PASSAGENS COLABORADORES (100,00%);"/>
    <m/>
    <n v="4083.16"/>
    <n v="229057.58999999994"/>
    <x v="36"/>
    <x v="0"/>
    <n v="4"/>
    <x v="3"/>
    <x v="1"/>
    <x v="0"/>
  </r>
  <r>
    <d v="2025-04-29T00:00:00"/>
    <s v="DESPESAS DE VIAGEM REF. 28/04 A 29/04-REFEIÇÕES COLABORADORES (78,26%)"/>
    <m/>
    <n v="1439.98"/>
    <n v="227617.60999999993"/>
    <x v="35"/>
    <x v="0"/>
    <n v="4"/>
    <x v="3"/>
    <x v="1"/>
    <x v="0"/>
  </r>
  <r>
    <d v="2025-04-29T00:00:00"/>
    <s v="PASSAGENS COLABORADORES (21,74%);"/>
    <m/>
    <n v="400.02"/>
    <n v="227217.58999999994"/>
    <x v="36"/>
    <x v="0"/>
    <n v="4"/>
    <x v="3"/>
    <x v="1"/>
    <x v="0"/>
  </r>
  <r>
    <d v="2025-04-29T00:00:00"/>
    <s v="BM ELETROMOVEIS - PIX 54-712-878-0001/89-MOVEIS OBRAS  (100,00%);"/>
    <m/>
    <n v="2000"/>
    <n v="225217.58999999994"/>
    <x v="98"/>
    <x v="0"/>
    <n v="4"/>
    <x v="3"/>
    <x v="1"/>
    <x v="0"/>
  </r>
  <r>
    <d v="2025-04-29T00:00:00"/>
    <s v="PARCELAMENTO ENTRADA PGFN 011319029 1-6-PARCELAMENTO (100,00%);"/>
    <m/>
    <n v="1391.42"/>
    <n v="223826.16999999993"/>
    <x v="10"/>
    <x v="0"/>
    <n v="4"/>
    <x v="3"/>
    <x v="1"/>
    <x v="0"/>
  </r>
  <r>
    <d v="2025-04-29T00:00:00"/>
    <s v="PARCELAMENTO PGFN 011319136 1 - 60-PARCELAMENTO (100,00%);"/>
    <m/>
    <n v="5278.57"/>
    <n v="218547.59999999992"/>
    <x v="10"/>
    <x v="0"/>
    <n v="4"/>
    <x v="3"/>
    <x v="1"/>
    <x v="0"/>
  </r>
  <r>
    <d v="2025-04-29T00:00:00"/>
    <s v="PARCELMANETO PGFN 011468295-PARCELAMENTO (100,00%);"/>
    <m/>
    <n v="14600.48"/>
    <n v="203947.11999999991"/>
    <x v="10"/>
    <x v="0"/>
    <n v="4"/>
    <x v="3"/>
    <x v="1"/>
    <x v="0"/>
  </r>
  <r>
    <d v="2025-04-29T00:00:00"/>
    <s v="PARCELAMENTO PGFN SISPAR 011319100  01-60-PARCELAMENTO (100,00%);"/>
    <m/>
    <n v="10236.49"/>
    <n v="193710.62999999992"/>
    <x v="10"/>
    <x v="0"/>
    <n v="4"/>
    <x v="3"/>
    <x v="1"/>
    <x v="0"/>
  </r>
  <r>
    <d v="2025-04-29T00:00:00"/>
    <s v="PARCELAMENTO RFB 2435 01-60-PARCELAMENTO (100,00%);"/>
    <m/>
    <n v="53948.15"/>
    <n v="139762.47999999992"/>
    <x v="10"/>
    <x v="0"/>
    <n v="4"/>
    <x v="3"/>
    <x v="1"/>
    <x v="0"/>
  </r>
  <r>
    <d v="2025-04-29T00:00:00"/>
    <s v="DARF DESCRIÇÃO 02110001200418536862273/22-PARCELAMENTO (100,00%);"/>
    <m/>
    <n v="6631.47"/>
    <n v="133131.00999999992"/>
    <x v="10"/>
    <x v="0"/>
    <n v="4"/>
    <x v="3"/>
    <x v="1"/>
    <x v="0"/>
  </r>
  <r>
    <d v="2025-04-29T00:00:00"/>
    <s v="DARF DESCRIÇÃO 02110001200404633142202/22-PARCELAMENTO (100,00%);"/>
    <m/>
    <n v="9806.4699999999993"/>
    <n v="123324.53999999992"/>
    <x v="10"/>
    <x v="0"/>
    <n v="4"/>
    <x v="3"/>
    <x v="1"/>
    <x v="0"/>
  </r>
  <r>
    <d v="2025-04-29T00:00:00"/>
    <s v="GPS DESCRIÇÃO 637648862-PARCELAMENTO (100,00%);"/>
    <m/>
    <n v="3026.79"/>
    <n v="120297.74999999993"/>
    <x v="10"/>
    <x v="0"/>
    <n v="4"/>
    <x v="3"/>
    <x v="1"/>
    <x v="0"/>
  </r>
  <r>
    <d v="2025-04-29T00:00:00"/>
    <s v="GPS DESCRIÇÃO 639886841-PARCELAMENTO (100,00%);"/>
    <m/>
    <n v="4514.1400000000003"/>
    <n v="115783.60999999993"/>
    <x v="10"/>
    <x v="0"/>
    <n v="4"/>
    <x v="3"/>
    <x v="1"/>
    <x v="0"/>
  </r>
  <r>
    <d v="2025-04-29T00:00:00"/>
    <s v="PGFN DESCRIÇÃO SISPAR 006893211-PARCELAMENTO (100,00%);"/>
    <m/>
    <n v="2341.34"/>
    <n v="113442.26999999993"/>
    <x v="10"/>
    <x v="0"/>
    <n v="4"/>
    <x v="3"/>
    <x v="1"/>
    <x v="0"/>
  </r>
  <r>
    <d v="2025-04-29T00:00:00"/>
    <s v="PGFN DESCRIÇÃO SISPAR 009515789-PARCELAMENTO (100,00%);"/>
    <m/>
    <n v="2073.27"/>
    <n v="111368.99999999993"/>
    <x v="10"/>
    <x v="0"/>
    <n v="4"/>
    <x v="3"/>
    <x v="1"/>
    <x v="0"/>
  </r>
  <r>
    <d v="2025-04-29T00:00:00"/>
    <s v="DAS PARCSN VERSAO 2.0.0-PARCELAMENTO (100,00%);"/>
    <m/>
    <n v="1100.21"/>
    <n v="110268.78999999992"/>
    <x v="10"/>
    <x v="0"/>
    <n v="4"/>
    <x v="3"/>
    <x v="1"/>
    <x v="0"/>
  </r>
  <r>
    <d v="2025-04-29T00:00:00"/>
    <s v="TRANSFERÊNCIA ENTRE BANCOS ITAÚ X SAFRA-Transferência entre Bancos (100,00%);"/>
    <m/>
    <n v="18089"/>
    <n v="92179.789999999921"/>
    <x v="1"/>
    <x v="0"/>
    <n v="4"/>
    <x v="3"/>
    <x v="1"/>
    <x v="0"/>
  </r>
  <r>
    <d v="2025-04-29T00:00:00"/>
    <s v="MATERIAIS DE LIMPEZA-MATERIAIS DE LIMPEZA / HIGIENE  (100,00%);"/>
    <m/>
    <n v="288.75"/>
    <n v="91891.039999999921"/>
    <x v="28"/>
    <x v="0"/>
    <n v="4"/>
    <x v="3"/>
    <x v="1"/>
    <x v="0"/>
  </r>
  <r>
    <d v="2025-04-29T00:00:00"/>
    <s v="CAIXA PAPELÃO P/ MUDANÇA-MATERIAIS DE CONSUMO EM OBRAS  (100,00%);"/>
    <m/>
    <n v="21"/>
    <n v="91870.039999999921"/>
    <x v="23"/>
    <x v="0"/>
    <n v="4"/>
    <x v="3"/>
    <x v="1"/>
    <x v="0"/>
  </r>
  <r>
    <d v="2025-04-30T00:00:00"/>
    <s v="DAS PARCSN VERSAO 2.0.0-PARCELAMENTO (100,00%);"/>
    <m/>
    <n v="1100.21"/>
    <n v="90769.829999999914"/>
    <x v="10"/>
    <x v="0"/>
    <n v="4"/>
    <x v="3"/>
    <x v="1"/>
    <x v="0"/>
  </r>
  <r>
    <d v="2025-04-30T00:00:00"/>
    <s v="PGFN DESCRIÇÃO SISPAR 006893211-PARCELAMENTO (100,00%);"/>
    <m/>
    <n v="2341.34"/>
    <n v="88428.489999999918"/>
    <x v="10"/>
    <x v="0"/>
    <n v="4"/>
    <x v="3"/>
    <x v="1"/>
    <x v="0"/>
  </r>
  <r>
    <d v="2025-04-30T00:00:00"/>
    <s v="ISS DESCRIÇÃO 71604641 / 2024-PARCELAMENTO (100,00%);"/>
    <m/>
    <n v="1954.08"/>
    <n v="86474.409999999916"/>
    <x v="10"/>
    <x v="0"/>
    <n v="4"/>
    <x v="3"/>
    <x v="1"/>
    <x v="0"/>
  </r>
  <r>
    <d v="2025-04-30T00:00:00"/>
    <s v="MATERIAIS DE CONSUMO E MANGUEIRAS E CONEXÕES-MANGUEIRAS / CONEXÕES (16,70%)"/>
    <m/>
    <n v="200.45"/>
    <n v="86273.959999999919"/>
    <x v="106"/>
    <x v="0"/>
    <n v="4"/>
    <x v="3"/>
    <x v="1"/>
    <x v="0"/>
  </r>
  <r>
    <d v="2025-04-30T00:00:00"/>
    <s v="MATERIAIS DE CONSUMO EM OBRAS  (83,30%);"/>
    <m/>
    <n v="1000"/>
    <n v="85273.959999999919"/>
    <x v="23"/>
    <x v="0"/>
    <n v="4"/>
    <x v="3"/>
    <x v="1"/>
    <x v="0"/>
  </r>
  <r>
    <d v="2025-04-30T00:00:00"/>
    <s v="EPIS-EPIS (100,00%);"/>
    <m/>
    <n v="4372.07"/>
    <n v="80901.889999999927"/>
    <x v="20"/>
    <x v="0"/>
    <n v="4"/>
    <x v="3"/>
    <x v="1"/>
    <x v="0"/>
  </r>
  <r>
    <d v="2025-04-30T00:00:00"/>
    <s v="EPIS-EPIS (100,00%);"/>
    <m/>
    <n v="1305.48"/>
    <n v="79596.409999999931"/>
    <x v="20"/>
    <x v="0"/>
    <n v="4"/>
    <x v="3"/>
    <x v="1"/>
    <x v="0"/>
  </r>
  <r>
    <d v="2025-04-30T00:00:00"/>
    <s v="MAQUINAS E EQUIPAMENTOS: PISTOLA DE PRESSÃO-MAQUINAS / EQUIPAMENTOS  (100,00%);"/>
    <m/>
    <n v="511.55"/>
    <n v="79084.859999999928"/>
    <x v="38"/>
    <x v="0"/>
    <n v="4"/>
    <x v="3"/>
    <x v="1"/>
    <x v="0"/>
  </r>
  <r>
    <d v="2025-04-30T00:00:00"/>
    <s v="EPIS-EPIS (100,00%);"/>
    <m/>
    <n v="1033.19"/>
    <n v="78051.669999999925"/>
    <x v="20"/>
    <x v="0"/>
    <n v="4"/>
    <x v="3"/>
    <x v="1"/>
    <x v="0"/>
  </r>
  <r>
    <d v="2025-04-30T00:00:00"/>
    <s v="EPIS-EPIS (100,00%);"/>
    <m/>
    <n v="1396.73"/>
    <n v="76654.93999999993"/>
    <x v="20"/>
    <x v="0"/>
    <n v="4"/>
    <x v="3"/>
    <x v="1"/>
    <x v="0"/>
  </r>
  <r>
    <d v="2025-04-30T00:00:00"/>
    <s v="EPIS-EPIS (100,00%);"/>
    <m/>
    <n v="1314.71"/>
    <n v="75340.229999999923"/>
    <x v="20"/>
    <x v="0"/>
    <n v="4"/>
    <x v="3"/>
    <x v="1"/>
    <x v="0"/>
  </r>
  <r>
    <d v="2025-04-30T00:00:00"/>
    <s v="ABRASIVO MINERAL-ABRASIVOS (100,00%);"/>
    <m/>
    <n v="6500"/>
    <n v="68840.229999999923"/>
    <x v="52"/>
    <x v="0"/>
    <n v="4"/>
    <x v="3"/>
    <x v="1"/>
    <x v="0"/>
  </r>
  <r>
    <d v="2025-04-30T00:00:00"/>
    <s v="LOCAÇÃO CONTAINER REF. 02/04 A 02/05-LOCAÇÃO CONTAINER  (100,00%);"/>
    <m/>
    <n v="500"/>
    <n v="68340.229999999923"/>
    <x v="22"/>
    <x v="0"/>
    <n v="4"/>
    <x v="3"/>
    <x v="1"/>
    <x v="0"/>
  </r>
  <r>
    <d v="2025-04-30T00:00:00"/>
    <s v="LOCAÇÃO RÁDIO PERÍODO 15/02 A 14/03-LOCAÇAO RADIOS DE COMUNICAÇÃO (100,00%);"/>
    <m/>
    <n v="903.54"/>
    <n v="67436.68999999993"/>
    <x v="101"/>
    <x v="0"/>
    <n v="4"/>
    <x v="3"/>
    <x v="1"/>
    <x v="0"/>
  </r>
  <r>
    <d v="2025-04-30T00:00:00"/>
    <s v="LOCAÇÃO RADIO REF. MÊS 03/2025-LOCAÇAO RADIOS DE COMUNICAÇÃO (100,00%);"/>
    <m/>
    <n v="780"/>
    <n v="66656.68999999993"/>
    <x v="101"/>
    <x v="0"/>
    <n v="4"/>
    <x v="3"/>
    <x v="1"/>
    <x v="0"/>
  </r>
  <r>
    <d v="2025-04-30T00:00:00"/>
    <s v="EPIS-EPIS (100,00%);"/>
    <m/>
    <n v="304.7"/>
    <n v="66351.989999999932"/>
    <x v="20"/>
    <x v="0"/>
    <n v="4"/>
    <x v="3"/>
    <x v="1"/>
    <x v="0"/>
  </r>
  <r>
    <d v="2025-04-30T00:00:00"/>
    <s v="MATERIAL DE CONSUMO-MATERIAIS DE CONSUMO EM OBRAS  (100,00%);"/>
    <m/>
    <n v="525.5"/>
    <n v="65826.489999999932"/>
    <x v="23"/>
    <x v="0"/>
    <n v="4"/>
    <x v="3"/>
    <x v="1"/>
    <x v="0"/>
  </r>
  <r>
    <d v="2025-04-30T00:00:00"/>
    <s v="EPIS-EPIS (100,00%);"/>
    <m/>
    <n v="1492.84"/>
    <n v="64333.649999999936"/>
    <x v="20"/>
    <x v="0"/>
    <n v="4"/>
    <x v="3"/>
    <x v="1"/>
    <x v="0"/>
  </r>
  <r>
    <d v="2025-04-30T00:00:00"/>
    <s v="MATERIAL CONSUMO-MATERIAIS DE CONSUMO EM OBRAS  (100,00%);"/>
    <m/>
    <n v="197.33"/>
    <n v="64136.319999999934"/>
    <x v="23"/>
    <x v="0"/>
    <n v="4"/>
    <x v="3"/>
    <x v="1"/>
    <x v="0"/>
  </r>
  <r>
    <d v="2025-04-30T00:00:00"/>
    <s v="EPIS-EPIS (100,00%);"/>
    <m/>
    <n v="921.12"/>
    <n v="63215.199999999932"/>
    <x v="102"/>
    <x v="0"/>
    <n v="4"/>
    <x v="3"/>
    <x v="1"/>
    <x v="0"/>
  </r>
  <r>
    <d v="2025-04-30T00:00:00"/>
    <s v="MATERIAL DE CONSUMO EM OBRA-MATERIAIS DE CONSUMO EM OBRAS  (100,00%);"/>
    <m/>
    <n v="1300"/>
    <n v="61915.199999999932"/>
    <x v="23"/>
    <x v="0"/>
    <n v="4"/>
    <x v="3"/>
    <x v="1"/>
    <x v="0"/>
  </r>
  <r>
    <d v="2025-04-30T00:00:00"/>
    <s v="TINTAS E SOLVENTES-TINTAS E SOLVENTES (100,00%);"/>
    <m/>
    <n v="620"/>
    <n v="61295.199999999932"/>
    <x v="34"/>
    <x v="0"/>
    <n v="4"/>
    <x v="3"/>
    <x v="1"/>
    <x v="0"/>
  </r>
  <r>
    <d v="2025-04-30T00:00:00"/>
    <s v="MATERIAS DE CONSUMO-MATERIAIS DE CONSUMO EM OBRAS  (100,00%);"/>
    <m/>
    <n v="716.1"/>
    <n v="60579.099999999933"/>
    <x v="23"/>
    <x v="0"/>
    <n v="4"/>
    <x v="3"/>
    <x v="1"/>
    <x v="0"/>
  </r>
  <r>
    <d v="2025-04-30T00:00:00"/>
    <s v="MATERIAIS DE CONSUMO-MATERIAIS DE CONSUMO EM OBRAS  (100,00%);"/>
    <m/>
    <n v="144.63"/>
    <n v="60434.469999999936"/>
    <x v="23"/>
    <x v="0"/>
    <n v="4"/>
    <x v="3"/>
    <x v="1"/>
    <x v="0"/>
  </r>
  <r>
    <d v="2025-04-30T00:00:00"/>
    <s v="CSLL / IRPJ REF. 03/2025-IRPJ (55,84%)"/>
    <m/>
    <n v="38858.120000000003"/>
    <n v="21576.349999999933"/>
    <x v="109"/>
    <x v="0"/>
    <n v="4"/>
    <x v="3"/>
    <x v="1"/>
    <x v="0"/>
  </r>
  <r>
    <d v="2025-04-30T00:00:00"/>
    <s v="CSLL (44,16%)"/>
    <m/>
    <n v="30730.21"/>
    <n v="-9153.8600000000661"/>
    <x v="114"/>
    <x v="0"/>
    <n v="4"/>
    <x v="3"/>
    <x v="1"/>
    <x v="0"/>
  </r>
  <r>
    <d v="2025-04-30T00:00:00"/>
    <s v="FEIRA EVENTO PUC-SERVIÇO BRINDES E ACESSORIOS (100,00%);"/>
    <m/>
    <n v="2697.33"/>
    <n v="-11851.190000000066"/>
    <x v="108"/>
    <x v="0"/>
    <n v="4"/>
    <x v="3"/>
    <x v="1"/>
    <x v="0"/>
  </r>
  <r>
    <d v="2025-04-30T00:00:00"/>
    <s v="CLARO TELEFONIA REF. 03/2025-INTERNET / TELEFONE ADM  (100,00%);"/>
    <m/>
    <n v="316.39999999999998"/>
    <n v="-12167.590000000066"/>
    <x v="84"/>
    <x v="0"/>
    <n v="4"/>
    <x v="3"/>
    <x v="1"/>
    <x v="0"/>
  </r>
  <r>
    <d v="2025-04-30T00:00:00"/>
    <s v="FERRAMENTAS MANUAIS-MATERIAIS / FERRAMENTAS  MANUAIS  (100,00%);"/>
    <m/>
    <n v="1227"/>
    <n v="-13394.590000000066"/>
    <x v="18"/>
    <x v="0"/>
    <n v="4"/>
    <x v="3"/>
    <x v="1"/>
    <x v="0"/>
  </r>
  <r>
    <d v="2025-04-30T00:00:00"/>
    <s v="02 AVALIAÇÕES DE POEIRA RESPIRAVEL NO PORTO-PROGRAMA DE SEGURANÇA DO TRABALHO  (100,00%);"/>
    <m/>
    <n v="1100"/>
    <n v="-14494.590000000066"/>
    <x v="65"/>
    <x v="0"/>
    <n v="4"/>
    <x v="3"/>
    <x v="1"/>
    <x v="0"/>
  </r>
  <r>
    <d v="2025-04-30T00:00:00"/>
    <s v="COMBUSTIVEL-COMBUSTIVEL VEICULOS (59,40%)"/>
    <m/>
    <n v="1250.73"/>
    <n v="-15745.320000000065"/>
    <x v="26"/>
    <x v="0"/>
    <n v="4"/>
    <x v="3"/>
    <x v="1"/>
    <x v="0"/>
  </r>
  <r>
    <d v="2025-04-30T00:00:00"/>
    <s v="COMBUSTIVEL EQUIPAMENTOS (40,60%);"/>
    <m/>
    <n v="854.88"/>
    <n v="-16600.200000000066"/>
    <x v="27"/>
    <x v="0"/>
    <n v="4"/>
    <x v="3"/>
    <x v="1"/>
    <x v="0"/>
  </r>
  <r>
    <d v="2025-04-30T00:00:00"/>
    <s v="TRANSTUR GS&amp;F - PIX 21.554.901/0001-03-TRANSPORTE DE COLABORADORES  (100,00%);"/>
    <m/>
    <n v="13641.6"/>
    <n v="-30241.800000000068"/>
    <x v="39"/>
    <x v="0"/>
    <n v="4"/>
    <x v="3"/>
    <x v="1"/>
    <x v="0"/>
  </r>
  <r>
    <d v="2025-04-30T00:00:00"/>
    <s v="VISITA TECNICA CATALÃO-COMBUSTIVEL VEICULOS (66,23%)"/>
    <m/>
    <n v="300.02"/>
    <n v="-30541.820000000069"/>
    <x v="26"/>
    <x v="0"/>
    <n v="4"/>
    <x v="3"/>
    <x v="1"/>
    <x v="0"/>
  </r>
  <r>
    <d v="2025-04-30T00:00:00"/>
    <s v="REFEIÇÕES COLABORADORES (33,77%);"/>
    <m/>
    <n v="152.97999999999999"/>
    <n v="-30694.800000000068"/>
    <x v="35"/>
    <x v="0"/>
    <n v="4"/>
    <x v="3"/>
    <x v="1"/>
    <x v="0"/>
  </r>
  <r>
    <d v="2025-04-30T00:00:00"/>
    <s v="LIMPEZA ESCRITÓRIO-SERVIÇO LIMPEZA ALOJAMENTO/ESCRITORIO (100,00%);"/>
    <m/>
    <n v="600"/>
    <n v="-31294.800000000068"/>
    <x v="61"/>
    <x v="0"/>
    <n v="4"/>
    <x v="3"/>
    <x v="1"/>
    <x v="0"/>
  </r>
  <r>
    <d v="2025-04-30T00:00:00"/>
    <s v="LEONARDO LUIS DA SILVA SANTANA-ACERTO RESCISORIOS  (100,00%);"/>
    <m/>
    <n v="3043.7"/>
    <n v="-34338.500000000065"/>
    <x v="51"/>
    <x v="0"/>
    <n v="4"/>
    <x v="3"/>
    <x v="1"/>
    <x v="0"/>
  </r>
  <r>
    <d v="2025-04-30T00:00:00"/>
    <s v="LEONARDO LUIS DA SILVA SANTANA-MULTA RESCISORIAS FGTS (100,00%);"/>
    <m/>
    <n v="300.23"/>
    <n v="-34638.730000000069"/>
    <x v="29"/>
    <x v="0"/>
    <n v="4"/>
    <x v="3"/>
    <x v="1"/>
    <x v="0"/>
  </r>
  <r>
    <d v="2025-04-30T00:00:00"/>
    <s v="PEDRO WICTOR DA SILVA BEZERRA-ACERTO RESCISORIOS  (100,00%);"/>
    <m/>
    <n v="718.46"/>
    <n v="-35357.190000000068"/>
    <x v="51"/>
    <x v="0"/>
    <n v="4"/>
    <x v="3"/>
    <x v="1"/>
    <x v="0"/>
  </r>
  <r>
    <d v="2025-04-30T00:00:00"/>
    <s v="EXAMES-EXAMES  (100,00%);"/>
    <m/>
    <n v="1675.9"/>
    <n v="-37033.090000000069"/>
    <x v="56"/>
    <x v="0"/>
    <n v="4"/>
    <x v="3"/>
    <x v="1"/>
    <x v="0"/>
  </r>
  <r>
    <d v="2025-04-30T00:00:00"/>
    <s v="DESPESAS REF. SEMANA 21/04 A 25/04-COMBUSTIVEL VEICULOS (22,58%)"/>
    <m/>
    <n v="408.02"/>
    <n v="-37441.110000000066"/>
    <x v="26"/>
    <x v="0"/>
    <n v="4"/>
    <x v="3"/>
    <x v="1"/>
    <x v="0"/>
  </r>
  <r>
    <d v="2025-04-30T00:00:00"/>
    <s v="REFEIÇÕES COLABORADORES (22,74%)"/>
    <m/>
    <n v="410.91"/>
    <n v="-37852.02000000007"/>
    <x v="35"/>
    <x v="0"/>
    <n v="4"/>
    <x v="3"/>
    <x v="1"/>
    <x v="0"/>
  </r>
  <r>
    <d v="2025-04-30T00:00:00"/>
    <s v="MATERIAL ELETRICO  (21,36%)"/>
    <m/>
    <n v="385.97"/>
    <n v="-38237.990000000071"/>
    <x v="111"/>
    <x v="0"/>
    <n v="4"/>
    <x v="3"/>
    <x v="1"/>
    <x v="0"/>
  </r>
  <r>
    <d v="2025-04-30T00:00:00"/>
    <s v="MOVEIS OBRAS  (7,03%)"/>
    <m/>
    <n v="127.03"/>
    <n v="-38365.02000000007"/>
    <x v="98"/>
    <x v="0"/>
    <n v="4"/>
    <x v="3"/>
    <x v="1"/>
    <x v="0"/>
  </r>
  <r>
    <d v="2025-04-30T00:00:00"/>
    <s v="MATERIAIS DE CONSUMO EM OBRAS  (26,29%);"/>
    <m/>
    <n v="475.07"/>
    <n v="-38840.090000000069"/>
    <x v="23"/>
    <x v="0"/>
    <n v="4"/>
    <x v="3"/>
    <x v="1"/>
    <x v="0"/>
  </r>
  <r>
    <d v="2025-04-30T00:00:00"/>
    <s v="EDIVALDO PEREIRA DE ARAUJO 34 9 9907-1602-TRANSPORTE DE COLABORADORES  (100,00%);"/>
    <m/>
    <n v="2230"/>
    <n v="-41070.090000000069"/>
    <x v="39"/>
    <x v="0"/>
    <n v="4"/>
    <x v="3"/>
    <x v="1"/>
    <x v="0"/>
  </r>
  <r>
    <d v="2025-04-30T00:00:00"/>
    <s v="MATERIAIS DE LIMPEZA-MATERIAIS DE LIMPEZA / HIGIENE  (100,00%);"/>
    <m/>
    <n v="246.14"/>
    <n v="-41316.230000000069"/>
    <x v="28"/>
    <x v="0"/>
    <n v="4"/>
    <x v="3"/>
    <x v="1"/>
    <x v="0"/>
  </r>
  <r>
    <d v="2025-04-30T00:00:00"/>
    <s v="CONTAS DE ENERGIA E AGUA MES 02 E MES 03 50% DO VALOR-AGUA ALOJAMENTO (37,34%"/>
    <m/>
    <n v="84.35"/>
    <n v="-41400.580000000067"/>
    <x v="83"/>
    <x v="0"/>
    <n v="4"/>
    <x v="3"/>
    <x v="1"/>
    <x v="0"/>
  </r>
  <r>
    <d v="2025-04-30T00:00:00"/>
    <s v="ENERGIA ALOJAMENTO (62,66%);"/>
    <m/>
    <n v="141.55000000000001"/>
    <n v="-41542.13000000007"/>
    <x v="81"/>
    <x v="0"/>
    <n v="4"/>
    <x v="3"/>
    <x v="1"/>
    <x v="0"/>
  </r>
  <r>
    <d v="2025-04-30T00:00:00"/>
    <s v="GABRIELLE ELIAS DE FREITAS - PIX (64) 9 9259-1215-FRETE TRANSPORTADORA (100,00%);"/>
    <m/>
    <n v="250"/>
    <n v="-41792.13000000007"/>
    <x v="31"/>
    <x v="0"/>
    <n v="4"/>
    <x v="3"/>
    <x v="1"/>
    <x v="0"/>
  </r>
  <r>
    <d v="2025-04-30T00:00:00"/>
    <s v="EXAME - ASO BRUNA KATLEN - PIX 700.624.831-02-EXAMES  (100,00%);"/>
    <m/>
    <n v="30"/>
    <n v="-41822.13000000007"/>
    <x v="56"/>
    <x v="0"/>
    <n v="4"/>
    <x v="3"/>
    <x v="1"/>
    <x v="0"/>
  </r>
  <r>
    <d v="2025-04-30T00:00:00"/>
    <s v="VALE TRANSPORTE REF. 21 DIAS-TRANSPORTE DE COLABORADORES  (100,00%);"/>
    <m/>
    <n v="180.6"/>
    <n v="-42002.730000000069"/>
    <x v="39"/>
    <x v="0"/>
    <n v="4"/>
    <x v="3"/>
    <x v="1"/>
    <x v="0"/>
  </r>
  <r>
    <d v="2025-04-30T00:00:00"/>
    <s v="VALE TRANSPORTE REF. 25/04 A 31/05-TRANSPORTE DE COLABORADORES  (100,00%);"/>
    <m/>
    <n v="215"/>
    <n v="-42217.730000000069"/>
    <x v="39"/>
    <x v="0"/>
    <n v="4"/>
    <x v="3"/>
    <x v="1"/>
    <x v="0"/>
  </r>
  <r>
    <d v="2025-04-30T00:00:00"/>
    <s v="VALE TRANSPORTE REF. 21 DIAS-TRANSPORTE DE COLABORADORES  (100,00%);"/>
    <m/>
    <n v="180.6"/>
    <n v="-42398.330000000067"/>
    <x v="39"/>
    <x v="0"/>
    <n v="4"/>
    <x v="3"/>
    <x v="1"/>
    <x v="0"/>
  </r>
  <r>
    <d v="2025-04-30T00:00:00"/>
    <s v="VALE TRANSPORTE REF. 21 DIAS-TRANSPORTE DE COLABORADORES  (100,00%);"/>
    <m/>
    <n v="180.6"/>
    <n v="-42578.930000000066"/>
    <x v="39"/>
    <x v="0"/>
    <n v="4"/>
    <x v="3"/>
    <x v="1"/>
    <x v="0"/>
  </r>
  <r>
    <d v="2025-04-30T00:00:00"/>
    <s v="VALE TRANSPORTE REF. 21 DIAS-TRANSPORTE DE COLABORADORES  (100,00%);"/>
    <m/>
    <n v="180.6"/>
    <n v="-42759.530000000064"/>
    <x v="39"/>
    <x v="0"/>
    <n v="4"/>
    <x v="3"/>
    <x v="1"/>
    <x v="0"/>
  </r>
  <r>
    <d v="2025-04-30T00:00:00"/>
    <s v="LIC. ANUAL CICLOMOTOR/REB SEM- REB - PLACA PQW1709-IPVA (100,00%);"/>
    <m/>
    <n v="66.97"/>
    <n v="-42826.500000000065"/>
    <x v="105"/>
    <x v="0"/>
    <n v="4"/>
    <x v="3"/>
    <x v="1"/>
    <x v="0"/>
  </r>
  <r>
    <d v="2025-04-30T00:00:00"/>
    <s v="VISITA TECNICA-COMBUSTIVEL VEICULOS (100,00%);"/>
    <m/>
    <n v="623.26"/>
    <n v="-43449.760000000068"/>
    <x v="26"/>
    <x v="0"/>
    <n v="4"/>
    <x v="3"/>
    <x v="1"/>
    <x v="0"/>
  </r>
  <r>
    <d v="2025-04-30T00:00:00"/>
    <s v="BORDADO CAMISAS RICARDO-UNIFORMES (100,00%);"/>
    <m/>
    <n v="80"/>
    <n v="-43529.760000000068"/>
    <x v="19"/>
    <x v="0"/>
    <n v="4"/>
    <x v="3"/>
    <x v="1"/>
    <x v="0"/>
  </r>
  <r>
    <d v="2025-04-30T00:00:00"/>
    <s v="COMBUSTÍVEL MARCOS ANTONIO MENDES-COMBUSTIVEL VEICULOS (100,00%);"/>
    <m/>
    <n v="20"/>
    <n v="-43549.760000000068"/>
    <x v="26"/>
    <x v="0"/>
    <n v="4"/>
    <x v="3"/>
    <x v="1"/>
    <x v="0"/>
  </r>
  <r>
    <d v="2025-04-30T00:00:00"/>
    <s v="MANUTENÇÃO OROCH - REVISÃO 30.000 KM GARANTIA-MANUTENÇÃO/PEÇAS  VEICULOS (100,00%);"/>
    <m/>
    <n v="700"/>
    <n v="-44249.760000000068"/>
    <x v="43"/>
    <x v="0"/>
    <n v="4"/>
    <x v="3"/>
    <x v="1"/>
    <x v="0"/>
  </r>
  <r>
    <d v="2025-04-30T00:00:00"/>
    <s v="MAT. CONSUMO - PALETES-MATERIAIS DE CONSUMO EM OBRAS  (100,00%);"/>
    <m/>
    <n v="100"/>
    <n v="-44349.760000000068"/>
    <x v="23"/>
    <x v="0"/>
    <n v="4"/>
    <x v="3"/>
    <x v="1"/>
    <x v="0"/>
  </r>
  <r>
    <d v="2025-04-30T00:00:00"/>
    <s v="RAIMUNDO FERREIRA NETO - PIX 349.557.391-72-MANUTENÇÃO/PEÇAS  VEICULOS (100,00%);"/>
    <m/>
    <n v="350"/>
    <n v="-44699.760000000068"/>
    <x v="43"/>
    <x v="0"/>
    <n v="4"/>
    <x v="3"/>
    <x v="1"/>
    <x v="0"/>
  </r>
  <r>
    <d v="2025-04-30T00:00:00"/>
    <s v="ALIMENTAÇÃO ADM-ALIMENTAÇÃO ADM (100,00%);"/>
    <m/>
    <n v="80"/>
    <n v="-44779.760000000068"/>
    <x v="66"/>
    <x v="0"/>
    <n v="4"/>
    <x v="3"/>
    <x v="1"/>
    <x v="0"/>
  </r>
  <r>
    <d v="2025-04-30T00:00:00"/>
    <s v="ALIMENTAÇÃO ADM-ALIMENTAÇÃO ADM (100,00%);"/>
    <m/>
    <n v="48"/>
    <n v="-44827.760000000068"/>
    <x v="66"/>
    <x v="0"/>
    <n v="4"/>
    <x v="3"/>
    <x v="1"/>
    <x v="0"/>
  </r>
  <r>
    <d v="2025-04-30T00:00:00"/>
    <s v="TRANSFERÊNCIA ENTRE BANCOS SAFRA X ITAÚ-Transferência entre Bancos (100,00%);"/>
    <n v="80000"/>
    <m/>
    <n v="35172.239999999932"/>
    <x v="6"/>
    <x v="0"/>
    <n v="4"/>
    <x v="3"/>
    <x v="1"/>
    <x v="0"/>
  </r>
  <r>
    <d v="2025-04-30T00:00:00"/>
    <s v="LOCAÇÃO DE ANDAIMES-LOCAÇÃO ANDAIMES (100,00%);"/>
    <m/>
    <n v="28833.550000000003"/>
    <n v="6338.6899999999296"/>
    <x v="99"/>
    <x v="0"/>
    <n v="4"/>
    <x v="3"/>
    <x v="1"/>
    <x v="0"/>
  </r>
  <r>
    <d v="2025-04-30T00:00:00"/>
    <s v="LAVAGEM RANGER GILVAN-SERVIÇO LAVA JATO (100,00%);"/>
    <m/>
    <n v="100"/>
    <n v="6238.6899999999296"/>
    <x v="47"/>
    <x v="0"/>
    <n v="4"/>
    <x v="3"/>
    <x v="1"/>
    <x v="0"/>
  </r>
  <r>
    <d v="2025-04-30T00:00:00"/>
    <s v="PASSAGEM GILVAN-PASSAGENS COLABORADORES (100,00%);"/>
    <m/>
    <n v="70"/>
    <n v="6168.6899999999296"/>
    <x v="36"/>
    <x v="0"/>
    <n v="4"/>
    <x v="3"/>
    <x v="1"/>
    <x v="0"/>
  </r>
  <r>
    <d v="2025-04-30T00:00:00"/>
    <s v="PARCELAMENTO PGFN 011319136 1 - 60-PARCELAMENTO (100,00%);"/>
    <m/>
    <n v="5278.57"/>
    <n v="890.11999999992986"/>
    <x v="10"/>
    <x v="0"/>
    <n v="4"/>
    <x v="3"/>
    <x v="1"/>
    <x v="0"/>
  </r>
  <r>
    <d v="2025-04-30T00:00:00"/>
    <s v="PARCELAMENTO ENTRADA PGFN 011319029 1-6-PARCELAMENTO (100,00%);"/>
    <m/>
    <n v="1391.42"/>
    <n v="-501.30000000007021"/>
    <x v="10"/>
    <x v="0"/>
    <n v="4"/>
    <x v="3"/>
    <x v="1"/>
    <x v="0"/>
  </r>
  <r>
    <d v="2025-04-30T00:00:00"/>
    <s v="TRANSFERÊNCIA ENTRE BANCOS SAFRA X ITAÚ-Transferência entre Bancos (100,00%);"/>
    <n v="50000"/>
    <m/>
    <n v="49498.699999999932"/>
    <x v="6"/>
    <x v="0"/>
    <n v="4"/>
    <x v="3"/>
    <x v="1"/>
    <x v="0"/>
  </r>
  <r>
    <d v="2025-04-30T00:00:00"/>
    <s v="PGFN DESCRIÇÃO SISPAR 009515789-PARCELAMENTO (100,00%);"/>
    <m/>
    <n v="2073.27"/>
    <n v="47425.429999999935"/>
    <x v="10"/>
    <x v="0"/>
    <n v="4"/>
    <x v="3"/>
    <x v="1"/>
    <x v="0"/>
  </r>
  <r>
    <d v="2025-04-30T00:00:00"/>
    <s v="SERVIÇO MUNCK DESMOBILIZAÇÃO EQUIPAMENTOS-LOCAÇÃO MUNCK / GUINDASTES (100,00%);"/>
    <m/>
    <n v="608.52"/>
    <n v="46816.909999999938"/>
    <x v="37"/>
    <x v="0"/>
    <n v="4"/>
    <x v="3"/>
    <x v="1"/>
    <x v="0"/>
  </r>
  <r>
    <d v="2025-04-30T00:00:00"/>
    <s v="SALDO "/>
    <m/>
    <n v="46816.91"/>
    <n v="0"/>
    <x v="110"/>
    <x v="0"/>
    <n v="4"/>
    <x v="3"/>
    <x v="1"/>
    <x v="0"/>
  </r>
  <r>
    <d v="2025-05-01T00:00:00"/>
    <s v="saldo "/>
    <m/>
    <m/>
    <n v="6291.18"/>
    <x v="0"/>
    <x v="0"/>
    <n v="5"/>
    <x v="4"/>
    <x v="0"/>
    <x v="0"/>
  </r>
  <r>
    <d v="2025-05-01T00:00:00"/>
    <s v="DEB IOF / DEB JUROS -JUROS BANCARIOS  (100,00%);"/>
    <m/>
    <n v="543.71"/>
    <n v="5747.47"/>
    <x v="2"/>
    <x v="0"/>
    <n v="5"/>
    <x v="4"/>
    <x v="0"/>
    <x v="0"/>
  </r>
  <r>
    <d v="2025-05-05T00:00:00"/>
    <s v="BM 11 FEVEREIRO-Recebimento de Clientes (100,00%);"/>
    <n v="4178.26"/>
    <m/>
    <n v="9925.73"/>
    <x v="3"/>
    <x v="0"/>
    <n v="5"/>
    <x v="4"/>
    <x v="0"/>
    <x v="0"/>
  </r>
  <r>
    <d v="2025-05-05T00:00:00"/>
    <s v="BM 11 FEVEREIRO-Recebimento de Clientes (100,00%);"/>
    <n v="37298.6"/>
    <m/>
    <n v="47224.33"/>
    <x v="3"/>
    <x v="0"/>
    <n v="5"/>
    <x v="4"/>
    <x v="0"/>
    <x v="0"/>
  </r>
  <r>
    <d v="2025-05-05T00:00:00"/>
    <s v="BM 11 FEVEREIRO-Recebimento de Clientes (100,00%);"/>
    <n v="28465.550000000003"/>
    <m/>
    <n v="75689.88"/>
    <x v="3"/>
    <x v="0"/>
    <n v="5"/>
    <x v="4"/>
    <x v="0"/>
    <x v="0"/>
  </r>
  <r>
    <d v="2025-05-05T00:00:00"/>
    <s v="RECIBO LOCAÇÃO EQUIP.-Recebimento de Clientes (100,00%);"/>
    <n v="33393.08"/>
    <m/>
    <n v="109082.96"/>
    <x v="3"/>
    <x v="0"/>
    <n v="5"/>
    <x v="4"/>
    <x v="0"/>
    <x v="0"/>
  </r>
  <r>
    <d v="2025-05-05T00:00:00"/>
    <s v="TRANSFERÊNCIA ENTRE BANCOS CEF X SAFRA-Transferência entre Bancos (100,00%);"/>
    <m/>
    <n v="46855.68"/>
    <n v="62227.280000000006"/>
    <x v="1"/>
    <x v="0"/>
    <n v="5"/>
    <x v="4"/>
    <x v="0"/>
    <x v="0"/>
  </r>
  <r>
    <d v="2025-05-05T00:00:00"/>
    <s v="TRANSFERÊNCIA ENTRE BANCOS CEF X ITAÚ-Transferência entre Bancos (100,00%);"/>
    <m/>
    <n v="150000"/>
    <n v="-87772.72"/>
    <x v="1"/>
    <x v="0"/>
    <n v="5"/>
    <x v="4"/>
    <x v="0"/>
    <x v="0"/>
  </r>
  <r>
    <d v="2025-05-05T00:00:00"/>
    <s v="BM 13-Recebimento de Clientes (100,00%);"/>
    <n v="362180.9"/>
    <m/>
    <n v="274408.18000000005"/>
    <x v="3"/>
    <x v="0"/>
    <n v="5"/>
    <x v="4"/>
    <x v="0"/>
    <x v="0"/>
  </r>
  <r>
    <d v="2025-05-06T00:00:00"/>
    <s v="TRANSFERÊNCIA ENTRE BANCOS CEF X SAFRA-Transferência entre Bancos (100,00%);"/>
    <m/>
    <n v="8660.6299999999992"/>
    <n v="265747.55000000005"/>
    <x v="1"/>
    <x v="0"/>
    <n v="5"/>
    <x v="4"/>
    <x v="0"/>
    <x v="0"/>
  </r>
  <r>
    <d v="2025-05-06T00:00:00"/>
    <s v="EMPRESTIMO BANCO CAIXA / PEGO PARA PAGAR MERCANTIL-PAGAMENTOS EMPRESTIMOS (100,00%);"/>
    <m/>
    <n v="19996.809999999998"/>
    <n v="245750.74000000005"/>
    <x v="4"/>
    <x v="0"/>
    <n v="5"/>
    <x v="4"/>
    <x v="0"/>
    <x v="0"/>
  </r>
  <r>
    <d v="2025-05-07T00:00:00"/>
    <s v="TRANSFERÊNCIA ENTRE BANCOS ITAÚ ANDAIMES X CEF-Transferência entre Bancos (100,00%);"/>
    <n v="115161.15"/>
    <m/>
    <n v="360911.89"/>
    <x v="6"/>
    <x v="0"/>
    <n v="5"/>
    <x v="4"/>
    <x v="0"/>
    <x v="0"/>
  </r>
  <r>
    <d v="2025-05-07T00:00:00"/>
    <s v="FOLHA PGTO REF. MÊS 04/2025-SALARIO (100,00%);"/>
    <m/>
    <n v="360911.62"/>
    <n v="0.27000000001862645"/>
    <x v="7"/>
    <x v="0"/>
    <n v="5"/>
    <x v="4"/>
    <x v="0"/>
    <x v="0"/>
  </r>
  <r>
    <d v="2025-05-09T00:00:00"/>
    <s v="DEB TARIFA-TARIFAS BANCARIAS (100,00%);"/>
    <m/>
    <n v="191.8"/>
    <n v="-191.52999999998138"/>
    <x v="8"/>
    <x v="0"/>
    <n v="5"/>
    <x v="4"/>
    <x v="0"/>
    <x v="0"/>
  </r>
  <r>
    <d v="2025-05-12T00:00:00"/>
    <s v="IMOBILIARIO LOTE PARQUE OESTE-FINANCIAMENTO (100,00%);"/>
    <m/>
    <n v="4302.43"/>
    <n v="-4493.9599999999818"/>
    <x v="9"/>
    <x v="0"/>
    <n v="5"/>
    <x v="4"/>
    <x v="0"/>
    <x v="0"/>
  </r>
  <r>
    <d v="2025-05-12T00:00:00"/>
    <s v="TAG CAIXA REF. MÊS 04/2025-PEDAGIOS  (100,00%);"/>
    <m/>
    <n v="183.84"/>
    <n v="-4677.799999999982"/>
    <x v="72"/>
    <x v="0"/>
    <n v="5"/>
    <x v="4"/>
    <x v="0"/>
    <x v="0"/>
  </r>
  <r>
    <d v="2025-05-12T00:00:00"/>
    <s v="DEB T CESTA -TARIFAS BANCARIAS (100,00%);"/>
    <m/>
    <n v="189"/>
    <n v="-4866.799999999982"/>
    <x v="8"/>
    <x v="0"/>
    <n v="5"/>
    <x v="4"/>
    <x v="0"/>
    <x v="0"/>
  </r>
  <r>
    <d v="2025-05-13T00:00:00"/>
    <s v="GUIA PROCESSO PAULO GOMES FARIAS-GUIAS TRABALHISTAS E PROCESSO (100,00%);"/>
    <m/>
    <n v="144.93"/>
    <n v="-5011.7299999999823"/>
    <x v="15"/>
    <x v="0"/>
    <n v="5"/>
    <x v="4"/>
    <x v="0"/>
    <x v="0"/>
  </r>
  <r>
    <d v="2025-05-15T00:00:00"/>
    <s v="BM 13 ROTINA-Recebimento de Clientes (100,00%);"/>
    <n v="224728.88"/>
    <m/>
    <n v="219717.15000000002"/>
    <x v="3"/>
    <x v="0"/>
    <n v="5"/>
    <x v="4"/>
    <x v="0"/>
    <x v="0"/>
  </r>
  <r>
    <d v="2025-05-15T00:00:00"/>
    <s v="TRANSFERÊNCIA ENTRE BANCOS CEF X SAFRA-Transferência entre Bancos (100,00%);"/>
    <m/>
    <n v="98373.85"/>
    <n v="121343.30000000002"/>
    <x v="1"/>
    <x v="0"/>
    <n v="5"/>
    <x v="4"/>
    <x v="0"/>
    <x v="0"/>
  </r>
  <r>
    <d v="2025-05-15T00:00:00"/>
    <s v="TRANSFERÊNCIA ENTRA BANCOS CEF X ITAÚ-Transferência entre Bancos (100,00%);"/>
    <m/>
    <n v="101343.3"/>
    <n v="20000.000000000015"/>
    <x v="1"/>
    <x v="0"/>
    <n v="5"/>
    <x v="4"/>
    <x v="0"/>
    <x v="0"/>
  </r>
  <r>
    <d v="2025-05-19T00:00:00"/>
    <s v="EMPRESTIMO BANCO CAIXA / CAPITAL DE GIRO R$ 300.000,00-PAGAMENTOS EMPRESTIMOS (100,00%);"/>
    <m/>
    <n v="15804.58"/>
    <n v="4195.4200000000146"/>
    <x v="4"/>
    <x v="0"/>
    <n v="5"/>
    <x v="4"/>
    <x v="0"/>
    <x v="0"/>
  </r>
  <r>
    <d v="2025-05-29T00:00:00"/>
    <s v="TRANSFERÊNCIA ENTRE BANCOS ITAÚ X CEF-Transferência entre Bancos (100,00%);"/>
    <n v="6000"/>
    <m/>
    <n v="10195.420000000015"/>
    <x v="6"/>
    <x v="0"/>
    <n v="5"/>
    <x v="4"/>
    <x v="0"/>
    <x v="0"/>
  </r>
  <r>
    <d v="2025-05-30T00:00:00"/>
    <s v="TRANSFERÊNCIA ENTRE BANCOS ITAÚ X CEF-Transferência entre Bancos (100,00%);"/>
    <n v="1000"/>
    <m/>
    <n v="11195.420000000015"/>
    <x v="6"/>
    <x v="0"/>
    <n v="5"/>
    <x v="4"/>
    <x v="0"/>
    <x v="0"/>
  </r>
  <r>
    <d v="2025-05-30T00:00:00"/>
    <s v="IMPOSTOS DEBITADOS EM CONTA CAIXA ECONOMICA-PARCELAMENTO (100,00%);"/>
    <m/>
    <n v="20537.060000000001"/>
    <n v="-9341.6399999999867"/>
    <x v="10"/>
    <x v="0"/>
    <n v="5"/>
    <x v="4"/>
    <x v="0"/>
    <x v="0"/>
  </r>
  <r>
    <d v="2025-05-30T00:00:00"/>
    <s v="saldo final "/>
    <m/>
    <n v="-9341.64"/>
    <n v="0"/>
    <x v="11"/>
    <x v="0"/>
    <n v="5"/>
    <x v="4"/>
    <x v="0"/>
    <x v="0"/>
  </r>
  <r>
    <d v="2025-05-01T00:00:00"/>
    <s v="saldo "/>
    <m/>
    <m/>
    <n v="16674.07"/>
    <x v="125"/>
    <x v="0"/>
    <n v="5"/>
    <x v="4"/>
    <x v="4"/>
    <x v="0"/>
  </r>
  <r>
    <d v="2025-05-01T00:00:00"/>
    <s v="TRANSFERÊNCIA ENTRE BANCOS SAFRA X ITAÚ-Transferência entre Bancos (100,00%);"/>
    <m/>
    <n v="6674.07"/>
    <n v="10000"/>
    <x v="1"/>
    <x v="0"/>
    <n v="5"/>
    <x v="4"/>
    <x v="4"/>
    <x v="0"/>
  </r>
  <r>
    <d v="2025-05-05T00:00:00"/>
    <s v="TRANSFERÊNCIA ENTRE BANCOS CEF X SAFRA-Transferência entre Bancos (100,00%);"/>
    <n v="46855.68"/>
    <m/>
    <n v="56855.68"/>
    <x v="6"/>
    <x v="0"/>
    <n v="5"/>
    <x v="4"/>
    <x v="4"/>
    <x v="0"/>
  </r>
  <r>
    <d v="2025-05-05T00:00:00"/>
    <s v="TRANSFERÊNCIA ENTE BANCOS ITAÚ X SAFRA-Transferência entre Bancos (100,00%);"/>
    <n v="7088.18"/>
    <m/>
    <n v="63943.86"/>
    <x v="6"/>
    <x v="0"/>
    <n v="5"/>
    <x v="4"/>
    <x v="4"/>
    <x v="0"/>
  </r>
  <r>
    <d v="2025-05-05T00:00:00"/>
    <s v="PACOTE PJ EMPRESA 3-JUROS BANCARIOS  (100,00%);"/>
    <m/>
    <n v="389"/>
    <n v="63554.86"/>
    <x v="2"/>
    <x v="0"/>
    <n v="5"/>
    <x v="4"/>
    <x v="4"/>
    <x v="0"/>
  </r>
  <r>
    <d v="2025-05-06T00:00:00"/>
    <s v="TRANSFERÊNCIA ENTRE BANCOS CEF X SAFRA-Transferência entre Bancos (100,00%);"/>
    <n v="8660.6299999999992"/>
    <m/>
    <n v="72215.490000000005"/>
    <x v="6"/>
    <x v="0"/>
    <n v="5"/>
    <x v="4"/>
    <x v="4"/>
    <x v="0"/>
  </r>
  <r>
    <d v="2025-05-12T00:00:00"/>
    <s v="TRANSFERÊNCIA ENTRE BANCOS ITAÚ X SAFRA-Transferência entre Bancos (100,00%);"/>
    <n v="5887.77"/>
    <m/>
    <n v="78103.260000000009"/>
    <x v="6"/>
    <x v="0"/>
    <n v="5"/>
    <x v="4"/>
    <x v="4"/>
    <x v="0"/>
  </r>
  <r>
    <d v="2025-05-14T00:00:00"/>
    <s v="TRANSFERÊNCIA ENTRE BANCOS SAFRA X ITAÚ-Transferência entre Bancos (100,00%);"/>
    <m/>
    <n v="70000"/>
    <n v="8103.2600000000093"/>
    <x v="1"/>
    <x v="0"/>
    <n v="5"/>
    <x v="4"/>
    <x v="4"/>
    <x v="0"/>
  </r>
  <r>
    <d v="2025-05-15T00:00:00"/>
    <s v="TRANSFERÊNCIA ENTRE BANCOS ITAÚ X SAFRA-Transferência entre Bancos (100,00%);"/>
    <n v="9139"/>
    <m/>
    <n v="17242.260000000009"/>
    <x v="6"/>
    <x v="0"/>
    <n v="5"/>
    <x v="4"/>
    <x v="4"/>
    <x v="0"/>
  </r>
  <r>
    <d v="2025-05-15T00:00:00"/>
    <s v="TRANSFERÊNCIA ENTRE BANCOS CEF X SAFRA-Transferência entre Bancos (100,00%);"/>
    <n v="98373.85"/>
    <m/>
    <n v="115616.11000000002"/>
    <x v="6"/>
    <x v="0"/>
    <n v="5"/>
    <x v="4"/>
    <x v="4"/>
    <x v="0"/>
  </r>
  <r>
    <d v="2025-05-20T00:00:00"/>
    <s v="TRANSFERÊNCIA ENTRE BANCOS SAFRA X ITAÚ-Transferência entre Bancos (100,00%);"/>
    <m/>
    <n v="70000"/>
    <n v="45616.110000000015"/>
    <x v="1"/>
    <x v="0"/>
    <n v="5"/>
    <x v="4"/>
    <x v="4"/>
    <x v="0"/>
  </r>
  <r>
    <d v="2025-05-21T00:00:00"/>
    <s v="TRANSFERÊNCIA ENTRE BANCOS SAFRA X ITAÚ-Transferência entre Bancos (100,00%);"/>
    <m/>
    <n v="45000"/>
    <n v="616.11000000001513"/>
    <x v="1"/>
    <x v="0"/>
    <n v="5"/>
    <x v="4"/>
    <x v="4"/>
    <x v="0"/>
  </r>
  <r>
    <d v="2025-05-26T00:00:00"/>
    <s v="TRANSFERÊNCIA ENTRE BANCOS ITAÚ X SAFRA-Transferência entre Bancos (100,00%);"/>
    <n v="6546.79"/>
    <m/>
    <n v="7162.9000000000151"/>
    <x v="6"/>
    <x v="0"/>
    <n v="5"/>
    <x v="4"/>
    <x v="4"/>
    <x v="0"/>
  </r>
  <r>
    <d v="2025-05-26T00:00:00"/>
    <s v="TRANSFERÊNCIA ENTRE BANCOS ITAÚ X SAFRA-Transferência entre Bancos (100,00%);"/>
    <n v="20947.21"/>
    <m/>
    <n v="28110.110000000015"/>
    <x v="6"/>
    <x v="0"/>
    <n v="5"/>
    <x v="4"/>
    <x v="4"/>
    <x v="0"/>
  </r>
  <r>
    <d v="2025-05-26T00:00:00"/>
    <s v="TRANSFERÊNCIA ENTRE BANCOS ITAÚ X SAFRA-Transferência entre Bancos (100,00%);"/>
    <n v="40000"/>
    <m/>
    <n v="68110.110000000015"/>
    <x v="6"/>
    <x v="0"/>
    <n v="5"/>
    <x v="4"/>
    <x v="4"/>
    <x v="0"/>
  </r>
  <r>
    <d v="2025-05-28T00:00:00"/>
    <s v="TRANSFERÊNCIA ENTRE BANCOS ITAÚ X SAFRA-Transferência entre Bancos (100,00%);"/>
    <n v="72074.53"/>
    <m/>
    <n v="140184.64000000001"/>
    <x v="6"/>
    <x v="0"/>
    <n v="5"/>
    <x v="4"/>
    <x v="4"/>
    <x v="0"/>
  </r>
  <r>
    <d v="2025-05-29T00:00:00"/>
    <s v="TRANSFERÊNCIA ENTRE BANCOS ITAÚ X SAFRA-Transferência entre Bancos (100,00%);"/>
    <n v="30243.550000000003"/>
    <m/>
    <n v="170428.19"/>
    <x v="6"/>
    <x v="0"/>
    <n v="5"/>
    <x v="4"/>
    <x v="4"/>
    <x v="0"/>
  </r>
  <r>
    <d v="2025-05-29T00:00:00"/>
    <s v="TRANSFERÊNCIA ENTRE BANCOS ITAÚ X SAFRA-Transferência entre Bancos (100,00%);"/>
    <n v="3626.14"/>
    <m/>
    <n v="174054.33000000002"/>
    <x v="6"/>
    <x v="0"/>
    <n v="5"/>
    <x v="4"/>
    <x v="4"/>
    <x v="0"/>
  </r>
  <r>
    <d v="2025-05-30T00:00:00"/>
    <s v="TRANSFERÊNCIA ENTRE BANCOS SAFRA X ITAÚ-Transferência entre Bancos (100,00%);"/>
    <m/>
    <n v="100000"/>
    <n v="74054.330000000016"/>
    <x v="1"/>
    <x v="0"/>
    <n v="5"/>
    <x v="4"/>
    <x v="4"/>
    <x v="0"/>
  </r>
  <r>
    <d v="2025-05-30T00:00:00"/>
    <s v="saldo "/>
    <m/>
    <n v="74054.33"/>
    <n v="0"/>
    <x v="126"/>
    <x v="0"/>
    <n v="5"/>
    <x v="4"/>
    <x v="4"/>
    <x v="0"/>
  </r>
  <r>
    <d v="2025-05-02T00:00:00"/>
    <s v="SALDO "/>
    <m/>
    <m/>
    <n v="23549.95"/>
    <x v="123"/>
    <x v="0"/>
    <n v="5"/>
    <x v="4"/>
    <x v="3"/>
    <x v="0"/>
  </r>
  <r>
    <d v="2025-05-02T00:00:00"/>
    <s v="MÃO DE OBRA PEDREIRO-DESPESAS C/ CONSTRUÇÃO ESCRITORIO ADM  (50,00%);_x000a__x000a_DESPESAS C/ GALPÃO ALMOXARIFADO  (50,00%);"/>
    <m/>
    <n v="1480"/>
    <n v="22069.95"/>
    <x v="112"/>
    <x v="0"/>
    <n v="5"/>
    <x v="4"/>
    <x v="3"/>
    <x v="0"/>
  </r>
  <r>
    <d v="2025-05-02T00:00:00"/>
    <s v="MÃO DE OBRA PEDREIRO-DESPESAS C/ CONSTRUÇÃO ESCRITORIO ADM  (50,00%);_x000a__x000a_DESPESAS C/ GALPÃO ALMOXARIFADO  (50,00%);"/>
    <m/>
    <n v="1480"/>
    <n v="20589.95"/>
    <x v="112"/>
    <x v="0"/>
    <n v="5"/>
    <x v="4"/>
    <x v="3"/>
    <x v="0"/>
  </r>
  <r>
    <d v="2025-05-02T00:00:00"/>
    <s v="BLOCOS DE CONCRETO-DESPESAS C/ GALPÃO ALMOXARIFADO  (100,00%);"/>
    <m/>
    <n v="1732.5"/>
    <n v="18857.45"/>
    <x v="112"/>
    <x v="0"/>
    <n v="5"/>
    <x v="4"/>
    <x v="3"/>
    <x v="0"/>
  </r>
  <r>
    <d v="2025-05-02T00:00:00"/>
    <s v="SERRALHEIRO-DESPESAS C/ GALPÃO ALMOXARIFADO  (100,00%);"/>
    <m/>
    <n v="4000"/>
    <n v="14857.45"/>
    <x v="112"/>
    <x v="0"/>
    <n v="5"/>
    <x v="4"/>
    <x v="3"/>
    <x v="0"/>
  </r>
  <r>
    <d v="2025-05-02T00:00:00"/>
    <s v="DESPESAS DA SEMANA REF. 28/04 A 30/04-DESPESAS C/ CONSTRUÇÃO ESCRITORIO ADM  (25,00%);_x000a__x000a_DESPESAS C/ GALPÃO ALMOXARIFADO  (75,00%);"/>
    <m/>
    <n v="1067.5"/>
    <n v="13789.95"/>
    <x v="112"/>
    <x v="0"/>
    <n v="5"/>
    <x v="4"/>
    <x v="3"/>
    <x v="0"/>
  </r>
  <r>
    <d v="2025-05-02T00:00:00"/>
    <s v="DESPESAS DA SEMANA REF. 28/04 A 30/04-DESPESAS C/ CONSTRUÇÃO ESCRITORIO ADM  (25,00%);_x000a__x000a_DESPESAS C/ GALPÃO ALMOXARIFADO  (75,00%);"/>
    <m/>
    <n v="3202.5"/>
    <n v="10587.45"/>
    <x v="112"/>
    <x v="0"/>
    <n v="5"/>
    <x v="4"/>
    <x v="3"/>
    <x v="0"/>
  </r>
  <r>
    <d v="2025-05-02T00:00:00"/>
    <s v="TAR. PACOTE SERVICOS-TARIFAS BANCARIAS (100,00%);"/>
    <m/>
    <n v="190"/>
    <n v="10397.450000000001"/>
    <x v="8"/>
    <x v="0"/>
    <n v="5"/>
    <x v="4"/>
    <x v="3"/>
    <x v="0"/>
  </r>
  <r>
    <d v="2025-05-02T00:00:00"/>
    <s v="IOF - CHEQUE ESPECIAL-JUROS BANCARIOS  (100,00%);"/>
    <m/>
    <n v="39.29"/>
    <n v="10358.16"/>
    <x v="2"/>
    <x v="0"/>
    <n v="5"/>
    <x v="4"/>
    <x v="3"/>
    <x v="0"/>
  </r>
  <r>
    <d v="2025-05-07T00:00:00"/>
    <s v="TELAS P/ CONCRETAGEM-DESPESAS C/ GALPÃO ALMOXARIFADO  (100,00%);"/>
    <m/>
    <n v="3607"/>
    <n v="6751.16"/>
    <x v="112"/>
    <x v="0"/>
    <n v="5"/>
    <x v="4"/>
    <x v="3"/>
    <x v="0"/>
  </r>
  <r>
    <d v="2025-05-09T00:00:00"/>
    <s v="DESPESA SEMANA REF. 05/05 A 09/05-DESPESAS C/ CONSTRUÇÃO ESCRITORIO ADM  (50,00%);_x000a__x000a_DESPESAS C/ GALPÃO ALMOXARIFADO  (50,00%);"/>
    <m/>
    <n v="2122.34"/>
    <n v="4628.82"/>
    <x v="112"/>
    <x v="0"/>
    <n v="5"/>
    <x v="4"/>
    <x v="3"/>
    <x v="0"/>
  </r>
  <r>
    <d v="2025-05-09T00:00:00"/>
    <s v="DESPESA SEMANA REF. 05/05 A 09/05-DESPESAS C/ CONSTRUÇÃO ESCRITORIO ADM  (50,00%);_x000a__x000a_DESPESAS C/ GALPÃO ALMOXARIFADO  (50,00%);"/>
    <m/>
    <n v="2122.35"/>
    <n v="2506.4699999999998"/>
    <x v="112"/>
    <x v="0"/>
    <n v="5"/>
    <x v="4"/>
    <x v="3"/>
    <x v="0"/>
  </r>
  <r>
    <d v="2025-05-09T00:00:00"/>
    <s v="SERVIÇO SERRALHEIRO-DESPESAS C/ GALPÃO ALMOXARIFADO  (100,00%);"/>
    <m/>
    <n v="5000"/>
    <n v="-2493.5300000000002"/>
    <x v="112"/>
    <x v="0"/>
    <n v="5"/>
    <x v="4"/>
    <x v="3"/>
    <x v="0"/>
  </r>
  <r>
    <d v="2025-05-09T00:00:00"/>
    <s v="PISO TATIL-DESPESAS C/ CONSTRUÇÃO ESCRITORIO ADM  (100,00%);"/>
    <m/>
    <n v="1056"/>
    <n v="-3549.5299999999997"/>
    <x v="112"/>
    <x v="0"/>
    <n v="5"/>
    <x v="4"/>
    <x v="3"/>
    <x v="0"/>
  </r>
  <r>
    <d v="2025-05-14T00:00:00"/>
    <s v="NILTON GONÇALVES - ELETRICISTA-DESPESAS C/ CONSTRUÇÃO ESCRITORIO ADM  (100,00%);"/>
    <m/>
    <n v="2540"/>
    <n v="-6089.53"/>
    <x v="112"/>
    <x v="0"/>
    <n v="5"/>
    <x v="4"/>
    <x v="3"/>
    <x v="0"/>
  </r>
  <r>
    <d v="2025-05-14T00:00:00"/>
    <s v="AREIA E CIMENTO-DESPESAS C/ GALPÃO ALMOXARIFADO  (100,00%);"/>
    <m/>
    <n v="1500"/>
    <n v="-7589.53"/>
    <x v="112"/>
    <x v="0"/>
    <n v="5"/>
    <x v="4"/>
    <x v="3"/>
    <x v="0"/>
  </r>
  <r>
    <d v="2025-05-15T00:00:00"/>
    <s v="POÇO ARTESIANO-DESPESAS C/ GALPÃO ALMOXARIFADO  (100,00%);"/>
    <m/>
    <n v="1600"/>
    <n v="-9189.5299999999988"/>
    <x v="112"/>
    <x v="0"/>
    <n v="5"/>
    <x v="4"/>
    <x v="3"/>
    <x v="0"/>
  </r>
  <r>
    <d v="2025-05-16T00:00:00"/>
    <s v="DESPESA SEMANA REF. 12/05 A 16/05-DESPESAS C/ CONSTRUÇÃO ESCRITORIO ADM  (50,00%);_x000a__x000a_DESPESAS C/ GALPÃO ALMOXARIFADO  (50,00%);"/>
    <m/>
    <n v="2488.7399999999998"/>
    <n v="-11678.269999999999"/>
    <x v="112"/>
    <x v="0"/>
    <n v="5"/>
    <x v="4"/>
    <x v="3"/>
    <x v="0"/>
  </r>
  <r>
    <d v="2025-05-16T00:00:00"/>
    <s v="SERVICO PEDREIROS-DESPESAS C/ CONSTRUÇÃO ESCRITORIO ADM  (50,14%);_x000a__x000a_DESPESAS C/ GALPÃO ALMOXARIFADO  (49,86%);"/>
    <m/>
    <n v="7380"/>
    <n v="-19058.269999999997"/>
    <x v="112"/>
    <x v="0"/>
    <n v="5"/>
    <x v="4"/>
    <x v="3"/>
    <x v="0"/>
  </r>
  <r>
    <d v="2025-05-16T00:00:00"/>
    <s v="JRS.PROP.CH.ESPECIAL-JUROS BANCARIOS  (100,00%);"/>
    <m/>
    <n v="101.24"/>
    <n v="-19159.509999999998"/>
    <x v="2"/>
    <x v="0"/>
    <n v="5"/>
    <x v="4"/>
    <x v="3"/>
    <x v="0"/>
  </r>
  <r>
    <d v="2025-05-19T00:00:00"/>
    <s v="MATERIAIS ELETRICOS-DESPESAS C/ CONSTRUÇÃO ESCRITORIO ADM  (100,00%);"/>
    <m/>
    <n v="43.68"/>
    <n v="-19203.189999999999"/>
    <x v="112"/>
    <x v="0"/>
    <n v="5"/>
    <x v="4"/>
    <x v="3"/>
    <x v="0"/>
  </r>
  <r>
    <d v="2025-05-21T00:00:00"/>
    <s v="CONCRETO-DESPESAS C/ GALPÃO ALMOXARIFADO  (100,00%);"/>
    <m/>
    <n v="11500"/>
    <n v="-30703.19"/>
    <x v="112"/>
    <x v="0"/>
    <n v="5"/>
    <x v="4"/>
    <x v="3"/>
    <x v="0"/>
  </r>
  <r>
    <d v="2025-05-22T00:00:00"/>
    <s v="MATERIAIS ELETRICOS-DESPESAS C/ CONSTRUÇÃO ESCRITORIO ADM  (100,00%);"/>
    <m/>
    <n v="3932.92"/>
    <n v="-34636.11"/>
    <x v="112"/>
    <x v="0"/>
    <n v="5"/>
    <x v="4"/>
    <x v="3"/>
    <x v="0"/>
  </r>
  <r>
    <d v="2025-05-23T00:00:00"/>
    <s v="BLINDEX-DESPESAS C/ CONSTRUÇÃO ESCRITORIO ADM  (100,00%);"/>
    <m/>
    <n v="4500"/>
    <n v="-39136.11"/>
    <x v="112"/>
    <x v="0"/>
    <n v="5"/>
    <x v="4"/>
    <x v="3"/>
    <x v="0"/>
  </r>
  <r>
    <d v="2025-05-23T00:00:00"/>
    <s v="CONCRETAGEM PISO-DESPESAS C/ GALPÃO ALMOXARIFADO  (100,00%);"/>
    <m/>
    <n v="6000"/>
    <n v="-45136.11"/>
    <x v="112"/>
    <x v="0"/>
    <n v="5"/>
    <x v="4"/>
    <x v="3"/>
    <x v="0"/>
  </r>
  <r>
    <d v="2025-05-23T00:00:00"/>
    <s v="CONCRETAGEM ALMOXARIFADO-DESPESAS C/ GALPÃO ALMOXARIFADO  (100,00%);"/>
    <m/>
    <n v="10595"/>
    <n v="-55731.11"/>
    <x v="112"/>
    <x v="0"/>
    <n v="5"/>
    <x v="4"/>
    <x v="3"/>
    <x v="0"/>
  </r>
  <r>
    <d v="2025-05-23T00:00:00"/>
    <s v="DESPESA SEMANA REF. 19/05 A 23/05-DESPESAS C/ CONSTRUÇÃO ESCRITORIO ADM  (50,00%);_x000a__x000a_DESPESAS C/ GALPÃO ALMOXARIFADO  (50,00%);"/>
    <m/>
    <n v="14720"/>
    <n v="-70451.11"/>
    <x v="112"/>
    <x v="0"/>
    <n v="5"/>
    <x v="4"/>
    <x v="3"/>
    <x v="0"/>
  </r>
  <r>
    <d v="2025-05-26T00:00:00"/>
    <s v=" TARIFA ABERT.CREDITO-TARIFAS BANCARIAS (100,00%);"/>
    <m/>
    <n v="500"/>
    <n v="-70951.11"/>
    <x v="8"/>
    <x v="0"/>
    <n v="5"/>
    <x v="4"/>
    <x v="3"/>
    <x v="0"/>
  </r>
  <r>
    <d v="2025-05-27T00:00:00"/>
    <s v="POÇO ARTESIANO-DESPESAS C/ CONSTRUÇÃO ESCRITORIO ADM  (100,00%);"/>
    <m/>
    <n v="3500"/>
    <n v="-74451.11"/>
    <x v="112"/>
    <x v="0"/>
    <n v="5"/>
    <x v="4"/>
    <x v="3"/>
    <x v="0"/>
  </r>
  <r>
    <d v="2025-05-28T00:00:00"/>
    <s v="INSTALAÇÃO ARES-CONDICIONADOS-DESPESAS C/ CONSTRUÇÃO ESCRITORIO ADM  (100,00%);"/>
    <m/>
    <n v="2000"/>
    <n v="-76451.11"/>
    <x v="112"/>
    <x v="0"/>
    <n v="5"/>
    <x v="4"/>
    <x v="3"/>
    <x v="0"/>
  </r>
  <r>
    <d v="2025-05-28T00:00:00"/>
    <s v="BONIFICAÇÃO GLAUBER - PRORROGAÇÃO DO PRAZO 60 DIAS-BONIFICAÇOES (100,00%);"/>
    <m/>
    <n v="1500"/>
    <n v="-77951.11"/>
    <x v="45"/>
    <x v="0"/>
    <n v="5"/>
    <x v="4"/>
    <x v="3"/>
    <x v="0"/>
  </r>
  <r>
    <d v="2025-05-29T00:00:00"/>
    <s v="TRANSFERÊNCIA ENTRE BANCOS ITAÚ X MERCANTIL -Transferência entre Bancos (100,00%);"/>
    <n v="150000"/>
    <m/>
    <n v="72048.89"/>
    <x v="6"/>
    <x v="0"/>
    <n v="5"/>
    <x v="4"/>
    <x v="3"/>
    <x v="0"/>
  </r>
  <r>
    <d v="2025-05-30T00:00:00"/>
    <s v="CALÇADA-DESPESAS C/ CONSTRUÇÃO ESCRITORIO ADM  (100,00%);"/>
    <m/>
    <n v="1056"/>
    <n v="70992.89"/>
    <x v="112"/>
    <x v="0"/>
    <n v="5"/>
    <x v="4"/>
    <x v="3"/>
    <x v="0"/>
  </r>
  <r>
    <d v="2025-05-30T00:00:00"/>
    <s v="POÇO ARTESIANO-DESPESAS C/ GALPÃO ALMOXARIFADO  (100,00%);"/>
    <m/>
    <n v="3500"/>
    <n v="67492.89"/>
    <x v="112"/>
    <x v="0"/>
    <n v="5"/>
    <x v="4"/>
    <x v="3"/>
    <x v="0"/>
  </r>
  <r>
    <d v="2025-05-30T00:00:00"/>
    <s v="DRYWALL-SERVIÇO LIMPEZA ALOJAMENTO/ESCRITORIO (100,00%);"/>
    <m/>
    <n v="8000"/>
    <n v="59492.89"/>
    <x v="112"/>
    <x v="0"/>
    <n v="5"/>
    <x v="4"/>
    <x v="3"/>
    <x v="0"/>
  </r>
  <r>
    <d v="2025-05-30T00:00:00"/>
    <s v="BLOCO DE CONCRETO-DESPESAS C/ GALPÃO ALMOXARIFADO  (100,00%);"/>
    <m/>
    <n v="1200"/>
    <n v="58292.89"/>
    <x v="112"/>
    <x v="0"/>
    <n v="5"/>
    <x v="4"/>
    <x v="3"/>
    <x v="0"/>
  </r>
  <r>
    <d v="2025-05-30T00:00:00"/>
    <s v="MATERIAL ELETRICO-DESPESAS C/ CONSTRUÇÃO ESCRITORIO ADM  (100,00%);"/>
    <m/>
    <n v="810"/>
    <n v="57482.89"/>
    <x v="112"/>
    <x v="0"/>
    <n v="5"/>
    <x v="4"/>
    <x v="3"/>
    <x v="0"/>
  </r>
  <r>
    <d v="2025-05-30T00:00:00"/>
    <s v="DESPESA SEMANA REF. 26/05 A 30/05-DESPESAS C/ CONSTRUÇÃO ESCRITORIO ADM  (50,00%);_x000a__x000a_DESPESAS C/ GALPÃO ALMOXARIFADO  (50,00%);"/>
    <m/>
    <n v="9084"/>
    <n v="48398.89"/>
    <x v="112"/>
    <x v="0"/>
    <n v="5"/>
    <x v="4"/>
    <x v="3"/>
    <x v="0"/>
  </r>
  <r>
    <d v="2025-05-30T00:00:00"/>
    <s v="JRS.PROP.CH.ESPECIAL-JUROS BANCARIOS  (100,00%);"/>
    <m/>
    <n v="1550.87"/>
    <n v="46848.02"/>
    <x v="2"/>
    <x v="0"/>
    <n v="5"/>
    <x v="4"/>
    <x v="3"/>
    <x v="0"/>
  </r>
  <r>
    <d v="2025-05-30T00:00:00"/>
    <s v="MATERIAL ELETRICO-DESPESAS C/ CONSTRUÇÃO ESCRITORIO ADM  (100,00%);"/>
    <m/>
    <n v="1582.04"/>
    <n v="45265.979999999996"/>
    <x v="112"/>
    <x v="0"/>
    <n v="5"/>
    <x v="4"/>
    <x v="3"/>
    <x v="0"/>
  </r>
  <r>
    <d v="2025-05-30T00:00:00"/>
    <s v="SALDO "/>
    <m/>
    <n v="45265.98"/>
    <n v="0"/>
    <x v="124"/>
    <x v="0"/>
    <n v="5"/>
    <x v="4"/>
    <x v="3"/>
    <x v="0"/>
  </r>
  <r>
    <d v="2025-05-05T00:00:00"/>
    <s v="saldo "/>
    <m/>
    <m/>
    <n v="399434.51"/>
    <x v="130"/>
    <x v="0"/>
    <n v="5"/>
    <x v="4"/>
    <x v="2"/>
    <x v="0"/>
  </r>
  <r>
    <d v="2025-05-05T00:00:00"/>
    <s v="TAR PLANO ADAPT 1 04/25-TARIFAS BANCARIAS (100,00%);"/>
    <m/>
    <n v="159"/>
    <n v="399275.51"/>
    <x v="8"/>
    <x v="0"/>
    <n v="5"/>
    <x v="4"/>
    <x v="2"/>
    <x v="0"/>
  </r>
  <r>
    <d v="2025-05-07T00:00:00"/>
    <s v="TRANSFERÊNCIA ENTRE BANCOS ITAÚ ANDAIMES X CEF-Transferência entre Bancos (100,00%);"/>
    <m/>
    <n v="115161.15"/>
    <n v="284114.36"/>
    <x v="1"/>
    <x v="0"/>
    <n v="5"/>
    <x v="4"/>
    <x v="2"/>
    <x v="0"/>
  </r>
  <r>
    <d v="2025-05-07T00:00:00"/>
    <s v="TRANSFERÊNCIA ENTRE BANCOS ITAÚ ANDAIMES X ITAÚ-Transferência entre Bancos (100,00%);"/>
    <m/>
    <n v="184114.36"/>
    <n v="100000"/>
    <x v="1"/>
    <x v="0"/>
    <n v="5"/>
    <x v="4"/>
    <x v="2"/>
    <x v="0"/>
  </r>
  <r>
    <d v="2025-05-09T00:00:00"/>
    <s v="TRANSFERÊNCIA ENTRE BANCOS ITAÚ ANDAIMES X ITAÚ-Transferência entre Bancos (100,00%);"/>
    <m/>
    <n v="30000"/>
    <n v="70000"/>
    <x v="1"/>
    <x v="0"/>
    <n v="5"/>
    <x v="4"/>
    <x v="2"/>
    <x v="0"/>
  </r>
  <r>
    <d v="2025-05-12T00:00:00"/>
    <s v="TRANSFERÊNCIA ENTRE BANCOS ITAÚ ANDAIMES X ITAÚ-Transferência entre Bancos (100,00%);"/>
    <m/>
    <n v="70000"/>
    <n v="0"/>
    <x v="1"/>
    <x v="0"/>
    <n v="5"/>
    <x v="4"/>
    <x v="2"/>
    <x v="0"/>
  </r>
  <r>
    <d v="2025-05-15T00:00:00"/>
    <s v="BRAZ SERVICE-Recebimento de Clientes (100,00%);"/>
    <n v="1700"/>
    <m/>
    <n v="1700"/>
    <x v="3"/>
    <x v="0"/>
    <n v="5"/>
    <x v="4"/>
    <x v="2"/>
    <x v="0"/>
  </r>
  <r>
    <d v="2025-05-29T00:00:00"/>
    <s v="TRANSFERÊNCIA ENTRE BANCOS ITAÚ X ITAÚ ANDAIMES-Transferência entre Bancos (100,00%);"/>
    <n v="400000"/>
    <m/>
    <n v="401700"/>
    <x v="6"/>
    <x v="0"/>
    <n v="5"/>
    <x v="4"/>
    <x v="2"/>
    <x v="0"/>
  </r>
  <r>
    <d v="2025-05-29T00:00:00"/>
    <s v="DAS PARCSN VERSAO 2.0.0 PIS - CONFINS - INSS - IRPJ-PARCELAMENTO (100,00%);"/>
    <m/>
    <n v="326"/>
    <n v="401374"/>
    <x v="10"/>
    <x v="0"/>
    <n v="5"/>
    <x v="4"/>
    <x v="2"/>
    <x v="0"/>
  </r>
  <r>
    <d v="2025-05-29T00:00:00"/>
    <s v="PGFN 011015050 PIS - CONFINS - CSLL - ISS-PARCELAMENTO (100,00%);"/>
    <m/>
    <n v="134.31"/>
    <n v="401239.69"/>
    <x v="10"/>
    <x v="0"/>
    <n v="5"/>
    <x v="4"/>
    <x v="2"/>
    <x v="0"/>
  </r>
  <r>
    <d v="2025-05-29T00:00:00"/>
    <s v="PGFN 011015098-PARCELAMENTO (100,00%);"/>
    <m/>
    <n v="109.3"/>
    <n v="401130.39"/>
    <x v="10"/>
    <x v="0"/>
    <n v="5"/>
    <x v="4"/>
    <x v="2"/>
    <x v="0"/>
  </r>
  <r>
    <d v="2025-05-30T00:00:00"/>
    <s v="DARF 02110001201139141612401  10 PARCELAS-PARCELAMENTO (100,00%);"/>
    <m/>
    <n v="571.16"/>
    <n v="400559.23000000004"/>
    <x v="10"/>
    <x v="0"/>
    <n v="5"/>
    <x v="4"/>
    <x v="2"/>
    <x v="0"/>
  </r>
  <r>
    <d v="2025-05-30T00:00:00"/>
    <s v="saldo "/>
    <m/>
    <n v="400559.23"/>
    <n v="0"/>
    <x v="122"/>
    <x v="0"/>
    <n v="5"/>
    <x v="4"/>
    <x v="2"/>
    <x v="0"/>
  </r>
  <r>
    <d v="2025-05-01T00:00:00"/>
    <s v="saldo "/>
    <m/>
    <m/>
    <n v="46816.91"/>
    <x v="16"/>
    <x v="0"/>
    <n v="5"/>
    <x v="4"/>
    <x v="1"/>
    <x v="0"/>
  </r>
  <r>
    <d v="2025-05-01T00:00:00"/>
    <s v="R. 413 Nº 315 PORTAL NORTE  01-05 A 01-06-25-ALUGUEL ALOJAMENTO  (100,00%);"/>
    <m/>
    <n v="850"/>
    <n v="45966.91"/>
    <x v="21"/>
    <x v="0"/>
    <n v="5"/>
    <x v="4"/>
    <x v="1"/>
    <x v="0"/>
  </r>
  <r>
    <d v="2025-05-01T00:00:00"/>
    <s v="R. 402 Nº 916 BAIRRO PORTAL NORTE / 01-05 A 01-06-ALUGUEL ALOJAMENTO  (100,00%);"/>
    <m/>
    <n v="1100"/>
    <n v="44866.91"/>
    <x v="21"/>
    <x v="0"/>
    <n v="5"/>
    <x v="4"/>
    <x v="1"/>
    <x v="0"/>
  </r>
  <r>
    <d v="2025-05-01T00:00:00"/>
    <s v="RUA 02 Nº 44 / SOCIETY 01.05 A 01.06-ALUGUEL ALOJAMENTO  (100,00%);"/>
    <m/>
    <n v="1200"/>
    <n v="43666.91"/>
    <x v="21"/>
    <x v="0"/>
    <n v="5"/>
    <x v="4"/>
    <x v="1"/>
    <x v="0"/>
  </r>
  <r>
    <d v="2025-05-01T00:00:00"/>
    <s v="RUA 02 Nº 175 BAIRRO JK / SOCIETY REF. 01.05 A 01.06-ALUGUEL ALOJAMENTO  (100,00%);"/>
    <m/>
    <n v="1500"/>
    <n v="42166.91"/>
    <x v="21"/>
    <x v="0"/>
    <n v="5"/>
    <x v="4"/>
    <x v="1"/>
    <x v="0"/>
  </r>
  <r>
    <d v="2025-05-01T00:00:00"/>
    <s v="RUA 419 Nº 85 BAIRRO PORTAL NORTE REF. 01/05 A 01/06-ALUGUEL ALOJAMENTO  (100,00%);"/>
    <m/>
    <n v="1000"/>
    <n v="41166.910000000003"/>
    <x v="21"/>
    <x v="0"/>
    <n v="5"/>
    <x v="4"/>
    <x v="1"/>
    <x v="0"/>
  </r>
  <r>
    <d v="2025-05-01T00:00:00"/>
    <s v="ERIVALDO NASCIMENTO DE SOUZA-ACERTO RESCISORIOS  (100,00%);"/>
    <m/>
    <n v="11800"/>
    <n v="29366.910000000003"/>
    <x v="51"/>
    <x v="0"/>
    <n v="5"/>
    <x v="4"/>
    <x v="1"/>
    <x v="0"/>
  </r>
  <r>
    <d v="2025-05-01T00:00:00"/>
    <s v="WILLIAM COSTA DOS SANTOS-ACERTO RESCISORIOS  (100,00%);"/>
    <m/>
    <n v="12409.36"/>
    <n v="16957.550000000003"/>
    <x v="51"/>
    <x v="0"/>
    <n v="5"/>
    <x v="4"/>
    <x v="1"/>
    <x v="0"/>
  </r>
  <r>
    <d v="2025-05-01T00:00:00"/>
    <s v="JANDERSON GOMES DOS SANTOS-ACERTO RESCISORIOS  (100,00%);"/>
    <m/>
    <n v="10572.95"/>
    <n v="6384.6000000000022"/>
    <x v="51"/>
    <x v="0"/>
    <n v="5"/>
    <x v="4"/>
    <x v="1"/>
    <x v="0"/>
  </r>
  <r>
    <d v="2025-05-01T00:00:00"/>
    <s v="A IDEAL ISOLAMENTOS-CONTABILIDADE (100,00%);"/>
    <m/>
    <n v="607.47"/>
    <n v="5777.1300000000019"/>
    <x v="24"/>
    <x v="0"/>
    <n v="5"/>
    <x v="4"/>
    <x v="1"/>
    <x v="0"/>
  </r>
  <r>
    <d v="2025-05-01T00:00:00"/>
    <s v="KARITA LORENA JOSE PEREIRA RODRIGUES-ACERTO RESCISORIOS  (100,00%);"/>
    <m/>
    <n v="3490.58"/>
    <n v="2286.550000000002"/>
    <x v="51"/>
    <x v="0"/>
    <n v="5"/>
    <x v="4"/>
    <x v="1"/>
    <x v="0"/>
  </r>
  <r>
    <d v="2025-05-01T00:00:00"/>
    <s v="KARITA LORENA JOSE PEREIRA RODRIGUES-FGTS FUNCIONARIOS  (100,00%);"/>
    <m/>
    <n v="270.66000000000003"/>
    <n v="2015.8900000000019"/>
    <x v="58"/>
    <x v="0"/>
    <n v="5"/>
    <x v="4"/>
    <x v="1"/>
    <x v="0"/>
  </r>
  <r>
    <d v="2025-05-01T00:00:00"/>
    <s v="ERIVALDO NASCIMENTO DE SOUZA-MULTA RESCISORIAS FGTS (100,00%);"/>
    <m/>
    <n v="2088.4699999999998"/>
    <n v="-72.579999999997881"/>
    <x v="29"/>
    <x v="0"/>
    <n v="5"/>
    <x v="4"/>
    <x v="1"/>
    <x v="0"/>
  </r>
  <r>
    <d v="2025-05-01T00:00:00"/>
    <s v="WILLIAM COSTA DOS SANTOS-MULTA RESCISORIAS FGTS (100,00%);"/>
    <m/>
    <n v="2145.4899999999998"/>
    <n v="-2218.0699999999979"/>
    <x v="29"/>
    <x v="0"/>
    <n v="5"/>
    <x v="4"/>
    <x v="1"/>
    <x v="0"/>
  </r>
  <r>
    <d v="2025-05-01T00:00:00"/>
    <s v="JANDERSON GOMES DOS SANTOS-MULTA RESCISORIAS FGTS (100,00%);"/>
    <m/>
    <n v="1749.32"/>
    <n v="-3967.3899999999976"/>
    <x v="29"/>
    <x v="0"/>
    <n v="5"/>
    <x v="4"/>
    <x v="1"/>
    <x v="0"/>
  </r>
  <r>
    <d v="2025-05-01T00:00:00"/>
    <s v="LUCIMAR FRANCISCO DE SOUZA - PIX (62) 9 8458-1214-FRETE TRANSPORTADORA (100,00%);"/>
    <m/>
    <n v="40"/>
    <n v="-4007.3899999999976"/>
    <x v="31"/>
    <x v="0"/>
    <n v="5"/>
    <x v="4"/>
    <x v="1"/>
    <x v="0"/>
  </r>
  <r>
    <d v="2025-05-01T00:00:00"/>
    <s v="FRETE TRANSPORTADORA GOIÂNIA X FORTALEZA-FRETE TRANSPORTADORA (100,00%);"/>
    <m/>
    <n v="151.37"/>
    <n v="-4158.7599999999975"/>
    <x v="31"/>
    <x v="0"/>
    <n v="5"/>
    <x v="4"/>
    <x v="1"/>
    <x v="0"/>
  </r>
  <r>
    <d v="2025-05-01T00:00:00"/>
    <s v="ALIMENTAÇÃO ADM-ALIMENTAÇÃO ADM (100,00%);"/>
    <m/>
    <n v="190"/>
    <n v="-4348.7599999999975"/>
    <x v="66"/>
    <x v="0"/>
    <n v="5"/>
    <x v="4"/>
    <x v="1"/>
    <x v="0"/>
  </r>
  <r>
    <d v="2025-05-01T00:00:00"/>
    <s v="TRANSFERÊNCIA ENTRE BANCOS SAFRA X ITAÚ-Transferência entre Bancos (100,00%);"/>
    <n v="6674.07"/>
    <m/>
    <n v="2325.3100000000022"/>
    <x v="6"/>
    <x v="0"/>
    <n v="5"/>
    <x v="4"/>
    <x v="1"/>
    <x v="0"/>
  </r>
  <r>
    <d v="2025-05-01T00:00:00"/>
    <s v="REFEIÇÕES COLABORADORES REF. 01/05 A 15/05-REFEIÇÕES COLABORADORES (100,00%);"/>
    <m/>
    <n v="4190"/>
    <n v="-1864.6899999999978"/>
    <x v="35"/>
    <x v="0"/>
    <n v="5"/>
    <x v="4"/>
    <x v="1"/>
    <x v="0"/>
  </r>
  <r>
    <d v="2025-05-01T00:00:00"/>
    <s v="REFEIÇÕES COLABORADORES REF. 01/05 A 15/05-REFEIÇÕES COLABORADORES (100,00%);"/>
    <m/>
    <n v="3528"/>
    <n v="-5392.6899999999978"/>
    <x v="35"/>
    <x v="0"/>
    <n v="5"/>
    <x v="4"/>
    <x v="1"/>
    <x v="0"/>
  </r>
  <r>
    <d v="2025-05-01T00:00:00"/>
    <s v="REFEIÇÕES COLABORADORES REF. 01/05 A 15/05-REFEIÇÕES COLABORADORES (100,00%);"/>
    <m/>
    <n v="6836"/>
    <n v="-12228.689999999999"/>
    <x v="35"/>
    <x v="0"/>
    <n v="5"/>
    <x v="4"/>
    <x v="1"/>
    <x v="0"/>
  </r>
  <r>
    <d v="2025-05-01T00:00:00"/>
    <s v="REFEIÇÕES COLABORADORES REF. 01/05 A 15/05-REFEIÇÕES COLABORADORES (100,00%);"/>
    <m/>
    <n v="4370"/>
    <n v="-16598.689999999999"/>
    <x v="35"/>
    <x v="0"/>
    <n v="5"/>
    <x v="4"/>
    <x v="1"/>
    <x v="0"/>
  </r>
  <r>
    <d v="2025-05-01T00:00:00"/>
    <s v="REFEIÇÕES COLABORADORES REF. 01/05 A 15/05-REFEIÇÕES COLABORADORES (100,00%);"/>
    <m/>
    <n v="2607.5"/>
    <n v="-19206.189999999999"/>
    <x v="35"/>
    <x v="0"/>
    <n v="5"/>
    <x v="4"/>
    <x v="1"/>
    <x v="0"/>
  </r>
  <r>
    <d v="2025-05-01T00:00:00"/>
    <s v="REFEIÇÕES COLABORADORES REF. 01/05 A 15/05-REFEIÇÕES COLABORADORES (100,00%);"/>
    <m/>
    <n v="1510"/>
    <n v="-20716.189999999999"/>
    <x v="35"/>
    <x v="0"/>
    <n v="5"/>
    <x v="4"/>
    <x v="1"/>
    <x v="0"/>
  </r>
  <r>
    <d v="2025-05-05T00:00:00"/>
    <s v="NIOBIO-Recebimento de Clientes (100,00%);"/>
    <n v="99571.91"/>
    <m/>
    <n v="78855.72"/>
    <x v="3"/>
    <x v="0"/>
    <n v="5"/>
    <x v="4"/>
    <x v="1"/>
    <x v="0"/>
  </r>
  <r>
    <d v="2025-05-05T00:00:00"/>
    <s v="NIOBIO-Recebimento de Clientes (100,00%);"/>
    <n v="19738.740000000002"/>
    <m/>
    <n v="98594.46"/>
    <x v="3"/>
    <x v="0"/>
    <n v="5"/>
    <x v="4"/>
    <x v="1"/>
    <x v="0"/>
  </r>
  <r>
    <d v="2025-05-05T00:00:00"/>
    <s v="PNEUS P/ ÔNIBUS SCANER-MANUTENÇÃO/PEÇAS  VEICULOS (100,00%);"/>
    <m/>
    <n v="1125"/>
    <n v="97469.46"/>
    <x v="43"/>
    <x v="0"/>
    <n v="5"/>
    <x v="4"/>
    <x v="1"/>
    <x v="0"/>
  </r>
  <r>
    <d v="2025-05-05T00:00:00"/>
    <s v="R. JACY GUIMARAES 12 CS REF. 05.05 A 05.06.25-ALUGUEL ALOJAMENTO  (100,00%);"/>
    <m/>
    <n v="1600"/>
    <n v="95869.46"/>
    <x v="21"/>
    <x v="0"/>
    <n v="5"/>
    <x v="4"/>
    <x v="1"/>
    <x v="0"/>
  </r>
  <r>
    <d v="2025-05-05T00:00:00"/>
    <s v="R. ALFEU MARRA Nº 65-ALUGUEL ALOJAMENTO  (100,00%);"/>
    <m/>
    <n v="4000"/>
    <n v="91869.46"/>
    <x v="21"/>
    <x v="0"/>
    <n v="5"/>
    <x v="4"/>
    <x v="1"/>
    <x v="0"/>
  </r>
  <r>
    <d v="2025-05-05T00:00:00"/>
    <s v="PAGAMENTO EMPRESTIMO CLM FUNDO - NF VLI GARANTIA-PAGAMENTOS EMPRESTIMOS (100,00%);"/>
    <m/>
    <n v="150000"/>
    <n v="-58130.539999999994"/>
    <x v="4"/>
    <x v="0"/>
    <n v="5"/>
    <x v="4"/>
    <x v="1"/>
    <x v="0"/>
  </r>
  <r>
    <d v="2025-05-05T00:00:00"/>
    <s v="ADCONT MATRIZ-CONTABILIDADE (100,00%);"/>
    <m/>
    <n v="3450.61"/>
    <n v="-61581.149999999994"/>
    <x v="24"/>
    <x v="0"/>
    <n v="5"/>
    <x v="4"/>
    <x v="1"/>
    <x v="0"/>
  </r>
  <r>
    <d v="2025-05-05T00:00:00"/>
    <s v="BONIFICAÇAO NF 2418-BONIFICAÇOES (100,00%);"/>
    <m/>
    <n v="16000"/>
    <n v="-77581.149999999994"/>
    <x v="45"/>
    <x v="0"/>
    <n v="5"/>
    <x v="4"/>
    <x v="1"/>
    <x v="0"/>
  </r>
  <r>
    <d v="2025-05-05T00:00:00"/>
    <s v="REFEIÇÕES COLABORADORES REF. 01/05 A 15/05-REFEIÇÕES COLABORADORES (100,00%);"/>
    <m/>
    <n v="1170"/>
    <n v="-78751.149999999994"/>
    <x v="35"/>
    <x v="0"/>
    <n v="5"/>
    <x v="4"/>
    <x v="1"/>
    <x v="0"/>
  </r>
  <r>
    <d v="2025-05-05T00:00:00"/>
    <s v="PASSAGEM COLABORADOR JOSE TYELES NUNES-PASSAGENS COLABORADORES (100,00%);"/>
    <m/>
    <n v="50"/>
    <n v="-78801.149999999994"/>
    <x v="36"/>
    <x v="0"/>
    <n v="5"/>
    <x v="4"/>
    <x v="1"/>
    <x v="0"/>
  </r>
  <r>
    <d v="2025-05-05T00:00:00"/>
    <s v="FOCO GRAFICA / RAFFAEL CÂNDIDO - PIX 25.449.576/0001-61-SERVIÇO GRAFICA / IMPRESSAO  (100,00%);"/>
    <m/>
    <n v="125"/>
    <n v="-78926.149999999994"/>
    <x v="107"/>
    <x v="0"/>
    <n v="5"/>
    <x v="4"/>
    <x v="1"/>
    <x v="0"/>
  </r>
  <r>
    <d v="2025-05-05T00:00:00"/>
    <s v="REFEIÇÃO COLABORADORES - JANIEL E FRANCISCO DAS CHAGAS-REFEIÇÕES COLABORADORES (100,00%);"/>
    <m/>
    <n v="645"/>
    <n v="-79571.149999999994"/>
    <x v="35"/>
    <x v="0"/>
    <n v="5"/>
    <x v="4"/>
    <x v="1"/>
    <x v="0"/>
  </r>
  <r>
    <d v="2025-05-05T00:00:00"/>
    <s v="ALIMENTAÇÃO ADM-ALIMENTAÇÃO ADM (100,00%);"/>
    <m/>
    <n v="112"/>
    <n v="-79683.149999999994"/>
    <x v="66"/>
    <x v="0"/>
    <n v="5"/>
    <x v="4"/>
    <x v="1"/>
    <x v="0"/>
  </r>
  <r>
    <d v="2025-05-05T00:00:00"/>
    <s v="TRANSPORTE COLABORADORES-TRANSPORTE DE COLABORADORES  (100,00%);"/>
    <m/>
    <n v="5000"/>
    <n v="-84683.15"/>
    <x v="39"/>
    <x v="0"/>
    <n v="5"/>
    <x v="4"/>
    <x v="1"/>
    <x v="0"/>
  </r>
  <r>
    <d v="2025-05-05T00:00:00"/>
    <s v="ALUGUEL GALPAO ADM 10/04 a 10/05-ALUGUEIS ADM (100,00%);"/>
    <m/>
    <n v="9000"/>
    <n v="-93683.15"/>
    <x v="77"/>
    <x v="0"/>
    <n v="5"/>
    <x v="4"/>
    <x v="1"/>
    <x v="0"/>
  </r>
  <r>
    <d v="2025-05-05T00:00:00"/>
    <s v="SERVICOS CONTABEIS-CONTABILIDADE (100,00%);"/>
    <m/>
    <n v="2925.49"/>
    <n v="-96608.639999999999"/>
    <x v="24"/>
    <x v="0"/>
    <n v="5"/>
    <x v="4"/>
    <x v="1"/>
    <x v="0"/>
  </r>
  <r>
    <d v="2025-05-05T00:00:00"/>
    <s v="MANUTENÇÃO COMPRESSOR MOSAIC UBERABA-MANUTENÇÃO/PEÇAS MAQUINAS E EQUIPAMENTOS (100,00%);"/>
    <m/>
    <n v="780"/>
    <n v="-97388.64"/>
    <x v="48"/>
    <x v="0"/>
    <n v="5"/>
    <x v="4"/>
    <x v="1"/>
    <x v="0"/>
  </r>
  <r>
    <d v="2025-05-05T00:00:00"/>
    <s v="COMBUSTÍVEL HB20-COMBUSTIVEL VEICULOS (100,00%);"/>
    <m/>
    <n v="100"/>
    <n v="-97488.639999999999"/>
    <x v="26"/>
    <x v="0"/>
    <n v="5"/>
    <x v="4"/>
    <x v="1"/>
    <x v="0"/>
  </r>
  <r>
    <d v="2025-05-05T00:00:00"/>
    <s v="VIAGENS SENADOR CANEDO X RODOVIARIA-SERVIÇO MOTOBOY / UBER  (100,00%);"/>
    <m/>
    <n v="150"/>
    <n v="-97638.64"/>
    <x v="73"/>
    <x v="0"/>
    <n v="5"/>
    <x v="4"/>
    <x v="1"/>
    <x v="0"/>
  </r>
  <r>
    <d v="2025-05-05T00:00:00"/>
    <s v="PAGAMENTO 50% BACIA DE CONTENÇÃO P/ PRODUTOS QUÍMICOS-MATERIAIS DE CONSUMO EM OBRAS  (100,00%);"/>
    <m/>
    <n v="245"/>
    <n v="-97883.64"/>
    <x v="23"/>
    <x v="0"/>
    <n v="5"/>
    <x v="4"/>
    <x v="1"/>
    <x v="0"/>
  </r>
  <r>
    <d v="2025-05-05T00:00:00"/>
    <s v="PASSAGENS COLABORADORES REF. 28/04 A 30/04-PASSAGENS COLABORADORES (100,00%);"/>
    <m/>
    <n v="8197.33"/>
    <n v="-106080.97"/>
    <x v="36"/>
    <x v="0"/>
    <n v="5"/>
    <x v="4"/>
    <x v="1"/>
    <x v="0"/>
  </r>
  <r>
    <d v="2025-05-05T00:00:00"/>
    <s v="TRANSFERÊNCIA ENTRE BANCOS CEF X ITAÚ-Transferência entre Bancos (100,00%);"/>
    <n v="150000"/>
    <m/>
    <n v="43919.03"/>
    <x v="6"/>
    <x v="0"/>
    <n v="5"/>
    <x v="4"/>
    <x v="1"/>
    <x v="0"/>
  </r>
  <r>
    <d v="2025-05-05T00:00:00"/>
    <s v="TRANSFERÊNCIA ENTE BANCOS ITAÚ X SAFRA-Transferência entre Bancos (100,00%);"/>
    <m/>
    <n v="7088.18"/>
    <n v="36830.85"/>
    <x v="1"/>
    <x v="0"/>
    <n v="5"/>
    <x v="4"/>
    <x v="1"/>
    <x v="0"/>
  </r>
  <r>
    <d v="2025-05-05T00:00:00"/>
    <s v="IOF-JUROS BANCARIOS  (100,00%);"/>
    <m/>
    <n v="213.96"/>
    <n v="36616.89"/>
    <x v="2"/>
    <x v="0"/>
    <n v="5"/>
    <x v="4"/>
    <x v="1"/>
    <x v="0"/>
  </r>
  <r>
    <d v="2025-05-05T00:00:00"/>
    <s v="TAR PIX PGTO TRANSF / TAR CONTA CERTA 04/25-TARIFAS BANCARIAS (100,00%);"/>
    <m/>
    <n v="594.51"/>
    <n v="36022.379999999997"/>
    <x v="8"/>
    <x v="0"/>
    <n v="5"/>
    <x v="4"/>
    <x v="1"/>
    <x v="0"/>
  </r>
  <r>
    <d v="2025-05-05T00:00:00"/>
    <s v="MANUTENÇÃO RANGER GILVAN-MANUTENÇÃO/PEÇAS  VEICULOS (100,00%);"/>
    <m/>
    <n v="340"/>
    <n v="35682.379999999997"/>
    <x v="43"/>
    <x v="0"/>
    <n v="5"/>
    <x v="4"/>
    <x v="1"/>
    <x v="0"/>
  </r>
  <r>
    <d v="2025-05-06T00:00:00"/>
    <s v="SOL NASCENTE LAVANDERIA - PIX 08.807.690/0001-05-LAVANDERIA (100,00%);"/>
    <m/>
    <n v="654.5"/>
    <n v="35027.879999999997"/>
    <x v="117"/>
    <x v="0"/>
    <n v="5"/>
    <x v="4"/>
    <x v="1"/>
    <x v="0"/>
  </r>
  <r>
    <d v="2025-05-06T00:00:00"/>
    <s v="JC RESTAURANTE INDUSTRIAL - PIX 07.808.708/0001-12-REFEIÇÕES COLABORADORES (100,00%);"/>
    <m/>
    <n v="264"/>
    <n v="34763.879999999997"/>
    <x v="35"/>
    <x v="0"/>
    <n v="5"/>
    <x v="4"/>
    <x v="1"/>
    <x v="0"/>
  </r>
  <r>
    <d v="2025-05-06T00:00:00"/>
    <s v="ALIMENTAÇÃO ADM-ALIMENTAÇÃO ADM (100,00%);"/>
    <m/>
    <n v="96"/>
    <n v="34667.879999999997"/>
    <x v="66"/>
    <x v="0"/>
    <n v="5"/>
    <x v="4"/>
    <x v="1"/>
    <x v="0"/>
  </r>
  <r>
    <d v="2025-05-06T00:00:00"/>
    <s v="KLEIBER MARCELINO DE PAULA - PIX 55.358.979/0001-66-SERVIÇO PLOTAGEM / ADESIVO / PLACAS / CRACHAS  (100,00%);"/>
    <m/>
    <n v="57"/>
    <n v="34610.879999999997"/>
    <x v="75"/>
    <x v="0"/>
    <n v="5"/>
    <x v="4"/>
    <x v="1"/>
    <x v="0"/>
  </r>
  <r>
    <d v="2025-05-06T00:00:00"/>
    <s v="MAT. CONSUMO - FLANGE E PORCAS-MATERIAIS DE CONSUMO EM OBRAS  (100,00%);"/>
    <m/>
    <n v="40"/>
    <n v="34570.879999999997"/>
    <x v="23"/>
    <x v="0"/>
    <n v="5"/>
    <x v="4"/>
    <x v="1"/>
    <x v="0"/>
  </r>
  <r>
    <d v="2025-05-06T00:00:00"/>
    <s v="MAT. CONSUMO - FLANGE E PORCAS-MATERIAIS DE CONSUMO EM OBRAS  (100,00%);"/>
    <m/>
    <n v="20"/>
    <n v="34550.879999999997"/>
    <x v="23"/>
    <x v="0"/>
    <n v="5"/>
    <x v="4"/>
    <x v="1"/>
    <x v="0"/>
  </r>
  <r>
    <d v="2025-05-06T00:00:00"/>
    <s v="MAT. CONSUMO - PINCEIS-MATERIAIS DE CONSUMO EM OBRAS  (100,00%);"/>
    <m/>
    <n v="31"/>
    <n v="34519.879999999997"/>
    <x v="23"/>
    <x v="0"/>
    <n v="5"/>
    <x v="4"/>
    <x v="1"/>
    <x v="0"/>
  </r>
  <r>
    <d v="2025-05-06T00:00:00"/>
    <s v="MAT. CONSUMO-MATERIAIS DE CONSUMO EM OBRAS  (100,00%);"/>
    <m/>
    <n v="35"/>
    <n v="34484.879999999997"/>
    <x v="23"/>
    <x v="0"/>
    <n v="5"/>
    <x v="4"/>
    <x v="1"/>
    <x v="0"/>
  </r>
  <r>
    <d v="2025-05-06T00:00:00"/>
    <s v="MANGUEIRAS E CONEXÕES-MANGUEIRAS / CONEXÕES (100,00%);"/>
    <m/>
    <n v="80"/>
    <n v="34404.879999999997"/>
    <x v="106"/>
    <x v="0"/>
    <n v="5"/>
    <x v="4"/>
    <x v="1"/>
    <x v="0"/>
  </r>
  <r>
    <d v="2025-05-06T00:00:00"/>
    <s v="COMBUSTIVEL P/ VISITA EM ANAPOLIS-COMBUSTIVEL VEICULOS (100,00%);"/>
    <m/>
    <n v="70"/>
    <n v="34334.879999999997"/>
    <x v="26"/>
    <x v="0"/>
    <n v="5"/>
    <x v="4"/>
    <x v="1"/>
    <x v="0"/>
  </r>
  <r>
    <d v="2025-05-06T00:00:00"/>
    <s v="DESPESA DE VIAGEM REF. 05/05 A 09/05-REFEIÇÕES COLABORADORES (92,31%)"/>
    <m/>
    <n v="1800.04"/>
    <n v="32534.839999999997"/>
    <x v="35"/>
    <x v="0"/>
    <n v="5"/>
    <x v="4"/>
    <x v="1"/>
    <x v="0"/>
  </r>
  <r>
    <d v="2025-05-06T00:00:00"/>
    <s v="DESPESA DE VIAGEM REF. 05/05 A 09/05PASSAGENS COLABORADORES (7,69%);"/>
    <m/>
    <n v="149.96"/>
    <n v="32384.879999999997"/>
    <x v="36"/>
    <x v="0"/>
    <n v="5"/>
    <x v="4"/>
    <x v="1"/>
    <x v="0"/>
  </r>
  <r>
    <d v="2025-05-06T00:00:00"/>
    <s v="BONIFICAÇÃO NF 2417-BONIFICAÇOES (100,00%);"/>
    <m/>
    <n v="4000"/>
    <n v="28384.879999999997"/>
    <x v="45"/>
    <x v="0"/>
    <n v="5"/>
    <x v="4"/>
    <x v="1"/>
    <x v="0"/>
  </r>
  <r>
    <d v="2025-05-07T00:00:00"/>
    <s v="TREINAMENTOS NR6 EPIs e EPCs-CURSOS / TREINAMENTOS  (100,00%);"/>
    <m/>
    <n v="3310.2"/>
    <n v="25074.679999999997"/>
    <x v="63"/>
    <x v="0"/>
    <n v="5"/>
    <x v="4"/>
    <x v="1"/>
    <x v="0"/>
  </r>
  <r>
    <d v="2025-05-07T00:00:00"/>
    <s v="TINTAS E SOLVENTES-TINTAS E SOLVENTES (100,00%);"/>
    <m/>
    <n v="2036"/>
    <n v="23038.679999999997"/>
    <x v="34"/>
    <x v="0"/>
    <n v="5"/>
    <x v="4"/>
    <x v="1"/>
    <x v="0"/>
  </r>
  <r>
    <d v="2025-05-07T00:00:00"/>
    <s v="TINTAS E SOLVENTES-TINTAS E SOLVENTES (100,00%);"/>
    <m/>
    <n v="1491"/>
    <n v="21547.679999999997"/>
    <x v="34"/>
    <x v="0"/>
    <n v="5"/>
    <x v="4"/>
    <x v="1"/>
    <x v="0"/>
  </r>
  <r>
    <d v="2025-05-07T00:00:00"/>
    <s v="EPIS-EPIS (100,00%);"/>
    <m/>
    <n v="207.5"/>
    <n v="21340.179999999997"/>
    <x v="20"/>
    <x v="0"/>
    <n v="5"/>
    <x v="4"/>
    <x v="1"/>
    <x v="0"/>
  </r>
  <r>
    <d v="2025-05-07T00:00:00"/>
    <s v="MANGUEIRAS E CONEXÕES-MANGUEIRAS / CONEXÕES (100,00%);"/>
    <m/>
    <n v="600"/>
    <n v="20740.179999999997"/>
    <x v="106"/>
    <x v="0"/>
    <n v="5"/>
    <x v="4"/>
    <x v="1"/>
    <x v="0"/>
  </r>
  <r>
    <d v="2025-05-07T00:00:00"/>
    <s v="TINTAS E SOLVENTES-TINTAS E SOLVENTES (100,00%);"/>
    <m/>
    <n v="10441.4"/>
    <n v="10298.779999999997"/>
    <x v="34"/>
    <x v="0"/>
    <n v="5"/>
    <x v="4"/>
    <x v="1"/>
    <x v="0"/>
  </r>
  <r>
    <d v="2025-05-07T00:00:00"/>
    <s v="TINTAS E SOLVENTES-TINTAS E SOLVENTES (100,00%);"/>
    <m/>
    <n v="7849.17"/>
    <n v="2449.6099999999969"/>
    <x v="34"/>
    <x v="0"/>
    <n v="5"/>
    <x v="4"/>
    <x v="1"/>
    <x v="0"/>
  </r>
  <r>
    <d v="2025-05-07T00:00:00"/>
    <s v="TINTAS E SOLVENTES-TINTAS E SOLVENTES (100,00%);"/>
    <m/>
    <n v="5242.4399999999996"/>
    <n v="-2792.8300000000027"/>
    <x v="34"/>
    <x v="0"/>
    <n v="5"/>
    <x v="4"/>
    <x v="1"/>
    <x v="0"/>
  </r>
  <r>
    <d v="2025-05-07T00:00:00"/>
    <s v="TINTAS E SOLVENTES-TINTAS E SOLVENTES (100,00%);"/>
    <m/>
    <n v="894.6"/>
    <n v="-3687.4300000000026"/>
    <x v="34"/>
    <x v="0"/>
    <n v="5"/>
    <x v="4"/>
    <x v="1"/>
    <x v="0"/>
  </r>
  <r>
    <d v="2025-05-07T00:00:00"/>
    <s v="LOCAÇÃO CONTAINER REF. 03/04 A 02/05-LOCAÇÃO CONTAINER  (100,00%);"/>
    <m/>
    <n v="633.54"/>
    <n v="-4320.970000000003"/>
    <x v="22"/>
    <x v="0"/>
    <n v="5"/>
    <x v="4"/>
    <x v="1"/>
    <x v="0"/>
  </r>
  <r>
    <d v="2025-05-07T00:00:00"/>
    <s v="MATERIAL DE ESCRITORIO-MATERIAS DE ESCRITORIO (100,00%);"/>
    <m/>
    <n v="123.37"/>
    <n v="-4444.3400000000029"/>
    <x v="64"/>
    <x v="0"/>
    <n v="5"/>
    <x v="4"/>
    <x v="1"/>
    <x v="0"/>
  </r>
  <r>
    <d v="2025-05-07T00:00:00"/>
    <s v="EPIS-EPIS (100,00%);"/>
    <m/>
    <n v="715.95"/>
    <n v="-5160.2900000000027"/>
    <x v="20"/>
    <x v="0"/>
    <n v="5"/>
    <x v="4"/>
    <x v="1"/>
    <x v="0"/>
  </r>
  <r>
    <d v="2025-05-07T00:00:00"/>
    <s v="TINTAS E SOLVENTES-TINTAS E SOLVENTES (100,00%);"/>
    <m/>
    <n v="437.34"/>
    <n v="-5597.6300000000028"/>
    <x v="34"/>
    <x v="0"/>
    <n v="5"/>
    <x v="4"/>
    <x v="1"/>
    <x v="0"/>
  </r>
  <r>
    <d v="2025-05-07T00:00:00"/>
    <s v="EPIS-EPIS (100,00%);"/>
    <m/>
    <n v="1017"/>
    <n v="-6614.6300000000028"/>
    <x v="20"/>
    <x v="0"/>
    <n v="5"/>
    <x v="4"/>
    <x v="1"/>
    <x v="0"/>
  </r>
  <r>
    <d v="2025-05-07T00:00:00"/>
    <s v="MATERIAIS DE CONSUMO-MATERIAIS DE CONSUMO EM OBRAS  (100,00%);"/>
    <m/>
    <n v="115"/>
    <n v="-6729.6300000000028"/>
    <x v="23"/>
    <x v="0"/>
    <n v="5"/>
    <x v="4"/>
    <x v="1"/>
    <x v="0"/>
  </r>
  <r>
    <d v="2025-05-07T00:00:00"/>
    <s v="MATERIAIS DE CONSUMO-MATERIAIS DE CONSUMO EM OBRAS  (100,00%);"/>
    <m/>
    <n v="803"/>
    <n v="-7532.6300000000028"/>
    <x v="23"/>
    <x v="0"/>
    <n v="5"/>
    <x v="4"/>
    <x v="1"/>
    <x v="0"/>
  </r>
  <r>
    <d v="2025-05-07T00:00:00"/>
    <s v="EPIS-EPIS (100,00%);"/>
    <m/>
    <n v="139.94"/>
    <n v="-7672.5700000000024"/>
    <x v="20"/>
    <x v="0"/>
    <n v="5"/>
    <x v="4"/>
    <x v="1"/>
    <x v="0"/>
  </r>
  <r>
    <d v="2025-05-07T00:00:00"/>
    <s v="WALTERCIDES DE PAIVA - PIX 593.645.051-15-SERVIÇO SERRALHEIRO  (100,00%);"/>
    <m/>
    <n v="2350"/>
    <n v="-10022.570000000003"/>
    <x v="49"/>
    <x v="0"/>
    <n v="5"/>
    <x v="4"/>
    <x v="1"/>
    <x v="0"/>
  </r>
  <r>
    <d v="2025-05-07T00:00:00"/>
    <s v="LOCAÇÃO MUNCK REF. 23/04-LOCAÇÃO MUNCK / GUINDASTES (100,00%);"/>
    <m/>
    <n v="376.62"/>
    <n v="-10399.190000000004"/>
    <x v="37"/>
    <x v="0"/>
    <n v="5"/>
    <x v="4"/>
    <x v="1"/>
    <x v="0"/>
  </r>
  <r>
    <d v="2025-05-07T00:00:00"/>
    <s v="SERVIÇO DE DESMOBILIZAÇÃO-FRETE MATERIAIS E EQUIPAMENTOS (100,00%);"/>
    <m/>
    <n v="1621.12"/>
    <n v="-12020.310000000005"/>
    <x v="40"/>
    <x v="0"/>
    <n v="5"/>
    <x v="4"/>
    <x v="1"/>
    <x v="0"/>
  </r>
  <r>
    <d v="2025-05-07T00:00:00"/>
    <s v="LOCAÇÃO COMPRESSORES REF. PERÍODO 06/04 A 05/05/25-LOCAÇÃO COMPRESSORES (100,00%);"/>
    <m/>
    <n v="9600"/>
    <n v="-21620.310000000005"/>
    <x v="50"/>
    <x v="0"/>
    <n v="5"/>
    <x v="4"/>
    <x v="1"/>
    <x v="0"/>
  </r>
  <r>
    <d v="2025-05-07T00:00:00"/>
    <s v="MAT. INFORMÁTICA - FONE DE OUVIDO E SSD SATA-MATERIAIS DE INFORMATICA / COMPUTADOR (100,00%);"/>
    <m/>
    <n v="650"/>
    <n v="-22270.310000000005"/>
    <x v="70"/>
    <x v="0"/>
    <n v="5"/>
    <x v="4"/>
    <x v="1"/>
    <x v="0"/>
  </r>
  <r>
    <d v="2025-05-07T00:00:00"/>
    <s v="KA ENTULHOS - PIX 03.232.029/0001-97-LOCAÇAO CAÇAMBA P/ RESIDUOS  (100,00%);"/>
    <m/>
    <n v="583.67999999999995"/>
    <n v="-22853.990000000005"/>
    <x v="93"/>
    <x v="0"/>
    <n v="5"/>
    <x v="4"/>
    <x v="1"/>
    <x v="0"/>
  </r>
  <r>
    <d v="2025-05-07T00:00:00"/>
    <s v="MANOEL PIRES SANTANA - PIX (98) 9 8407-6318-REFEIÇÕES COLABORADORES (100,00%);"/>
    <m/>
    <n v="1288"/>
    <n v="-24141.990000000005"/>
    <x v="35"/>
    <x v="0"/>
    <n v="5"/>
    <x v="4"/>
    <x v="1"/>
    <x v="0"/>
  </r>
  <r>
    <d v="2025-05-07T00:00:00"/>
    <s v="MANOEL PIRES SANTANA - PIX (98) 9 8407-6318-REFEIÇÕES COLABORADORES (100,00%);"/>
    <m/>
    <n v="2484"/>
    <n v="-26625.990000000005"/>
    <x v="35"/>
    <x v="0"/>
    <n v="5"/>
    <x v="4"/>
    <x v="1"/>
    <x v="0"/>
  </r>
  <r>
    <d v="2025-05-07T00:00:00"/>
    <s v="COMBUSTÍVEL-COMBUSTIVEL VEICULOS (55,93%);_x000a__x000a_COMBUSTIVEL EQUIPAMENTOS (44,07%);"/>
    <m/>
    <n v="1588.34"/>
    <n v="-28214.330000000005"/>
    <x v="27"/>
    <x v="0"/>
    <n v="5"/>
    <x v="4"/>
    <x v="1"/>
    <x v="0"/>
  </r>
  <r>
    <d v="2025-05-07T00:00:00"/>
    <s v="REAL BORRACHAS - PIX 18.538.446/0001-30-MATERIAIS DE CONSUMO EM OBRAS  (100,00%);"/>
    <m/>
    <n v="76.5"/>
    <n v="-28290.830000000005"/>
    <x v="23"/>
    <x v="0"/>
    <n v="5"/>
    <x v="4"/>
    <x v="1"/>
    <x v="0"/>
  </r>
  <r>
    <d v="2025-05-07T00:00:00"/>
    <s v="COMBUSTÍVEL-COMBUSTIVEL VEICULOS (100,00%);"/>
    <m/>
    <n v="781.46"/>
    <n v="-29072.290000000005"/>
    <x v="26"/>
    <x v="0"/>
    <n v="5"/>
    <x v="4"/>
    <x v="1"/>
    <x v="0"/>
  </r>
  <r>
    <d v="2025-05-07T00:00:00"/>
    <s v="TRANSPORTE COLABORADORES-TRANSPORTE DE COLABORADORES  (100,00%);"/>
    <m/>
    <n v="287.55"/>
    <n v="-29359.840000000004"/>
    <x v="39"/>
    <x v="0"/>
    <n v="5"/>
    <x v="4"/>
    <x v="1"/>
    <x v="0"/>
  </r>
  <r>
    <d v="2025-05-07T00:00:00"/>
    <s v="INTERNET OBRA-INTERNET OBRAS  (100,00%);"/>
    <m/>
    <n v="380"/>
    <n v="-29739.840000000004"/>
    <x v="30"/>
    <x v="0"/>
    <n v="5"/>
    <x v="4"/>
    <x v="1"/>
    <x v="0"/>
  </r>
  <r>
    <d v="2025-05-07T00:00:00"/>
    <s v="ADRIEL BISPO COSTA-ACERTO RESCISORIOS  (100,00%);"/>
    <m/>
    <n v="2092.4499999999998"/>
    <n v="-31832.290000000005"/>
    <x v="51"/>
    <x v="0"/>
    <n v="5"/>
    <x v="4"/>
    <x v="1"/>
    <x v="0"/>
  </r>
  <r>
    <d v="2025-05-07T00:00:00"/>
    <s v="ADRIEL BISPO COSTA-MULTA RESCISORIAS FGTS (100,00%);"/>
    <m/>
    <n v="290.67"/>
    <n v="-32122.960000000003"/>
    <x v="29"/>
    <x v="0"/>
    <n v="5"/>
    <x v="4"/>
    <x v="1"/>
    <x v="0"/>
  </r>
  <r>
    <d v="2025-05-07T00:00:00"/>
    <s v="MAXSANDER MENEZES DE OLIVEIRA - PIX (62) 9 9475-2890-SERVIÇO LAVA JATO (100,00%);"/>
    <m/>
    <n v="250"/>
    <n v="-32372.960000000003"/>
    <x v="47"/>
    <x v="0"/>
    <n v="5"/>
    <x v="4"/>
    <x v="1"/>
    <x v="0"/>
  </r>
  <r>
    <d v="2025-05-07T00:00:00"/>
    <s v="MATERIAIS DE LIMPEZA-MATERIAIS DE LIMPEZA / HIGIENE  (100,00%);"/>
    <m/>
    <n v="292.18"/>
    <n v="-32665.140000000003"/>
    <x v="28"/>
    <x v="0"/>
    <n v="5"/>
    <x v="4"/>
    <x v="1"/>
    <x v="0"/>
  </r>
  <r>
    <d v="2025-05-07T00:00:00"/>
    <s v="DESPESAS REF. SEMANA 28/04 A 30/04-FRETE TRANSPORTADORA (14,55%);"/>
    <m/>
    <n v="200.06"/>
    <n v="-32865.200000000004"/>
    <x v="31"/>
    <x v="0"/>
    <n v="5"/>
    <x v="4"/>
    <x v="1"/>
    <x v="0"/>
  </r>
  <r>
    <d v="2025-05-07T00:00:00"/>
    <s v="DESPESAS REF. SEMANA 28/04 A 30/04MATERIAIS DE CONSUMO EM OBRAS  (85,45%);"/>
    <m/>
    <n v="1174.94"/>
    <n v="-34040.140000000007"/>
    <x v="23"/>
    <x v="0"/>
    <n v="5"/>
    <x v="4"/>
    <x v="1"/>
    <x v="0"/>
  </r>
  <r>
    <d v="2025-05-07T00:00:00"/>
    <s v="DESPESAS REF. SEMANA 28/04 A 30/04-SERVIÇO LAVA JATO (4,28%)"/>
    <m/>
    <n v="129.9"/>
    <n v="-34170.040000000008"/>
    <x v="47"/>
    <x v="0"/>
    <n v="5"/>
    <x v="4"/>
    <x v="1"/>
    <x v="0"/>
  </r>
  <r>
    <d v="2025-05-07T00:00:00"/>
    <s v="DESPESAS REF. SEMANA 28/04 A 30/04-REFEIÇÕES COLABORADORES (5,94%)"/>
    <m/>
    <n v="180.28"/>
    <n v="-34350.320000000007"/>
    <x v="35"/>
    <x v="0"/>
    <n v="5"/>
    <x v="4"/>
    <x v="1"/>
    <x v="0"/>
  </r>
  <r>
    <d v="2025-05-07T00:00:00"/>
    <s v="DESPESAS REF. SEMANA 28/04 A 30/04-EPIS (17,20%);"/>
    <m/>
    <n v="522.04999999999995"/>
    <n v="-34872.37000000001"/>
    <x v="20"/>
    <x v="0"/>
    <n v="5"/>
    <x v="4"/>
    <x v="1"/>
    <x v="0"/>
  </r>
  <r>
    <d v="2025-05-07T00:00:00"/>
    <s v="DESPESAS REF. SEMANA 28/04 A 30/04-PASSAGENS COLABORADORES (52,19%);"/>
    <m/>
    <n v="1584.06"/>
    <n v="-36456.430000000008"/>
    <x v="36"/>
    <x v="0"/>
    <n v="5"/>
    <x v="4"/>
    <x v="1"/>
    <x v="0"/>
  </r>
  <r>
    <d v="2025-05-07T00:00:00"/>
    <s v="DESPESAS REF. SEMANA 28/04 A 30/04SERVIÇO MOTOBOY / UBER  (1,65%)"/>
    <m/>
    <n v="50.08"/>
    <n v="-36506.510000000009"/>
    <x v="73"/>
    <x v="0"/>
    <n v="5"/>
    <x v="4"/>
    <x v="1"/>
    <x v="0"/>
  </r>
  <r>
    <d v="2025-05-07T00:00:00"/>
    <s v="DESPESAS REF. SEMANA 28/04 A 30/04-MATERIAIS DE INFORMATICA / COMPUTADOR (13,48%);"/>
    <m/>
    <n v="409.14"/>
    <n v="-36915.650000000009"/>
    <x v="70"/>
    <x v="0"/>
    <n v="5"/>
    <x v="4"/>
    <x v="1"/>
    <x v="0"/>
  </r>
  <r>
    <d v="2025-05-07T00:00:00"/>
    <s v="DESPESAS REF. SEMANA 28/04 A 30/04-INTERNET OBRAS  (2,38%);"/>
    <m/>
    <n v="72.23"/>
    <n v="-36987.880000000012"/>
    <x v="30"/>
    <x v="0"/>
    <n v="5"/>
    <x v="4"/>
    <x v="1"/>
    <x v="0"/>
  </r>
  <r>
    <d v="2025-05-07T00:00:00"/>
    <s v="DESPESAS REF. SEMANA 28/04 A 30/04-MATERIAIS DE CONSUMO EM OBRAS  (2,88%);"/>
    <m/>
    <n v="87.44"/>
    <n v="-37075.320000000014"/>
    <x v="23"/>
    <x v="0"/>
    <n v="5"/>
    <x v="4"/>
    <x v="1"/>
    <x v="0"/>
  </r>
  <r>
    <d v="2025-05-07T00:00:00"/>
    <s v="MATERIAIS DE LIMPEZA-MATERIAIS DE LIMPEZA / HIGIENE  (100,00%);"/>
    <m/>
    <n v="1063.8800000000001"/>
    <n v="-38139.200000000012"/>
    <x v="28"/>
    <x v="0"/>
    <n v="5"/>
    <x v="4"/>
    <x v="1"/>
    <x v="0"/>
  </r>
  <r>
    <d v="2025-05-07T00:00:00"/>
    <s v="DESPESA DE VIAGEM ARAXA VISITA MOBILIZAÇÃO-COMBUSTIVEL VEICULOS (33,33%);"/>
    <m/>
    <n v="199.98"/>
    <n v="-38339.180000000015"/>
    <x v="26"/>
    <x v="0"/>
    <n v="5"/>
    <x v="4"/>
    <x v="1"/>
    <x v="0"/>
  </r>
  <r>
    <d v="2025-05-07T00:00:00"/>
    <s v="DESPESA DE VIAGEM ARAXA VISITA MOBILIZAÇÃO HOTEL COLABORADORES  (33,33%)"/>
    <m/>
    <n v="199.98"/>
    <n v="-38539.160000000018"/>
    <x v="44"/>
    <x v="0"/>
    <n v="5"/>
    <x v="4"/>
    <x v="1"/>
    <x v="0"/>
  </r>
  <r>
    <d v="2025-05-07T00:00:00"/>
    <s v="DESPESA DE VIAGEM ARAXA VISITA MOBILIZAÇÃO-REFEIÇÕES COLABORADORES (33,33%);"/>
    <m/>
    <n v="200.04"/>
    <n v="-38739.200000000019"/>
    <x v="35"/>
    <x v="0"/>
    <n v="5"/>
    <x v="4"/>
    <x v="1"/>
    <x v="0"/>
  </r>
  <r>
    <d v="2025-05-07T00:00:00"/>
    <s v="12 UND DE RISCADOR DE SERRALHEIRO-MATERIAIS DE CONSUMO EM OBRAS  (100,00%);"/>
    <m/>
    <n v="259.88"/>
    <n v="-38999.080000000016"/>
    <x v="23"/>
    <x v="0"/>
    <n v="5"/>
    <x v="4"/>
    <x v="1"/>
    <x v="0"/>
  </r>
  <r>
    <d v="2025-05-07T00:00:00"/>
    <s v="COMBUSTIVEL RANGER GILVAN-COMBUSTIVEL VEICULOS (100,00%);"/>
    <m/>
    <n v="431.04"/>
    <n v="-39430.120000000017"/>
    <x v="26"/>
    <x v="0"/>
    <n v="5"/>
    <x v="4"/>
    <x v="1"/>
    <x v="0"/>
  </r>
  <r>
    <d v="2025-05-07T00:00:00"/>
    <s v="FABRICAÇÃO 20 MOLAS P/ AGULHEIRO-MANUTENÇÃO/PEÇAS MAQUINAS E EQUIPAMENTOS (100,00%);"/>
    <m/>
    <n v="1100"/>
    <n v="-40530.119999999995"/>
    <x v="48"/>
    <x v="0"/>
    <n v="5"/>
    <x v="4"/>
    <x v="1"/>
    <x v="0"/>
  </r>
  <r>
    <d v="2025-05-07T00:00:00"/>
    <s v="PASSAGEM 03 COLABORADORES PAULINO X PARNAIBA-PASSAGENS COLABORADORES (100,00%);"/>
    <m/>
    <n v="240"/>
    <n v="-40770.119999999995"/>
    <x v="36"/>
    <x v="0"/>
    <n v="5"/>
    <x v="4"/>
    <x v="1"/>
    <x v="0"/>
  </r>
  <r>
    <d v="2025-05-07T00:00:00"/>
    <s v="TRANSFERÊNCIA ENTRE BANCOS ITAÚ ANDAIMES X ITAÚ-Transferência entre Bancos (100,00%);"/>
    <n v="184114.36"/>
    <m/>
    <n v="143344.24"/>
    <x v="6"/>
    <x v="0"/>
    <n v="5"/>
    <x v="4"/>
    <x v="1"/>
    <x v="0"/>
  </r>
  <r>
    <d v="2025-05-07T00:00:00"/>
    <s v="FOLHA PGTO REF. MÊS 04/2025-SALARIO (100,00%);"/>
    <m/>
    <n v="102739.11"/>
    <n v="40605.12999999999"/>
    <x v="7"/>
    <x v="0"/>
    <n v="5"/>
    <x v="4"/>
    <x v="1"/>
    <x v="0"/>
  </r>
  <r>
    <d v="2025-05-08T00:00:00"/>
    <s v="JOYCE PAIVA TOBIAS DA SILVA-FERIAS  (100,00%);"/>
    <m/>
    <n v="1909.85"/>
    <n v="38695.279999999992"/>
    <x v="25"/>
    <x v="0"/>
    <n v="5"/>
    <x v="4"/>
    <x v="1"/>
    <x v="0"/>
  </r>
  <r>
    <d v="2025-05-08T00:00:00"/>
    <s v="VALE ALIMENTAÇÃO REF. 04/2025-VALE ALIMENTAÇÃO (100,00%);"/>
    <m/>
    <n v="27348.67"/>
    <n v="11346.609999999993"/>
    <x v="76"/>
    <x v="0"/>
    <n v="5"/>
    <x v="4"/>
    <x v="1"/>
    <x v="0"/>
  </r>
  <r>
    <d v="2025-05-08T00:00:00"/>
    <s v="P/ FAZER PAGAMENTO DO SEM PARAR-PEDAGIOS  (100,00%);"/>
    <m/>
    <n v="288.20999999999998"/>
    <n v="11058.399999999994"/>
    <x v="72"/>
    <x v="0"/>
    <n v="5"/>
    <x v="4"/>
    <x v="1"/>
    <x v="0"/>
  </r>
  <r>
    <d v="2025-05-08T00:00:00"/>
    <s v="DIARIAS POUSADA JACINTO MES 04-04 A 08-05-HOTEL COLABORADORES  (100,00%);"/>
    <m/>
    <n v="1334"/>
    <n v="9724.3999999999942"/>
    <x v="44"/>
    <x v="0"/>
    <n v="5"/>
    <x v="4"/>
    <x v="1"/>
    <x v="0"/>
  </r>
  <r>
    <d v="2025-05-08T00:00:00"/>
    <s v="COMBUSTIVEL VEICULOS SERENA-COMBUSTIVEL VEICULOS (100,00%);"/>
    <m/>
    <n v="2000"/>
    <n v="7724.3999999999942"/>
    <x v="26"/>
    <x v="0"/>
    <n v="5"/>
    <x v="4"/>
    <x v="1"/>
    <x v="0"/>
  </r>
  <r>
    <d v="2025-05-08T00:00:00"/>
    <s v="DANIEL BATISTA DE LIMA - PIX (62) 9 9973-2030-MANUTENÇÃO/PEÇAS MAQUINAS E EQUIPAMENTOS (100,00%);"/>
    <m/>
    <n v="150"/>
    <n v="7574.3999999999942"/>
    <x v="48"/>
    <x v="0"/>
    <n v="5"/>
    <x v="4"/>
    <x v="1"/>
    <x v="0"/>
  </r>
  <r>
    <d v="2025-05-08T00:00:00"/>
    <s v="MARCELO PRUDENCIO PEREIRA-MATERIAIS DE LIMPEZA / HIGIENE  (100,00%);"/>
    <m/>
    <n v="500"/>
    <n v="7074.3999999999942"/>
    <x v="28"/>
    <x v="0"/>
    <n v="5"/>
    <x v="4"/>
    <x v="1"/>
    <x v="0"/>
  </r>
  <r>
    <d v="2025-05-08T00:00:00"/>
    <s v="REEMBOLSO VALDMAR REF. MANUT. VEICULOS OROCH-MANUTENÇÃO/PEÇAS  VEICULOS (100,00%);"/>
    <m/>
    <n v="147.04"/>
    <n v="6927.3599999999942"/>
    <x v="43"/>
    <x v="0"/>
    <n v="5"/>
    <x v="4"/>
    <x v="1"/>
    <x v="0"/>
  </r>
  <r>
    <d v="2025-05-08T00:00:00"/>
    <s v="ALIMENTAÇÃO ADM-ALIMENTAÇÃO ADM (100,00%);"/>
    <m/>
    <n v="224"/>
    <n v="6703.3599999999942"/>
    <x v="66"/>
    <x v="0"/>
    <n v="5"/>
    <x v="4"/>
    <x v="1"/>
    <x v="0"/>
  </r>
  <r>
    <d v="2025-05-08T00:00:00"/>
    <s v="KIT 10 PUNHO P/ LIXADEIRA / ESMILHADEIRA BOSCH-MANUTENÇÃO/PEÇAS MAQUINAS E EQUIPAMENTOS (100,00%);"/>
    <m/>
    <n v="255.64"/>
    <n v="6447.7199999999939"/>
    <x v="48"/>
    <x v="0"/>
    <n v="5"/>
    <x v="4"/>
    <x v="1"/>
    <x v="0"/>
  </r>
  <r>
    <d v="2025-05-08T00:00:00"/>
    <s v="NEWTON ALVES VIEIRA-FGTS FUNCIONARIOS  (100,00%);"/>
    <m/>
    <n v="26.4"/>
    <n v="6421.3199999999943"/>
    <x v="58"/>
    <x v="0"/>
    <n v="5"/>
    <x v="4"/>
    <x v="1"/>
    <x v="0"/>
  </r>
  <r>
    <d v="2025-05-08T00:00:00"/>
    <s v="POLIMENTO DOBLO-MANUTENÇÃO/PEÇAS  VEICULOS (100,00%);"/>
    <m/>
    <n v="400"/>
    <n v="6021.3199999999943"/>
    <x v="43"/>
    <x v="0"/>
    <n v="5"/>
    <x v="4"/>
    <x v="1"/>
    <x v="0"/>
  </r>
  <r>
    <d v="2025-05-08T00:00:00"/>
    <s v="TAR CONTR/RENOV CTA GAR-TARIFAS BANCARIAS (100,00%);"/>
    <m/>
    <n v="36"/>
    <n v="5985.3199999999943"/>
    <x v="8"/>
    <x v="0"/>
    <n v="5"/>
    <x v="4"/>
    <x v="1"/>
    <x v="0"/>
  </r>
  <r>
    <d v="2025-05-08T00:00:00"/>
    <s v="COMPRA DE OLEO E FILTROS P/ REVISÃO COMPRESSOR A DIESEL-MANUTENÇÃO/PEÇAS MAQUINAS E EQUIPAMENTOS (100,00%);"/>
    <m/>
    <n v="1179"/>
    <n v="4806.3199999999943"/>
    <x v="48"/>
    <x v="0"/>
    <n v="5"/>
    <x v="4"/>
    <x v="1"/>
    <x v="0"/>
  </r>
  <r>
    <d v="2025-05-09T00:00:00"/>
    <s v="R. SANTO ANTÔNIO QD 04 LT 07 REF. 04/2025-AGUA ALOJAMENTO (100,00%);"/>
    <m/>
    <n v="715.15"/>
    <n v="4091.1699999999942"/>
    <x v="83"/>
    <x v="0"/>
    <n v="5"/>
    <x v="4"/>
    <x v="1"/>
    <x v="0"/>
  </r>
  <r>
    <d v="2025-05-09T00:00:00"/>
    <s v="SINDICATO-SINDICATO  (100,00%);"/>
    <m/>
    <n v="483.09"/>
    <n v="3608.079999999994"/>
    <x v="60"/>
    <x v="0"/>
    <n v="5"/>
    <x v="4"/>
    <x v="1"/>
    <x v="0"/>
  </r>
  <r>
    <d v="2025-05-09T00:00:00"/>
    <s v="VALE ALIMENTAÇÃO REF. 04/2025-VALE ALIMENTAÇÃO (100,00%);"/>
    <m/>
    <n v="2797.22"/>
    <n v="810.85999999999422"/>
    <x v="76"/>
    <x v="0"/>
    <n v="5"/>
    <x v="4"/>
    <x v="1"/>
    <x v="0"/>
  </r>
  <r>
    <d v="2025-05-09T00:00:00"/>
    <s v="DESPESAS VLI PERÍODO 08/04 A 02/05-SERVIÇO LAVA JATO (3,03%)"/>
    <m/>
    <n v="150.24"/>
    <n v="660.61999999999421"/>
    <x v="47"/>
    <x v="0"/>
    <n v="5"/>
    <x v="4"/>
    <x v="1"/>
    <x v="0"/>
  </r>
  <r>
    <d v="2025-05-09T00:00:00"/>
    <s v="DESPESAS VLI PERÍODO 08/04 A 02/05-COMBUSTIVEL VEICULOS (61,15%)"/>
    <m/>
    <n v="3032.21"/>
    <n v="-2371.5900000000056"/>
    <x v="26"/>
    <x v="0"/>
    <n v="5"/>
    <x v="4"/>
    <x v="1"/>
    <x v="0"/>
  </r>
  <r>
    <d v="2025-05-09T00:00:00"/>
    <s v="DESPESAS VLI PERÍODO 08/04 A 02/05-HOTEL COLABORADORES  (6,25%);"/>
    <m/>
    <n v="309.91000000000003"/>
    <n v="-2681.5000000000055"/>
    <x v="44"/>
    <x v="0"/>
    <n v="5"/>
    <x v="4"/>
    <x v="1"/>
    <x v="0"/>
  </r>
  <r>
    <d v="2025-05-09T00:00:00"/>
    <s v="DESPESAS VLI PERÍODO 08/04 A 02/05-REFEIÇÕES COLABORADORES (1,21%);"/>
    <m/>
    <n v="59.99"/>
    <n v="-2741.4900000000052"/>
    <x v="35"/>
    <x v="0"/>
    <n v="5"/>
    <x v="4"/>
    <x v="1"/>
    <x v="0"/>
  </r>
  <r>
    <d v="2025-05-09T00:00:00"/>
    <s v="DESPESAS VLI PERÍODO 08/04 A 02/05-EPIS (10,52%)"/>
    <m/>
    <n v="521.64"/>
    <n v="-3263.1300000000051"/>
    <x v="20"/>
    <x v="0"/>
    <n v="5"/>
    <x v="4"/>
    <x v="1"/>
    <x v="0"/>
  </r>
  <r>
    <d v="2025-05-09T00:00:00"/>
    <s v="DESPESAS VLI PERÍODO 08/04 A 02/05-TRANSPORTE DE COLABORADORES  (8,19%);"/>
    <m/>
    <n v="406.11"/>
    <n v="-3669.2400000000052"/>
    <x v="39"/>
    <x v="0"/>
    <n v="5"/>
    <x v="4"/>
    <x v="1"/>
    <x v="0"/>
  </r>
  <r>
    <d v="2025-05-09T00:00:00"/>
    <s v="DESPESAS VLI PERÍODO 08/04 A 02/05-INTERNET OBRAS  (3,67%);"/>
    <m/>
    <n v="181.98"/>
    <n v="-3851.2200000000053"/>
    <x v="30"/>
    <x v="0"/>
    <n v="5"/>
    <x v="4"/>
    <x v="1"/>
    <x v="0"/>
  </r>
  <r>
    <d v="2025-05-09T00:00:00"/>
    <s v="DESPESAS VLI PERÍODO 08/04 A 02/05MATERIAIS DE CONSUMO EM OBRAS  (5,98%);"/>
    <m/>
    <n v="296.57"/>
    <n v="-4147.7900000000054"/>
    <x v="23"/>
    <x v="0"/>
    <n v="5"/>
    <x v="4"/>
    <x v="1"/>
    <x v="0"/>
  </r>
  <r>
    <d v="2025-05-09T00:00:00"/>
    <s v="LAVA RAPIDO-SERVIÇO LAVA JATO (100,00%);"/>
    <m/>
    <n v="140"/>
    <n v="-4287.7900000000054"/>
    <x v="47"/>
    <x v="0"/>
    <n v="5"/>
    <x v="4"/>
    <x v="1"/>
    <x v="0"/>
  </r>
  <r>
    <d v="2025-05-09T00:00:00"/>
    <s v="LOCAÇÃO CONTAINER REF. 05/04 A 05/05-LOCAÇÃO CONTAINER  (100,00%);"/>
    <m/>
    <n v="405.28"/>
    <n v="-4693.0700000000052"/>
    <x v="22"/>
    <x v="0"/>
    <n v="5"/>
    <x v="4"/>
    <x v="1"/>
    <x v="0"/>
  </r>
  <r>
    <d v="2025-05-09T00:00:00"/>
    <s v="SERGINHO 006.626.551-76-FRETE TRANSPORTADORA (100,00%);"/>
    <m/>
    <n v="180"/>
    <n v="-4873.0700000000052"/>
    <x v="31"/>
    <x v="0"/>
    <n v="5"/>
    <x v="4"/>
    <x v="1"/>
    <x v="0"/>
  </r>
  <r>
    <d v="2025-05-09T00:00:00"/>
    <s v="CONTRATO PRESTAÇÃO DE SERVIÇO RICARDO-SALARIO (100,00%);"/>
    <m/>
    <n v="9000"/>
    <n v="-13873.070000000005"/>
    <x v="7"/>
    <x v="0"/>
    <n v="5"/>
    <x v="4"/>
    <x v="1"/>
    <x v="0"/>
  </r>
  <r>
    <d v="2025-05-09T00:00:00"/>
    <s v="RAFAEL SOUSA FERREIRA CALAÇA-ACERTO RESCISORIOS  (100,00%);"/>
    <m/>
    <n v="4256.1400000000003"/>
    <n v="-18129.210000000006"/>
    <x v="51"/>
    <x v="0"/>
    <n v="5"/>
    <x v="4"/>
    <x v="1"/>
    <x v="0"/>
  </r>
  <r>
    <d v="2025-05-09T00:00:00"/>
    <s v="OZIEL GOMES DA SILVA-ACERTO RESCISORIOS  (100,00%);"/>
    <m/>
    <n v="4629.71"/>
    <n v="-22758.920000000006"/>
    <x v="51"/>
    <x v="0"/>
    <n v="5"/>
    <x v="4"/>
    <x v="1"/>
    <x v="0"/>
  </r>
  <r>
    <d v="2025-05-09T00:00:00"/>
    <s v="DOAÇÃO SOLIDARIA DIA DAS MAES-DOAÇÕES BENEFICENTES (100,00%);"/>
    <m/>
    <n v="800"/>
    <n v="-23558.920000000006"/>
    <x v="54"/>
    <x v="0"/>
    <n v="5"/>
    <x v="4"/>
    <x v="1"/>
    <x v="0"/>
  </r>
  <r>
    <d v="2025-05-09T00:00:00"/>
    <s v="COMPUTADOR DELL I7 N-MATERIAIS DE INFORMATICA / COMPUTADOR (100,00%);"/>
    <m/>
    <n v="500"/>
    <n v="-24058.920000000006"/>
    <x v="70"/>
    <x v="0"/>
    <n v="5"/>
    <x v="4"/>
    <x v="1"/>
    <x v="0"/>
  </r>
  <r>
    <d v="2025-05-09T00:00:00"/>
    <s v="MAT. CONSUMO - VASELINA-MATERIAIS DE CONSUMO EM OBRAS  (100,00%);"/>
    <m/>
    <n v="60"/>
    <n v="-24118.920000000006"/>
    <x v="23"/>
    <x v="0"/>
    <n v="5"/>
    <x v="4"/>
    <x v="1"/>
    <x v="0"/>
  </r>
  <r>
    <d v="2025-05-09T00:00:00"/>
    <s v="RIBEIRO REMOCOES - PIX (64) 9 9671-3849-FRETE MATERIAIS E EQUIPAMENTOS (100,00%);"/>
    <m/>
    <n v="500"/>
    <n v="-24618.920000000006"/>
    <x v="40"/>
    <x v="0"/>
    <n v="5"/>
    <x v="4"/>
    <x v="1"/>
    <x v="0"/>
  </r>
  <r>
    <d v="2025-05-09T00:00:00"/>
    <s v="R. SANTO ANTÔNIO QD 04 LT 07 REF. 02/2025-AGUA ALOJAMENTO (100,00%);"/>
    <m/>
    <n v="476.37"/>
    <n v="-25095.290000000005"/>
    <x v="83"/>
    <x v="0"/>
    <n v="5"/>
    <x v="4"/>
    <x v="1"/>
    <x v="0"/>
  </r>
  <r>
    <d v="2025-05-09T00:00:00"/>
    <s v="SALARIO MURILO REF. 04/2025-SALARIO (100,00%);"/>
    <m/>
    <n v="150"/>
    <n v="-25245.290000000005"/>
    <x v="7"/>
    <x v="0"/>
    <n v="5"/>
    <x v="4"/>
    <x v="1"/>
    <x v="0"/>
  </r>
  <r>
    <d v="2025-05-09T00:00:00"/>
    <s v="FRETE TRANSPORTADORA VLI E MOSAIC UBERABA-FRETE TRANSPORTADORA (100,00%);"/>
    <m/>
    <n v="252.2"/>
    <n v="-25497.490000000005"/>
    <x v="31"/>
    <x v="0"/>
    <n v="5"/>
    <x v="4"/>
    <x v="1"/>
    <x v="0"/>
  </r>
  <r>
    <d v="2025-05-09T00:00:00"/>
    <s v="ALIMENTAÇÃO ADM-ALIMENTAÇÃO ADM (100,00%);"/>
    <m/>
    <n v="96"/>
    <n v="-25593.490000000005"/>
    <x v="66"/>
    <x v="0"/>
    <n v="5"/>
    <x v="4"/>
    <x v="1"/>
    <x v="0"/>
  </r>
  <r>
    <d v="2025-05-09T00:00:00"/>
    <s v="TRANSPORTE COLABORADORES-TRANSPORTE DE COLABORADORES  (100,00%);"/>
    <m/>
    <n v="5000"/>
    <n v="-30593.490000000005"/>
    <x v="39"/>
    <x v="0"/>
    <n v="5"/>
    <x v="4"/>
    <x v="1"/>
    <x v="0"/>
  </r>
  <r>
    <d v="2025-05-09T00:00:00"/>
    <s v="CERTIDAO ANTECEDENTES CRIMINAIS EDUARDO-SERVIÇO CARTORIO (100,00%);"/>
    <m/>
    <n v="74.25"/>
    <n v="-30667.740000000005"/>
    <x v="59"/>
    <x v="0"/>
    <n v="5"/>
    <x v="4"/>
    <x v="1"/>
    <x v="0"/>
  </r>
  <r>
    <d v="2025-05-09T00:00:00"/>
    <s v="CERTIDAO ANTECEDENTES CRIMINAIS GECYKA-SERVIÇO CARTORIO (100,00%);"/>
    <m/>
    <n v="74.25"/>
    <n v="-30741.990000000005"/>
    <x v="59"/>
    <x v="0"/>
    <n v="5"/>
    <x v="4"/>
    <x v="1"/>
    <x v="0"/>
  </r>
  <r>
    <d v="2025-05-09T00:00:00"/>
    <s v="DIARIA HOTEL JACINTO REF. 09/05/25-HOTEL COLABORADORES  (100,00%);"/>
    <m/>
    <n v="90"/>
    <n v="-30831.990000000005"/>
    <x v="44"/>
    <x v="0"/>
    <n v="5"/>
    <x v="4"/>
    <x v="1"/>
    <x v="0"/>
  </r>
  <r>
    <d v="2025-05-09T00:00:00"/>
    <s v="ADESIVO DE VENDA DOBLO-SERVIÇO PLOTAGEM / ADESIVO / PLACAS / CRACHAS  (100,00%);"/>
    <m/>
    <n v="38"/>
    <n v="-30869.990000000005"/>
    <x v="75"/>
    <x v="0"/>
    <n v="5"/>
    <x v="4"/>
    <x v="1"/>
    <x v="0"/>
  </r>
  <r>
    <d v="2025-05-09T00:00:00"/>
    <s v="LOCAÇÃO DE COMPRESSOR REF. 03/03 A 19/04-LOCAÇÃO COMPRESSORES (100,00%);"/>
    <m/>
    <n v="10000"/>
    <n v="-40869.990000000005"/>
    <x v="50"/>
    <x v="0"/>
    <n v="5"/>
    <x v="4"/>
    <x v="1"/>
    <x v="0"/>
  </r>
  <r>
    <d v="2025-05-09T00:00:00"/>
    <s v="RAFAEL SOUSA F. CALAÇA-FGTS FUNCIONARIOS  (100,00%);"/>
    <m/>
    <n v="90.54"/>
    <n v="-40960.530000000006"/>
    <x v="58"/>
    <x v="0"/>
    <n v="5"/>
    <x v="4"/>
    <x v="1"/>
    <x v="0"/>
  </r>
  <r>
    <d v="2025-05-09T00:00:00"/>
    <s v="OZIEL GOMES-FGTS FUNCIONARIOS  (100,00%);"/>
    <m/>
    <n v="73.27"/>
    <n v="-41033.800000000003"/>
    <x v="58"/>
    <x v="0"/>
    <n v="5"/>
    <x v="4"/>
    <x v="1"/>
    <x v="0"/>
  </r>
  <r>
    <d v="2025-05-09T00:00:00"/>
    <s v="RUA DAS ANGELICAS Nº 309 REF. 03/2025-ENERGIA ADM (100,00%);"/>
    <m/>
    <n v="2891.38"/>
    <n v="-43925.18"/>
    <x v="82"/>
    <x v="0"/>
    <n v="5"/>
    <x v="4"/>
    <x v="1"/>
    <x v="0"/>
  </r>
  <r>
    <d v="2025-05-09T00:00:00"/>
    <s v="CAIXA ROTATIVO MES MAIO A JUNHO 2025-REFEIÇÕES COLABORADORES (43,67%)"/>
    <m/>
    <n v="349.98"/>
    <n v="-44275.16"/>
    <x v="35"/>
    <x v="0"/>
    <n v="5"/>
    <x v="4"/>
    <x v="1"/>
    <x v="0"/>
  </r>
  <r>
    <d v="2025-05-09T00:00:00"/>
    <s v="CAIXA ROTATIVO MES MAIO A JUNHO 2025-MATERIAS DE ESCRITORIO (12,66%)"/>
    <m/>
    <n v="101.46"/>
    <n v="-44376.62"/>
    <x v="64"/>
    <x v="0"/>
    <n v="5"/>
    <x v="4"/>
    <x v="1"/>
    <x v="0"/>
  </r>
  <r>
    <d v="2025-05-09T00:00:00"/>
    <s v="CAIXA ROTATIVO MES MAIO A JUNHO 2025INTERNET OBRAS  (6,24%);"/>
    <m/>
    <n v="50"/>
    <n v="-44426.62"/>
    <x v="30"/>
    <x v="0"/>
    <n v="5"/>
    <x v="4"/>
    <x v="1"/>
    <x v="0"/>
  </r>
  <r>
    <d v="2025-05-09T00:00:00"/>
    <s v="CAIXA ROTATIVO MES MAIO A JUNHO 2025-MATERIAIS DE CONSUMO EM OBRAS  (37,43%);"/>
    <m/>
    <n v="300"/>
    <n v="-44726.62"/>
    <x v="23"/>
    <x v="0"/>
    <n v="5"/>
    <x v="4"/>
    <x v="1"/>
    <x v="0"/>
  </r>
  <r>
    <d v="2025-05-09T00:00:00"/>
    <s v="SOLICITACAO CERTIDAO NEGATIVA DE PROTESTOS-SERVIÇO CARTORIO (100,00%);"/>
    <m/>
    <n v="94.94"/>
    <n v="-44821.560000000005"/>
    <x v="59"/>
    <x v="0"/>
    <n v="5"/>
    <x v="4"/>
    <x v="1"/>
    <x v="0"/>
  </r>
  <r>
    <d v="2025-05-09T00:00:00"/>
    <s v="TRANSFERÊNCIA ENTRE BANCOS ITAÚ ANDAIMES X ITAÚ-Transferência entre Bancos (100,00%);"/>
    <n v="30000"/>
    <m/>
    <n v="-14821.560000000005"/>
    <x v="6"/>
    <x v="0"/>
    <n v="5"/>
    <x v="4"/>
    <x v="1"/>
    <x v="0"/>
  </r>
  <r>
    <d v="2025-05-12T00:00:00"/>
    <s v="FOSFATO-Recebimento de Clientes (100,00%);"/>
    <n v="26643.06"/>
    <m/>
    <n v="11821.499999999996"/>
    <x v="3"/>
    <x v="0"/>
    <n v="5"/>
    <x v="4"/>
    <x v="1"/>
    <x v="0"/>
  </r>
  <r>
    <d v="2025-05-12T00:00:00"/>
    <s v="NIOBIO-Recebimento de Clientes (100,00%);"/>
    <n v="43745.04"/>
    <m/>
    <n v="55566.539999999994"/>
    <x v="3"/>
    <x v="0"/>
    <n v="5"/>
    <x v="4"/>
    <x v="1"/>
    <x v="0"/>
  </r>
  <r>
    <d v="2025-05-12T00:00:00"/>
    <s v="NIOBIO-Recebimento de Clientes (100,00%);"/>
    <n v="28716.94"/>
    <m/>
    <n v="84283.48"/>
    <x v="3"/>
    <x v="0"/>
    <n v="5"/>
    <x v="4"/>
    <x v="1"/>
    <x v="0"/>
  </r>
  <r>
    <d v="2025-05-12T00:00:00"/>
    <s v="SERVIÇO JATEAMENTO E PINTURA MAQUINA DE RECICLAGEM-Recebimento de Clientes (100,00%);"/>
    <n v="2000"/>
    <m/>
    <n v="86283.48"/>
    <x v="3"/>
    <x v="0"/>
    <n v="5"/>
    <x v="4"/>
    <x v="1"/>
    <x v="0"/>
  </r>
  <r>
    <d v="2025-05-12T00:00:00"/>
    <s v="CAMINHAO ELFA-FINANCIAMENTO (100,00%);"/>
    <m/>
    <n v="4372.84"/>
    <n v="81910.64"/>
    <x v="9"/>
    <x v="0"/>
    <n v="5"/>
    <x v="4"/>
    <x v="1"/>
    <x v="0"/>
  </r>
  <r>
    <d v="2025-05-12T00:00:00"/>
    <s v="SIDNEY FRANCISCO DA SILVA - PIX  008.392.741-73-ALUGUEL ALOJAMENTO  (100,00%);"/>
    <m/>
    <n v="1400"/>
    <n v="80510.64"/>
    <x v="21"/>
    <x v="0"/>
    <n v="5"/>
    <x v="4"/>
    <x v="1"/>
    <x v="0"/>
  </r>
  <r>
    <d v="2025-05-12T00:00:00"/>
    <s v="MARIA ÂNGELA - R. SANTO ANTÔNIO QD 04 LT 07 Nº 207  BAIRRO CENTRO-ALUGUEL ALOJAMENTO  (100,00%);"/>
    <m/>
    <n v="2118"/>
    <n v="78392.639999999999"/>
    <x v="21"/>
    <x v="0"/>
    <n v="5"/>
    <x v="4"/>
    <x v="1"/>
    <x v="0"/>
  </r>
  <r>
    <d v="2025-05-12T00:00:00"/>
    <s v="MARIA ÂNGELA - R. SANTO ANTONIO S/N-ALUGUEL ALOJAMENTO  (100,00%);"/>
    <m/>
    <n v="1412"/>
    <n v="76980.639999999999"/>
    <x v="21"/>
    <x v="0"/>
    <n v="5"/>
    <x v="4"/>
    <x v="1"/>
    <x v="0"/>
  </r>
  <r>
    <d v="2025-05-12T00:00:00"/>
    <s v="RUA DOS ANDRADES N 211 PERIODO 10-05 A 10-06-ALUGUEL ALOJAMENTO  (100,00%);"/>
    <m/>
    <n v="4800"/>
    <n v="72180.639999999999"/>
    <x v="21"/>
    <x v="0"/>
    <n v="5"/>
    <x v="4"/>
    <x v="1"/>
    <x v="0"/>
  </r>
  <r>
    <d v="2025-05-12T00:00:00"/>
    <s v="R. DOS INCONFIDENTES Nº 395  10-05 A 10-06-ALUGUEL ALOJAMENTO  (100,00%);"/>
    <m/>
    <n v="3200"/>
    <n v="68980.639999999999"/>
    <x v="21"/>
    <x v="0"/>
    <n v="5"/>
    <x v="4"/>
    <x v="1"/>
    <x v="0"/>
  </r>
  <r>
    <d v="2025-05-12T00:00:00"/>
    <s v="MAGNO-ALUGUEL ALOJAMENTO  (100,00%);"/>
    <m/>
    <n v="1000"/>
    <n v="67980.639999999999"/>
    <x v="21"/>
    <x v="0"/>
    <n v="5"/>
    <x v="4"/>
    <x v="1"/>
    <x v="0"/>
  </r>
  <r>
    <d v="2025-05-12T00:00:00"/>
    <s v="CURSO CEO GENILDO-CURSOS / TREINAMENTOS  (100,00%);"/>
    <m/>
    <n v="550"/>
    <n v="67430.64"/>
    <x v="63"/>
    <x v="0"/>
    <n v="5"/>
    <x v="4"/>
    <x v="1"/>
    <x v="0"/>
  </r>
  <r>
    <d v="2025-05-12T00:00:00"/>
    <s v="RESTAURANTE MARINA - PIX 50.531.065/0001-31-REFEIÇÕES COLABORADORES (100,00%);"/>
    <m/>
    <n v="6287"/>
    <n v="61143.64"/>
    <x v="35"/>
    <x v="0"/>
    <n v="5"/>
    <x v="4"/>
    <x v="1"/>
    <x v="0"/>
  </r>
  <r>
    <d v="2025-05-12T00:00:00"/>
    <s v="CURSO POS GECYKA 4º MENSALIDADE-CURSOS / TREINAMENTOS  (100,00%);"/>
    <m/>
    <n v="1105"/>
    <n v="60038.64"/>
    <x v="63"/>
    <x v="0"/>
    <n v="5"/>
    <x v="4"/>
    <x v="1"/>
    <x v="0"/>
  </r>
  <r>
    <d v="2025-05-12T00:00:00"/>
    <s v="CURSO POS EDUARDO 4º MENSALIDADE-CURSOS / TREINAMENTOS  (100,00%);"/>
    <m/>
    <n v="1105"/>
    <n v="58933.64"/>
    <x v="63"/>
    <x v="0"/>
    <n v="5"/>
    <x v="4"/>
    <x v="1"/>
    <x v="0"/>
  </r>
  <r>
    <d v="2025-05-12T00:00:00"/>
    <s v="SEGUROS VEÍCULOS-SEGUROS DE VEICULOS  (100,00%);"/>
    <m/>
    <n v="1759.76"/>
    <n v="57173.88"/>
    <x v="71"/>
    <x v="0"/>
    <n v="5"/>
    <x v="4"/>
    <x v="1"/>
    <x v="0"/>
  </r>
  <r>
    <d v="2025-05-12T00:00:00"/>
    <s v="SINDICATO-SINDICATO  (100,00%);"/>
    <m/>
    <n v="1022.62"/>
    <n v="56151.259999999995"/>
    <x v="60"/>
    <x v="0"/>
    <n v="5"/>
    <x v="4"/>
    <x v="1"/>
    <x v="0"/>
  </r>
  <r>
    <d v="2025-05-12T00:00:00"/>
    <s v="SEGUROS EFFA / IVECO-SEGUROS DE VEICULOS  (100,00%);"/>
    <m/>
    <n v="696.8"/>
    <n v="55454.459999999992"/>
    <x v="71"/>
    <x v="0"/>
    <n v="5"/>
    <x v="4"/>
    <x v="1"/>
    <x v="0"/>
  </r>
  <r>
    <d v="2025-05-12T00:00:00"/>
    <s v="ISS RETIDO NA FONTE (ESPONTÂNEO)  REF. 04/2025-ISS  (100,00%);"/>
    <m/>
    <n v="199.53"/>
    <n v="55254.929999999993"/>
    <x v="120"/>
    <x v="0"/>
    <n v="5"/>
    <x v="4"/>
    <x v="1"/>
    <x v="0"/>
  </r>
  <r>
    <d v="2025-05-12T00:00:00"/>
    <s v="SERVIÇO DE LIMPEZA ALOJAMENTO-SERVIÇO LIMPEZA ALOJAMENTO/ESCRITORIO (100,00%);"/>
    <m/>
    <n v="200"/>
    <n v="55054.929999999993"/>
    <x v="61"/>
    <x v="0"/>
    <n v="5"/>
    <x v="4"/>
    <x v="1"/>
    <x v="0"/>
  </r>
  <r>
    <d v="2025-05-12T00:00:00"/>
    <s v="GABRIELLE ELIAS DE FREITAS - PIX (64) 9 9259-1215-FRETE TRANSPORTADORA (100,00%);"/>
    <m/>
    <n v="330"/>
    <n v="54724.929999999993"/>
    <x v="31"/>
    <x v="0"/>
    <n v="5"/>
    <x v="4"/>
    <x v="1"/>
    <x v="0"/>
  </r>
  <r>
    <d v="2025-05-12T00:00:00"/>
    <s v="THIAGO LUAN LEITE DA SILVA - PIX 099.742.084-75-SERVIÇO LIMPEZA ALOJAMENTO/ESCRITORIO (100,00%);"/>
    <m/>
    <n v="650"/>
    <n v="54074.929999999993"/>
    <x v="61"/>
    <x v="0"/>
    <n v="5"/>
    <x v="4"/>
    <x v="1"/>
    <x v="0"/>
  </r>
  <r>
    <d v="2025-05-12T00:00:00"/>
    <s v="REFEIÇÃO COLABORADORES-REFEIÇÕES COLABORADORES (100,00%);"/>
    <m/>
    <n v="552.5"/>
    <n v="53522.429999999993"/>
    <x v="35"/>
    <x v="0"/>
    <n v="5"/>
    <x v="4"/>
    <x v="1"/>
    <x v="0"/>
  </r>
  <r>
    <d v="2025-05-12T00:00:00"/>
    <s v="CUSTAS CARTORIO - RETIRADA DE 04 PROTESTOS-SERVIÇO CARTORIO (100,00%);"/>
    <m/>
    <n v="4728.79"/>
    <n v="48793.639999999992"/>
    <x v="59"/>
    <x v="0"/>
    <n v="5"/>
    <x v="4"/>
    <x v="1"/>
    <x v="0"/>
  </r>
  <r>
    <d v="2025-05-12T00:00:00"/>
    <s v="MATERIAL MANUTENÇÃO SERENA 21 TORRES-TINTAS E SOLVENTES (100,00%);"/>
    <m/>
    <n v="5494.17"/>
    <n v="43299.469999999994"/>
    <x v="34"/>
    <x v="0"/>
    <n v="5"/>
    <x v="4"/>
    <x v="1"/>
    <x v="0"/>
  </r>
  <r>
    <d v="2025-05-12T00:00:00"/>
    <s v="MATERIAL PARA REALIZAÇÃO PARADA GABRIELLE-TINTAS E SOLVENTES (100,00%);"/>
    <m/>
    <n v="8699.84"/>
    <n v="34599.62999999999"/>
    <x v="34"/>
    <x v="0"/>
    <n v="5"/>
    <x v="4"/>
    <x v="1"/>
    <x v="0"/>
  </r>
  <r>
    <d v="2025-05-12T00:00:00"/>
    <s v="TINTAS E SOLVENTES-TINTAS E SOLVENTES (100,00%);"/>
    <m/>
    <n v="10507.53"/>
    <n v="24092.099999999991"/>
    <x v="34"/>
    <x v="0"/>
    <n v="5"/>
    <x v="4"/>
    <x v="1"/>
    <x v="0"/>
  </r>
  <r>
    <d v="2025-05-12T00:00:00"/>
    <s v="BAIXA DE 04 PROTESTOS-SERVIÇO CARTORIO (100,00%);"/>
    <m/>
    <n v="90.34"/>
    <n v="24001.759999999991"/>
    <x v="59"/>
    <x v="0"/>
    <n v="5"/>
    <x v="4"/>
    <x v="1"/>
    <x v="0"/>
  </r>
  <r>
    <d v="2025-05-12T00:00:00"/>
    <s v="PASSAGENS COLABORADORES-PASSAGENS COLABORADORES (100,00%);"/>
    <m/>
    <n v="200"/>
    <n v="23801.759999999991"/>
    <x v="36"/>
    <x v="0"/>
    <n v="5"/>
    <x v="4"/>
    <x v="1"/>
    <x v="0"/>
  </r>
  <r>
    <d v="2025-05-12T00:00:00"/>
    <s v="PASSAGENS COLABORADORES REF.-PASSAGENS COLABORADORES (100,00%);"/>
    <m/>
    <n v="12195.68"/>
    <n v="11606.079999999991"/>
    <x v="36"/>
    <x v="0"/>
    <n v="5"/>
    <x v="4"/>
    <x v="1"/>
    <x v="0"/>
  </r>
  <r>
    <d v="2025-05-12T00:00:00"/>
    <s v="BONIFICAÇÃO NF 2423-BONIFICAÇOES (100,00%);"/>
    <m/>
    <n v="4000"/>
    <n v="7606.0799999999908"/>
    <x v="45"/>
    <x v="0"/>
    <n v="5"/>
    <x v="4"/>
    <x v="1"/>
    <x v="0"/>
  </r>
  <r>
    <d v="2025-05-12T00:00:00"/>
    <s v="PASSAGENS COLABORADORES-PASSAGENS COLABORADORES (100,00%);"/>
    <m/>
    <n v="200"/>
    <n v="7406.0799999999908"/>
    <x v="36"/>
    <x v="0"/>
    <n v="5"/>
    <x v="4"/>
    <x v="1"/>
    <x v="0"/>
  </r>
  <r>
    <d v="2025-05-12T00:00:00"/>
    <s v="TINTAS E SOLVENTES-TINTAS E SOLVENTES (100,00%);"/>
    <m/>
    <n v="7898.76"/>
    <n v="-492.68000000000939"/>
    <x v="34"/>
    <x v="0"/>
    <n v="5"/>
    <x v="4"/>
    <x v="1"/>
    <x v="0"/>
  </r>
  <r>
    <d v="2025-05-12T00:00:00"/>
    <s v="TINTAS E SOLVENTES-TINTAS E SOLVENTES (100,00%);"/>
    <m/>
    <n v="5273.76"/>
    <n v="-5766.4400000000096"/>
    <x v="34"/>
    <x v="0"/>
    <n v="5"/>
    <x v="4"/>
    <x v="1"/>
    <x v="0"/>
  </r>
  <r>
    <d v="2025-05-12T00:00:00"/>
    <s v="TRANSFERÊNCIA ENTRE BANCOS ITAÚ X SAFRA-Transferência entre Bancos (100,00%);"/>
    <m/>
    <n v="5887.77"/>
    <n v="-11654.21000000001"/>
    <x v="1"/>
    <x v="0"/>
    <n v="5"/>
    <x v="4"/>
    <x v="1"/>
    <x v="0"/>
  </r>
  <r>
    <d v="2025-05-12T00:00:00"/>
    <s v="TRANSFERÊNCIA ENTRE BANCOS ITAÚ ANDAIMES X ITAÚ-Transferência entre Bancos (100,00%);"/>
    <n v="70000"/>
    <m/>
    <n v="58345.789999999994"/>
    <x v="6"/>
    <x v="0"/>
    <n v="5"/>
    <x v="4"/>
    <x v="1"/>
    <x v="0"/>
  </r>
  <r>
    <d v="2025-05-12T00:00:00"/>
    <s v="INTERNET ADM-INTERNET / TELEFONE ADM  (100,00%);"/>
    <m/>
    <n v="143.9"/>
    <n v="58201.889999999992"/>
    <x v="84"/>
    <x v="0"/>
    <n v="5"/>
    <x v="4"/>
    <x v="1"/>
    <x v="0"/>
  </r>
  <r>
    <d v="2025-05-12T00:00:00"/>
    <s v="ALIMENTAÇÃO ADM-ALIMENTAÇÃO ADM (100,00%);"/>
    <m/>
    <n v="96"/>
    <n v="58105.889999999992"/>
    <x v="66"/>
    <x v="0"/>
    <n v="5"/>
    <x v="4"/>
    <x v="1"/>
    <x v="0"/>
  </r>
  <r>
    <d v="2025-05-13T00:00:00"/>
    <s v="R. DAS ANGÉLICAS S/N REF.  04/25-AGUA ADM (100,00%);"/>
    <m/>
    <n v="228.33"/>
    <n v="57877.55999999999"/>
    <x v="80"/>
    <x v="0"/>
    <n v="5"/>
    <x v="4"/>
    <x v="1"/>
    <x v="0"/>
  </r>
  <r>
    <d v="2025-05-13T00:00:00"/>
    <s v="R. JACY GUIMARAES 12 CS REF. 04/2025-ENERGIA ALOJAMENTO (100,00%);"/>
    <m/>
    <n v="134.56"/>
    <n v="57742.999999999993"/>
    <x v="81"/>
    <x v="0"/>
    <n v="5"/>
    <x v="4"/>
    <x v="1"/>
    <x v="0"/>
  </r>
  <r>
    <d v="2025-05-13T00:00:00"/>
    <s v="R. JACY GUIMARÃES, 12 REF. 04/2025-AGUA ALOJAMENTO (100,00%);"/>
    <m/>
    <n v="84.35"/>
    <n v="57658.649999999994"/>
    <x v="83"/>
    <x v="0"/>
    <n v="5"/>
    <x v="4"/>
    <x v="1"/>
    <x v="0"/>
  </r>
  <r>
    <d v="2025-05-13T00:00:00"/>
    <s v="R. ALFEU MARRA Nº 65 CASA 02 CENTRO REF. 04/2025-AGUA ALOJAMENTO (100,00%);"/>
    <m/>
    <n v="269.55"/>
    <n v="57389.099999999991"/>
    <x v="83"/>
    <x v="0"/>
    <n v="5"/>
    <x v="4"/>
    <x v="1"/>
    <x v="0"/>
  </r>
  <r>
    <d v="2025-05-13T00:00:00"/>
    <s v="LOCAÇÃO VEÍCULO-LOCAÇAO VEICULOS  (100,00%);"/>
    <m/>
    <n v="3025.46"/>
    <n v="54363.639999999992"/>
    <x v="68"/>
    <x v="0"/>
    <n v="5"/>
    <x v="4"/>
    <x v="1"/>
    <x v="0"/>
  </r>
  <r>
    <d v="2025-05-13T00:00:00"/>
    <s v="R. SANTO ANTONIO QD 04 LT 07 REF. 04/2025-ENERGIA ALOJAMENTO (100,00%);"/>
    <m/>
    <n v="530.08000000000004"/>
    <n v="53833.55999999999"/>
    <x v="81"/>
    <x v="0"/>
    <n v="5"/>
    <x v="4"/>
    <x v="1"/>
    <x v="0"/>
  </r>
  <r>
    <d v="2025-05-13T00:00:00"/>
    <s v="SANEAMENTO RUA . 2, 44 JK CATALÃO  MES 04/2025-AGUA ALOJAMENTO (100,00%);"/>
    <m/>
    <n v="172.82"/>
    <n v="53660.739999999991"/>
    <x v="83"/>
    <x v="0"/>
    <n v="5"/>
    <x v="4"/>
    <x v="1"/>
    <x v="0"/>
  </r>
  <r>
    <d v="2025-05-13T00:00:00"/>
    <s v="RUA . 2, 44 JK CATALÃO  MES 04/2025-ENERGIA ALOJAMENTO (100,00%);"/>
    <m/>
    <n v="159.5"/>
    <n v="53501.239999999991"/>
    <x v="81"/>
    <x v="0"/>
    <n v="5"/>
    <x v="4"/>
    <x v="1"/>
    <x v="0"/>
  </r>
  <r>
    <d v="2025-05-13T00:00:00"/>
    <s v="RUA 402 Nº 916 CASA 02 BAIRRO PORTAL NORTE REF. 04/2025-ENERGIA ALOJAMENTO (100,00%);"/>
    <m/>
    <n v="188.71"/>
    <n v="53312.529999999992"/>
    <x v="81"/>
    <x v="0"/>
    <n v="5"/>
    <x v="4"/>
    <x v="1"/>
    <x v="0"/>
  </r>
  <r>
    <d v="2025-05-13T00:00:00"/>
    <s v="R. 402 Nº 916 QD 64 LT 08 REF. 04/2025-AGUA ALOJAMENTO (100,00%);"/>
    <m/>
    <n v="182.84"/>
    <n v="53129.689999999995"/>
    <x v="83"/>
    <x v="0"/>
    <n v="5"/>
    <x v="4"/>
    <x v="1"/>
    <x v="0"/>
  </r>
  <r>
    <d v="2025-05-13T00:00:00"/>
    <s v="RUA 413, 315 CASA 01 PONTAL NORTE REF. 04/2025-AGUA ALOJAMENTO (100,00%);"/>
    <m/>
    <n v="225.21"/>
    <n v="52904.479999999996"/>
    <x v="83"/>
    <x v="0"/>
    <n v="5"/>
    <x v="4"/>
    <x v="1"/>
    <x v="0"/>
  </r>
  <r>
    <d v="2025-05-13T00:00:00"/>
    <s v="RUA 419 Nº 85 QD 27 LT 11 PONTAL NORTE REF. 04/25-AGUA ALOJAMENTO (100,00%);"/>
    <m/>
    <n v="181.48"/>
    <n v="52722.999999999993"/>
    <x v="83"/>
    <x v="0"/>
    <n v="5"/>
    <x v="4"/>
    <x v="1"/>
    <x v="0"/>
  </r>
  <r>
    <d v="2025-05-13T00:00:00"/>
    <s v="R. ALFEU MARRA Nº 65 CASA 02 REF. 04/2025-ENERGIA ALOJAMENTO (100,00%);"/>
    <m/>
    <n v="288.55"/>
    <n v="52434.44999999999"/>
    <x v="81"/>
    <x v="0"/>
    <n v="5"/>
    <x v="4"/>
    <x v="1"/>
    <x v="0"/>
  </r>
  <r>
    <d v="2025-05-13T00:00:00"/>
    <s v="RUA DAS ANGELICAS Nº 309 REF. 04/2025-ENERGIA ALOJAMENTO (100,00%);"/>
    <m/>
    <n v="1077.55"/>
    <n v="51356.899999999987"/>
    <x v="81"/>
    <x v="0"/>
    <n v="5"/>
    <x v="4"/>
    <x v="1"/>
    <x v="0"/>
  </r>
  <r>
    <d v="2025-05-13T00:00:00"/>
    <s v="RUA 413, Nº 315 BAIRRO PONTAL NORTE REF. 04/2025-ENERGIA ALOJAMENTO (100,00%);"/>
    <m/>
    <n v="207.8"/>
    <n v="51149.099999999984"/>
    <x v="81"/>
    <x v="0"/>
    <n v="5"/>
    <x v="4"/>
    <x v="1"/>
    <x v="0"/>
  </r>
  <r>
    <d v="2025-05-13T00:00:00"/>
    <s v="RUA 02, Nº 175 LOTEAMENTO JK REF. 04/2025-ENERGIA ALOJAMENTO (100,00%);"/>
    <m/>
    <n v="182.09"/>
    <n v="50967.009999999987"/>
    <x v="81"/>
    <x v="0"/>
    <n v="5"/>
    <x v="4"/>
    <x v="1"/>
    <x v="0"/>
  </r>
  <r>
    <d v="2025-05-13T00:00:00"/>
    <s v="AV. LENCOIS, 5 REF. 04/2025-ENERGIA ALOJAMENTO (100,00%);"/>
    <m/>
    <n v="182.41"/>
    <n v="50784.599999999984"/>
    <x v="81"/>
    <x v="0"/>
    <n v="5"/>
    <x v="4"/>
    <x v="1"/>
    <x v="0"/>
  </r>
  <r>
    <d v="2025-05-13T00:00:00"/>
    <s v="RUA 02, 175 QD C LT 09 JK CATALÃO REF. 04/2025-AGUA ALOJAMENTO (100,00%);"/>
    <m/>
    <n v="185.68"/>
    <n v="50598.919999999984"/>
    <x v="83"/>
    <x v="0"/>
    <n v="5"/>
    <x v="4"/>
    <x v="1"/>
    <x v="0"/>
  </r>
  <r>
    <d v="2025-05-13T00:00:00"/>
    <s v="RUA 419 Nº 85 QD 27 LT 11 PONTAL NORTE REF. 04/25-ENERGIA ALOJAMENTO (100,00%);"/>
    <m/>
    <n v="203.06"/>
    <n v="50395.859999999986"/>
    <x v="81"/>
    <x v="0"/>
    <n v="5"/>
    <x v="4"/>
    <x v="1"/>
    <x v="0"/>
  </r>
  <r>
    <d v="2025-05-13T00:00:00"/>
    <s v="R. DOS ANDRADAS 211 REF. 04/2025-ENERGIA ALOJAMENTO (100,00%);"/>
    <m/>
    <n v="577.76"/>
    <n v="49818.099999999984"/>
    <x v="81"/>
    <x v="0"/>
    <n v="5"/>
    <x v="4"/>
    <x v="1"/>
    <x v="0"/>
  </r>
  <r>
    <d v="2025-05-13T00:00:00"/>
    <s v="R. DOS ANDRADAS 211 REF. 05/2025-AGUA ALOJAMENTO (100,00%);"/>
    <m/>
    <n v="525.14"/>
    <n v="49292.959999999985"/>
    <x v="83"/>
    <x v="0"/>
    <n v="5"/>
    <x v="4"/>
    <x v="1"/>
    <x v="0"/>
  </r>
  <r>
    <d v="2025-05-13T00:00:00"/>
    <s v="GUIA PROCESSO PAULO GOMES FARIAS-GUIAS TRABALHISTAS E PROCESSO (100,00%);"/>
    <m/>
    <n v="7246.62"/>
    <n v="42046.339999999982"/>
    <x v="15"/>
    <x v="0"/>
    <n v="5"/>
    <x v="4"/>
    <x v="1"/>
    <x v="0"/>
  </r>
  <r>
    <d v="2025-05-13T00:00:00"/>
    <s v="JK FARDAMENTOS 32.510.826/0001-97-UNIFORMES (100,00%);"/>
    <m/>
    <n v="2300"/>
    <n v="39746.339999999982"/>
    <x v="19"/>
    <x v="0"/>
    <n v="5"/>
    <x v="4"/>
    <x v="1"/>
    <x v="0"/>
  </r>
  <r>
    <d v="2025-05-13T00:00:00"/>
    <s v="VISITA OBRA MOSAIC ARAXA-COMBUSTIVEL VEICULOS (60,00%);"/>
    <m/>
    <n v="180"/>
    <n v="39566.339999999982"/>
    <x v="26"/>
    <x v="0"/>
    <n v="5"/>
    <x v="4"/>
    <x v="1"/>
    <x v="0"/>
  </r>
  <r>
    <d v="2025-05-13T00:00:00"/>
    <s v="VISITA OBRA MOSAIC ARAXA-HOTEL COLABORADORES  (23,33%);"/>
    <m/>
    <n v="69.989999999999995"/>
    <n v="39496.349999999984"/>
    <x v="44"/>
    <x v="0"/>
    <n v="5"/>
    <x v="4"/>
    <x v="1"/>
    <x v="0"/>
  </r>
  <r>
    <d v="2025-05-13T00:00:00"/>
    <s v="VISITA OBRA MOSAIC ARAXA-REFEIÇÕES COLABORADORES (16,67%);"/>
    <m/>
    <n v="50.01"/>
    <n v="39446.339999999982"/>
    <x v="35"/>
    <x v="0"/>
    <n v="5"/>
    <x v="4"/>
    <x v="1"/>
    <x v="0"/>
  </r>
  <r>
    <d v="2025-05-13T00:00:00"/>
    <s v="AV. LENCOIS, 5 REF. 05/2025-ENERGIA ALOJAMENTO (100,00%);"/>
    <m/>
    <n v="171.07"/>
    <n v="39275.269999999982"/>
    <x v="81"/>
    <x v="0"/>
    <n v="5"/>
    <x v="4"/>
    <x v="1"/>
    <x v="0"/>
  </r>
  <r>
    <d v="2025-05-13T00:00:00"/>
    <s v="R. PONTE 7 D CENTRO REF. 05/2025-ENERGIA ALOJAMENTO (100,00%);"/>
    <m/>
    <n v="94.28"/>
    <n v="39180.989999999983"/>
    <x v="81"/>
    <x v="0"/>
    <n v="5"/>
    <x v="4"/>
    <x v="1"/>
    <x v="0"/>
  </r>
  <r>
    <d v="2025-05-13T00:00:00"/>
    <s v="PASSAGEM COLABORADOR EZEQUIAS FERNANDES-PASSAGENS COLABORADORES (100,00%);"/>
    <m/>
    <n v="200"/>
    <n v="38980.989999999983"/>
    <x v="36"/>
    <x v="0"/>
    <n v="5"/>
    <x v="4"/>
    <x v="1"/>
    <x v="0"/>
  </r>
  <r>
    <d v="2025-05-13T00:00:00"/>
    <s v="R. DOS INCONFIDENTES Nº 395 NOSSA SENHORA DA ABADIA-ENERGIA ALOJAMENTO (100,00%);"/>
    <m/>
    <n v="335.03"/>
    <n v="38645.959999999985"/>
    <x v="81"/>
    <x v="0"/>
    <n v="5"/>
    <x v="4"/>
    <x v="1"/>
    <x v="0"/>
  </r>
  <r>
    <d v="2025-05-13T00:00:00"/>
    <s v="AV. DOS INCONFIDENTES 395, ABADIA MÊS 05/2025-AGUA ALOJAMENTO (100,00%);"/>
    <m/>
    <n v="241.23"/>
    <n v="38404.729999999981"/>
    <x v="83"/>
    <x v="0"/>
    <n v="5"/>
    <x v="4"/>
    <x v="1"/>
    <x v="0"/>
  </r>
  <r>
    <d v="2025-05-13T00:00:00"/>
    <s v="ALIMENTAÇÃO ADM-ALIMENTAÇÃO ADM (100,00%);"/>
    <m/>
    <n v="112"/>
    <n v="38292.729999999981"/>
    <x v="66"/>
    <x v="0"/>
    <n v="5"/>
    <x v="4"/>
    <x v="1"/>
    <x v="0"/>
  </r>
  <r>
    <d v="2025-05-13T00:00:00"/>
    <s v="LUIZ CARLOS DOS SANTOS-FERIAS  (100,00%);"/>
    <m/>
    <n v="2643.93"/>
    <n v="35648.799999999981"/>
    <x v="25"/>
    <x v="0"/>
    <n v="5"/>
    <x v="4"/>
    <x v="1"/>
    <x v="0"/>
  </r>
  <r>
    <d v="2025-05-13T00:00:00"/>
    <s v="VALDMAR AUGUSTO CARVALHO-FERIAS  (100,00%);"/>
    <m/>
    <n v="6214.18"/>
    <n v="29434.619999999981"/>
    <x v="25"/>
    <x v="0"/>
    <n v="5"/>
    <x v="4"/>
    <x v="1"/>
    <x v="0"/>
  </r>
  <r>
    <d v="2025-05-13T00:00:00"/>
    <s v="OLEO GULF ULTRASYNTH-MANUTENÇÃO/PEÇAS MAQUINAS E EQUIPAMENTOS (100,00%);"/>
    <m/>
    <n v="29"/>
    <n v="29405.619999999981"/>
    <x v="48"/>
    <x v="0"/>
    <n v="5"/>
    <x v="4"/>
    <x v="1"/>
    <x v="0"/>
  </r>
  <r>
    <d v="2025-05-13T00:00:00"/>
    <s v="MATERIAIS DE ESCRITORIO-MATERIAS DE ESCRITORIO (100,00%);"/>
    <m/>
    <n v="5.8"/>
    <n v="29399.819999999982"/>
    <x v="64"/>
    <x v="0"/>
    <n v="5"/>
    <x v="4"/>
    <x v="1"/>
    <x v="0"/>
  </r>
  <r>
    <d v="2025-05-13T00:00:00"/>
    <s v="UNIMED GILVAN MÊS 04/2025-PLANO DE SAUDE GILVAN / GENILDO (100,00%);"/>
    <m/>
    <n v="2418.54"/>
    <n v="26981.279999999981"/>
    <x v="67"/>
    <x v="0"/>
    <n v="5"/>
    <x v="4"/>
    <x v="1"/>
    <x v="0"/>
  </r>
  <r>
    <d v="2025-05-13T00:00:00"/>
    <s v="UNIMED GENILDO MÊS 04/2025-PLANO DE SAUDE GILVAN / GENILDO (100,00%);"/>
    <m/>
    <n v="3305.21"/>
    <n v="23676.069999999982"/>
    <x v="67"/>
    <x v="0"/>
    <n v="5"/>
    <x v="4"/>
    <x v="1"/>
    <x v="0"/>
  </r>
  <r>
    <d v="2025-05-13T00:00:00"/>
    <s v="DESPESA VIAGEM REF. SEMANA 12/05 A 16/05-REFEIÇÕES COLABORADORES (49,61%)"/>
    <m/>
    <n v="1919.9"/>
    <n v="21756.16999999998"/>
    <x v="35"/>
    <x v="0"/>
    <n v="5"/>
    <x v="4"/>
    <x v="1"/>
    <x v="0"/>
  </r>
  <r>
    <d v="2025-05-13T00:00:00"/>
    <s v="DESPESA VIAGEM REF. SEMANA 12/05 A 16/05-PASSAGENS COLABORADORES (50,39%);"/>
    <m/>
    <n v="1950.1"/>
    <n v="19806.069999999982"/>
    <x v="36"/>
    <x v="0"/>
    <n v="5"/>
    <x v="4"/>
    <x v="1"/>
    <x v="0"/>
  </r>
  <r>
    <d v="2025-05-13T00:00:00"/>
    <s v="REFEIÇÃO COLABORADORES-REFEIÇÕES COLABORADORES (100,00%);"/>
    <m/>
    <n v="264"/>
    <n v="19542.069999999982"/>
    <x v="35"/>
    <x v="0"/>
    <n v="5"/>
    <x v="4"/>
    <x v="1"/>
    <x v="0"/>
  </r>
  <r>
    <d v="2025-05-13T00:00:00"/>
    <s v="AVALIAÇÃO DA TERRA - FAZENDA PG 50%-SERVIÇO CARTORIO (100,00%);"/>
    <m/>
    <n v="1150"/>
    <n v="18392.069999999982"/>
    <x v="59"/>
    <x v="0"/>
    <n v="5"/>
    <x v="4"/>
    <x v="1"/>
    <x v="0"/>
  </r>
  <r>
    <d v="2025-05-14T00:00:00"/>
    <s v="PLACAS DE AGULHEIRO-MANUTENÇÃO/PEÇAS MAQUINAS E EQUIPAMENTOS (100,00%);"/>
    <m/>
    <n v="2587.5700000000002"/>
    <n v="15804.499999999982"/>
    <x v="48"/>
    <x v="0"/>
    <n v="5"/>
    <x v="4"/>
    <x v="1"/>
    <x v="0"/>
  </r>
  <r>
    <d v="2025-05-14T00:00:00"/>
    <s v="TREINAMENTO NR6 EPIs e EPCs-CURSOS / TREINAMENTOS  (100,00%);"/>
    <m/>
    <n v="795.6"/>
    <n v="15008.899999999981"/>
    <x v="63"/>
    <x v="0"/>
    <n v="5"/>
    <x v="4"/>
    <x v="1"/>
    <x v="0"/>
  </r>
  <r>
    <d v="2025-05-14T00:00:00"/>
    <s v="TREINAMENTO ATENDIMENTO PRÉ HOSPITALAR-CURSOS / TREINAMENTOS  (100,00%);"/>
    <m/>
    <n v="76.48"/>
    <n v="14932.419999999982"/>
    <x v="63"/>
    <x v="0"/>
    <n v="5"/>
    <x v="4"/>
    <x v="1"/>
    <x v="0"/>
  </r>
  <r>
    <d v="2025-05-14T00:00:00"/>
    <s v="LOTE 14 REF. 04/2025-IPTU (100,00%);"/>
    <m/>
    <n v="363.44"/>
    <n v="14568.979999999981"/>
    <x v="104"/>
    <x v="0"/>
    <n v="5"/>
    <x v="4"/>
    <x v="1"/>
    <x v="0"/>
  </r>
  <r>
    <d v="2025-05-14T00:00:00"/>
    <s v="MATERIAIS DE LIMPEZA-MATERIAIS DE LIMPEZA / HIGIENE  (100,00%);"/>
    <m/>
    <n v="353"/>
    <n v="14215.979999999981"/>
    <x v="28"/>
    <x v="0"/>
    <n v="5"/>
    <x v="4"/>
    <x v="1"/>
    <x v="0"/>
  </r>
  <r>
    <d v="2025-05-14T00:00:00"/>
    <s v="MATERIAIS DE CONSUMO-MATERIAIS DE CONSUMO EM OBRAS  (100,00%);"/>
    <m/>
    <n v="460.44"/>
    <n v="13755.539999999981"/>
    <x v="23"/>
    <x v="0"/>
    <n v="5"/>
    <x v="4"/>
    <x v="1"/>
    <x v="0"/>
  </r>
  <r>
    <d v="2025-05-14T00:00:00"/>
    <s v="EPIS-EPIS (100,00%);"/>
    <m/>
    <n v="1024.8499999999999"/>
    <n v="12730.689999999981"/>
    <x v="20"/>
    <x v="0"/>
    <n v="5"/>
    <x v="4"/>
    <x v="1"/>
    <x v="0"/>
  </r>
  <r>
    <d v="2025-05-14T00:00:00"/>
    <s v="MATERIAL DE CONSUMO-MATERIAIS DE CONSUMO EM OBRAS  (100,00%);"/>
    <m/>
    <n v="501"/>
    <n v="12229.689999999981"/>
    <x v="23"/>
    <x v="0"/>
    <n v="5"/>
    <x v="4"/>
    <x v="1"/>
    <x v="0"/>
  </r>
  <r>
    <d v="2025-05-14T00:00:00"/>
    <s v="EPIS-EPIS (100,00%);"/>
    <m/>
    <n v="1033.2"/>
    <n v="11196.48999999998"/>
    <x v="20"/>
    <x v="0"/>
    <n v="5"/>
    <x v="4"/>
    <x v="1"/>
    <x v="0"/>
  </r>
  <r>
    <d v="2025-05-14T00:00:00"/>
    <s v="EPIS-EPIS (100,00%);"/>
    <m/>
    <n v="1396.72"/>
    <n v="9799.7699999999804"/>
    <x v="20"/>
    <x v="0"/>
    <n v="5"/>
    <x v="4"/>
    <x v="1"/>
    <x v="0"/>
  </r>
  <r>
    <d v="2025-05-14T00:00:00"/>
    <s v="EPIS-EPIS (100,00%);"/>
    <m/>
    <n v="1015.63"/>
    <n v="8784.1399999999812"/>
    <x v="20"/>
    <x v="0"/>
    <n v="5"/>
    <x v="4"/>
    <x v="1"/>
    <x v="0"/>
  </r>
  <r>
    <d v="2025-05-14T00:00:00"/>
    <s v="CONFECÇÃO DE PCA E CONFECÇÃO DE PPR-PROGRAMA DE SEGURANÇA DO TRABALHO  (100,00%);"/>
    <m/>
    <n v="685.1"/>
    <n v="8099.0399999999809"/>
    <x v="65"/>
    <x v="0"/>
    <n v="5"/>
    <x v="4"/>
    <x v="1"/>
    <x v="0"/>
  </r>
  <r>
    <d v="2025-05-14T00:00:00"/>
    <s v="MATERIAIS DE CONSUMO-MATERIAIS DE CONSUMO EM OBRAS  (100,00%);"/>
    <m/>
    <n v="512.4"/>
    <n v="7586.6399999999812"/>
    <x v="23"/>
    <x v="0"/>
    <n v="5"/>
    <x v="4"/>
    <x v="1"/>
    <x v="0"/>
  </r>
  <r>
    <d v="2025-05-14T00:00:00"/>
    <s v="MATERIAIS ELETRICOS-MATERIAL ELETRICO  (100,00%);"/>
    <m/>
    <n v="414.95"/>
    <n v="7171.6899999999814"/>
    <x v="111"/>
    <x v="0"/>
    <n v="5"/>
    <x v="4"/>
    <x v="1"/>
    <x v="0"/>
  </r>
  <r>
    <d v="2025-05-14T00:00:00"/>
    <s v="MANGUEIRA E CONEXÕES-MANGUEIRAS / CONEXÕES (100,00%);"/>
    <m/>
    <n v="688.34"/>
    <n v="6483.3499999999813"/>
    <x v="106"/>
    <x v="0"/>
    <n v="5"/>
    <x v="4"/>
    <x v="1"/>
    <x v="0"/>
  </r>
  <r>
    <d v="2025-05-14T00:00:00"/>
    <s v="EPIS-EPIS (100,00%);"/>
    <m/>
    <n v="164.25"/>
    <n v="6319.0999999999813"/>
    <x v="20"/>
    <x v="0"/>
    <n v="5"/>
    <x v="4"/>
    <x v="1"/>
    <x v="0"/>
  </r>
  <r>
    <d v="2025-05-14T00:00:00"/>
    <s v="SISTEMA OBRA PRIMA-SISTEMA / SERVIDOR  (100,00%);"/>
    <m/>
    <n v="765.54"/>
    <n v="5553.5599999999813"/>
    <x v="69"/>
    <x v="0"/>
    <n v="5"/>
    <x v="4"/>
    <x v="1"/>
    <x v="0"/>
  </r>
  <r>
    <d v="2025-05-14T00:00:00"/>
    <s v="EPIS-EPIS (100,00%);"/>
    <m/>
    <n v="833.25"/>
    <n v="4720.3099999999813"/>
    <x v="20"/>
    <x v="0"/>
    <n v="5"/>
    <x v="4"/>
    <x v="1"/>
    <x v="0"/>
  </r>
  <r>
    <d v="2025-05-14T00:00:00"/>
    <s v="PLANO ODONTOLÓGICO REF. 04/2024-PLANO DE SAUDE  (100,00%);"/>
    <m/>
    <n v="304.47000000000003"/>
    <n v="4415.839999999981"/>
    <x v="67"/>
    <x v="0"/>
    <n v="5"/>
    <x v="4"/>
    <x v="1"/>
    <x v="0"/>
  </r>
  <r>
    <d v="2025-05-14T00:00:00"/>
    <s v="UNIFORMES-UNIFORMES (100,00%);"/>
    <m/>
    <n v="6760"/>
    <n v="-2344.160000000019"/>
    <x v="19"/>
    <x v="0"/>
    <n v="5"/>
    <x v="4"/>
    <x v="1"/>
    <x v="0"/>
  </r>
  <r>
    <d v="2025-05-14T00:00:00"/>
    <s v="MAT. CONSUMO EM OBRA-MATERIAIS DE CONSUMO EM OBRAS  (100,00%);"/>
    <m/>
    <n v="245"/>
    <n v="-2589.160000000019"/>
    <x v="23"/>
    <x v="0"/>
    <n v="5"/>
    <x v="4"/>
    <x v="1"/>
    <x v="0"/>
  </r>
  <r>
    <d v="2025-05-14T00:00:00"/>
    <s v="FRETE TRANSPORTADORA SÃO PAULO X GOIÂNIA-FRETE TRANSPORTADORA (100,00%);"/>
    <m/>
    <n v="222.91"/>
    <n v="-2812.0700000000188"/>
    <x v="31"/>
    <x v="0"/>
    <n v="5"/>
    <x v="4"/>
    <x v="1"/>
    <x v="0"/>
  </r>
  <r>
    <d v="2025-05-14T00:00:00"/>
    <s v="LOCAÇÃO CONTAINER REF. 23/03 A 23/04-LOCAÇÃO CONTAINER  (100,00%);"/>
    <m/>
    <n v="1505"/>
    <n v="-4317.0700000000188"/>
    <x v="22"/>
    <x v="0"/>
    <n v="5"/>
    <x v="4"/>
    <x v="1"/>
    <x v="0"/>
  </r>
  <r>
    <d v="2025-05-14T00:00:00"/>
    <s v="REFEIÇÃO COLABORADORES-REFEIÇÕES COLABORADORES (100,00%);"/>
    <m/>
    <n v="5044"/>
    <n v="-9361.0700000000179"/>
    <x v="35"/>
    <x v="0"/>
    <n v="5"/>
    <x v="4"/>
    <x v="1"/>
    <x v="0"/>
  </r>
  <r>
    <d v="2025-05-14T00:00:00"/>
    <s v="SISTEMA/SERVIDOR REF. 04/2025-SISTEMA / SERVIDOR  (100,00%);"/>
    <m/>
    <n v="1567.02"/>
    <n v="-10928.090000000018"/>
    <x v="69"/>
    <x v="0"/>
    <n v="5"/>
    <x v="4"/>
    <x v="1"/>
    <x v="0"/>
  </r>
  <r>
    <d v="2025-05-14T00:00:00"/>
    <s v="CALIBRAÇÃO RUGOSÍMETRO-MANUTENÇÃO/PEÇAS MAQUINAS E EQUIPAMENTOS (100,00%);"/>
    <m/>
    <n v="167"/>
    <n v="-11095.090000000018"/>
    <x v="48"/>
    <x v="0"/>
    <n v="5"/>
    <x v="4"/>
    <x v="1"/>
    <x v="0"/>
  </r>
  <r>
    <d v="2025-05-14T00:00:00"/>
    <s v="TELEMETRIA / COBLI-SERVIÇO TELEMETRIA / FADIGA (100,00%);"/>
    <m/>
    <n v="1999.4"/>
    <n v="-13094.490000000018"/>
    <x v="90"/>
    <x v="0"/>
    <n v="5"/>
    <x v="4"/>
    <x v="1"/>
    <x v="0"/>
  </r>
  <r>
    <d v="2025-05-14T00:00:00"/>
    <s v="RESTAURANTE MATA FOME - PIX 57.730.611/0001-02-REFEIÇÕES COLABORADORES (100,00%);"/>
    <m/>
    <n v="4136"/>
    <n v="-17230.49000000002"/>
    <x v="35"/>
    <x v="0"/>
    <n v="5"/>
    <x v="4"/>
    <x v="1"/>
    <x v="0"/>
  </r>
  <r>
    <d v="2025-05-14T00:00:00"/>
    <s v="MASTER TUR TRANSPORTE - PIX 46.829.447/0001-79-TRANSPORTE DE COLABORADORES  (100,00%);"/>
    <m/>
    <n v="10000"/>
    <n v="-27230.49000000002"/>
    <x v="39"/>
    <x v="0"/>
    <n v="5"/>
    <x v="4"/>
    <x v="1"/>
    <x v="0"/>
  </r>
  <r>
    <d v="2025-05-14T00:00:00"/>
    <s v="LOCAÇÃO CONTAINER REF. 05/05 A 04/06-LOCAÇÃO CONTAINER  (100,00%);"/>
    <m/>
    <n v="925.2"/>
    <n v="-28155.690000000021"/>
    <x v="22"/>
    <x v="0"/>
    <n v="5"/>
    <x v="4"/>
    <x v="1"/>
    <x v="0"/>
  </r>
  <r>
    <d v="2025-05-14T00:00:00"/>
    <s v="REFEIÇÕES COLABORADORES-REFEIÇÕES COLABORADORES (100,00%);"/>
    <m/>
    <n v="961.86"/>
    <n v="-29117.550000000021"/>
    <x v="35"/>
    <x v="0"/>
    <n v="5"/>
    <x v="4"/>
    <x v="1"/>
    <x v="0"/>
  </r>
  <r>
    <d v="2025-05-14T00:00:00"/>
    <s v="SISTEMA / SERVIDOR-SISTEMA / SERVIDOR  (100,00%);"/>
    <m/>
    <n v="730.94"/>
    <n v="-29848.49000000002"/>
    <x v="69"/>
    <x v="0"/>
    <n v="5"/>
    <x v="4"/>
    <x v="1"/>
    <x v="0"/>
  </r>
  <r>
    <d v="2025-05-14T00:00:00"/>
    <s v="VALE ALIMENTAÇÃO REF. 04/2025-VALE ALIMENTAÇÃO (100,00%);"/>
    <m/>
    <n v="18858.670000000002"/>
    <n v="-48707.160000000018"/>
    <x v="76"/>
    <x v="0"/>
    <n v="5"/>
    <x v="4"/>
    <x v="1"/>
    <x v="0"/>
  </r>
  <r>
    <d v="2025-05-14T00:00:00"/>
    <s v="EXAMES - ASO-EXAMES  (100,00%);"/>
    <m/>
    <n v="1750"/>
    <n v="-50457.160000000018"/>
    <x v="56"/>
    <x v="0"/>
    <n v="5"/>
    <x v="4"/>
    <x v="1"/>
    <x v="0"/>
  </r>
  <r>
    <d v="2025-05-14T00:00:00"/>
    <s v="COMBUSTIVEL-COMBUSTIVEL VEICULOS (43,53%);"/>
    <m/>
    <n v="1235.3499999999999"/>
    <n v="-51692.510000000017"/>
    <x v="26"/>
    <x v="0"/>
    <n v="5"/>
    <x v="4"/>
    <x v="1"/>
    <x v="0"/>
  </r>
  <r>
    <d v="2025-05-14T00:00:00"/>
    <s v="COMBUSTIVELCOMBUSTIVEL EQUIPAMENTOS (56,47%);"/>
    <m/>
    <n v="1602.59"/>
    <n v="-53295.100000000013"/>
    <x v="27"/>
    <x v="0"/>
    <n v="5"/>
    <x v="4"/>
    <x v="1"/>
    <x v="0"/>
  </r>
  <r>
    <d v="2025-05-14T00:00:00"/>
    <s v="AUTO POSTO VITÓRIA RÉGIA - PIX 04.157.583/0001-10-COMBUSTIVEL VEICULOS (100,00%);"/>
    <m/>
    <n v="2019.32"/>
    <n v="-55314.420000000013"/>
    <x v="26"/>
    <x v="0"/>
    <n v="5"/>
    <x v="4"/>
    <x v="1"/>
    <x v="0"/>
  </r>
  <r>
    <d v="2025-05-14T00:00:00"/>
    <s v="HOSPEDAGEM DE SITE / E-MAIL-SISTEMA / SERVIDOR  (100,00%);"/>
    <m/>
    <n v="773.22"/>
    <n v="-56087.640000000014"/>
    <x v="69"/>
    <x v="0"/>
    <n v="5"/>
    <x v="4"/>
    <x v="1"/>
    <x v="0"/>
  </r>
  <r>
    <d v="2025-05-14T00:00:00"/>
    <s v="JULIO CESAR DE OLIVEIRA QUEIROZ - PIX 416.142.593-72-TRANSPORTE DE COLABORADORES  (100,00%);"/>
    <m/>
    <n v="6640"/>
    <n v="-62727.640000000021"/>
    <x v="39"/>
    <x v="0"/>
    <n v="5"/>
    <x v="4"/>
    <x v="1"/>
    <x v="0"/>
  </r>
  <r>
    <d v="2025-05-14T00:00:00"/>
    <s v="CASARÃO MATERIAIS P/ CONSTRUÇÃO - PIX (62) 9 8134-3072-MATERIAIS DE CONSUMO EM OBRAS  (100,00%);"/>
    <m/>
    <n v="239.47"/>
    <n v="-62967.110000000022"/>
    <x v="23"/>
    <x v="0"/>
    <n v="5"/>
    <x v="4"/>
    <x v="1"/>
    <x v="0"/>
  </r>
  <r>
    <d v="2025-05-14T00:00:00"/>
    <s v="SERVIÇOS DE UBER-SERVIÇO MOTOBOY / UBER  (100,00%);"/>
    <m/>
    <n v="50"/>
    <n v="-63017.110000000022"/>
    <x v="73"/>
    <x v="0"/>
    <n v="5"/>
    <x v="4"/>
    <x v="1"/>
    <x v="0"/>
  </r>
  <r>
    <d v="2025-05-14T00:00:00"/>
    <s v="BM ELETROMOVEIS - PIX 54-712-878-0001/89-MOVEIS OBRAS  (100,00%);"/>
    <m/>
    <n v="1490"/>
    <n v="-64507.110000000022"/>
    <x v="98"/>
    <x v="0"/>
    <n v="5"/>
    <x v="4"/>
    <x v="1"/>
    <x v="0"/>
  </r>
  <r>
    <d v="2025-05-14T00:00:00"/>
    <s v="CAIXA ROTATIVO MES ABRIL A MAIO 2025-MATERIAIS DE LIMPEZA / HIGIENE  (100,00%);"/>
    <m/>
    <n v="500"/>
    <n v="-65007.110000000022"/>
    <x v="28"/>
    <x v="0"/>
    <n v="5"/>
    <x v="4"/>
    <x v="1"/>
    <x v="0"/>
  </r>
  <r>
    <d v="2025-05-14T00:00:00"/>
    <s v="ARTHUR RODRIGUES SEIDEMAN - PIX (64) 9 9302-3866-TRANSPORTE DE COLABORADORES  (100,00%);"/>
    <m/>
    <n v="560"/>
    <n v="-65567.110000000015"/>
    <x v="39"/>
    <x v="0"/>
    <n v="5"/>
    <x v="4"/>
    <x v="1"/>
    <x v="0"/>
  </r>
  <r>
    <d v="2025-05-14T00:00:00"/>
    <s v="ESPEDITO NICOLAU DOS SANTOS - PIX 271.495.521-53-SERVIÇO PLOTAGEM / ADESIVO / PLACAS / CRACHAS  (100,00%);"/>
    <m/>
    <n v="380"/>
    <n v="-65947.110000000015"/>
    <x v="75"/>
    <x v="0"/>
    <n v="5"/>
    <x v="4"/>
    <x v="1"/>
    <x v="0"/>
  </r>
  <r>
    <d v="2025-05-14T00:00:00"/>
    <s v="REFEIÇÃO COLABORADORES-REFEIÇÕES COLABORADORES (100,00%);"/>
    <m/>
    <n v="3690"/>
    <n v="-69637.110000000015"/>
    <x v="35"/>
    <x v="0"/>
    <n v="5"/>
    <x v="4"/>
    <x v="1"/>
    <x v="0"/>
  </r>
  <r>
    <d v="2025-05-14T00:00:00"/>
    <s v="MULTA DE TRANSITO YCARO GOMES-MULTAS DE TRANSITO  (100,00%);"/>
    <m/>
    <n v="1540.71"/>
    <n v="-71177.820000000022"/>
    <x v="42"/>
    <x v="0"/>
    <n v="5"/>
    <x v="4"/>
    <x v="1"/>
    <x v="0"/>
  </r>
  <r>
    <d v="2025-05-14T00:00:00"/>
    <s v="CARLOS DE JESUS SANTANA-ACERTO RESCISORIOS  (100,00%);"/>
    <m/>
    <n v="13789.26"/>
    <n v="-84967.080000000016"/>
    <x v="51"/>
    <x v="0"/>
    <n v="5"/>
    <x v="4"/>
    <x v="1"/>
    <x v="0"/>
  </r>
  <r>
    <d v="2025-05-14T00:00:00"/>
    <s v="PLANO DE SAÚDE REF. MÊS 05/2025-PLANO DE SAUDE  (100,00%);"/>
    <m/>
    <n v="1592.15"/>
    <n v="-86559.23000000001"/>
    <x v="67"/>
    <x v="0"/>
    <n v="5"/>
    <x v="4"/>
    <x v="1"/>
    <x v="0"/>
  </r>
  <r>
    <d v="2025-05-14T00:00:00"/>
    <s v="ANTONIO CARLOS SILVA ALVES - PIX Cs123phb@gmail.com-TRANSPORTE DE COLABORADORES  (100,00%);"/>
    <m/>
    <n v="100"/>
    <n v="-86659.23000000001"/>
    <x v="39"/>
    <x v="0"/>
    <n v="5"/>
    <x v="4"/>
    <x v="1"/>
    <x v="0"/>
  </r>
  <r>
    <d v="2025-05-14T00:00:00"/>
    <s v="PAGAMENTO 50% BACIA DE CONTENÇÃO P/ PRODUTOS QUÍMICOS-MATERIAIS DE CONSUMO EM OBRAS  (100,00%);"/>
    <m/>
    <n v="245"/>
    <n v="-86904.23000000001"/>
    <x v="23"/>
    <x v="0"/>
    <n v="5"/>
    <x v="4"/>
    <x v="1"/>
    <x v="0"/>
  </r>
  <r>
    <d v="2025-05-14T00:00:00"/>
    <s v="ALIMENTAÇÃO ADM-ALIMENTAÇÃO ADM (100,00%);"/>
    <m/>
    <n v="128"/>
    <n v="-87032.23000000001"/>
    <x v="66"/>
    <x v="0"/>
    <n v="5"/>
    <x v="4"/>
    <x v="1"/>
    <x v="0"/>
  </r>
  <r>
    <d v="2025-05-14T00:00:00"/>
    <s v="MAT. DE CONSUMO-MATERIAIS DE CONSUMO EM OBRAS  (100,00%);"/>
    <m/>
    <n v="19.5"/>
    <n v="-87051.73000000001"/>
    <x v="23"/>
    <x v="0"/>
    <n v="5"/>
    <x v="4"/>
    <x v="1"/>
    <x v="0"/>
  </r>
  <r>
    <d v="2025-05-14T00:00:00"/>
    <s v="MATERIAIS DE LIMPEZA-MATERIAIS DE LIMPEZA / HIGIENE  (100,00%);"/>
    <m/>
    <n v="36"/>
    <n v="-87087.73000000001"/>
    <x v="28"/>
    <x v="0"/>
    <n v="5"/>
    <x v="4"/>
    <x v="1"/>
    <x v="0"/>
  </r>
  <r>
    <d v="2025-05-14T00:00:00"/>
    <s v="AUTO POSTO VITÓRIA RÉGIA - PIX 04.157.583/0001-10-SERVIÇO LAVA JATO (100,00%);"/>
    <m/>
    <n v="210"/>
    <n v="-87297.73000000001"/>
    <x v="47"/>
    <x v="0"/>
    <n v="5"/>
    <x v="4"/>
    <x v="1"/>
    <x v="0"/>
  </r>
  <r>
    <d v="2025-05-14T00:00:00"/>
    <s v="PASSAGEM COLABORADOR ALISSON MELO-PASSAGENS COLABORADORES (100,00%);"/>
    <m/>
    <n v="1520"/>
    <n v="-88817.73000000001"/>
    <x v="36"/>
    <x v="0"/>
    <n v="5"/>
    <x v="4"/>
    <x v="1"/>
    <x v="0"/>
  </r>
  <r>
    <d v="2025-05-14T00:00:00"/>
    <s v="TRANSFERÊNCIA ENTRE BANCOS SAFRA X ITAÚ-Transferência entre Bancos (100,00%);"/>
    <n v="70000"/>
    <m/>
    <n v="-18817.73000000001"/>
    <x v="6"/>
    <x v="0"/>
    <n v="5"/>
    <x v="4"/>
    <x v="1"/>
    <x v="0"/>
  </r>
  <r>
    <d v="2025-05-14T00:00:00"/>
    <s v="PASSAGEM COLABORADOR ERIVALDO NASCIMENTO-PASSAGENS COLABORADORES (100,00%);"/>
    <m/>
    <n v="30"/>
    <n v="-18847.73000000001"/>
    <x v="36"/>
    <x v="0"/>
    <n v="5"/>
    <x v="4"/>
    <x v="1"/>
    <x v="0"/>
  </r>
  <r>
    <d v="2025-05-14T00:00:00"/>
    <s v="DESPESA VIAGEM COLABORADOR GIVANILSON BARBOSA-REFEIÇÕES COLABORADORES (54,55%);"/>
    <m/>
    <n v="240.02"/>
    <n v="-19087.750000000011"/>
    <x v="35"/>
    <x v="0"/>
    <n v="5"/>
    <x v="4"/>
    <x v="1"/>
    <x v="0"/>
  </r>
  <r>
    <d v="2025-05-14T00:00:00"/>
    <s v="DESPESA VIAGEM COLABORADOR GIVANILSON BARBOSA-PASSAGENS COLABORADORES (45,45%);"/>
    <m/>
    <n v="199.98"/>
    <n v="-19287.73000000001"/>
    <x v="36"/>
    <x v="0"/>
    <n v="5"/>
    <x v="4"/>
    <x v="1"/>
    <x v="0"/>
  </r>
  <r>
    <d v="2025-05-14T00:00:00"/>
    <s v="EXAME - ASO-EXAMES  (100,00%);"/>
    <m/>
    <n v="177"/>
    <n v="-19464.73000000001"/>
    <x v="56"/>
    <x v="0"/>
    <n v="5"/>
    <x v="4"/>
    <x v="1"/>
    <x v="0"/>
  </r>
  <r>
    <d v="2025-05-15T00:00:00"/>
    <s v="FOSFATO-Recebimento de Clientes (100,00%);"/>
    <n v="18294.900000000001"/>
    <m/>
    <n v="-1169.830000000009"/>
    <x v="3"/>
    <x v="0"/>
    <n v="5"/>
    <x v="4"/>
    <x v="1"/>
    <x v="0"/>
  </r>
  <r>
    <d v="2025-05-15T00:00:00"/>
    <s v="NIOBIO-Recebimento de Clientes (100,00%);"/>
    <n v="82032.51999999999"/>
    <m/>
    <n v="80862.689999999973"/>
    <x v="3"/>
    <x v="0"/>
    <n v="5"/>
    <x v="4"/>
    <x v="1"/>
    <x v="0"/>
  </r>
  <r>
    <d v="2025-05-15T00:00:00"/>
    <s v="NIOBIO-Recebimento de Clientes (100,00%);"/>
    <n v="53487.46"/>
    <m/>
    <n v="134350.14999999997"/>
    <x v="3"/>
    <x v="0"/>
    <n v="5"/>
    <x v="4"/>
    <x v="1"/>
    <x v="0"/>
  </r>
  <r>
    <d v="2025-05-15T00:00:00"/>
    <s v="GASTOS COM PROPAGANDA/ COMERCIAL-SERVIÇO GOOGLE ADS (100,00%);"/>
    <m/>
    <n v="2000"/>
    <n v="132350.14999999997"/>
    <x v="87"/>
    <x v="0"/>
    <n v="5"/>
    <x v="4"/>
    <x v="1"/>
    <x v="0"/>
  </r>
  <r>
    <d v="2025-05-15T00:00:00"/>
    <s v="ANUIDADE ITAÚ-TARIFAS BANCARIAS (100,00%);"/>
    <m/>
    <n v="109.75"/>
    <n v="132240.39999999997"/>
    <x v="8"/>
    <x v="0"/>
    <n v="5"/>
    <x v="4"/>
    <x v="1"/>
    <x v="0"/>
  </r>
  <r>
    <d v="2025-05-15T00:00:00"/>
    <s v="ANUIDADE ITAÚ NOVO 9/12-TARIFAS BANCARIAS (100,00%);"/>
    <m/>
    <n v="38.25"/>
    <n v="132202.14999999997"/>
    <x v="8"/>
    <x v="0"/>
    <n v="5"/>
    <x v="4"/>
    <x v="1"/>
    <x v="0"/>
  </r>
  <r>
    <d v="2025-05-15T00:00:00"/>
    <s v="SEGURO RANGER PRW 5/10-SEGUROS DE VEICULOS  (100,00%);"/>
    <m/>
    <n v="564.98"/>
    <n v="131637.16999999995"/>
    <x v="71"/>
    <x v="0"/>
    <n v="5"/>
    <x v="4"/>
    <x v="1"/>
    <x v="0"/>
  </r>
  <r>
    <d v="2025-05-15T00:00:00"/>
    <s v="YELUMSEG / RANGER GENILDO 5/10-SEGUROS DE VEICULOS  (100,00%);"/>
    <m/>
    <n v="580.69000000000005"/>
    <n v="131056.47999999995"/>
    <x v="71"/>
    <x v="0"/>
    <n v="5"/>
    <x v="4"/>
    <x v="1"/>
    <x v="0"/>
  </r>
  <r>
    <d v="2025-05-15T00:00:00"/>
    <s v="INFOMIDIA / NOTEBOOK SANSUMG 4/6-MATERIAIS DE INFORMATICA / COMPUTADOR (100,00%);"/>
    <m/>
    <n v="301.37"/>
    <n v="130755.10999999996"/>
    <x v="70"/>
    <x v="0"/>
    <n v="5"/>
    <x v="4"/>
    <x v="1"/>
    <x v="0"/>
  </r>
  <r>
    <d v="2025-05-15T00:00:00"/>
    <s v="PISOS P/ GALPÃO ADM 4/10-DESPESAS C/ CONSTRUÇÃO ESCRITORIO ADM  (100,00%);"/>
    <m/>
    <n v="445"/>
    <n v="130310.10999999996"/>
    <x v="112"/>
    <x v="0"/>
    <n v="5"/>
    <x v="4"/>
    <x v="1"/>
    <x v="0"/>
  </r>
  <r>
    <d v="2025-05-15T00:00:00"/>
    <s v="PISOS P/ GALPÃO ADM 4/10-DESPESAS C/ CONSTRUÇÃO ESCRITORIO ADM  (100,00%);"/>
    <m/>
    <n v="1500"/>
    <n v="128810.10999999996"/>
    <x v="112"/>
    <x v="0"/>
    <n v="5"/>
    <x v="4"/>
    <x v="1"/>
    <x v="0"/>
  </r>
  <r>
    <d v="2025-05-15T00:00:00"/>
    <s v="MANUTENÇÃO VEÍCULO FIAT TORO 3/4-MANUTENÇÃO/PEÇAS  VEICULOS (100,00%);"/>
    <m/>
    <n v="1050"/>
    <n v="127760.10999999996"/>
    <x v="43"/>
    <x v="0"/>
    <n v="5"/>
    <x v="4"/>
    <x v="1"/>
    <x v="0"/>
  </r>
  <r>
    <d v="2025-05-15T00:00:00"/>
    <s v="INFOMIDIA / ALEX COMPUTADOR ADM 3/6-MATERIAIS DE INFORMATICA / COMPUTADOR (100,00%);"/>
    <m/>
    <n v="332.22"/>
    <n v="127427.88999999996"/>
    <x v="70"/>
    <x v="0"/>
    <n v="5"/>
    <x v="4"/>
    <x v="1"/>
    <x v="0"/>
  </r>
  <r>
    <d v="2025-05-15T00:00:00"/>
    <s v="MANUTENÇÃO VEÍCULO FIAT TORO (BOMBA INJETORA) 3/4-MANUTENÇÃO/PEÇAS  VEICULOS (100,00%);"/>
    <m/>
    <n v="1032.5"/>
    <n v="126395.38999999996"/>
    <x v="43"/>
    <x v="0"/>
    <n v="5"/>
    <x v="4"/>
    <x v="1"/>
    <x v="0"/>
  </r>
  <r>
    <d v="2025-05-15T00:00:00"/>
    <s v="REDE MENDES / 06 PNEUS ÔNIBUS SCANER 03/03-MANUTENÇÃO/PEÇAS  VEICULOS (100,00%);"/>
    <m/>
    <n v="1360"/>
    <n v="125035.38999999996"/>
    <x v="43"/>
    <x v="0"/>
    <n v="5"/>
    <x v="4"/>
    <x v="1"/>
    <x v="0"/>
  </r>
  <r>
    <d v="2025-05-15T00:00:00"/>
    <s v="CENTER PISOS / PISOS CONSTRUÇÃO ADM 2/2-DESPESAS C/ CONSTRUÇÃO ESCRITORIO ADM  (100,00%);"/>
    <m/>
    <n v="1316.8"/>
    <n v="123718.58999999995"/>
    <x v="112"/>
    <x v="0"/>
    <n v="5"/>
    <x v="4"/>
    <x v="1"/>
    <x v="0"/>
  </r>
  <r>
    <d v="2025-05-15T00:00:00"/>
    <s v="COMPUTADOR / ADM RH 2/6-MATERIAIS DE INFORMATICA / COMPUTADOR (100,00%);"/>
    <m/>
    <n v="331.38"/>
    <n v="123387.20999999995"/>
    <x v="70"/>
    <x v="0"/>
    <n v="5"/>
    <x v="4"/>
    <x v="1"/>
    <x v="0"/>
  </r>
  <r>
    <d v="2025-05-15T00:00:00"/>
    <s v="REFORMULAÇÃO SITE A IDEAL PARTNER GOOGLE 2/10-SISTEMA / SERVIDOR  (100,00%);"/>
    <m/>
    <n v="250"/>
    <n v="123137.20999999995"/>
    <x v="69"/>
    <x v="0"/>
    <n v="5"/>
    <x v="4"/>
    <x v="1"/>
    <x v="0"/>
  </r>
  <r>
    <d v="2025-05-15T00:00:00"/>
    <s v="UBER-SERVIÇO MOTOBOY / UBER  (100,00%);"/>
    <m/>
    <n v="339.06"/>
    <n v="122798.14999999995"/>
    <x v="73"/>
    <x v="0"/>
    <n v="5"/>
    <x v="4"/>
    <x v="1"/>
    <x v="0"/>
  </r>
  <r>
    <d v="2025-05-15T00:00:00"/>
    <s v="CASA DO MARCINEIRO / MESA ADM ESCRITÓRIO 1/10-DESPESAS C/ CONSTRUÇÃO ESCRITORIO ADM  (100,00%);"/>
    <m/>
    <n v="1495"/>
    <n v="121303.14999999995"/>
    <x v="112"/>
    <x v="0"/>
    <n v="5"/>
    <x v="4"/>
    <x v="1"/>
    <x v="0"/>
  </r>
  <r>
    <d v="2025-05-15T00:00:00"/>
    <s v="PASSAGEM AZUL / YCARO-PASSAGENS COLABORADORES (100,00%);"/>
    <m/>
    <n v="1411.47"/>
    <n v="119891.67999999995"/>
    <x v="36"/>
    <x v="0"/>
    <n v="5"/>
    <x v="4"/>
    <x v="1"/>
    <x v="0"/>
  </r>
  <r>
    <d v="2025-05-15T00:00:00"/>
    <s v="PASSAGEM 123 MILHA STEFÂNIA 1/3-PASSAGENS COLABORADORES (100,00%);"/>
    <m/>
    <n v="589.67999999999995"/>
    <n v="119301.99999999996"/>
    <x v="36"/>
    <x v="0"/>
    <n v="5"/>
    <x v="4"/>
    <x v="1"/>
    <x v="0"/>
  </r>
  <r>
    <d v="2025-05-15T00:00:00"/>
    <s v="GUIA CARTÓRIO 2º-SERVIÇO CARTORIO (100,00%);"/>
    <m/>
    <n v="90.34"/>
    <n v="119211.65999999996"/>
    <x v="59"/>
    <x v="0"/>
    <n v="5"/>
    <x v="4"/>
    <x v="1"/>
    <x v="0"/>
  </r>
  <r>
    <d v="2025-05-15T00:00:00"/>
    <s v="GUIA CARTÓRIO 2º-SERVIÇO CARTORIO (100,00%);"/>
    <m/>
    <n v="90.34"/>
    <n v="119121.31999999996"/>
    <x v="59"/>
    <x v="0"/>
    <n v="5"/>
    <x v="4"/>
    <x v="1"/>
    <x v="0"/>
  </r>
  <r>
    <d v="2025-05-15T00:00:00"/>
    <s v="STARLINK INTERNET-INTERNET OBRAS  (100,00%);"/>
    <m/>
    <n v="235.52"/>
    <n v="118885.79999999996"/>
    <x v="30"/>
    <x v="0"/>
    <n v="5"/>
    <x v="4"/>
    <x v="1"/>
    <x v="0"/>
  </r>
  <r>
    <d v="2025-05-15T00:00:00"/>
    <s v="STARLINK INTERNET-INTERNET OBRAS  (100,00%);"/>
    <m/>
    <n v="235.52"/>
    <n v="118650.27999999996"/>
    <x v="30"/>
    <x v="0"/>
    <n v="5"/>
    <x v="4"/>
    <x v="1"/>
    <x v="0"/>
  </r>
  <r>
    <d v="2025-05-15T00:00:00"/>
    <s v="AUTENTIQUE.COM-SISTEMA / SERVIDOR  (100,00%);"/>
    <m/>
    <n v="99"/>
    <n v="118551.27999999996"/>
    <x v="69"/>
    <x v="0"/>
    <n v="5"/>
    <x v="4"/>
    <x v="1"/>
    <x v="0"/>
  </r>
  <r>
    <d v="2025-05-15T00:00:00"/>
    <s v="PORTO SEGURO / RANGER GILVAN 1/10-SEGUROS DE VEICULOS  (100,00%);"/>
    <m/>
    <n v="363.41"/>
    <n v="118187.86999999995"/>
    <x v="71"/>
    <x v="0"/>
    <n v="5"/>
    <x v="4"/>
    <x v="1"/>
    <x v="0"/>
  </r>
  <r>
    <d v="2025-05-15T00:00:00"/>
    <s v="MERCADO LIVRE / GRAVADOR DE REUNIÃO 1/2-MATERIAIS DE INFORMATICA / COMPUTADOR (100,00%);"/>
    <m/>
    <n v="638.17999999999995"/>
    <n v="117549.68999999996"/>
    <x v="70"/>
    <x v="0"/>
    <n v="5"/>
    <x v="4"/>
    <x v="1"/>
    <x v="0"/>
  </r>
  <r>
    <d v="2025-05-15T00:00:00"/>
    <s v="GOOGLE ONE GENILDO / ADM SISTEMA-SISTEMA / SERVIDOR  (100,00%);"/>
    <m/>
    <n v="499.9"/>
    <n v="117049.78999999996"/>
    <x v="69"/>
    <x v="0"/>
    <n v="5"/>
    <x v="4"/>
    <x v="1"/>
    <x v="0"/>
  </r>
  <r>
    <d v="2025-05-15T00:00:00"/>
    <s v="MERCADO LIVRE / SISTEMA-SISTEMA / SERVIDOR  (100,00%);"/>
    <m/>
    <n v="24.9"/>
    <n v="117024.88999999997"/>
    <x v="69"/>
    <x v="0"/>
    <n v="5"/>
    <x v="4"/>
    <x v="1"/>
    <x v="0"/>
  </r>
  <r>
    <d v="2025-05-15T00:00:00"/>
    <s v="NAVESA / MANUTENÇÃO RANGER GILVAN 1/4-MANUTENÇÃO/PEÇAS  VEICULOS (100,00%);"/>
    <m/>
    <n v="1686.25"/>
    <n v="115338.63999999997"/>
    <x v="43"/>
    <x v="0"/>
    <n v="5"/>
    <x v="4"/>
    <x v="1"/>
    <x v="0"/>
  </r>
  <r>
    <d v="2025-05-15T00:00:00"/>
    <s v="ATLANTA CARTUCHO / ADM IMPRESSORA-MATERIAIS DE INFORMATICA / COMPUTADOR (100,00%);"/>
    <m/>
    <n v="670"/>
    <n v="114668.63999999997"/>
    <x v="70"/>
    <x v="0"/>
    <n v="5"/>
    <x v="4"/>
    <x v="1"/>
    <x v="0"/>
  </r>
  <r>
    <d v="2025-05-15T00:00:00"/>
    <s v="ARMARIO SERVIDOR / COMPUTADOR 1/6-MATERIAIS DE INFORMATICA / COMPUTADOR (100,00%);"/>
    <m/>
    <n v="845.66"/>
    <n v="113822.97999999997"/>
    <x v="70"/>
    <x v="0"/>
    <n v="5"/>
    <x v="4"/>
    <x v="1"/>
    <x v="0"/>
  </r>
  <r>
    <d v="2025-05-15T00:00:00"/>
    <s v="CADEIRA ESCRITÓRIO / ADM 1/6-DESPESAS C/ CONSTRUÇÃO ESCRITORIO ADM  (100,00%);"/>
    <m/>
    <n v="635.36"/>
    <n v="113187.61999999997"/>
    <x v="112"/>
    <x v="0"/>
    <n v="5"/>
    <x v="4"/>
    <x v="1"/>
    <x v="0"/>
  </r>
  <r>
    <d v="2025-05-15T00:00:00"/>
    <s v="NAVESA / REVISÃO RANGER GILVAN 1/4-MANUTENÇÃO/PEÇAS  VEICULOS (100,00%);"/>
    <m/>
    <n v="900"/>
    <n v="112287.61999999997"/>
    <x v="43"/>
    <x v="0"/>
    <n v="5"/>
    <x v="4"/>
    <x v="1"/>
    <x v="0"/>
  </r>
  <r>
    <d v="2025-05-15T00:00:00"/>
    <s v="NAVESA / REVISÃO RANGER GENILDO 1/4-MANUTENÇÃO/PEÇAS  VEICULOS (100,00%);"/>
    <m/>
    <n v="472.05"/>
    <n v="111815.56999999996"/>
    <x v="43"/>
    <x v="0"/>
    <n v="5"/>
    <x v="4"/>
    <x v="1"/>
    <x v="0"/>
  </r>
  <r>
    <d v="2025-05-15T00:00:00"/>
    <s v="INTERNET AABA-INTERNET OBRAS  (100,00%);"/>
    <m/>
    <n v="70"/>
    <n v="111745.56999999996"/>
    <x v="30"/>
    <x v="0"/>
    <n v="5"/>
    <x v="4"/>
    <x v="1"/>
    <x v="0"/>
  </r>
  <r>
    <d v="2025-05-15T00:00:00"/>
    <s v="IPVA SAVEIRO RB MBVS - PLACA QTN3I85 5º PARCELA-IPVA (100,00%);"/>
    <m/>
    <n v="198.65"/>
    <n v="111546.91999999997"/>
    <x v="105"/>
    <x v="0"/>
    <n v="5"/>
    <x v="4"/>
    <x v="1"/>
    <x v="0"/>
  </r>
  <r>
    <d v="2025-05-15T00:00:00"/>
    <s v="IPVA FIAT/TORO FREEDOM AT9 D - PLACA PLQ2I02 5º PARCELA-IPVA (100,00%);"/>
    <m/>
    <n v="440.35"/>
    <n v="111106.56999999996"/>
    <x v="105"/>
    <x v="0"/>
    <n v="5"/>
    <x v="4"/>
    <x v="1"/>
    <x v="0"/>
  </r>
  <r>
    <d v="2025-05-15T00:00:00"/>
    <s v="IPVA CHEVROLET/S10 LT DD4 - PLACA OBA1J57 5º PARCELA-IPVA (100,00%);"/>
    <m/>
    <n v="354.6"/>
    <n v="110751.96999999996"/>
    <x v="105"/>
    <x v="0"/>
    <n v="5"/>
    <x v="4"/>
    <x v="1"/>
    <x v="0"/>
  </r>
  <r>
    <d v="2025-05-15T00:00:00"/>
    <s v="IPVA RENAULT/OROCH PRO 16 - PLACA SDK1B29 5º PARCELA-IPVA (100,00%);"/>
    <m/>
    <n v="353.48"/>
    <n v="110398.48999999996"/>
    <x v="105"/>
    <x v="0"/>
    <n v="5"/>
    <x v="4"/>
    <x v="1"/>
    <x v="0"/>
  </r>
  <r>
    <d v="2025-05-15T00:00:00"/>
    <s v="IPVA IVECO/CITYCLASS 70C17 - PLACA ONB7A66 5º PARCELA-IPVA (100,00%);"/>
    <m/>
    <n v="117.39"/>
    <n v="110281.09999999996"/>
    <x v="105"/>
    <x v="0"/>
    <n v="5"/>
    <x v="4"/>
    <x v="1"/>
    <x v="0"/>
  </r>
  <r>
    <d v="2025-05-15T00:00:00"/>
    <s v="IPVA HYUNDAI/HB20S 1.6A PREM - PLACA QTS7F16 5º PARCELA-IPVA (100,00%);"/>
    <m/>
    <n v="253.11"/>
    <n v="110027.98999999996"/>
    <x v="105"/>
    <x v="0"/>
    <n v="5"/>
    <x v="4"/>
    <x v="1"/>
    <x v="0"/>
  </r>
  <r>
    <d v="2025-05-15T00:00:00"/>
    <s v="IPVA FORD/KA SE 1.0 HA C - PLACA RBM4C88 5º PARCELA-IPVA (100,00%);"/>
    <m/>
    <n v="132.57"/>
    <n v="109895.41999999995"/>
    <x v="105"/>
    <x v="0"/>
    <n v="5"/>
    <x v="4"/>
    <x v="1"/>
    <x v="0"/>
  </r>
  <r>
    <d v="2025-05-15T00:00:00"/>
    <s v="IPVA FIAT/ARGO DRIVE 1.0 - PLACA PBE2E75 5º PARCELA-IPVA (100,00%);"/>
    <m/>
    <n v="129.22"/>
    <n v="109766.19999999995"/>
    <x v="105"/>
    <x v="0"/>
    <n v="5"/>
    <x v="4"/>
    <x v="1"/>
    <x v="0"/>
  </r>
  <r>
    <d v="2025-05-15T00:00:00"/>
    <s v="IPVA I/FORD RANGER XLTCD3D4A - PLACA SDN9A29 5º PARCELA-IPVA (100,00%);"/>
    <m/>
    <n v="980.62"/>
    <n v="108785.57999999996"/>
    <x v="105"/>
    <x v="0"/>
    <n v="5"/>
    <x v="4"/>
    <x v="1"/>
    <x v="0"/>
  </r>
  <r>
    <d v="2025-05-15T00:00:00"/>
    <s v="IPVA I/FORD RANGER XLTCD4A32C - PLACA RCF2A85 5º PARCELA-IPVA (100,00%);"/>
    <m/>
    <n v="621.51"/>
    <n v="108164.06999999996"/>
    <x v="105"/>
    <x v="0"/>
    <n v="5"/>
    <x v="4"/>
    <x v="1"/>
    <x v="0"/>
  </r>
  <r>
    <d v="2025-05-15T00:00:00"/>
    <s v="IPVA I/FORD RANGER XLTCD4A32C - PLACA PRW6F12 5º PARCELA-IPVA (100,00%);"/>
    <m/>
    <n v="562.98"/>
    <n v="107601.08999999997"/>
    <x v="105"/>
    <x v="0"/>
    <n v="5"/>
    <x v="4"/>
    <x v="1"/>
    <x v="0"/>
  </r>
  <r>
    <d v="2025-05-15T00:00:00"/>
    <s v="IPVA EFFA/V21 - PLACA SDJ9E34 5º PARCELA-IPVA (100,00%);"/>
    <m/>
    <n v="323.81"/>
    <n v="107277.27999999997"/>
    <x v="105"/>
    <x v="0"/>
    <n v="5"/>
    <x v="4"/>
    <x v="1"/>
    <x v="0"/>
  </r>
  <r>
    <d v="2025-05-15T00:00:00"/>
    <s v="IPVA FIAT/DOBLO ESSENCE 7L E - PLACA RMN9D83 5º PARCELA-IPVA (100,00%);"/>
    <m/>
    <n v="276.27"/>
    <n v="107001.00999999997"/>
    <x v="105"/>
    <x v="0"/>
    <n v="5"/>
    <x v="4"/>
    <x v="1"/>
    <x v="0"/>
  </r>
  <r>
    <d v="2025-05-15T00:00:00"/>
    <s v="IPVA RENAULT/OROCH EXP 16 SCE - PLACA RTP7H45 5º PARCELA-IPVA (100,00%);"/>
    <m/>
    <n v="283.44"/>
    <n v="106717.56999999996"/>
    <x v="105"/>
    <x v="0"/>
    <n v="5"/>
    <x v="4"/>
    <x v="1"/>
    <x v="0"/>
  </r>
  <r>
    <d v="2025-05-15T00:00:00"/>
    <s v="DESP. REF. 31/03 A 06/04-SERVIÇO LAVA JATO (92,11%);_x000a__x000a_MATERIAIS DE CONSUMO EM OBRAS  (7,89%);"/>
    <m/>
    <n v="152"/>
    <n v="106565.56999999996"/>
    <x v="23"/>
    <x v="0"/>
    <n v="5"/>
    <x v="4"/>
    <x v="1"/>
    <x v="0"/>
  </r>
  <r>
    <d v="2025-05-15T00:00:00"/>
    <s v="RUA AV. BEATRIZ BRAGA CASA 03 REF. 15-05 A 15-06-25-ALUGUEL ALOJAMENTO  (100,00%);"/>
    <m/>
    <n v="800"/>
    <n v="105765.56999999996"/>
    <x v="21"/>
    <x v="0"/>
    <n v="5"/>
    <x v="4"/>
    <x v="1"/>
    <x v="0"/>
  </r>
  <r>
    <d v="2025-05-15T00:00:00"/>
    <s v="R. FRANCISCA NOG. COSTA Nº 564  15.05 A 15.06-ALUGUEL ALOJAMENTO  (100,00%);"/>
    <m/>
    <n v="1500"/>
    <n v="104265.56999999996"/>
    <x v="21"/>
    <x v="0"/>
    <n v="5"/>
    <x v="4"/>
    <x v="1"/>
    <x v="0"/>
  </r>
  <r>
    <d v="2025-05-15T00:00:00"/>
    <s v="RUA DO NIQUEL COND. ACACIA APT. 102 REF. 15-05 A 15-06-ALUGUEL ALOJAMENTO  (100,00%);"/>
    <m/>
    <n v="1160"/>
    <n v="103105.56999999996"/>
    <x v="21"/>
    <x v="0"/>
    <n v="5"/>
    <x v="4"/>
    <x v="1"/>
    <x v="0"/>
  </r>
  <r>
    <d v="2025-05-15T00:00:00"/>
    <s v="MACELO FELIX DE MORAES-FERIAS  (100,00%);"/>
    <m/>
    <n v="3480.4"/>
    <n v="99625.169999999969"/>
    <x v="25"/>
    <x v="0"/>
    <n v="5"/>
    <x v="4"/>
    <x v="1"/>
    <x v="0"/>
  </r>
  <r>
    <d v="2025-05-15T00:00:00"/>
    <s v="HONORÁRIO ADVOCATÍCIO - STELLA-HONORARIOS ADVOCATICIOS  (100,00%);"/>
    <m/>
    <n v="150"/>
    <n v="99475.169999999969"/>
    <x v="17"/>
    <x v="0"/>
    <n v="5"/>
    <x v="4"/>
    <x v="1"/>
    <x v="0"/>
  </r>
  <r>
    <d v="2025-05-15T00:00:00"/>
    <s v="EDIVALDO RIBEIRO DA SILVA-FERIAS  (100,00%);"/>
    <m/>
    <n v="4501.51"/>
    <n v="94973.659999999974"/>
    <x v="25"/>
    <x v="0"/>
    <n v="5"/>
    <x v="4"/>
    <x v="1"/>
    <x v="0"/>
  </r>
  <r>
    <d v="2025-05-15T00:00:00"/>
    <s v="REF. FOLHA PAGAMENTO 04/2025-SALARIO (100,00%);"/>
    <m/>
    <n v="13420"/>
    <n v="81553.659999999974"/>
    <x v="7"/>
    <x v="0"/>
    <n v="5"/>
    <x v="4"/>
    <x v="1"/>
    <x v="0"/>
  </r>
  <r>
    <d v="2025-05-15T00:00:00"/>
    <s v="ELOSINO SOUSA JUNIOR-FERIAS  (100,00%);"/>
    <m/>
    <n v="3037.44"/>
    <n v="78516.219999999972"/>
    <x v="25"/>
    <x v="0"/>
    <n v="5"/>
    <x v="4"/>
    <x v="1"/>
    <x v="0"/>
  </r>
  <r>
    <d v="2025-05-15T00:00:00"/>
    <s v="ANTONIO HILTON DA CONCEICAO-FERIAS  (100,00%);"/>
    <m/>
    <n v="3040.28"/>
    <n v="75475.939999999973"/>
    <x v="25"/>
    <x v="0"/>
    <n v="5"/>
    <x v="4"/>
    <x v="1"/>
    <x v="0"/>
  </r>
  <r>
    <d v="2025-05-15T00:00:00"/>
    <s v="IADSON DA SILVA BASTOS-FERIAS  (100,00%);"/>
    <m/>
    <n v="3442.27"/>
    <n v="72033.669999999969"/>
    <x v="25"/>
    <x v="0"/>
    <n v="5"/>
    <x v="4"/>
    <x v="1"/>
    <x v="0"/>
  </r>
  <r>
    <d v="2025-05-15T00:00:00"/>
    <s v="NOTAS DA SEMANA 31-03 A 04-05 2025-SERVIÇO LAVA JATO (100,00%);"/>
    <m/>
    <n v="590"/>
    <n v="71443.669999999969"/>
    <x v="47"/>
    <x v="0"/>
    <n v="5"/>
    <x v="4"/>
    <x v="1"/>
    <x v="0"/>
  </r>
  <r>
    <d v="2025-05-15T00:00:00"/>
    <s v="NOTINHAS DA SEMANA 05-05 A 11-05-PASSAGENS COLABORADORES (100,00%);"/>
    <m/>
    <n v="225.4"/>
    <n v="71218.269999999975"/>
    <x v="36"/>
    <x v="0"/>
    <n v="5"/>
    <x v="4"/>
    <x v="1"/>
    <x v="0"/>
  </r>
  <r>
    <d v="2025-05-15T00:00:00"/>
    <s v="CARLOS DE JESUS SANTANA-MULTA RESCISORIAS FGTS (100,00%);"/>
    <m/>
    <n v="2535.63"/>
    <n v="68682.63999999997"/>
    <x v="29"/>
    <x v="0"/>
    <n v="5"/>
    <x v="4"/>
    <x v="1"/>
    <x v="0"/>
  </r>
  <r>
    <d v="2025-05-15T00:00:00"/>
    <s v="LUCAS DA CRUZ DOS SANTOS-FERIAS  (100,00%);"/>
    <m/>
    <n v="2950.05"/>
    <n v="65732.589999999967"/>
    <x v="25"/>
    <x v="0"/>
    <n v="5"/>
    <x v="4"/>
    <x v="1"/>
    <x v="0"/>
  </r>
  <r>
    <d v="2025-05-15T00:00:00"/>
    <s v="EVA FASHION SERVICOS DA MODA EIRELI - PIX 37.245.919/0001-55-UNIFORMES (100,00%);"/>
    <m/>
    <n v="857.67"/>
    <n v="64874.919999999969"/>
    <x v="19"/>
    <x v="0"/>
    <n v="5"/>
    <x v="4"/>
    <x v="1"/>
    <x v="0"/>
  </r>
  <r>
    <d v="2025-05-15T00:00:00"/>
    <s v="LORRANE CAROLINE DE OLIVEIRA - PIX 13.553.365/0001-95-HOTEL COLABORADORES  (100,00%);"/>
    <m/>
    <n v="2625"/>
    <n v="62249.919999999969"/>
    <x v="44"/>
    <x v="0"/>
    <n v="5"/>
    <x v="4"/>
    <x v="1"/>
    <x v="0"/>
  </r>
  <r>
    <d v="2025-05-15T00:00:00"/>
    <s v="ANTONIO CARLOS SILVA ALVES - PIX Cs123phb@gmail.com-TRANSPORTE DE COLABORADORES  (100,00%);"/>
    <m/>
    <n v="100"/>
    <n v="62149.919999999969"/>
    <x v="44"/>
    <x v="0"/>
    <n v="5"/>
    <x v="4"/>
    <x v="1"/>
    <x v="0"/>
  </r>
  <r>
    <d v="2025-05-15T00:00:00"/>
    <s v="ALIMENTAÇÃO ADM-ALIMENTAÇÃO ADM (100,00%);"/>
    <m/>
    <n v="128"/>
    <n v="62021.919999999969"/>
    <x v="66"/>
    <x v="0"/>
    <n v="5"/>
    <x v="4"/>
    <x v="1"/>
    <x v="0"/>
  </r>
  <r>
    <d v="2025-05-15T00:00:00"/>
    <s v="VEICULO RANGER GILVAN-COMBUSTIVEL VEICULOS (100,00%);"/>
    <m/>
    <n v="410.7"/>
    <n v="61611.219999999972"/>
    <x v="26"/>
    <x v="0"/>
    <n v="5"/>
    <x v="4"/>
    <x v="1"/>
    <x v="0"/>
  </r>
  <r>
    <d v="2025-05-15T00:00:00"/>
    <s v="DIARISTA SR. APRIGIO-RETIRADAS GILVAN / GENILDO (100,00%);"/>
    <m/>
    <n v="583.33000000000004"/>
    <n v="61027.88999999997"/>
    <x v="54"/>
    <x v="0"/>
    <n v="5"/>
    <x v="4"/>
    <x v="1"/>
    <x v="0"/>
  </r>
  <r>
    <d v="2025-05-15T00:00:00"/>
    <s v="COMBUSTÍVEL RANGER PRETA-COMBUSTIVEL VEICULOS (100,00%);"/>
    <m/>
    <n v="100"/>
    <n v="60927.88999999997"/>
    <x v="26"/>
    <x v="0"/>
    <n v="5"/>
    <x v="4"/>
    <x v="1"/>
    <x v="0"/>
  </r>
  <r>
    <d v="2025-05-15T00:00:00"/>
    <s v="VALDMAR AUGUSTO CARVALHO-FERIAS  (100,00%);"/>
    <m/>
    <n v="3004.86"/>
    <n v="57923.02999999997"/>
    <x v="25"/>
    <x v="0"/>
    <n v="5"/>
    <x v="4"/>
    <x v="1"/>
    <x v="0"/>
  </r>
  <r>
    <d v="2025-05-15T00:00:00"/>
    <s v="CONSULTA CONNECT REF. MÊS 04/2025-SERVIÇO SERASA (100,00%);"/>
    <m/>
    <n v="2043.47"/>
    <n v="55879.559999999969"/>
    <x v="92"/>
    <x v="0"/>
    <n v="5"/>
    <x v="4"/>
    <x v="1"/>
    <x v="0"/>
  </r>
  <r>
    <d v="2025-05-15T00:00:00"/>
    <s v="LOCAÇÃO CONTAINER REF. 05/2025-LOCAÇÃO CONTAINER  (100,00%);"/>
    <m/>
    <n v="1000"/>
    <n v="54879.559999999969"/>
    <x v="22"/>
    <x v="0"/>
    <n v="5"/>
    <x v="4"/>
    <x v="1"/>
    <x v="0"/>
  </r>
  <r>
    <d v="2025-05-15T00:00:00"/>
    <s v="ELABORAÇÃO PGR, PCA, PPR E PCMSO-PROGRAMA DE SEGURANÇA DO TRABALHO  (100,00%);"/>
    <m/>
    <n v="2681.22"/>
    <n v="52198.339999999967"/>
    <x v="65"/>
    <x v="0"/>
    <n v="5"/>
    <x v="4"/>
    <x v="1"/>
    <x v="0"/>
  </r>
  <r>
    <d v="2025-05-15T00:00:00"/>
    <s v="ABRASIVO MINERAL-ABRASIVOS (100,00%);"/>
    <m/>
    <n v="6641.05"/>
    <n v="45557.289999999964"/>
    <x v="52"/>
    <x v="0"/>
    <n v="5"/>
    <x v="4"/>
    <x v="1"/>
    <x v="0"/>
  </r>
  <r>
    <d v="2025-05-15T00:00:00"/>
    <s v="MASTER TUR TRANSPORTE - PIX 46.829.447/0001-79-TRANSPORTE DE COLABORADORES  (100,00%);"/>
    <m/>
    <n v="19650"/>
    <n v="25907.289999999964"/>
    <x v="39"/>
    <x v="0"/>
    <n v="5"/>
    <x v="4"/>
    <x v="1"/>
    <x v="0"/>
  </r>
  <r>
    <d v="2025-05-15T00:00:00"/>
    <s v="PASSAGEM COLABORADOR P/ RODOVIÁRIA-SERVIÇO MOTOBOY / UBER  (100,00%);"/>
    <m/>
    <n v="50"/>
    <n v="25857.289999999964"/>
    <x v="73"/>
    <x v="0"/>
    <n v="5"/>
    <x v="4"/>
    <x v="1"/>
    <x v="0"/>
  </r>
  <r>
    <d v="2025-05-15T00:00:00"/>
    <s v="TRANSFERÊNCIA ENTRE BANCOS ITAÚ X SAFRA-Transferência entre Bancos (100,00%);"/>
    <m/>
    <n v="9139"/>
    <n v="16718.289999999964"/>
    <x v="1"/>
    <x v="0"/>
    <n v="5"/>
    <x v="4"/>
    <x v="1"/>
    <x v="0"/>
  </r>
  <r>
    <d v="2025-05-15T00:00:00"/>
    <s v="TRANSFERÊNCIA ENTRA BANCOS CEF X ITAÚ-Transferência entre Bancos (100,00%);"/>
    <n v="101343.3"/>
    <m/>
    <n v="118061.58999999997"/>
    <x v="6"/>
    <x v="0"/>
    <n v="5"/>
    <x v="4"/>
    <x v="1"/>
    <x v="0"/>
  </r>
  <r>
    <d v="2025-05-15T00:00:00"/>
    <s v="JUROS LIMITE DA CONTA-JUROS BANCARIOS  (100,00%);"/>
    <m/>
    <n v="454.2"/>
    <n v="117607.38999999997"/>
    <x v="2"/>
    <x v="0"/>
    <n v="5"/>
    <x v="4"/>
    <x v="1"/>
    <x v="0"/>
  </r>
  <r>
    <d v="2025-05-16T00:00:00"/>
    <s v="TINTAS E SOLVENTES-TINTAS E SOLVENTES (100,00%);"/>
    <m/>
    <n v="2020"/>
    <n v="115587.38999999997"/>
    <x v="34"/>
    <x v="0"/>
    <n v="5"/>
    <x v="4"/>
    <x v="1"/>
    <x v="0"/>
  </r>
  <r>
    <d v="2025-05-16T00:00:00"/>
    <s v="MATERIAL DE CONSUMO E TINTAS E SOLVENTES-TINTAS E SOLVENTES (56,58%);"/>
    <m/>
    <n v="860.01"/>
    <n v="114727.37999999998"/>
    <x v="34"/>
    <x v="0"/>
    <n v="5"/>
    <x v="4"/>
    <x v="1"/>
    <x v="0"/>
  </r>
  <r>
    <d v="2025-05-16T00:00:00"/>
    <s v="MATERIAL DE CONSUMO E TINTAS E SOLVENTESMATERIAIS DE CONSUMO EM OBRAS  (43,42%);"/>
    <m/>
    <n v="659.99"/>
    <n v="114067.38999999997"/>
    <x v="23"/>
    <x v="0"/>
    <n v="5"/>
    <x v="4"/>
    <x v="1"/>
    <x v="0"/>
  </r>
  <r>
    <d v="2025-05-16T00:00:00"/>
    <s v="TINTAS E SOLVENTES-TINTAS E SOLVENTES (100,00%);"/>
    <m/>
    <n v="1040.5"/>
    <n v="113026.88999999997"/>
    <x v="34"/>
    <x v="0"/>
    <n v="5"/>
    <x v="4"/>
    <x v="1"/>
    <x v="0"/>
  </r>
  <r>
    <d v="2025-05-16T00:00:00"/>
    <s v="TINTAS E SOLVENTES-TINTAS E SOLVENTES (100,00%);"/>
    <m/>
    <n v="1035"/>
    <n v="111991.88999999997"/>
    <x v="34"/>
    <x v="0"/>
    <n v="5"/>
    <x v="4"/>
    <x v="1"/>
    <x v="0"/>
  </r>
  <r>
    <d v="2025-05-16T00:00:00"/>
    <s v="MAT. DE CONSUMO EM OBRA: ROLO, TRINCHA E ESPATULA-MATERIAIS DE CONSUMO EM OBRAS  (100,00%);"/>
    <m/>
    <n v="748"/>
    <n v="111243.88999999997"/>
    <x v="23"/>
    <x v="0"/>
    <n v="5"/>
    <x v="4"/>
    <x v="1"/>
    <x v="0"/>
  </r>
  <r>
    <d v="2025-05-16T00:00:00"/>
    <s v="MATERIAL DE CONSUMO - ROLO , TRINCHAS , LIXA FERRO E ESPATULA-MATERIAIS DE CONSUMO EM OBRAS  (100,00%);"/>
    <m/>
    <n v="992.5"/>
    <n v="110251.38999999997"/>
    <x v="23"/>
    <x v="0"/>
    <n v="5"/>
    <x v="4"/>
    <x v="1"/>
    <x v="0"/>
  </r>
  <r>
    <d v="2025-05-16T00:00:00"/>
    <s v="SERVIÇO DE CONSULTORIA CONSELHO CONSULTIVO GERECIAL-SERVIÇOS DE CONSULTORIA  (100,00%);"/>
    <m/>
    <n v="5000"/>
    <n v="105251.38999999997"/>
    <x v="53"/>
    <x v="0"/>
    <n v="5"/>
    <x v="4"/>
    <x v="1"/>
    <x v="0"/>
  </r>
  <r>
    <d v="2025-05-16T00:00:00"/>
    <s v="LABORATORIO POPULAR LTDA - PIX 18.409.521/0001-62-EXAMES  (100,00%);"/>
    <m/>
    <n v="1570"/>
    <n v="103681.38999999997"/>
    <x v="56"/>
    <x v="0"/>
    <n v="5"/>
    <x v="4"/>
    <x v="1"/>
    <x v="0"/>
  </r>
  <r>
    <d v="2025-05-16T00:00:00"/>
    <s v="LABORATORIO POPULAR LTDA - PIX 18.409.521/0001-62-EXAMES  (100,00%);"/>
    <m/>
    <n v="680"/>
    <n v="103001.38999999997"/>
    <x v="56"/>
    <x v="0"/>
    <n v="5"/>
    <x v="4"/>
    <x v="1"/>
    <x v="0"/>
  </r>
  <r>
    <d v="2025-05-16T00:00:00"/>
    <s v="PASSAGEM COLABORADOR EDIMILSON DUARTE-PASSAGENS COLABORADORES (100,00%);"/>
    <m/>
    <n v="200"/>
    <n v="102801.38999999997"/>
    <x v="36"/>
    <x v="0"/>
    <n v="5"/>
    <x v="4"/>
    <x v="1"/>
    <x v="0"/>
  </r>
  <r>
    <d v="2025-05-16T00:00:00"/>
    <s v="PASSAGEM COLABORADOR JOSE MARCELO-TRANSPORTE DE COLABORADORES  (100,00%);"/>
    <m/>
    <n v="200"/>
    <n v="102601.38999999997"/>
    <x v="39"/>
    <x v="0"/>
    <n v="5"/>
    <x v="4"/>
    <x v="1"/>
    <x v="0"/>
  </r>
  <r>
    <d v="2025-05-16T00:00:00"/>
    <s v="RIBEIRO REMOCOES LEVES - PIX (64) 9 9671-3849-FRETE MATERIAIS E EQUIPAMENTOS (100,00%);"/>
    <m/>
    <n v="500"/>
    <n v="102101.38999999997"/>
    <x v="40"/>
    <x v="0"/>
    <n v="5"/>
    <x v="4"/>
    <x v="1"/>
    <x v="0"/>
  </r>
  <r>
    <d v="2025-05-16T00:00:00"/>
    <s v="MANUTENCAO DE MAQUINA DE LAVAR-MOVEIS OBRAS  (100,00%);"/>
    <m/>
    <n v="250"/>
    <n v="101851.38999999997"/>
    <x v="98"/>
    <x v="0"/>
    <n v="5"/>
    <x v="4"/>
    <x v="1"/>
    <x v="0"/>
  </r>
  <r>
    <d v="2025-05-16T00:00:00"/>
    <s v="EVA FASHION SERVICOS DA MODA EIRELI - PIX 37.245.919/0001-55-UNIFORMES (100,00%);"/>
    <m/>
    <n v="410.7"/>
    <n v="101440.68999999997"/>
    <x v="19"/>
    <x v="0"/>
    <n v="5"/>
    <x v="4"/>
    <x v="1"/>
    <x v="0"/>
  </r>
  <r>
    <d v="2025-05-16T00:00:00"/>
    <s v="ULTIMA CONTA ENERGIA WANDERSON-ENERGIA ALOJAMENTO (100,00%);"/>
    <m/>
    <n v="65"/>
    <n v="101375.68999999997"/>
    <x v="81"/>
    <x v="0"/>
    <n v="5"/>
    <x v="4"/>
    <x v="1"/>
    <x v="0"/>
  </r>
  <r>
    <d v="2025-05-16T00:00:00"/>
    <s v="PASSAGEM COLABORADOR EDIVALDO RIBEIRO-PASSAGENS COLABORADORES (100,00%);"/>
    <m/>
    <n v="60"/>
    <n v="101315.68999999997"/>
    <x v="36"/>
    <x v="0"/>
    <n v="5"/>
    <x v="4"/>
    <x v="1"/>
    <x v="0"/>
  </r>
  <r>
    <d v="2025-05-16T00:00:00"/>
    <s v="LAVA RAPIDO-SERVIÇO LAVA JATO (100,00%);"/>
    <m/>
    <n v="280"/>
    <n v="101035.68999999997"/>
    <x v="47"/>
    <x v="0"/>
    <n v="5"/>
    <x v="4"/>
    <x v="1"/>
    <x v="0"/>
  </r>
  <r>
    <d v="2025-05-16T00:00:00"/>
    <s v="REFEIÇÕES COLABORADORES REF. 16/05 A 31/05-REFEIÇÕES COLABORADORES (100,00%);"/>
    <m/>
    <n v="2932.5"/>
    <n v="98103.189999999973"/>
    <x v="35"/>
    <x v="0"/>
    <n v="5"/>
    <x v="4"/>
    <x v="1"/>
    <x v="0"/>
  </r>
  <r>
    <d v="2025-05-16T00:00:00"/>
    <s v="REFEIÇÕES COLABORADORES REF. 16/05 A 31/05-REFEIÇÕES COLABORADORES (100,00%);"/>
    <m/>
    <n v="2328"/>
    <n v="95775.189999999973"/>
    <x v="35"/>
    <x v="0"/>
    <n v="5"/>
    <x v="4"/>
    <x v="1"/>
    <x v="0"/>
  </r>
  <r>
    <d v="2025-05-16T00:00:00"/>
    <s v="EDIVALDO PEREIRA DE ARAUJO 34 9 9907-1602-TRANSPORTE DE COLABORADORES  (100,00%);"/>
    <m/>
    <n v="2680"/>
    <n v="93095.189999999973"/>
    <x v="39"/>
    <x v="0"/>
    <n v="5"/>
    <x v="4"/>
    <x v="1"/>
    <x v="0"/>
  </r>
  <r>
    <d v="2025-05-16T00:00:00"/>
    <s v="PASSAGEM COLABORADOR TARCISIO-PASSAGENS COLABORADORES (100,00%);"/>
    <m/>
    <n v="50"/>
    <n v="93045.189999999973"/>
    <x v="36"/>
    <x v="0"/>
    <n v="5"/>
    <x v="4"/>
    <x v="1"/>
    <x v="0"/>
  </r>
  <r>
    <d v="2025-05-16T00:00:00"/>
    <s v="FRANCISCO RERISON - PIX 54.666.752/0001-15-REFEIÇÕES COLABORADORES (100,00%);"/>
    <m/>
    <n v="1725"/>
    <n v="91320.189999999973"/>
    <x v="35"/>
    <x v="0"/>
    <n v="5"/>
    <x v="4"/>
    <x v="1"/>
    <x v="0"/>
  </r>
  <r>
    <d v="2025-05-16T00:00:00"/>
    <s v="LOCAÇÃO DE COMPRESSOR REF. 03/03 A 19/04-LOCAÇÃO COMPRESSORES (100,00%);"/>
    <m/>
    <n v="11450"/>
    <n v="79870.189999999973"/>
    <x v="50"/>
    <x v="0"/>
    <n v="5"/>
    <x v="4"/>
    <x v="1"/>
    <x v="0"/>
  </r>
  <r>
    <d v="2025-05-16T00:00:00"/>
    <s v="REEMBOLSO CAIXA ROTATIVO REF. MÊS 04/2025-MANUTENÇÃO/PEÇAS  VEICULOS (100,00%);"/>
    <m/>
    <n v="528.29999999999995"/>
    <n v="79341.88999999997"/>
    <x v="43"/>
    <x v="0"/>
    <n v="5"/>
    <x v="4"/>
    <x v="1"/>
    <x v="0"/>
  </r>
  <r>
    <d v="2025-05-16T00:00:00"/>
    <s v="DESPESAS DO ÔNIBUS - EIXO TRASEIRO E RETIFICA DO CABECOTE-MANUTENÇÃO/PEÇAS  VEICULOS (100,00%);"/>
    <m/>
    <n v="3065"/>
    <n v="76276.88999999997"/>
    <x v="43"/>
    <x v="0"/>
    <n v="5"/>
    <x v="4"/>
    <x v="1"/>
    <x v="0"/>
  </r>
  <r>
    <d v="2025-05-16T00:00:00"/>
    <s v="PASSAGENS COLABORADORES REF. 12/05 A 16/05-PASSAGENS COLABORADORES (100,00%);"/>
    <m/>
    <n v="9020.41"/>
    <n v="67256.479999999967"/>
    <x v="36"/>
    <x v="0"/>
    <n v="5"/>
    <x v="4"/>
    <x v="1"/>
    <x v="0"/>
  </r>
  <r>
    <d v="2025-05-16T00:00:00"/>
    <s v="RETIFICA DO CABECOTE-MANUTENÇÃO/PEÇAS  VEICULOS (100,00%);"/>
    <m/>
    <n v="600"/>
    <n v="66656.479999999967"/>
    <x v="43"/>
    <x v="0"/>
    <n v="5"/>
    <x v="4"/>
    <x v="1"/>
    <x v="0"/>
  </r>
  <r>
    <d v="2025-05-16T00:00:00"/>
    <s v="CAIXA ROTATIVO REF. MÊS 05/2025-MANUTENÇÃO/PEÇAS  VEICULOS (40,00%);"/>
    <m/>
    <n v="400"/>
    <n v="66256.479999999967"/>
    <x v="43"/>
    <x v="0"/>
    <n v="5"/>
    <x v="4"/>
    <x v="1"/>
    <x v="0"/>
  </r>
  <r>
    <d v="2025-05-16T00:00:00"/>
    <s v="CAIXA ROTATIVO REF. MÊS 05/2025-REFEIÇÕES COLABORADORES (30,00%)"/>
    <m/>
    <n v="300"/>
    <n v="65956.479999999967"/>
    <x v="35"/>
    <x v="0"/>
    <n v="5"/>
    <x v="4"/>
    <x v="1"/>
    <x v="0"/>
  </r>
  <r>
    <d v="2025-05-16T00:00:00"/>
    <s v="CAIXA ROTATIVO REF. MÊS 05/2025-MATERIAIS DE CONSUMO EM OBRAS  (30,00%);"/>
    <m/>
    <n v="300"/>
    <n v="65656.479999999967"/>
    <x v="23"/>
    <x v="0"/>
    <n v="5"/>
    <x v="4"/>
    <x v="1"/>
    <x v="0"/>
  </r>
  <r>
    <d v="2025-05-16T00:00:00"/>
    <s v="TREINAMENTO NR26-CURSOS / TREINAMENTOS  (100,00%);"/>
    <m/>
    <n v="1848.25"/>
    <n v="63808.229999999967"/>
    <x v="63"/>
    <x v="0"/>
    <n v="5"/>
    <x v="4"/>
    <x v="1"/>
    <x v="0"/>
  </r>
  <r>
    <d v="2025-05-16T00:00:00"/>
    <s v="TREINAMENTO NR12  / NR20 / NR33 E NR35-CURSOS / TREINAMENTOS  (100,00%);"/>
    <m/>
    <n v="604.53"/>
    <n v="63203.699999999968"/>
    <x v="63"/>
    <x v="0"/>
    <n v="5"/>
    <x v="4"/>
    <x v="1"/>
    <x v="0"/>
  </r>
  <r>
    <d v="2025-05-16T00:00:00"/>
    <s v="BAIXA DO PROTESTO SH ANDAIMES-SERVIÇO CARTORIO (100,00%);"/>
    <m/>
    <n v="1622.1"/>
    <n v="61581.599999999969"/>
    <x v="59"/>
    <x v="0"/>
    <n v="5"/>
    <x v="4"/>
    <x v="1"/>
    <x v="0"/>
  </r>
  <r>
    <d v="2025-05-16T00:00:00"/>
    <s v="REFEIÇÕES COLABORADORES REF. 16/05 A 31/05-REFEIÇÕES COLABORADORES (100,00%);"/>
    <m/>
    <n v="3972.5"/>
    <n v="57609.099999999969"/>
    <x v="35"/>
    <x v="0"/>
    <n v="5"/>
    <x v="4"/>
    <x v="1"/>
    <x v="0"/>
  </r>
  <r>
    <d v="2025-05-16T00:00:00"/>
    <s v="REFEIÇÕES COLABORADORES REF. 16/05 A 31/05-REFEIÇÕES COLABORADORES (100,00%);"/>
    <m/>
    <n v="3460"/>
    <n v="54149.099999999969"/>
    <x v="35"/>
    <x v="0"/>
    <n v="5"/>
    <x v="4"/>
    <x v="1"/>
    <x v="0"/>
  </r>
  <r>
    <d v="2025-05-16T00:00:00"/>
    <s v="REFEIÇÕES COLABORADORES REF. 16/05 A 31/05-REFEIÇÕES COLABORADORES (100,00%);"/>
    <m/>
    <n v="3740"/>
    <n v="50409.099999999969"/>
    <x v="35"/>
    <x v="0"/>
    <n v="5"/>
    <x v="4"/>
    <x v="1"/>
    <x v="0"/>
  </r>
  <r>
    <d v="2025-05-16T00:00:00"/>
    <s v="REFEICÕES COLABORADORES 16/05 A 31/05-REFEIÇÕES COLABORADORES (100,00%);"/>
    <m/>
    <n v="2160"/>
    <n v="48249.099999999969"/>
    <x v="35"/>
    <x v="0"/>
    <n v="5"/>
    <x v="4"/>
    <x v="1"/>
    <x v="0"/>
  </r>
  <r>
    <d v="2025-05-16T00:00:00"/>
    <s v="REFEIÇÕES COLABORADORES REF. 16/05 A 31/05-REFEIÇÕES COLABORADORES (100,00%);"/>
    <m/>
    <n v="6792"/>
    <n v="41457.099999999969"/>
    <x v="35"/>
    <x v="0"/>
    <n v="5"/>
    <x v="4"/>
    <x v="1"/>
    <x v="0"/>
  </r>
  <r>
    <d v="2025-05-16T00:00:00"/>
    <s v="LOTE 16 REF. 04/2025-IPTU (100,00%);"/>
    <m/>
    <n v="145.29"/>
    <n v="41311.809999999969"/>
    <x v="104"/>
    <x v="0"/>
    <n v="5"/>
    <x v="4"/>
    <x v="1"/>
    <x v="0"/>
  </r>
  <r>
    <d v="2025-05-16T00:00:00"/>
    <s v="LOTE 15 REF. 04/2025-IPTU (100,00%);"/>
    <m/>
    <n v="158.94999999999999"/>
    <n v="41152.859999999971"/>
    <x v="104"/>
    <x v="0"/>
    <n v="5"/>
    <x v="4"/>
    <x v="1"/>
    <x v="0"/>
  </r>
  <r>
    <d v="2025-05-16T00:00:00"/>
    <s v="LOTE 17 REF. 04/2025-IPTU (100,00%);"/>
    <m/>
    <n v="286.25"/>
    <n v="40866.609999999971"/>
    <x v="104"/>
    <x v="0"/>
    <n v="5"/>
    <x v="4"/>
    <x v="1"/>
    <x v="0"/>
  </r>
  <r>
    <d v="2025-05-16T00:00:00"/>
    <s v="FOLGA DE CAMPO MES 04-2025 FERIAS-PASSAGENS COLABORADORES (100,00%);"/>
    <m/>
    <n v="350"/>
    <n v="40516.609999999971"/>
    <x v="36"/>
    <x v="0"/>
    <n v="5"/>
    <x v="4"/>
    <x v="1"/>
    <x v="0"/>
  </r>
  <r>
    <d v="2025-05-16T00:00:00"/>
    <s v="CONTRATO INFORMATICA ALEX-SISTEMA / SERVIDOR  (100,00%);"/>
    <m/>
    <n v="500"/>
    <n v="40016.609999999971"/>
    <x v="69"/>
    <x v="0"/>
    <n v="5"/>
    <x v="4"/>
    <x v="1"/>
    <x v="0"/>
  </r>
  <r>
    <d v="2025-05-16T00:00:00"/>
    <s v="TREINAMENTO DE NR06/ NR12/ NR26/ NR33/ NR34/ NR35-CURSOS / TREINAMENTOS  (100,00%);"/>
    <m/>
    <n v="1050"/>
    <n v="38966.609999999971"/>
    <x v="63"/>
    <x v="0"/>
    <n v="5"/>
    <x v="4"/>
    <x v="1"/>
    <x v="0"/>
  </r>
  <r>
    <d v="2025-05-16T00:00:00"/>
    <s v="INTERNET PARCERIA EUROCHEM SERRA-INTERNET OBRAS  (100,00%);"/>
    <m/>
    <n v="200"/>
    <n v="38766.609999999971"/>
    <x v="30"/>
    <x v="0"/>
    <n v="5"/>
    <x v="4"/>
    <x v="1"/>
    <x v="0"/>
  </r>
  <r>
    <d v="2025-05-16T00:00:00"/>
    <s v="ALIMENTAÇÃO ADM-ALIMENTAÇÃO ADM (100,00%);"/>
    <m/>
    <n v="64"/>
    <n v="38702.609999999971"/>
    <x v="66"/>
    <x v="0"/>
    <n v="5"/>
    <x v="4"/>
    <x v="1"/>
    <x v="0"/>
  </r>
  <r>
    <d v="2025-05-19T00:00:00"/>
    <s v="SAMERSON ALEXSANDRO DE MELO - PIX 787.510.636-20-HOTEL COLABORADORES  (100,00%);"/>
    <m/>
    <n v="4200"/>
    <n v="34502.609999999971"/>
    <x v="44"/>
    <x v="0"/>
    <n v="5"/>
    <x v="4"/>
    <x v="1"/>
    <x v="0"/>
  </r>
  <r>
    <d v="2025-05-19T00:00:00"/>
    <s v="SERGINHO 006.626.551-76-FRETE TRANSPORTADORA (100,00%);"/>
    <m/>
    <n v="220"/>
    <n v="34282.609999999971"/>
    <x v="31"/>
    <x v="0"/>
    <n v="5"/>
    <x v="4"/>
    <x v="1"/>
    <x v="0"/>
  </r>
  <r>
    <d v="2025-05-19T00:00:00"/>
    <s v="CARLOS RITLER MOREIRA GADELHA - PIX 943.891.013-15-MANUTENÇÃO/PEÇAS  VEICULOS (100,00%);"/>
    <m/>
    <n v="916"/>
    <n v="33366.609999999971"/>
    <x v="43"/>
    <x v="0"/>
    <n v="5"/>
    <x v="4"/>
    <x v="1"/>
    <x v="0"/>
  </r>
  <r>
    <d v="2025-05-19T00:00:00"/>
    <s v="REFEIÇÃO COLABORADOR SEVERINO CAMARA-REFEIÇÕES COLABORADORES (100,00%);"/>
    <m/>
    <n v="417.5"/>
    <n v="32949.109999999971"/>
    <x v="35"/>
    <x v="0"/>
    <n v="5"/>
    <x v="4"/>
    <x v="1"/>
    <x v="0"/>
  </r>
  <r>
    <d v="2025-05-19T00:00:00"/>
    <s v="REFEIÇÃO COLAB. BRENO ALEXANDRE - TREINAMENTO SOUZALANDIA-REFEIÇÕES COLABORADORES (100,00%);"/>
    <m/>
    <n v="110"/>
    <n v="32839.109999999971"/>
    <x v="35"/>
    <x v="0"/>
    <n v="5"/>
    <x v="4"/>
    <x v="1"/>
    <x v="0"/>
  </r>
  <r>
    <d v="2025-05-19T00:00:00"/>
    <s v="PASSAGEM COLABORADOR FRANCISCO JOSÉ MACEDO-PASSAGENS COLABORADORES (100,00%);"/>
    <m/>
    <n v="50"/>
    <n v="32789.109999999971"/>
    <x v="35"/>
    <x v="0"/>
    <n v="5"/>
    <x v="4"/>
    <x v="1"/>
    <x v="0"/>
  </r>
  <r>
    <d v="2025-05-19T00:00:00"/>
    <s v="MATERIAIS DE LIMPEZA - SACOS / LIXO-MATERIAIS DE LIMPEZA / HIGIENE  (100,00%);"/>
    <m/>
    <n v="24"/>
    <n v="32765.109999999971"/>
    <x v="28"/>
    <x v="0"/>
    <n v="5"/>
    <x v="4"/>
    <x v="1"/>
    <x v="0"/>
  </r>
  <r>
    <d v="2025-05-19T00:00:00"/>
    <s v="SERVIÇO DE PLASTIFICAÇÃO-SERVIÇO GRAFICA / IMPRESSAO  (100,00%);"/>
    <m/>
    <n v="5"/>
    <n v="32760.109999999971"/>
    <x v="107"/>
    <x v="0"/>
    <n v="5"/>
    <x v="4"/>
    <x v="1"/>
    <x v="0"/>
  </r>
  <r>
    <d v="2025-05-19T00:00:00"/>
    <s v="ALIMENTAÇÃO ADM-ALIMENTAÇÃO ADM (100,00%);"/>
    <m/>
    <n v="80"/>
    <n v="32680.109999999971"/>
    <x v="66"/>
    <x v="0"/>
    <n v="5"/>
    <x v="4"/>
    <x v="1"/>
    <x v="0"/>
  </r>
  <r>
    <d v="2025-05-19T00:00:00"/>
    <s v="DESPESAS DE VIAGEM - GOIANIA X NIQUELANDIA-COMBUSTIVEL VEICULOS (100,00%);"/>
    <m/>
    <n v="1000"/>
    <n v="31680.109999999971"/>
    <x v="26"/>
    <x v="0"/>
    <n v="5"/>
    <x v="4"/>
    <x v="1"/>
    <x v="0"/>
  </r>
  <r>
    <d v="2025-05-19T00:00:00"/>
    <s v="COMISSAO PLEITO CMOC MINERAÇÃO - 2024-BONIFICAÇOES (100,00%);"/>
    <m/>
    <n v="5000"/>
    <n v="26680.109999999971"/>
    <x v="45"/>
    <x v="0"/>
    <n v="5"/>
    <x v="4"/>
    <x v="1"/>
    <x v="0"/>
  </r>
  <r>
    <d v="2025-05-19T00:00:00"/>
    <s v="COMBUSTIVEL RANGER GILVAN-COMBUSTIVEL VEICULOS (100,00%);"/>
    <m/>
    <n v="415.21"/>
    <n v="26264.899999999972"/>
    <x v="26"/>
    <x v="0"/>
    <n v="5"/>
    <x v="4"/>
    <x v="1"/>
    <x v="0"/>
  </r>
  <r>
    <d v="2025-05-20T00:00:00"/>
    <s v="CONSULTORIA ANALISE ENVOLVENDO ORGANIZAÇÃO SOCIETARIA E HOLDING-SERVIÇOS DE CONSULTORIA  (100,00%);"/>
    <m/>
    <n v="7900"/>
    <n v="18364.899999999972"/>
    <x v="53"/>
    <x v="0"/>
    <n v="5"/>
    <x v="4"/>
    <x v="1"/>
    <x v="0"/>
  </r>
  <r>
    <d v="2025-05-20T00:00:00"/>
    <s v="DR BRUNNA ADVOGADA ADM MES 04-2025-HONORARIOS ADVOCATICIOS  (100,00%);"/>
    <m/>
    <n v="3600"/>
    <n v="14764.899999999972"/>
    <x v="17"/>
    <x v="0"/>
    <n v="5"/>
    <x v="4"/>
    <x v="1"/>
    <x v="0"/>
  </r>
  <r>
    <d v="2025-05-20T00:00:00"/>
    <s v="HONORARIOS ADVOCATICIOS REF. 04/2025-HONORARIOS ADVOCATICIOS  (100,00%);"/>
    <m/>
    <n v="2940"/>
    <n v="11824.899999999972"/>
    <x v="17"/>
    <x v="0"/>
    <n v="5"/>
    <x v="4"/>
    <x v="1"/>
    <x v="0"/>
  </r>
  <r>
    <d v="2025-05-20T00:00:00"/>
    <s v="AV. LENCOIS, 5 REF. 20.05 A 20.06-ALUGUEL ALOJAMENTO  (100,00%);"/>
    <m/>
    <n v="1500"/>
    <n v="10324.899999999972"/>
    <x v="21"/>
    <x v="0"/>
    <n v="5"/>
    <x v="4"/>
    <x v="1"/>
    <x v="0"/>
  </r>
  <r>
    <d v="2025-05-20T00:00:00"/>
    <s v="TRAV DA PONTE Nº 07 CENTRO REF. 05/2025-ALUGUEL ALOJAMENTO  (100,00%);"/>
    <m/>
    <n v="600"/>
    <n v="9724.8999999999724"/>
    <x v="21"/>
    <x v="0"/>
    <n v="5"/>
    <x v="4"/>
    <x v="1"/>
    <x v="0"/>
  </r>
  <r>
    <d v="2025-05-20T00:00:00"/>
    <s v="FGTS REF. 04/2025-FGTS FUNCIONARIOS  (100,00%);"/>
    <m/>
    <n v="40941.72"/>
    <n v="-31216.820000000029"/>
    <x v="58"/>
    <x v="0"/>
    <n v="5"/>
    <x v="4"/>
    <x v="1"/>
    <x v="0"/>
  </r>
  <r>
    <d v="2025-05-20T00:00:00"/>
    <s v="SISTEMA EMISSOR NF-SISTEMA / SERVIDOR  (100,00%);"/>
    <m/>
    <n v="195.9"/>
    <n v="-31412.72000000003"/>
    <x v="69"/>
    <x v="0"/>
    <n v="5"/>
    <x v="4"/>
    <x v="1"/>
    <x v="0"/>
  </r>
  <r>
    <d v="2025-05-20T00:00:00"/>
    <s v="VALDIR TOMAZ - PIX 061.328.306-69-SERVIÇO MECANICO  (100,00%);"/>
    <m/>
    <n v="2200"/>
    <n v="-33612.72000000003"/>
    <x v="86"/>
    <x v="0"/>
    <n v="5"/>
    <x v="4"/>
    <x v="1"/>
    <x v="0"/>
  </r>
  <r>
    <d v="2025-05-20T00:00:00"/>
    <s v="DESPESAS REF. VIAGEM P/ EUROCHEM-REFEIÇÕES COLABORADORES (100,00%);"/>
    <m/>
    <n v="9.34"/>
    <n v="-33622.060000000027"/>
    <x v="35"/>
    <x v="0"/>
    <n v="5"/>
    <x v="4"/>
    <x v="1"/>
    <x v="0"/>
  </r>
  <r>
    <d v="2025-05-20T00:00:00"/>
    <s v="RODRIGO CANDIDO MARTINS - PIX (64) 9 9927-0424-MANUTENÇÃO/PEÇAS MAQUINAS E EQUIPAMENTOS (100,00%);"/>
    <m/>
    <n v="700"/>
    <n v="-34322.060000000027"/>
    <x v="48"/>
    <x v="0"/>
    <n v="5"/>
    <x v="4"/>
    <x v="1"/>
    <x v="0"/>
  </r>
  <r>
    <d v="2025-05-20T00:00:00"/>
    <s v="COMPUCARD INDUSTRIA - PIX 05.927.765/0001-95-SERVIÇO PLOTAGEM / ADESIVO / PLACAS / CRACHAS  (100,00%);"/>
    <m/>
    <n v="120"/>
    <n v="-34442.060000000027"/>
    <x v="75"/>
    <x v="0"/>
    <n v="5"/>
    <x v="4"/>
    <x v="1"/>
    <x v="0"/>
  </r>
  <r>
    <d v="2025-05-20T00:00:00"/>
    <s v="ALIMENTAÇÃO ADM-ALIMENTAÇÃO ADM (100,00%);"/>
    <m/>
    <n v="64"/>
    <n v="-34506.060000000027"/>
    <x v="66"/>
    <x v="0"/>
    <n v="5"/>
    <x v="4"/>
    <x v="1"/>
    <x v="0"/>
  </r>
  <r>
    <d v="2025-05-20T00:00:00"/>
    <s v="TRANSFERÊNCIA ENTRE BANCOS SAFRA X ITAÚ-Transferência entre Bancos (100,00%);"/>
    <n v="70000"/>
    <m/>
    <n v="35493.939999999973"/>
    <x v="6"/>
    <x v="0"/>
    <n v="5"/>
    <x v="4"/>
    <x v="1"/>
    <x v="0"/>
  </r>
  <r>
    <d v="2025-05-20T00:00:00"/>
    <s v="ADIANTAMENTO 40%-SALARIO (100,00%);"/>
    <m/>
    <n v="33297.939999999995"/>
    <n v="2195.9999999999782"/>
    <x v="7"/>
    <x v="0"/>
    <n v="5"/>
    <x v="4"/>
    <x v="1"/>
    <x v="0"/>
  </r>
  <r>
    <d v="2025-05-21T00:00:00"/>
    <s v="TINTAS E SOLVENTES-TINTAS E SOLVENTES (100,00%);"/>
    <m/>
    <n v="850"/>
    <n v="1345.9999999999782"/>
    <x v="34"/>
    <x v="0"/>
    <n v="5"/>
    <x v="4"/>
    <x v="1"/>
    <x v="0"/>
  </r>
  <r>
    <d v="2025-05-21T00:00:00"/>
    <s v="MATERIAS DE CONSUMO-MATERIAIS DE CONSUMO EM OBRAS  (100,00%);"/>
    <m/>
    <n v="715"/>
    <n v="630.99999999997817"/>
    <x v="23"/>
    <x v="0"/>
    <n v="5"/>
    <x v="4"/>
    <x v="1"/>
    <x v="0"/>
  </r>
  <r>
    <d v="2025-05-21T00:00:00"/>
    <s v="EPIS-EPIS (100,00%);"/>
    <m/>
    <n v="1015.63"/>
    <n v="-384.63000000002182"/>
    <x v="20"/>
    <x v="0"/>
    <n v="5"/>
    <x v="4"/>
    <x v="1"/>
    <x v="0"/>
  </r>
  <r>
    <d v="2025-05-21T00:00:00"/>
    <s v="EPIS-EPIS (100,00%);"/>
    <m/>
    <n v="158.34"/>
    <n v="-542.97000000002186"/>
    <x v="20"/>
    <x v="0"/>
    <n v="5"/>
    <x v="4"/>
    <x v="1"/>
    <x v="0"/>
  </r>
  <r>
    <d v="2025-05-21T00:00:00"/>
    <s v="EPIS-EPIS (100,00%);"/>
    <m/>
    <n v="527"/>
    <n v="-1069.9700000000219"/>
    <x v="20"/>
    <x v="0"/>
    <n v="5"/>
    <x v="4"/>
    <x v="1"/>
    <x v="0"/>
  </r>
  <r>
    <d v="2025-05-21T00:00:00"/>
    <s v="EPIS-EPIS (100,00%);"/>
    <m/>
    <n v="174.04"/>
    <n v="-1244.0100000000218"/>
    <x v="20"/>
    <x v="0"/>
    <n v="5"/>
    <x v="4"/>
    <x v="1"/>
    <x v="0"/>
  </r>
  <r>
    <d v="2025-05-21T00:00:00"/>
    <s v="UNIFORMES-UNIFORMES (100,00%);"/>
    <m/>
    <n v="1419.95"/>
    <n v="-2663.9600000000219"/>
    <x v="19"/>
    <x v="0"/>
    <n v="5"/>
    <x v="4"/>
    <x v="1"/>
    <x v="0"/>
  </r>
  <r>
    <d v="2025-05-21T00:00:00"/>
    <s v="EXAMES - ASO-EXAMES  (100,00%);"/>
    <m/>
    <n v="1116.8800000000001"/>
    <n v="-3780.840000000022"/>
    <x v="56"/>
    <x v="0"/>
    <n v="5"/>
    <x v="4"/>
    <x v="1"/>
    <x v="0"/>
  </r>
  <r>
    <d v="2025-05-21T00:00:00"/>
    <s v="MOBILIZAÇÃO DE UMA TESOURINHA 10 MTS-FRETE MATERIAIS E EQUIPAMENTOS (100,00%);"/>
    <m/>
    <n v="380"/>
    <n v="-4160.840000000022"/>
    <x v="40"/>
    <x v="0"/>
    <n v="5"/>
    <x v="4"/>
    <x v="1"/>
    <x v="0"/>
  </r>
  <r>
    <d v="2025-05-21T00:00:00"/>
    <s v="FERRAMENTAS MANUAIS-MATERIAIS / FERRAMENTAS  MANUAIS  (100,00%);"/>
    <m/>
    <n v="197.7"/>
    <n v="-4358.5400000000218"/>
    <x v="18"/>
    <x v="0"/>
    <n v="5"/>
    <x v="4"/>
    <x v="1"/>
    <x v="0"/>
  </r>
  <r>
    <d v="2025-05-21T00:00:00"/>
    <s v="REFEIÇÃO COLABORADORES-REFEIÇÕES COLABORADORES (100,00%);"/>
    <m/>
    <n v="2372.9699999999998"/>
    <n v="-6731.510000000022"/>
    <x v="35"/>
    <x v="0"/>
    <n v="5"/>
    <x v="4"/>
    <x v="1"/>
    <x v="0"/>
  </r>
  <r>
    <d v="2025-05-21T00:00:00"/>
    <s v="REFEIÇÃO COLABORADORES-REFEIÇÕES COLABORADORES (100,00%);"/>
    <m/>
    <n v="2593.4499999999998"/>
    <n v="-9324.960000000021"/>
    <x v="35"/>
    <x v="0"/>
    <n v="5"/>
    <x v="4"/>
    <x v="1"/>
    <x v="0"/>
  </r>
  <r>
    <d v="2025-05-21T00:00:00"/>
    <s v="LOCAÇÃO DE PLATAFORMA TESOURA 10MT-LOCAÇAO PLATAFORMA ELEVATORIA (100,00%);"/>
    <m/>
    <n v="2000"/>
    <n v="-11324.960000000021"/>
    <x v="131"/>
    <x v="0"/>
    <n v="5"/>
    <x v="4"/>
    <x v="1"/>
    <x v="0"/>
  </r>
  <r>
    <d v="2025-05-21T00:00:00"/>
    <s v="PLANO DE SAÚDE REF. MÊS 05/2025-PLANO DE SAUDE  (100,00%);"/>
    <m/>
    <n v="1241.1500000000001"/>
    <n v="-12566.110000000021"/>
    <x v="67"/>
    <x v="0"/>
    <n v="5"/>
    <x v="4"/>
    <x v="1"/>
    <x v="0"/>
  </r>
  <r>
    <d v="2025-05-21T00:00:00"/>
    <s v="PLANO DE SAÚDE REF. MÊS 05/2025 (COPARTICIPAÇÃO)-PLANO DE SAUDE  (100,00%);"/>
    <m/>
    <n v="108.99"/>
    <n v="-12675.10000000002"/>
    <x v="67"/>
    <x v="0"/>
    <n v="5"/>
    <x v="4"/>
    <x v="1"/>
    <x v="0"/>
  </r>
  <r>
    <d v="2025-05-21T00:00:00"/>
    <s v="LOCAÇÃO CONTAINERS 01/02 A 28/02-LOCAÇÃO CONTAINER  (100,00%);"/>
    <m/>
    <n v="1350"/>
    <n v="-14025.10000000002"/>
    <x v="22"/>
    <x v="0"/>
    <n v="5"/>
    <x v="4"/>
    <x v="1"/>
    <x v="0"/>
  </r>
  <r>
    <d v="2025-05-21T00:00:00"/>
    <s v="LOCAÇÃO CONTAINERS 01/01 A 31/01/25-LOCAÇÃO CONTAINER  (100,00%);"/>
    <m/>
    <n v="1350"/>
    <n v="-15375.10000000002"/>
    <x v="22"/>
    <x v="0"/>
    <n v="5"/>
    <x v="4"/>
    <x v="1"/>
    <x v="0"/>
  </r>
  <r>
    <d v="2025-05-21T00:00:00"/>
    <s v="TRANSP. COLAB. REF. 42 VALES 04/25 E 180 VALES 05/25-TRANSPORTE DE COLABORADORES  (100,00%);"/>
    <m/>
    <n v="2237.63"/>
    <n v="-17612.730000000021"/>
    <x v="39"/>
    <x v="0"/>
    <n v="5"/>
    <x v="4"/>
    <x v="1"/>
    <x v="0"/>
  </r>
  <r>
    <d v="2025-05-21T00:00:00"/>
    <s v="EXAMES - ASO REF. 04/2025-EXAMES  (100,00%);"/>
    <m/>
    <n v="2147.6"/>
    <n v="-19760.33000000002"/>
    <x v="56"/>
    <x v="0"/>
    <n v="5"/>
    <x v="4"/>
    <x v="1"/>
    <x v="0"/>
  </r>
  <r>
    <d v="2025-05-21T00:00:00"/>
    <s v="COMBUSTÍVEL-COMBUSTIVEL VEICULOS (93,40%)"/>
    <m/>
    <n v="1281.05"/>
    <n v="-21041.380000000019"/>
    <x v="26"/>
    <x v="0"/>
    <n v="5"/>
    <x v="4"/>
    <x v="1"/>
    <x v="0"/>
  </r>
  <r>
    <d v="2025-05-21T00:00:00"/>
    <s v="COMBUSTÍVEL-COMBUSTIVEL EQUIPAMENTOS (6,60%);"/>
    <m/>
    <n v="90.53"/>
    <n v="-21131.910000000018"/>
    <x v="27"/>
    <x v="0"/>
    <n v="5"/>
    <x v="4"/>
    <x v="1"/>
    <x v="0"/>
  </r>
  <r>
    <d v="2025-05-21T00:00:00"/>
    <s v="ADIANTAMENTO 40%-SALARIO (100,00%);"/>
    <m/>
    <n v="2545.04"/>
    <n v="-23676.950000000019"/>
    <x v="7"/>
    <x v="0"/>
    <n v="5"/>
    <x v="4"/>
    <x v="1"/>
    <x v="0"/>
  </r>
  <r>
    <d v="2025-05-21T00:00:00"/>
    <s v="MANUTENÇÃO COMPUTADOR GILVAN-MATERIAIS DE INFORMATICA / COMPUTADOR (100,00%);"/>
    <m/>
    <n v="360"/>
    <n v="-24036.950000000019"/>
    <x v="70"/>
    <x v="0"/>
    <n v="5"/>
    <x v="4"/>
    <x v="1"/>
    <x v="0"/>
  </r>
  <r>
    <d v="2025-05-21T00:00:00"/>
    <s v="LIMPEZA ESCRITÓRIO-SERVIÇO LIMPEZA ALOJAMENTO/ESCRITORIO (100,00%);"/>
    <m/>
    <n v="600"/>
    <n v="-24636.950000000019"/>
    <x v="61"/>
    <x v="0"/>
    <n v="5"/>
    <x v="4"/>
    <x v="1"/>
    <x v="0"/>
  </r>
  <r>
    <d v="2025-05-21T00:00:00"/>
    <s v="REF. P/ OS COLABORADORES EM TREINAMENTO 22 E 23/05/25-REFEIÇÕES COLABORADORES (100,00%);"/>
    <m/>
    <n v="288"/>
    <n v="-24924.950000000019"/>
    <x v="35"/>
    <x v="0"/>
    <n v="5"/>
    <x v="4"/>
    <x v="1"/>
    <x v="0"/>
  </r>
  <r>
    <d v="2025-05-21T00:00:00"/>
    <s v="REF. COLAB. E COMB. P/ DESMOBILIZAÇÃO DA PARADA MOSAIC ARAXA-COMBUSTIVEL VEICULOS (50,00%)"/>
    <m/>
    <n v="75"/>
    <n v="-24999.950000000019"/>
    <x v="26"/>
    <x v="0"/>
    <n v="5"/>
    <x v="4"/>
    <x v="1"/>
    <x v="0"/>
  </r>
  <r>
    <d v="2025-05-21T00:00:00"/>
    <s v="REF. COLAB. E COMB. P/ DESMOBILIZAÇÃO DA PARADA MOSAIC ARAXA-REFEIÇÕES COLABORADORES (50,00%);"/>
    <m/>
    <n v="75"/>
    <n v="-25074.950000000019"/>
    <x v="35"/>
    <x v="0"/>
    <n v="5"/>
    <x v="4"/>
    <x v="1"/>
    <x v="0"/>
  </r>
  <r>
    <d v="2025-05-21T00:00:00"/>
    <s v="CLÍNICA MÉDICA MARIA GLEIDE BATISTA -LTDA - PIX 03.238.164/0001-40-EXAMES  (100,00%);"/>
    <m/>
    <n v="514"/>
    <n v="-25588.950000000019"/>
    <x v="56"/>
    <x v="0"/>
    <n v="5"/>
    <x v="4"/>
    <x v="1"/>
    <x v="0"/>
  </r>
  <r>
    <d v="2025-05-21T00:00:00"/>
    <s v="LEONARDO DOS SANTOS LIMA - 060.272.004 48-PASSAGENS COLABORADORES (100,00%);"/>
    <m/>
    <n v="60"/>
    <n v="-25648.950000000019"/>
    <x v="36"/>
    <x v="0"/>
    <n v="5"/>
    <x v="4"/>
    <x v="1"/>
    <x v="0"/>
  </r>
  <r>
    <d v="2025-05-21T00:00:00"/>
    <s v="REFEIÇÃO COLABORADORES TARCISIO LIMA E CLEBISOM TIAGO-REFEIÇÕES COLABORADORES (100,00%);"/>
    <m/>
    <n v="835"/>
    <n v="-26483.950000000019"/>
    <x v="35"/>
    <x v="0"/>
    <n v="5"/>
    <x v="4"/>
    <x v="1"/>
    <x v="0"/>
  </r>
  <r>
    <d v="2025-05-21T00:00:00"/>
    <s v="REFEIÇÃO COLABORADORES FRANCISCO JOSÉ E LUIS EDUARDO DE SOUSA-REFEIÇÕES COLABORADORES (100,00%);"/>
    <m/>
    <n v="835"/>
    <n v="-27318.950000000019"/>
    <x v="35"/>
    <x v="0"/>
    <n v="5"/>
    <x v="4"/>
    <x v="1"/>
    <x v="0"/>
  </r>
  <r>
    <d v="2025-05-21T00:00:00"/>
    <s v="RUAN DIAS FIGUEROA-ACERTO RESCISORIOS  (100,00%);"/>
    <m/>
    <n v="1383.33"/>
    <n v="-28702.280000000021"/>
    <x v="51"/>
    <x v="0"/>
    <n v="5"/>
    <x v="4"/>
    <x v="1"/>
    <x v="0"/>
  </r>
  <r>
    <d v="2025-05-21T00:00:00"/>
    <s v="ALIMENTAÇÃO ADM-ALIMENTAÇÃO ADM (100,00%);"/>
    <m/>
    <n v="64"/>
    <n v="-28766.280000000021"/>
    <x v="66"/>
    <x v="0"/>
    <n v="5"/>
    <x v="4"/>
    <x v="1"/>
    <x v="0"/>
  </r>
  <r>
    <d v="2025-05-21T00:00:00"/>
    <s v="TRANSFERÊNCIA ENTRE BANCOS SAFRA X ITAÚ-Transferência entre Bancos (100,00%);"/>
    <n v="45000"/>
    <m/>
    <n v="16233.719999999979"/>
    <x v="6"/>
    <x v="0"/>
    <n v="5"/>
    <x v="4"/>
    <x v="1"/>
    <x v="0"/>
  </r>
  <r>
    <d v="2025-05-21T00:00:00"/>
    <s v="RUAN DIAS FIGUEROA-FGTS FUNCIONARIOS  (100,00%);"/>
    <m/>
    <n v="76.61"/>
    <n v="16157.109999999979"/>
    <x v="58"/>
    <x v="0"/>
    <n v="5"/>
    <x v="4"/>
    <x v="1"/>
    <x v="0"/>
  </r>
  <r>
    <d v="2025-05-22T00:00:00"/>
    <s v="CLAYTON DE LIMA-FERIAS  (100,00%);"/>
    <m/>
    <n v="3487.48"/>
    <n v="12669.629999999979"/>
    <x v="25"/>
    <x v="0"/>
    <n v="5"/>
    <x v="4"/>
    <x v="1"/>
    <x v="0"/>
  </r>
  <r>
    <d v="2025-05-22T00:00:00"/>
    <s v="GERSON DA SILVA GOMES-ACERTO RESCISORIOS  (100,00%);"/>
    <m/>
    <n v="5893.88"/>
    <n v="6775.7499999999791"/>
    <x v="51"/>
    <x v="0"/>
    <n v="5"/>
    <x v="4"/>
    <x v="1"/>
    <x v="0"/>
  </r>
  <r>
    <d v="2025-05-22T00:00:00"/>
    <s v="GERSON DA SILVA GOMES-MULTA RESCISORIAS FGTS (100,00%);"/>
    <m/>
    <n v="2868.05"/>
    <n v="3907.6999999999789"/>
    <x v="29"/>
    <x v="0"/>
    <n v="5"/>
    <x v="4"/>
    <x v="1"/>
    <x v="0"/>
  </r>
  <r>
    <d v="2025-05-22T00:00:00"/>
    <s v="COMBUSTIVEL VEICULOS-COMBUSTIVEL VEICULOS (100,00%);"/>
    <m/>
    <n v="6098.45"/>
    <n v="-2190.7500000000209"/>
    <x v="26"/>
    <x v="0"/>
    <n v="5"/>
    <x v="4"/>
    <x v="1"/>
    <x v="0"/>
  </r>
  <r>
    <d v="2025-05-22T00:00:00"/>
    <s v="SERVIÇO DE LAVA JATO-SERVIÇO LAVA JATO (100,00%);"/>
    <m/>
    <n v="20"/>
    <n v="-2210.7500000000209"/>
    <x v="47"/>
    <x v="0"/>
    <n v="5"/>
    <x v="4"/>
    <x v="1"/>
    <x v="0"/>
  </r>
  <r>
    <d v="2025-05-22T00:00:00"/>
    <s v="INTERNET ADM-INTERNET / TELEFONE ADM  (100,00%);"/>
    <m/>
    <n v="755.99"/>
    <n v="-2966.7400000000207"/>
    <x v="84"/>
    <x v="0"/>
    <n v="5"/>
    <x v="4"/>
    <x v="1"/>
    <x v="0"/>
  </r>
  <r>
    <d v="2025-05-22T00:00:00"/>
    <s v="GOMES FERREIRA E RODRIGUES - 21.092.348/0001-26-EXAMES  (100,00%);"/>
    <m/>
    <n v="333"/>
    <n v="-3299.7400000000207"/>
    <x v="56"/>
    <x v="0"/>
    <n v="5"/>
    <x v="4"/>
    <x v="1"/>
    <x v="0"/>
  </r>
  <r>
    <d v="2025-05-22T00:00:00"/>
    <s v="COMBUSTIVEL RANGER GILVAN-COMBUSTIVEL VEICULOS (100,00%);"/>
    <m/>
    <n v="239.72"/>
    <n v="-3539.4600000000205"/>
    <x v="26"/>
    <x v="0"/>
    <n v="5"/>
    <x v="4"/>
    <x v="1"/>
    <x v="0"/>
  </r>
  <r>
    <d v="2025-05-22T00:00:00"/>
    <s v="FRETE CARTÕES P/ COLABORADORES NAS OBRAS-FRETE TRANSPORTADORA (100,00%);"/>
    <m/>
    <n v="433"/>
    <n v="-3972.4600000000205"/>
    <x v="31"/>
    <x v="0"/>
    <n v="5"/>
    <x v="4"/>
    <x v="1"/>
    <x v="0"/>
  </r>
  <r>
    <d v="2025-05-22T00:00:00"/>
    <s v="ALIMENTAÇÃO ADM-ALIMENTAÇÃO ADM (100,00%);"/>
    <m/>
    <n v="64"/>
    <n v="-4036.4600000000205"/>
    <x v="66"/>
    <x v="0"/>
    <n v="5"/>
    <x v="4"/>
    <x v="1"/>
    <x v="0"/>
  </r>
  <r>
    <d v="2025-05-22T00:00:00"/>
    <s v="MATERIAIS DE LIMPEZA - SACOS DE LIXO-MATERIAIS DE LIMPEZA / HIGIENE  (100,00%);"/>
    <m/>
    <n v="24"/>
    <n v="-4060.4600000000205"/>
    <x v="28"/>
    <x v="0"/>
    <n v="5"/>
    <x v="4"/>
    <x v="1"/>
    <x v="0"/>
  </r>
  <r>
    <d v="2025-05-22T00:00:00"/>
    <s v="COMBUSTIVEL MOTO MURILO-COMBUSTIVEL VEICULOS (100,00%);"/>
    <m/>
    <n v="50"/>
    <n v="-4110.460000000021"/>
    <x v="26"/>
    <x v="0"/>
    <n v="5"/>
    <x v="4"/>
    <x v="1"/>
    <x v="0"/>
  </r>
  <r>
    <d v="2025-05-23T00:00:00"/>
    <s v="REPARCELAMENTO / CARTAO DE CREDITO-DESPESA CARTAO DE CREDITO  (100,00%);"/>
    <m/>
    <n v="2942.71"/>
    <n v="-7053.170000000021"/>
    <x v="132"/>
    <x v="0"/>
    <n v="5"/>
    <x v="4"/>
    <x v="1"/>
    <x v="0"/>
  </r>
  <r>
    <d v="2025-05-23T00:00:00"/>
    <s v="AQUARELA LANCHONETE - PIX 09.327.589/0001-01-REFEIÇÕES COLABORADORES (100,00%);"/>
    <m/>
    <n v="4928"/>
    <n v="-11981.17000000002"/>
    <x v="35"/>
    <x v="0"/>
    <n v="5"/>
    <x v="4"/>
    <x v="1"/>
    <x v="0"/>
  </r>
  <r>
    <d v="2025-05-23T00:00:00"/>
    <s v="ALUGUEL SALA TREINAMENTO DIAS 22/05 E 23/05-ALUGUEL ALOJAMENTO  (100,00%);"/>
    <m/>
    <n v="600"/>
    <n v="-12581.17000000002"/>
    <x v="21"/>
    <x v="0"/>
    <n v="5"/>
    <x v="4"/>
    <x v="1"/>
    <x v="0"/>
  </r>
  <r>
    <d v="2025-05-23T00:00:00"/>
    <s v="ERIVAM SANTANA DE LIMA - PIX (34) 9 9211-8088-TRANSPORTE DE COLABORADORES  (100,00%);"/>
    <m/>
    <n v="1120"/>
    <n v="-13701.17000000002"/>
    <x v="39"/>
    <x v="0"/>
    <n v="5"/>
    <x v="4"/>
    <x v="1"/>
    <x v="0"/>
  </r>
  <r>
    <d v="2025-05-23T00:00:00"/>
    <s v="ALIMENTAÇÃO ADM-ALIMENTAÇÃO ADM (100,00%);"/>
    <m/>
    <n v="48"/>
    <n v="-13749.17000000002"/>
    <x v="66"/>
    <x v="0"/>
    <n v="5"/>
    <x v="4"/>
    <x v="1"/>
    <x v="0"/>
  </r>
  <r>
    <d v="2025-05-23T00:00:00"/>
    <s v="CLINICA LABORATORIO UNNIQUE LTDA ME - PIX 08.075.247/0001-89-EXAMES  (100,00%);"/>
    <m/>
    <n v="50"/>
    <n v="-13799.17000000002"/>
    <x v="56"/>
    <x v="0"/>
    <n v="5"/>
    <x v="4"/>
    <x v="1"/>
    <x v="0"/>
  </r>
  <r>
    <d v="2025-05-23T00:00:00"/>
    <s v="DESPESA VIAGEM - TRANSPORTE ERIC SANTOS-TRANSPORTE DE COLABORADORES  (100,00%);"/>
    <m/>
    <n v="150"/>
    <n v="-13949.17000000002"/>
    <x v="39"/>
    <x v="0"/>
    <n v="5"/>
    <x v="4"/>
    <x v="1"/>
    <x v="0"/>
  </r>
  <r>
    <d v="2025-05-23T00:00:00"/>
    <s v="DESPESA DE VIAGEM - TRANSPORTE CASSIO ASSIS-TRANSPORTE DE COLABORADORES  (100,00%);"/>
    <m/>
    <n v="150"/>
    <n v="-14099.17000000002"/>
    <x v="39"/>
    <x v="0"/>
    <n v="5"/>
    <x v="4"/>
    <x v="1"/>
    <x v="0"/>
  </r>
  <r>
    <d v="2025-05-23T00:00:00"/>
    <s v="LINDENBERG ARAUJO ROCHA - PIX 860.667.906-25-GUINCHO  (100,00%);"/>
    <m/>
    <n v="350"/>
    <n v="-14449.17000000002"/>
    <x v="46"/>
    <x v="0"/>
    <n v="5"/>
    <x v="4"/>
    <x v="1"/>
    <x v="0"/>
  </r>
  <r>
    <d v="2025-05-23T00:00:00"/>
    <s v="TRANSPORTE COLABORADORES-TRANSPORTE DE COLABORADORES  (100,00%);"/>
    <m/>
    <n v="10000"/>
    <n v="-24449.17000000002"/>
    <x v="39"/>
    <x v="0"/>
    <n v="5"/>
    <x v="4"/>
    <x v="1"/>
    <x v="0"/>
  </r>
  <r>
    <d v="2025-05-26T00:00:00"/>
    <s v="FOSFATO-Recebimento de Clientes (100,00%);"/>
    <n v="43932.38"/>
    <m/>
    <n v="19483.209999999977"/>
    <x v="3"/>
    <x v="0"/>
    <n v="5"/>
    <x v="4"/>
    <x v="1"/>
    <x v="0"/>
  </r>
  <r>
    <d v="2025-05-26T00:00:00"/>
    <s v="NIOBIO-Recebimento de Clientes (100,00%);"/>
    <n v="52766.780000000006"/>
    <m/>
    <n v="72249.989999999991"/>
    <x v="3"/>
    <x v="0"/>
    <n v="5"/>
    <x v="4"/>
    <x v="1"/>
    <x v="0"/>
  </r>
  <r>
    <d v="2025-05-26T00:00:00"/>
    <s v="FOSFATO-Recebimento de Clientes (100,00%);"/>
    <n v="13498.82"/>
    <m/>
    <n v="85748.81"/>
    <x v="3"/>
    <x v="0"/>
    <n v="5"/>
    <x v="4"/>
    <x v="1"/>
    <x v="0"/>
  </r>
  <r>
    <d v="2025-05-26T00:00:00"/>
    <s v="-Recebimento de Clientes (100,00%);"/>
    <n v="165556.19"/>
    <m/>
    <n v="251305"/>
    <x v="3"/>
    <x v="0"/>
    <n v="5"/>
    <x v="4"/>
    <x v="1"/>
    <x v="0"/>
  </r>
  <r>
    <d v="2025-05-26T00:00:00"/>
    <s v="SEGURO DE VIDA REF. MÊS 04/2025-SEGUROS DE VIDA  (100,00%);"/>
    <m/>
    <n v="1698.69"/>
    <n v="249606.31"/>
    <x v="41"/>
    <x v="0"/>
    <n v="5"/>
    <x v="4"/>
    <x v="1"/>
    <x v="0"/>
  </r>
  <r>
    <d v="2025-05-26T00:00:00"/>
    <s v="EXAMES - ASO-EXAMES  (100,00%);"/>
    <m/>
    <n v="221"/>
    <n v="249385.31"/>
    <x v="56"/>
    <x v="0"/>
    <n v="5"/>
    <x v="4"/>
    <x v="1"/>
    <x v="0"/>
  </r>
  <r>
    <d v="2025-05-26T00:00:00"/>
    <s v="CARTÃO PARA TODOS-ASSISTENCIA MEDICA ADM  (100,00%);"/>
    <m/>
    <n v="3682.8"/>
    <n v="245702.51"/>
    <x v="100"/>
    <x v="0"/>
    <n v="5"/>
    <x v="4"/>
    <x v="1"/>
    <x v="0"/>
  </r>
  <r>
    <d v="2025-05-26T00:00:00"/>
    <s v="ZEQUINHA 05.480.460/0001-88-UNIFORMES (100,00%);"/>
    <m/>
    <n v="162"/>
    <n v="245540.51"/>
    <x v="19"/>
    <x v="0"/>
    <n v="5"/>
    <x v="4"/>
    <x v="1"/>
    <x v="0"/>
  </r>
  <r>
    <d v="2025-05-26T00:00:00"/>
    <s v="DESPESA VIAGEM - TRANSPORTE COLAB. INACIO JOSE-TRANSPORTE DE COLABORADORES  (100,00%);"/>
    <m/>
    <n v="200"/>
    <n v="245340.51"/>
    <x v="39"/>
    <x v="0"/>
    <n v="5"/>
    <x v="4"/>
    <x v="1"/>
    <x v="0"/>
  </r>
  <r>
    <d v="2025-05-26T00:00:00"/>
    <s v="AVALIAÇÃO DA TERRA - FAZENDA PG 50%-SERVIÇO CARTORIO (100,00%);"/>
    <m/>
    <n v="1150"/>
    <n v="244190.51"/>
    <x v="59"/>
    <x v="0"/>
    <n v="5"/>
    <x v="4"/>
    <x v="1"/>
    <x v="0"/>
  </r>
  <r>
    <d v="2025-05-26T00:00:00"/>
    <s v="R. FRANCISCO NOGUEIRA REF. 02/2025-ENERGIA ALOJAMENTO (100,00%);"/>
    <m/>
    <n v="396"/>
    <n v="243794.51"/>
    <x v="81"/>
    <x v="0"/>
    <n v="5"/>
    <x v="4"/>
    <x v="1"/>
    <x v="0"/>
  </r>
  <r>
    <d v="2025-05-26T00:00:00"/>
    <s v="R. FRANCISCO NOGUEIRA REF. 03/2025-ENERGIA ALOJAMENTO (100,00%);"/>
    <m/>
    <n v="210.39"/>
    <n v="243584.12"/>
    <x v="81"/>
    <x v="0"/>
    <n v="5"/>
    <x v="4"/>
    <x v="1"/>
    <x v="0"/>
  </r>
  <r>
    <d v="2025-05-26T00:00:00"/>
    <s v="R. FRANCISCO NOGUEIRA REF. 04/2025-ENERGIA ALOJAMENTO (100,00%);"/>
    <m/>
    <n v="230.77"/>
    <n v="243353.35"/>
    <x v="81"/>
    <x v="0"/>
    <n v="5"/>
    <x v="4"/>
    <x v="1"/>
    <x v="0"/>
  </r>
  <r>
    <d v="2025-05-26T00:00:00"/>
    <s v="R. FRANCISCO NOGUEIRA REF. 05/2025-ENERGIA ALOJAMENTO (100,00%);"/>
    <m/>
    <n v="285.33"/>
    <n v="243068.02000000002"/>
    <x v="81"/>
    <x v="0"/>
    <n v="5"/>
    <x v="4"/>
    <x v="1"/>
    <x v="0"/>
  </r>
  <r>
    <d v="2025-05-26T00:00:00"/>
    <s v="DESPESA VIAGEM COLAB. WICLIFF NOGUEIRA-REFEIÇÕES COLABORADORES (44,44%);"/>
    <m/>
    <n v="119.98"/>
    <n v="242948.04"/>
    <x v="35"/>
    <x v="0"/>
    <n v="5"/>
    <x v="4"/>
    <x v="1"/>
    <x v="0"/>
  </r>
  <r>
    <d v="2025-05-26T00:00:00"/>
    <s v="DESPESA VIAGEM COLAB. WICLIFF NOGUEIRA-PASSAGENS COLABORADORES (55,56%);"/>
    <m/>
    <n v="150.02000000000001"/>
    <n v="242798.02000000002"/>
    <x v="36"/>
    <x v="0"/>
    <n v="5"/>
    <x v="4"/>
    <x v="1"/>
    <x v="0"/>
  </r>
  <r>
    <d v="2025-05-26T00:00:00"/>
    <s v="MATERIAIS DE INFORMÁTICA - TONER E PASTA L-MATERIAIS DE INFORMATICA / COMPUTADOR (100,00%);"/>
    <m/>
    <n v="283.89999999999998"/>
    <n v="242514.12000000002"/>
    <x v="70"/>
    <x v="0"/>
    <n v="5"/>
    <x v="4"/>
    <x v="1"/>
    <x v="0"/>
  </r>
  <r>
    <d v="2025-05-26T00:00:00"/>
    <s v="ALIMENTAÇÃO ADM-ALIMENTAÇÃO ADM (100,00%);"/>
    <m/>
    <n v="80"/>
    <n v="242434.12000000002"/>
    <x v="66"/>
    <x v="0"/>
    <n v="5"/>
    <x v="4"/>
    <x v="1"/>
    <x v="0"/>
  </r>
  <r>
    <d v="2025-05-26T00:00:00"/>
    <s v="UNIFORMES-UNIFORMES (100,00%);"/>
    <m/>
    <n v="4701.01"/>
    <n v="237733.11000000002"/>
    <x v="19"/>
    <x v="0"/>
    <n v="5"/>
    <x v="4"/>
    <x v="1"/>
    <x v="0"/>
  </r>
  <r>
    <d v="2025-05-26T00:00:00"/>
    <s v="UNIFORMES-UNIFORMES (100,00%);"/>
    <m/>
    <n v="3041.28"/>
    <n v="234691.83000000002"/>
    <x v="19"/>
    <x v="0"/>
    <n v="5"/>
    <x v="4"/>
    <x v="1"/>
    <x v="0"/>
  </r>
  <r>
    <d v="2025-05-26T00:00:00"/>
    <s v="EPIS-EPIS (100,00%);"/>
    <m/>
    <n v="3498.51"/>
    <n v="231193.32"/>
    <x v="20"/>
    <x v="0"/>
    <n v="5"/>
    <x v="4"/>
    <x v="1"/>
    <x v="0"/>
  </r>
  <r>
    <d v="2025-05-26T00:00:00"/>
    <s v="EMPRESTIMO BANCO ITAU CAIXA AVAL-PAGAMENTOS EMPRESTIMOS (100,00%);"/>
    <m/>
    <n v="6314.11"/>
    <n v="224879.21000000002"/>
    <x v="4"/>
    <x v="0"/>
    <n v="5"/>
    <x v="4"/>
    <x v="1"/>
    <x v="0"/>
  </r>
  <r>
    <d v="2025-05-26T00:00:00"/>
    <s v="MANUTENÇÃO ACIDENTE HB20s-MANUTENÇÃO/PEÇAS  VEICULOS (100,00%);"/>
    <m/>
    <n v="1805"/>
    <n v="223074.21000000002"/>
    <x v="43"/>
    <x v="0"/>
    <n v="5"/>
    <x v="4"/>
    <x v="1"/>
    <x v="0"/>
  </r>
  <r>
    <d v="2025-05-26T00:00:00"/>
    <s v="PIS E COFINS REF. 04/2025-PIS (17,81%)"/>
    <m/>
    <n v="8973.7800000000007"/>
    <n v="214100.43000000002"/>
    <x v="102"/>
    <x v="0"/>
    <n v="5"/>
    <x v="4"/>
    <x v="1"/>
    <x v="0"/>
  </r>
  <r>
    <d v="2025-05-26T00:00:00"/>
    <s v="PIS E COFINS REF. 04/2025COFINS  (82,19%);"/>
    <m/>
    <n v="41412.449999999997"/>
    <n v="172687.98000000004"/>
    <x v="103"/>
    <x v="0"/>
    <n v="5"/>
    <x v="4"/>
    <x v="1"/>
    <x v="0"/>
  </r>
  <r>
    <d v="2025-05-26T00:00:00"/>
    <s v="TRANSFERÊNCIA ENTRE BANCOS ITAÚ X SAFRA-Transferência entre Bancos (100,00%);"/>
    <m/>
    <n v="6546.79"/>
    <n v="166141.19000000003"/>
    <x v="1"/>
    <x v="0"/>
    <n v="5"/>
    <x v="4"/>
    <x v="1"/>
    <x v="0"/>
  </r>
  <r>
    <d v="2025-05-26T00:00:00"/>
    <s v="TRANSFERÊNCIA ENTRE BANCOS ITAÚ X SAFRA-Transferência entre Bancos (100,00%);"/>
    <m/>
    <n v="20947.21"/>
    <n v="145193.98000000004"/>
    <x v="1"/>
    <x v="0"/>
    <n v="5"/>
    <x v="4"/>
    <x v="1"/>
    <x v="0"/>
  </r>
  <r>
    <d v="2025-05-26T00:00:00"/>
    <s v="TRANSFERÊNCIA ENTRE BANCOS ITAÚ X SAFRA-Transferência entre Bancos (100,00%);"/>
    <m/>
    <n v="40000"/>
    <n v="105193.98000000004"/>
    <x v="1"/>
    <x v="0"/>
    <n v="5"/>
    <x v="4"/>
    <x v="1"/>
    <x v="0"/>
  </r>
  <r>
    <d v="2025-05-26T00:00:00"/>
    <s v="COMBUSTIVEL RANGER GILVAN-COMBUSTIVEL VEICULOS (100,00%);"/>
    <m/>
    <n v="407.6"/>
    <n v="104786.38000000003"/>
    <x v="26"/>
    <x v="0"/>
    <n v="5"/>
    <x v="4"/>
    <x v="1"/>
    <x v="0"/>
  </r>
  <r>
    <d v="2025-05-27T00:00:00"/>
    <s v="SERV MONT. E DESM. ANDAIMES-Recebimento de Clientes (100,00%);"/>
    <n v="4295.7"/>
    <m/>
    <n v="109082.08"/>
    <x v="3"/>
    <x v="0"/>
    <n v="5"/>
    <x v="4"/>
    <x v="1"/>
    <x v="0"/>
  </r>
  <r>
    <d v="2025-05-27T00:00:00"/>
    <s v="FINANCIAMENTO OROCH-FINANCIAMENTO (100,00%);"/>
    <m/>
    <n v="3601.26"/>
    <n v="105480.82"/>
    <x v="9"/>
    <x v="0"/>
    <n v="5"/>
    <x v="4"/>
    <x v="1"/>
    <x v="0"/>
  </r>
  <r>
    <d v="2025-05-27T00:00:00"/>
    <s v="IPVA I/FORD RANGER XLTCD3D4A - PLACA SDN9A29 1º PARCELA-IPVA (100,00%);"/>
    <m/>
    <n v="980.6"/>
    <n v="104500.22"/>
    <x v="105"/>
    <x v="0"/>
    <n v="5"/>
    <x v="4"/>
    <x v="1"/>
    <x v="0"/>
  </r>
  <r>
    <d v="2025-05-27T00:00:00"/>
    <s v="IPVA I/FORD RANGER XLTCD4A32C - PLACA RCF2A85 1º PARCELA-IPVA (100,00%);"/>
    <m/>
    <n v="621.5"/>
    <n v="103878.72"/>
    <x v="105"/>
    <x v="0"/>
    <n v="5"/>
    <x v="4"/>
    <x v="1"/>
    <x v="0"/>
  </r>
  <r>
    <d v="2025-05-27T00:00:00"/>
    <s v="IPVA I/FORD RANGER XLTCD4A32C - PLACA PRW6F12 1º PARCELA-IPVA (100,00%);"/>
    <m/>
    <n v="562.97"/>
    <n v="103315.75"/>
    <x v="105"/>
    <x v="0"/>
    <n v="5"/>
    <x v="4"/>
    <x v="1"/>
    <x v="0"/>
  </r>
  <r>
    <d v="2025-05-27T00:00:00"/>
    <s v="IPVA EFFA/V21 - PLACA SDJ9E34 1º PARCELA-IPVA (100,00%);"/>
    <m/>
    <n v="323.8"/>
    <n v="102991.95"/>
    <x v="105"/>
    <x v="0"/>
    <n v="5"/>
    <x v="4"/>
    <x v="1"/>
    <x v="0"/>
  </r>
  <r>
    <d v="2025-05-27T00:00:00"/>
    <s v="IPVA FIAT/DOBLO ESSENCE 7L E - PLACA RMN9D83 1º PARCELA-IPVA (100,00%);"/>
    <m/>
    <n v="276.27"/>
    <n v="102715.68"/>
    <x v="105"/>
    <x v="0"/>
    <n v="5"/>
    <x v="4"/>
    <x v="1"/>
    <x v="0"/>
  </r>
  <r>
    <d v="2025-05-27T00:00:00"/>
    <s v="EPIS-EPIS (100,00%);"/>
    <m/>
    <n v="493.62"/>
    <n v="102222.06"/>
    <x v="20"/>
    <x v="0"/>
    <n v="5"/>
    <x v="4"/>
    <x v="1"/>
    <x v="0"/>
  </r>
  <r>
    <d v="2025-05-27T00:00:00"/>
    <s v="DESPESA SEMANA REF. 12/05 A 16/05-COMBUSTIVEL VEICULOS (43,65%)"/>
    <m/>
    <n v="768.02"/>
    <n v="101454.04"/>
    <x v="26"/>
    <x v="0"/>
    <n v="5"/>
    <x v="4"/>
    <x v="1"/>
    <x v="0"/>
  </r>
  <r>
    <d v="2025-05-27T00:00:00"/>
    <s v="DESPESA SEMANA REF. 12/05 A 16/05-SERVIÇO ELETRICO  (17,05%);"/>
    <m/>
    <n v="299.99"/>
    <n v="101154.04999999999"/>
    <x v="94"/>
    <x v="0"/>
    <n v="5"/>
    <x v="4"/>
    <x v="1"/>
    <x v="0"/>
  </r>
  <r>
    <d v="2025-05-27T00:00:00"/>
    <s v="DESPESA SEMANA REF. 12/05 A 16/05-REFEIÇÕES COLABORADORES (10,46%);"/>
    <m/>
    <n v="184.04"/>
    <n v="100970.01"/>
    <x v="35"/>
    <x v="0"/>
    <n v="5"/>
    <x v="4"/>
    <x v="1"/>
    <x v="0"/>
  </r>
  <r>
    <d v="2025-05-27T00:00:00"/>
    <s v="DESPESA SEMANA REF. 12/05 A 16/05-EPIS (17,05%);"/>
    <m/>
    <n v="299.99"/>
    <n v="100670.01999999999"/>
    <x v="20"/>
    <x v="0"/>
    <n v="5"/>
    <x v="4"/>
    <x v="1"/>
    <x v="0"/>
  </r>
  <r>
    <d v="2025-05-27T00:00:00"/>
    <s v="DESPESA SEMANA REF. 12/05 A 16/05-MATERIAIS / FERRAMENTAS  MANUAIS  (2,27%);"/>
    <m/>
    <n v="39.94"/>
    <n v="100630.07999999999"/>
    <x v="18"/>
    <x v="0"/>
    <n v="5"/>
    <x v="4"/>
    <x v="1"/>
    <x v="0"/>
  </r>
  <r>
    <d v="2025-05-27T00:00:00"/>
    <s v="DESPESA SEMANA REF. 12/05 A 16/05-MATERIAIS DE CONSUMO EM OBRAS  (9,52%);"/>
    <m/>
    <n v="167.52"/>
    <n v="100462.55999999998"/>
    <x v="23"/>
    <x v="0"/>
    <n v="5"/>
    <x v="4"/>
    <x v="1"/>
    <x v="0"/>
  </r>
  <r>
    <d v="2025-05-27T00:00:00"/>
    <s v="KESLEY ANDRADE DOS SANTOS-ACERTO RESCISORIOS  (100,00%);"/>
    <m/>
    <n v="2145.35"/>
    <n v="98317.209999999977"/>
    <x v="51"/>
    <x v="0"/>
    <n v="5"/>
    <x v="4"/>
    <x v="1"/>
    <x v="0"/>
  </r>
  <r>
    <d v="2025-05-27T00:00:00"/>
    <s v="KESLEY ANDRADE DOS SANTOS-FGTS FUNCIONARIOS  (100,00%);"/>
    <m/>
    <n v="119.09"/>
    <n v="98198.12"/>
    <x v="58"/>
    <x v="0"/>
    <n v="5"/>
    <x v="4"/>
    <x v="1"/>
    <x v="0"/>
  </r>
  <r>
    <d v="2025-05-27T00:00:00"/>
    <s v="AUTO ELETRICA ELTON - PIX (34) 9 9960-4112-MANUTENÇÃO/PEÇAS  VEICULOS (100,00%);"/>
    <m/>
    <n v="840"/>
    <n v="97358.12"/>
    <x v="43"/>
    <x v="0"/>
    <n v="5"/>
    <x v="4"/>
    <x v="1"/>
    <x v="0"/>
  </r>
  <r>
    <d v="2025-05-27T00:00:00"/>
    <s v="PASSAGENS COLABORADORES REF. 19/05 A 23/05-PASSAGENS COLABORADORES (100,00%);"/>
    <m/>
    <n v="3552.18"/>
    <n v="93805.94"/>
    <x v="36"/>
    <x v="0"/>
    <n v="5"/>
    <x v="4"/>
    <x v="1"/>
    <x v="0"/>
  </r>
  <r>
    <d v="2025-05-27T00:00:00"/>
    <s v="GUINCHO RODOVIA A OFICINA EUROCHEM SERRA OROCHI-GUINCHO  (100,00%);"/>
    <m/>
    <n v="350"/>
    <n v="93455.94"/>
    <x v="46"/>
    <x v="0"/>
    <n v="5"/>
    <x v="4"/>
    <x v="1"/>
    <x v="0"/>
  </r>
  <r>
    <d v="2025-05-27T00:00:00"/>
    <s v="BONIFICAÇÃO YCARO - SERV MONT ANDAIMENS-BONIFICAÇOES (100,00%);"/>
    <m/>
    <n v="1000"/>
    <n v="92455.94"/>
    <x v="45"/>
    <x v="0"/>
    <n v="5"/>
    <x v="4"/>
    <x v="1"/>
    <x v="0"/>
  </r>
  <r>
    <d v="2025-05-27T00:00:00"/>
    <s v="ALIMENTAÇÃO ADM-ALIMENTAÇÃO ADM (100,00%);"/>
    <m/>
    <n v="80"/>
    <n v="92375.94"/>
    <x v="66"/>
    <x v="0"/>
    <n v="5"/>
    <x v="4"/>
    <x v="1"/>
    <x v="0"/>
  </r>
  <r>
    <d v="2025-05-27T00:00:00"/>
    <s v="GABRIELLE ELIAS DE FREITAS - PIX (64) 9 9259-1215-FRETE TRANSPORTADORA (100,00%);"/>
    <m/>
    <n v="450"/>
    <n v="91925.94"/>
    <x v="31"/>
    <x v="0"/>
    <n v="5"/>
    <x v="4"/>
    <x v="1"/>
    <x v="0"/>
  </r>
  <r>
    <d v="2025-05-27T00:00:00"/>
    <s v="COMBUSTIVEL DOBLO-COMBUSTIVEL VEICULOS (100,00%);"/>
    <m/>
    <n v="50"/>
    <n v="91875.94"/>
    <x v="26"/>
    <x v="0"/>
    <n v="5"/>
    <x v="4"/>
    <x v="1"/>
    <x v="0"/>
  </r>
  <r>
    <d v="2025-05-27T00:00:00"/>
    <s v="FRETE EPIS-FRETE TRANSPORTADORA (100,00%);"/>
    <m/>
    <n v="182.9"/>
    <n v="91693.040000000008"/>
    <x v="31"/>
    <x v="0"/>
    <n v="5"/>
    <x v="4"/>
    <x v="1"/>
    <x v="0"/>
  </r>
  <r>
    <d v="2025-05-27T00:00:00"/>
    <s v="EPIS-EPIS (100,00%);"/>
    <m/>
    <n v="52.5"/>
    <n v="91640.540000000008"/>
    <x v="20"/>
    <x v="0"/>
    <n v="5"/>
    <x v="4"/>
    <x v="1"/>
    <x v="0"/>
  </r>
  <r>
    <d v="2025-05-27T00:00:00"/>
    <s v="DESPESA VIAGEM REF. SEMANA 26/05 A 30/05-REFEIÇÕES COLABORADORES (33,80%);"/>
    <m/>
    <n v="719.94"/>
    <n v="90920.6"/>
    <x v="35"/>
    <x v="0"/>
    <n v="5"/>
    <x v="4"/>
    <x v="1"/>
    <x v="0"/>
  </r>
  <r>
    <d v="2025-05-27T00:00:00"/>
    <s v="DESPESA VIAGEM REF. SEMANA 26/05 A 30/05-PASSAGENS COLABORADORES (66,20%);"/>
    <m/>
    <n v="1410.06"/>
    <n v="89510.540000000008"/>
    <x v="36"/>
    <x v="0"/>
    <n v="5"/>
    <x v="4"/>
    <x v="1"/>
    <x v="0"/>
  </r>
  <r>
    <d v="2025-05-28T00:00:00"/>
    <s v="LOCAÇÃO CONTAINERS-LOCAÇÃO CONTAINER  (100,00%);"/>
    <m/>
    <n v="2750"/>
    <n v="86760.540000000008"/>
    <x v="22"/>
    <x v="0"/>
    <n v="5"/>
    <x v="4"/>
    <x v="1"/>
    <x v="0"/>
  </r>
  <r>
    <d v="2025-05-28T00:00:00"/>
    <s v="UNIFORMES-UNIFORMES (100,00%);"/>
    <m/>
    <n v="3753.33"/>
    <n v="83007.210000000006"/>
    <x v="19"/>
    <x v="0"/>
    <n v="5"/>
    <x v="4"/>
    <x v="1"/>
    <x v="0"/>
  </r>
  <r>
    <d v="2025-05-28T00:00:00"/>
    <s v="EPIS-EPIS (100,00%);"/>
    <m/>
    <n v="4372.07"/>
    <n v="78635.140000000014"/>
    <x v="20"/>
    <x v="0"/>
    <n v="5"/>
    <x v="4"/>
    <x v="1"/>
    <x v="0"/>
  </r>
  <r>
    <d v="2025-05-28T00:00:00"/>
    <s v="MATERIAIS DE CONSUMO EM OBRA-MATERIAIS DE CONSUMO EM OBRAS  (100,00%);"/>
    <m/>
    <n v="613"/>
    <n v="78022.140000000014"/>
    <x v="23"/>
    <x v="0"/>
    <n v="5"/>
    <x v="4"/>
    <x v="1"/>
    <x v="0"/>
  </r>
  <r>
    <d v="2025-05-28T00:00:00"/>
    <s v="EPIS-EPIS (100,00%);"/>
    <m/>
    <n v="1033.2"/>
    <n v="76988.940000000017"/>
    <x v="20"/>
    <x v="0"/>
    <n v="5"/>
    <x v="4"/>
    <x v="1"/>
    <x v="0"/>
  </r>
  <r>
    <d v="2025-05-28T00:00:00"/>
    <s v="EPIS-EPIS (100,00%);"/>
    <m/>
    <n v="1396.72"/>
    <n v="75592.220000000016"/>
    <x v="20"/>
    <x v="0"/>
    <n v="5"/>
    <x v="4"/>
    <x v="1"/>
    <x v="0"/>
  </r>
  <r>
    <d v="2025-05-28T00:00:00"/>
    <s v="TINTAS E SOLVENTES-TINTAS E SOLVENTES (100,00%);"/>
    <m/>
    <n v="894.6"/>
    <n v="74697.62000000001"/>
    <x v="34"/>
    <x v="0"/>
    <n v="5"/>
    <x v="4"/>
    <x v="1"/>
    <x v="0"/>
  </r>
  <r>
    <d v="2025-05-28T00:00:00"/>
    <s v="EPIS-EPIS (100,00%);"/>
    <m/>
    <n v="921.13"/>
    <n v="73776.490000000005"/>
    <x v="20"/>
    <x v="0"/>
    <n v="5"/>
    <x v="4"/>
    <x v="1"/>
    <x v="0"/>
  </r>
  <r>
    <d v="2025-05-28T00:00:00"/>
    <s v="MATERIAL DE CONSUMO EM OBRA-MATERIAIS DE CONSUMO EM OBRAS  (100,00%);"/>
    <m/>
    <n v="1300"/>
    <n v="72476.490000000005"/>
    <x v="23"/>
    <x v="0"/>
    <n v="5"/>
    <x v="4"/>
    <x v="1"/>
    <x v="0"/>
  </r>
  <r>
    <d v="2025-05-28T00:00:00"/>
    <s v="FEIRA EVENTO PUC-SERVIÇO BRINDES E ACESSORIOS (100,00%);"/>
    <m/>
    <n v="2697.34"/>
    <n v="69779.150000000009"/>
    <x v="108"/>
    <x v="0"/>
    <n v="5"/>
    <x v="4"/>
    <x v="1"/>
    <x v="0"/>
  </r>
  <r>
    <d v="2025-05-28T00:00:00"/>
    <s v="MATERIAIS DE CONSUMO-MATERIAIS DE CONSUMO EM OBRAS  (100,00%);"/>
    <m/>
    <n v="512.4"/>
    <n v="69266.750000000015"/>
    <x v="23"/>
    <x v="0"/>
    <n v="5"/>
    <x v="4"/>
    <x v="1"/>
    <x v="0"/>
  </r>
  <r>
    <d v="2025-05-28T00:00:00"/>
    <s v="TREINAMENTO NR33/ NR34 E NR35-CURSOS / TREINAMENTOS  (100,00%);"/>
    <m/>
    <n v="300"/>
    <n v="68966.750000000015"/>
    <x v="63"/>
    <x v="0"/>
    <n v="5"/>
    <x v="4"/>
    <x v="1"/>
    <x v="0"/>
  </r>
  <r>
    <d v="2025-05-28T00:00:00"/>
    <s v="TREINAMENTO NR12-CURSOS / TREINAMENTOS  (100,00%);"/>
    <m/>
    <n v="319.89999999999998"/>
    <n v="68646.85000000002"/>
    <x v="63"/>
    <x v="0"/>
    <n v="5"/>
    <x v="4"/>
    <x v="1"/>
    <x v="0"/>
  </r>
  <r>
    <d v="2025-05-28T00:00:00"/>
    <s v="EPIS-EPIS (100,00%);"/>
    <m/>
    <n v="1137.5"/>
    <n v="67509.35000000002"/>
    <x v="20"/>
    <x v="0"/>
    <n v="5"/>
    <x v="4"/>
    <x v="1"/>
    <x v="0"/>
  </r>
  <r>
    <d v="2025-05-28T00:00:00"/>
    <s v="MANUTENÇÃO DE 08 ESMILHADEIRAS-MANUTENÇÃO/PEÇAS MAQUINAS E EQUIPAMENTOS (100,00%);"/>
    <m/>
    <n v="456"/>
    <n v="67053.35000000002"/>
    <x v="48"/>
    <x v="0"/>
    <n v="5"/>
    <x v="4"/>
    <x v="1"/>
    <x v="0"/>
  </r>
  <r>
    <d v="2025-05-28T00:00:00"/>
    <s v="REGRAS PELA VIDA 5.13 / NR26-CURSOS / TREINAMENTOS  (100,00%);"/>
    <m/>
    <n v="599.79999999999995"/>
    <n v="66453.550000000017"/>
    <x v="63"/>
    <x v="0"/>
    <n v="5"/>
    <x v="4"/>
    <x v="1"/>
    <x v="0"/>
  </r>
  <r>
    <d v="2025-05-28T00:00:00"/>
    <s v="TREINAMENTO REGRAS PELA VIDA 5.10 / NR12 / NR26-CURSOS / TREINAMENTOS  (100,00%);"/>
    <m/>
    <n v="584.65"/>
    <n v="65868.900000000023"/>
    <x v="63"/>
    <x v="0"/>
    <n v="5"/>
    <x v="4"/>
    <x v="1"/>
    <x v="0"/>
  </r>
  <r>
    <d v="2025-05-28T00:00:00"/>
    <s v="MATERIAL DE CONSUMO-MATERIAIS DE CONSUMO EM OBRAS  (100,00%);"/>
    <m/>
    <n v="290"/>
    <n v="65578.900000000023"/>
    <x v="23"/>
    <x v="0"/>
    <n v="5"/>
    <x v="4"/>
    <x v="1"/>
    <x v="0"/>
  </r>
  <r>
    <d v="2025-05-28T00:00:00"/>
    <s v="PLANO SAÚDE REF. MÊS 05/25-PLANO DE SAUDE  (100,00%);"/>
    <m/>
    <n v="8365.39"/>
    <n v="57213.510000000024"/>
    <x v="67"/>
    <x v="0"/>
    <n v="5"/>
    <x v="4"/>
    <x v="1"/>
    <x v="0"/>
  </r>
  <r>
    <d v="2025-05-28T00:00:00"/>
    <s v="LOCAÇÃO RÁDIO PERÍODO 15/03 A 14/04-LOCAÇAO RADIOS DE COMUNICAÇÃO (100,00%);"/>
    <m/>
    <n v="900"/>
    <n v="56313.510000000024"/>
    <x v="101"/>
    <x v="0"/>
    <n v="5"/>
    <x v="4"/>
    <x v="1"/>
    <x v="0"/>
  </r>
  <r>
    <d v="2025-05-28T00:00:00"/>
    <s v="MATERIAIS DE LIMPEZA-MATERIAIS DE LIMPEZA / HIGIENE  (100,00%);"/>
    <m/>
    <n v="418.78"/>
    <n v="55894.730000000025"/>
    <x v="28"/>
    <x v="0"/>
    <n v="5"/>
    <x v="4"/>
    <x v="1"/>
    <x v="0"/>
  </r>
  <r>
    <d v="2025-05-28T00:00:00"/>
    <s v="MATERIAIS DE LIMPEZA-MATERIAIS DE LIMPEZA / HIGIENE  (100,00%);"/>
    <m/>
    <n v="132.9"/>
    <n v="55761.830000000024"/>
    <x v="28"/>
    <x v="0"/>
    <n v="5"/>
    <x v="4"/>
    <x v="1"/>
    <x v="0"/>
  </r>
  <r>
    <d v="2025-05-28T00:00:00"/>
    <s v="MATERIAIS DE LIMPEZA-MATERIAIS DE LIMPEZA / HIGIENE  (100,00%);"/>
    <m/>
    <n v="322.35000000000002"/>
    <n v="55439.480000000025"/>
    <x v="28"/>
    <x v="0"/>
    <n v="5"/>
    <x v="4"/>
    <x v="1"/>
    <x v="0"/>
  </r>
  <r>
    <d v="2025-05-28T00:00:00"/>
    <s v="CLARO TELEFONIA REF. 04/2025-INTERNET / TELEFONE ADM  (100,00%);"/>
    <m/>
    <n v="323.02"/>
    <n v="55116.460000000028"/>
    <x v="84"/>
    <x v="0"/>
    <n v="5"/>
    <x v="4"/>
    <x v="1"/>
    <x v="0"/>
  </r>
  <r>
    <d v="2025-05-28T00:00:00"/>
    <s v="SERVIÇO MOBILIZAÇÃO E LOCAÇÃO CONTAINER REF. 06/05 A 06/06-FRETE MATERIAIS E EQUIPAMENTOS (89,19%)"/>
    <m/>
    <n v="4982.72"/>
    <n v="50133.740000000027"/>
    <x v="40"/>
    <x v="0"/>
    <n v="5"/>
    <x v="4"/>
    <x v="1"/>
    <x v="0"/>
  </r>
  <r>
    <d v="2025-05-28T00:00:00"/>
    <s v="SERVIÇO MOBILIZAÇÃO E LOCAÇÃO CONTAINER REF. 06/05 A 06/06-LOCAÇÃO CONTAINER  (10,81%);"/>
    <m/>
    <n v="603.91999999999996"/>
    <n v="49529.820000000029"/>
    <x v="22"/>
    <x v="0"/>
    <n v="5"/>
    <x v="4"/>
    <x v="1"/>
    <x v="0"/>
  </r>
  <r>
    <d v="2025-05-28T00:00:00"/>
    <s v="UNIFORMES-UNIFORMES (100,00%);"/>
    <m/>
    <n v="1228.08"/>
    <n v="48301.740000000027"/>
    <x v="19"/>
    <x v="0"/>
    <n v="5"/>
    <x v="4"/>
    <x v="1"/>
    <x v="0"/>
  </r>
  <r>
    <d v="2025-05-28T00:00:00"/>
    <s v="05 COLCHÕES-MOVEIS OBRAS  (100,00%);"/>
    <m/>
    <n v="867"/>
    <n v="47434.740000000027"/>
    <x v="98"/>
    <x v="0"/>
    <n v="5"/>
    <x v="4"/>
    <x v="1"/>
    <x v="0"/>
  </r>
  <r>
    <d v="2025-05-28T00:00:00"/>
    <s v="EXAMES - ASO-EXAMES  (100,00%);"/>
    <m/>
    <n v="490.92"/>
    <n v="46943.820000000029"/>
    <x v="56"/>
    <x v="0"/>
    <n v="5"/>
    <x v="4"/>
    <x v="1"/>
    <x v="0"/>
  </r>
  <r>
    <d v="2025-05-28T00:00:00"/>
    <s v="MOBILIZAÇÃO DE UMA TESOURINHA 10 MTS-FRETE MATERIAIS E EQUIPAMENTOS (100,00%);"/>
    <m/>
    <n v="380"/>
    <n v="46563.820000000029"/>
    <x v="40"/>
    <x v="0"/>
    <n v="5"/>
    <x v="4"/>
    <x v="1"/>
    <x v="0"/>
  </r>
  <r>
    <d v="2025-05-28T00:00:00"/>
    <s v="CANTINA L E - PIX 52.891.012/0001-57-REFEIÇÕES COLABORADORES (100,00%);"/>
    <m/>
    <n v="850"/>
    <n v="45713.820000000029"/>
    <x v="35"/>
    <x v="0"/>
    <n v="5"/>
    <x v="4"/>
    <x v="1"/>
    <x v="0"/>
  </r>
  <r>
    <d v="2025-05-28T00:00:00"/>
    <s v="COMBUSTÍVEL-COMBUSTIVEL VEICULOS (100,00%);"/>
    <m/>
    <n v="812.75"/>
    <n v="44901.070000000029"/>
    <x v="26"/>
    <x v="0"/>
    <n v="5"/>
    <x v="4"/>
    <x v="1"/>
    <x v="0"/>
  </r>
  <r>
    <d v="2025-05-28T00:00:00"/>
    <s v="DESPESA REF. SEMANA 15/05 A 20/05-REFEIÇÕES COLABORADORES (19,85%)"/>
    <m/>
    <n v="256.52"/>
    <n v="44644.550000000032"/>
    <x v="35"/>
    <x v="0"/>
    <n v="5"/>
    <x v="4"/>
    <x v="1"/>
    <x v="0"/>
  </r>
  <r>
    <d v="2025-05-28T00:00:00"/>
    <s v="DESPESA REF. SEMANA 15/05 A 20/05MATERIAIS DE LIMPEZA / HIGIENE  (5,09%);"/>
    <m/>
    <n v="65.77"/>
    <n v="44578.780000000035"/>
    <x v="28"/>
    <x v="0"/>
    <n v="5"/>
    <x v="4"/>
    <x v="1"/>
    <x v="0"/>
  </r>
  <r>
    <d v="2025-05-28T00:00:00"/>
    <s v="DESPESA REF. SEMANA 15/05 A 20/05EPIS (33,27%);"/>
    <m/>
    <n v="429.95"/>
    <n v="44148.830000000038"/>
    <x v="20"/>
    <x v="0"/>
    <n v="5"/>
    <x v="4"/>
    <x v="1"/>
    <x v="0"/>
  </r>
  <r>
    <d v="2025-05-28T00:00:00"/>
    <s v="DESPESA REF. SEMANA 15/05 A 20/05-MANUTENÇÃO/PEÇAS MAQUINAS E EQUIPAMENTOS (21,67%);"/>
    <m/>
    <n v="280.04000000000002"/>
    <n v="43868.790000000037"/>
    <x v="48"/>
    <x v="0"/>
    <n v="5"/>
    <x v="4"/>
    <x v="1"/>
    <x v="0"/>
  </r>
  <r>
    <d v="2025-05-28T00:00:00"/>
    <s v="DESPESA REF. SEMANA 15/05 A 20/05SERVIÇO MOTOBOY / UBER  (20,12%);"/>
    <m/>
    <n v="260.02999999999997"/>
    <n v="43608.760000000038"/>
    <x v="73"/>
    <x v="0"/>
    <n v="5"/>
    <x v="4"/>
    <x v="1"/>
    <x v="0"/>
  </r>
  <r>
    <d v="2025-05-28T00:00:00"/>
    <s v="EDIVALDO PEREIRA DE ARAUJO 34 9 9907-1602-TRANSPORTE DE COLABORADORES  (100,00%);"/>
    <m/>
    <n v="2610"/>
    <n v="40998.760000000038"/>
    <x v="39"/>
    <x v="0"/>
    <n v="5"/>
    <x v="4"/>
    <x v="1"/>
    <x v="0"/>
  </r>
  <r>
    <d v="2025-05-28T00:00:00"/>
    <s v="ARTHUR RODRIGUES SEIDEMAN - PIX (64) 9 9302-3866-TRANSPORTE DE COLABORADORES  (100,00%);"/>
    <m/>
    <n v="3140"/>
    <n v="37858.760000000038"/>
    <x v="39"/>
    <x v="0"/>
    <n v="5"/>
    <x v="4"/>
    <x v="1"/>
    <x v="0"/>
  </r>
  <r>
    <d v="2025-05-28T00:00:00"/>
    <s v="SEGURO DE VIDA GENILDO-SEGURO DE VIDA GILVAN / GENILDO (100,00%);"/>
    <m/>
    <n v="2707.53"/>
    <n v="35151.230000000032"/>
    <x v="41"/>
    <x v="0"/>
    <n v="5"/>
    <x v="4"/>
    <x v="1"/>
    <x v="0"/>
  </r>
  <r>
    <d v="2025-05-28T00:00:00"/>
    <s v="SEGURO DE VIDA GILVAN-SEGURO DE VIDA GILVAN / GENILDO (100,00%);"/>
    <m/>
    <n v="2363.0100000000002"/>
    <n v="32788.22000000003"/>
    <x v="41"/>
    <x v="0"/>
    <n v="5"/>
    <x v="4"/>
    <x v="1"/>
    <x v="0"/>
  </r>
  <r>
    <d v="2025-05-28T00:00:00"/>
    <s v="VISITA TECNICA RICARDO - GOINESIA  JALLES MACHADO-COMBUSTIVEL VEICULOS (75,66%);"/>
    <m/>
    <n v="158.5"/>
    <n v="32629.72000000003"/>
    <x v="26"/>
    <x v="0"/>
    <n v="5"/>
    <x v="4"/>
    <x v="1"/>
    <x v="0"/>
  </r>
  <r>
    <d v="2025-05-28T00:00:00"/>
    <s v="VISITA TECNICA RICARDO - GOINESIA  JALLES MACHADO-REFEIÇÕES COLABORADORES (24,34%);"/>
    <m/>
    <n v="50.99"/>
    <n v="32578.730000000029"/>
    <x v="35"/>
    <x v="0"/>
    <n v="5"/>
    <x v="4"/>
    <x v="1"/>
    <x v="0"/>
  </r>
  <r>
    <d v="2025-05-28T00:00:00"/>
    <s v="LOCAÇÃO 07 LIXADEIRAS REF. PERÍODO 28/04 A 27/05/25-LOCAÇÃO EQUIPAMENTOS  (100,00%);"/>
    <m/>
    <n v="1750"/>
    <n v="30828.730000000029"/>
    <x v="57"/>
    <x v="0"/>
    <n v="5"/>
    <x v="4"/>
    <x v="1"/>
    <x v="0"/>
  </r>
  <r>
    <d v="2025-05-28T00:00:00"/>
    <s v="TREINAMENTO NR6 / NR12 / NR20 / NR33-CURSOS / TREINAMENTOS  (100,00%);"/>
    <m/>
    <n v="858.13"/>
    <n v="29970.600000000028"/>
    <x v="63"/>
    <x v="0"/>
    <n v="5"/>
    <x v="4"/>
    <x v="1"/>
    <x v="0"/>
  </r>
  <r>
    <d v="2025-05-28T00:00:00"/>
    <s v="MAT. PAPELARIA-MATERIAS DE ESCRITORIO (100,00%);"/>
    <m/>
    <n v="119"/>
    <n v="29851.600000000028"/>
    <x v="64"/>
    <x v="0"/>
    <n v="5"/>
    <x v="4"/>
    <x v="1"/>
    <x v="0"/>
  </r>
  <r>
    <d v="2025-05-28T00:00:00"/>
    <s v="COMBUSTIVEL-COMBUSTIVEL VEICULOS (36,15%)"/>
    <m/>
    <n v="1089.69"/>
    <n v="28761.910000000029"/>
    <x v="26"/>
    <x v="0"/>
    <n v="5"/>
    <x v="4"/>
    <x v="1"/>
    <x v="0"/>
  </r>
  <r>
    <d v="2025-05-28T00:00:00"/>
    <s v="COMBUSTIVECOMBUSTIVEL EQUIPAMENTOS (63,85%);"/>
    <m/>
    <n v="1924.69"/>
    <n v="26837.22000000003"/>
    <x v="27"/>
    <x v="0"/>
    <n v="5"/>
    <x v="4"/>
    <x v="1"/>
    <x v="0"/>
  </r>
  <r>
    <d v="2025-05-28T00:00:00"/>
    <s v="MATERIAIS DE LIMPEZA-MATERIAIS DE LIMPEZA / HIGIENE  (100,00%);"/>
    <m/>
    <n v="29.88"/>
    <n v="26807.340000000029"/>
    <x v="28"/>
    <x v="0"/>
    <n v="5"/>
    <x v="4"/>
    <x v="1"/>
    <x v="0"/>
  </r>
  <r>
    <d v="2025-05-28T00:00:00"/>
    <s v="INTERNET MOVEL VALDMAR AUGUSTO-INTERNET OBRAS  (100,00%);"/>
    <m/>
    <n v="232.31"/>
    <n v="26575.030000000028"/>
    <x v="30"/>
    <x v="0"/>
    <n v="5"/>
    <x v="4"/>
    <x v="1"/>
    <x v="0"/>
  </r>
  <r>
    <d v="2025-05-28T00:00:00"/>
    <s v="TREINAMENTO NR33-CURSOS / TREINAMENTOS  (100,00%);"/>
    <m/>
    <n v="359.9"/>
    <n v="26215.130000000023"/>
    <x v="63"/>
    <x v="0"/>
    <n v="5"/>
    <x v="4"/>
    <x v="1"/>
    <x v="0"/>
  </r>
  <r>
    <d v="2025-05-28T00:00:00"/>
    <s v="AUTO SOCORRO EZEQUIEL - PIX 29.751.094/0001-12-MANUTENÇÃO/PEÇAS MAQUINAS E EQUIPAMENTOS (100,00%);"/>
    <m/>
    <n v="1525"/>
    <n v="24690.130000000023"/>
    <x v="48"/>
    <x v="0"/>
    <n v="5"/>
    <x v="4"/>
    <x v="1"/>
    <x v="0"/>
  </r>
  <r>
    <d v="2025-05-28T00:00:00"/>
    <s v="JUCIANE GONÇALVES DA SILVA - PIX jucianed077@gmail.com-SERVIÇO LAVA JATO (100,00%);"/>
    <m/>
    <n v="610"/>
    <n v="24080.130000000023"/>
    <x v="47"/>
    <x v="0"/>
    <n v="5"/>
    <x v="4"/>
    <x v="1"/>
    <x v="0"/>
  </r>
  <r>
    <d v="2025-05-28T00:00:00"/>
    <s v="REVISÃO ONIBUS IVECO 85 MIL KM-MANUTENÇÃO/PEÇAS  VEICULOS (100,00%);"/>
    <m/>
    <n v="803"/>
    <n v="23277.130000000023"/>
    <x v="48"/>
    <x v="0"/>
    <n v="5"/>
    <x v="4"/>
    <x v="1"/>
    <x v="0"/>
  </r>
  <r>
    <d v="2025-05-28T00:00:00"/>
    <s v="ALIMENTAÇÃO ADM-ALIMENTAÇÃO ADM (100,00%);"/>
    <m/>
    <n v="64"/>
    <n v="23213.130000000023"/>
    <x v="43"/>
    <x v="0"/>
    <n v="5"/>
    <x v="4"/>
    <x v="1"/>
    <x v="0"/>
  </r>
  <r>
    <d v="2025-05-28T00:00:00"/>
    <s v="LOCAÇÃO DE RÁDIO PORTÁTIL-LOCAÇAO RADIOS DE COMUNICAÇÃO (100,00%);"/>
    <m/>
    <n v="870.8"/>
    <n v="22342.330000000024"/>
    <x v="101"/>
    <x v="0"/>
    <n v="5"/>
    <x v="4"/>
    <x v="1"/>
    <x v="0"/>
  </r>
  <r>
    <d v="2025-05-28T00:00:00"/>
    <s v="ITU REF. 05/2023-IPTU (100,00%);"/>
    <m/>
    <n v="460.03"/>
    <n v="21882.300000000025"/>
    <x v="104"/>
    <x v="0"/>
    <n v="5"/>
    <x v="4"/>
    <x v="1"/>
    <x v="0"/>
  </r>
  <r>
    <d v="2025-05-28T00:00:00"/>
    <s v="ITU REF. 06/2023-IPTU (100,00%);"/>
    <m/>
    <n v="456.24"/>
    <n v="21426.060000000023"/>
    <x v="104"/>
    <x v="0"/>
    <n v="5"/>
    <x v="4"/>
    <x v="1"/>
    <x v="0"/>
  </r>
  <r>
    <d v="2025-05-28T00:00:00"/>
    <s v="ITU REF. 07/2023-IPTU (100,00%);"/>
    <m/>
    <n v="452.36"/>
    <n v="20973.700000000023"/>
    <x v="104"/>
    <x v="0"/>
    <n v="5"/>
    <x v="4"/>
    <x v="1"/>
    <x v="0"/>
  </r>
  <r>
    <d v="2025-05-28T00:00:00"/>
    <s v="ITU REF. 08/2023-IPTU (100,00%);"/>
    <m/>
    <n v="448.78"/>
    <n v="20524.920000000024"/>
    <x v="104"/>
    <x v="0"/>
    <n v="5"/>
    <x v="4"/>
    <x v="1"/>
    <x v="0"/>
  </r>
  <r>
    <d v="2025-05-28T00:00:00"/>
    <s v="ITU REF. 09/2023-IPTU (100,00%);"/>
    <m/>
    <n v="445.3"/>
    <n v="20079.620000000024"/>
    <x v="104"/>
    <x v="0"/>
    <n v="5"/>
    <x v="4"/>
    <x v="1"/>
    <x v="0"/>
  </r>
  <r>
    <d v="2025-05-28T00:00:00"/>
    <s v="MANUTENÇÃO OROCH-MANUTENÇÃO/PEÇAS  VEICULOS (100,00%);"/>
    <m/>
    <n v="250"/>
    <n v="19829.620000000024"/>
    <x v="43"/>
    <x v="0"/>
    <n v="5"/>
    <x v="4"/>
    <x v="1"/>
    <x v="0"/>
  </r>
  <r>
    <d v="2025-05-28T00:00:00"/>
    <s v="UBER MOACIR-SERVIÇO MOTOBOY / UBER  (100,00%);"/>
    <m/>
    <n v="50"/>
    <n v="19779.620000000024"/>
    <x v="73"/>
    <x v="0"/>
    <n v="5"/>
    <x v="4"/>
    <x v="1"/>
    <x v="0"/>
  </r>
  <r>
    <d v="2025-05-28T00:00:00"/>
    <s v="-DESUSO  (100,00%);"/>
    <m/>
    <n v="290"/>
    <n v="19489.620000000024"/>
    <x v="43"/>
    <x v="0"/>
    <n v="5"/>
    <x v="4"/>
    <x v="1"/>
    <x v="0"/>
  </r>
  <r>
    <d v="2025-05-28T00:00:00"/>
    <s v="MANUTENÇÃO RANGER-MANUTENÇÃO/PEÇAS  VEICULOS (100,00%);"/>
    <m/>
    <n v="100"/>
    <n v="19389.620000000024"/>
    <x v="43"/>
    <x v="0"/>
    <n v="5"/>
    <x v="4"/>
    <x v="1"/>
    <x v="0"/>
  </r>
  <r>
    <d v="2025-05-28T00:00:00"/>
    <s v="ENERGIA REF. 01/25 A 05/25-ENERGIA ALOJAMENTO (100,00%);"/>
    <m/>
    <n v="633.20000000000005"/>
    <n v="18756.420000000024"/>
    <x v="81"/>
    <x v="0"/>
    <n v="5"/>
    <x v="4"/>
    <x v="1"/>
    <x v="0"/>
  </r>
  <r>
    <d v="2025-05-28T00:00:00"/>
    <s v="ALIMENTAÇÃO ADM-ALIMENTAÇÃO ADM (100,00%);"/>
    <m/>
    <n v="76.98"/>
    <n v="18679.440000000024"/>
    <x v="66"/>
    <x v="0"/>
    <n v="5"/>
    <x v="4"/>
    <x v="1"/>
    <x v="0"/>
  </r>
  <r>
    <d v="2025-05-28T00:00:00"/>
    <s v="COMBUSTIVEL DOBLO-COMBUSTIVEL VEICULOS (100,00%);"/>
    <m/>
    <n v="50"/>
    <n v="18629.440000000024"/>
    <x v="26"/>
    <x v="0"/>
    <n v="5"/>
    <x v="4"/>
    <x v="1"/>
    <x v="0"/>
  </r>
  <r>
    <d v="2025-05-28T00:00:00"/>
    <s v="TARIFA INICIAL ABERTURA DE CONTA CAPITAL INTEGRALIZADO-TARIFAS BANCARIAS (100,00%);"/>
    <m/>
    <n v="2000"/>
    <n v="16629.440000000024"/>
    <x v="8"/>
    <x v="0"/>
    <n v="5"/>
    <x v="4"/>
    <x v="1"/>
    <x v="0"/>
  </r>
  <r>
    <d v="2025-05-28T00:00:00"/>
    <s v="PGFN - SISPAR: 012850218-PARCELAMENTO (100,00%);"/>
    <m/>
    <n v="9667.7800000000007"/>
    <n v="6961.6600000000235"/>
    <x v="10"/>
    <x v="0"/>
    <n v="5"/>
    <x v="4"/>
    <x v="1"/>
    <x v="0"/>
  </r>
  <r>
    <d v="2025-05-28T00:00:00"/>
    <s v="EMISSÃO DE INTEIRO TEOR LOTE PQ OESTE E FAZENDA-SERVIÇO CARTORIO (100,00%);"/>
    <m/>
    <n v="268"/>
    <n v="6693.6600000000235"/>
    <x v="59"/>
    <x v="0"/>
    <n v="5"/>
    <x v="4"/>
    <x v="1"/>
    <x v="0"/>
  </r>
  <r>
    <d v="2025-05-28T00:00:00"/>
    <s v="TRANSFERÊNCIA ENTRE BANCOS ITAÚ X SAFRA-Transferência entre Bancos (100,00%);"/>
    <m/>
    <n v="72074.53"/>
    <n v="-65380.869999999974"/>
    <x v="1"/>
    <x v="0"/>
    <n v="5"/>
    <x v="4"/>
    <x v="1"/>
    <x v="0"/>
  </r>
  <r>
    <d v="2025-05-28T00:00:00"/>
    <s v="LOCAÇÃO RADIO REF. MÊS 04/2025-LOCAÇAO RADIOS DE COMUNICAÇÃO (100,00%);"/>
    <m/>
    <n v="780"/>
    <n v="-66160.869999999966"/>
    <x v="101"/>
    <x v="0"/>
    <n v="5"/>
    <x v="4"/>
    <x v="1"/>
    <x v="0"/>
  </r>
  <r>
    <d v="2025-05-28T00:00:00"/>
    <s v="RESTAURANTE MATA FOME - PIX 57.730.611/0001-02-REFEIÇÕES COLABORADORES (100,00%);"/>
    <m/>
    <n v="4704"/>
    <n v="-70864.869999999966"/>
    <x v="35"/>
    <x v="0"/>
    <n v="5"/>
    <x v="4"/>
    <x v="1"/>
    <x v="0"/>
  </r>
  <r>
    <d v="2025-05-28T00:00:00"/>
    <s v="PORTAL P/ PORTA E COLA-DESPESAS C/ CONSTRUÇÃO ESCRITORIO ADM  (100,00%);"/>
    <m/>
    <n v="285"/>
    <n v="-71149.869999999966"/>
    <x v="112"/>
    <x v="0"/>
    <n v="5"/>
    <x v="4"/>
    <x v="1"/>
    <x v="0"/>
  </r>
  <r>
    <d v="2025-05-28T00:00:00"/>
    <s v="BM 16 ROTINA-Recebimento de Clientes (100,00%);"/>
    <n v="560227.93999999994"/>
    <m/>
    <n v="489078.06999999995"/>
    <x v="3"/>
    <x v="0"/>
    <n v="5"/>
    <x v="4"/>
    <x v="1"/>
    <x v="0"/>
  </r>
  <r>
    <d v="2025-05-29T00:00:00"/>
    <s v="-Recebimento de Clientes (100,00%);"/>
    <n v="225982.75999999998"/>
    <m/>
    <n v="715060.83"/>
    <x v="3"/>
    <x v="0"/>
    <n v="5"/>
    <x v="4"/>
    <x v="1"/>
    <x v="0"/>
  </r>
  <r>
    <d v="2025-05-29T00:00:00"/>
    <s v="-Recebimento de Clientes (100,00%);"/>
    <n v="9379.6200000000008"/>
    <m/>
    <n v="724440.45"/>
    <x v="3"/>
    <x v="0"/>
    <n v="5"/>
    <x v="4"/>
    <x v="1"/>
    <x v="0"/>
  </r>
  <r>
    <d v="2025-05-29T00:00:00"/>
    <s v="BM 16-Recebimento de Clientes (100,00%);"/>
    <n v="3015"/>
    <m/>
    <n v="727455.45"/>
    <x v="3"/>
    <x v="0"/>
    <n v="5"/>
    <x v="4"/>
    <x v="1"/>
    <x v="0"/>
  </r>
  <r>
    <d v="2025-05-29T00:00:00"/>
    <s v="-Recebimento de Clientes (100,00%);"/>
    <n v="18451.870000000003"/>
    <m/>
    <n v="745907.32"/>
    <x v="3"/>
    <x v="0"/>
    <n v="5"/>
    <x v="4"/>
    <x v="1"/>
    <x v="0"/>
  </r>
  <r>
    <d v="2025-05-29T00:00:00"/>
    <s v="-Recebimento de Clientes (100,00%);"/>
    <n v="10820.19"/>
    <m/>
    <n v="756727.50999999989"/>
    <x v="3"/>
    <x v="0"/>
    <n v="5"/>
    <x v="4"/>
    <x v="1"/>
    <x v="0"/>
  </r>
  <r>
    <d v="2025-05-29T00:00:00"/>
    <s v="-Recebimento de Clientes (100,00%);"/>
    <n v="11689.95"/>
    <m/>
    <n v="768417.45999999985"/>
    <x v="3"/>
    <x v="0"/>
    <n v="5"/>
    <x v="4"/>
    <x v="1"/>
    <x v="0"/>
  </r>
  <r>
    <d v="2025-05-29T00:00:00"/>
    <s v="-Recebimento de Clientes (100,00%);"/>
    <n v="10158.709999999999"/>
    <m/>
    <n v="778576.16999999981"/>
    <x v="3"/>
    <x v="0"/>
    <n v="5"/>
    <x v="4"/>
    <x v="1"/>
    <x v="0"/>
  </r>
  <r>
    <d v="2025-05-29T00:00:00"/>
    <s v="LOCAÇÃO VEÍCULO HB20 REF. 17/02 A 19/03/25-LOCAÇAO VEICULOS  (100,00%);"/>
    <m/>
    <n v="3073.57"/>
    <n v="775502.59999999986"/>
    <x v="68"/>
    <x v="0"/>
    <n v="5"/>
    <x v="4"/>
    <x v="1"/>
    <x v="0"/>
  </r>
  <r>
    <d v="2025-05-29T00:00:00"/>
    <s v="ELIAS LEONCIO DE PAULA - PIX (62) 9 9959-2188-MANUTENÇÃO/PEÇAS MAQUINAS E EQUIPAMENTOS (100,00%);"/>
    <m/>
    <n v="559.5"/>
    <n v="774943.09999999986"/>
    <x v="48"/>
    <x v="0"/>
    <n v="5"/>
    <x v="4"/>
    <x v="1"/>
    <x v="0"/>
  </r>
  <r>
    <d v="2025-05-29T00:00:00"/>
    <s v="RAI GLEIDSON LIMA DA SILVA-FERIAS  (100,00%);"/>
    <m/>
    <n v="2991.96"/>
    <n v="771951.1399999999"/>
    <x v="25"/>
    <x v="0"/>
    <n v="5"/>
    <x v="4"/>
    <x v="1"/>
    <x v="0"/>
  </r>
  <r>
    <d v="2025-05-29T00:00:00"/>
    <s v="BRUNO VINICIUS DOS SANTOS-FERIAS  (100,00%);"/>
    <m/>
    <n v="3387.3"/>
    <n v="768563.83999999985"/>
    <x v="25"/>
    <x v="0"/>
    <n v="5"/>
    <x v="4"/>
    <x v="1"/>
    <x v="0"/>
  </r>
  <r>
    <d v="2025-05-29T00:00:00"/>
    <s v="CASSIO ASSIS DOS SANTOS-ACERTO RESCISORIOS  (100,00%);"/>
    <m/>
    <n v="3117.7"/>
    <n v="765446.1399999999"/>
    <x v="51"/>
    <x v="0"/>
    <n v="5"/>
    <x v="4"/>
    <x v="1"/>
    <x v="0"/>
  </r>
  <r>
    <d v="2025-05-29T00:00:00"/>
    <s v="CASSIO ASSIS DOS SANTOS-FGTS FUNCIONARIOS  (100,00%);"/>
    <m/>
    <n v="140.4"/>
    <n v="765305.73999999987"/>
    <x v="58"/>
    <x v="0"/>
    <n v="5"/>
    <x v="4"/>
    <x v="1"/>
    <x v="0"/>
  </r>
  <r>
    <d v="2025-05-29T00:00:00"/>
    <s v="WILLIAM MONTEIRO BEZERRA-FERIAS  (100,00%);"/>
    <m/>
    <n v="1899.66"/>
    <n v="763406.07999999984"/>
    <x v="25"/>
    <x v="0"/>
    <n v="5"/>
    <x v="4"/>
    <x v="1"/>
    <x v="0"/>
  </r>
  <r>
    <d v="2025-05-29T00:00:00"/>
    <s v="MURILLO LUIZ PEREIRA - PIX (34) 9 9818-6238-MANUTENÇÃO/PEÇAS MAQUINAS E EQUIPAMENTOS (100,00%);"/>
    <m/>
    <n v="394"/>
    <n v="763012.07999999984"/>
    <x v="48"/>
    <x v="0"/>
    <n v="5"/>
    <x v="4"/>
    <x v="1"/>
    <x v="0"/>
  </r>
  <r>
    <d v="2025-05-29T00:00:00"/>
    <s v="KLEIBER MARCELINO DE PAULA - PIX 55.358.979/0001-66-SERVIÇO PLOTAGEM / ADESIVO / PLACAS / CRACHAS  (100,00%);"/>
    <m/>
    <n v="19"/>
    <n v="762993.07999999984"/>
    <x v="75"/>
    <x v="0"/>
    <n v="5"/>
    <x v="4"/>
    <x v="1"/>
    <x v="0"/>
  </r>
  <r>
    <d v="2025-05-29T00:00:00"/>
    <s v="REFEIÇÃO COLABORADOR WICLIFF NOGUEIRA-REFEIÇÕES COLABORADORES (100,00%);"/>
    <m/>
    <n v="130"/>
    <n v="762863.07999999984"/>
    <x v="35"/>
    <x v="0"/>
    <n v="5"/>
    <x v="4"/>
    <x v="1"/>
    <x v="0"/>
  </r>
  <r>
    <d v="2025-05-29T00:00:00"/>
    <s v="ALIMENTAÇÃO ADM-ALIMENTAÇÃO ADM (100,00%);"/>
    <m/>
    <n v="64"/>
    <n v="762799.07999999984"/>
    <x v="66"/>
    <x v="0"/>
    <n v="5"/>
    <x v="4"/>
    <x v="1"/>
    <x v="0"/>
  </r>
  <r>
    <d v="2025-05-29T00:00:00"/>
    <s v="SEGURO DE PASSAGEIRO IVECO CITYCLESS-SEGUROS DE VEICULOS  (100,00%);"/>
    <m/>
    <n v="613.71"/>
    <n v="762185.36999999988"/>
    <x v="71"/>
    <x v="0"/>
    <n v="5"/>
    <x v="4"/>
    <x v="1"/>
    <x v="0"/>
  </r>
  <r>
    <d v="2025-05-29T00:00:00"/>
    <s v="COMBUSTÍVEL RANGER-COMBUSTIVEL VEICULOS (100,00%);"/>
    <m/>
    <n v="237.01"/>
    <n v="761948.35999999987"/>
    <x v="26"/>
    <x v="0"/>
    <n v="5"/>
    <x v="4"/>
    <x v="1"/>
    <x v="0"/>
  </r>
  <r>
    <d v="2025-05-29T00:00:00"/>
    <s v="TRANSPORTE COLABORADORES-TRANSPORTE DE COLABORADORES  (100,00%);"/>
    <m/>
    <n v="16000"/>
    <n v="745948.35999999987"/>
    <x v="39"/>
    <x v="0"/>
    <n v="5"/>
    <x v="4"/>
    <x v="1"/>
    <x v="0"/>
  </r>
  <r>
    <d v="2025-05-29T00:00:00"/>
    <s v="ALUGUEL GALPAO ADM 10/04 a 10/05* CORRETO -ATT EDUARDO-ALUGUEIS ADM (100,00%);"/>
    <m/>
    <n v="9000"/>
    <n v="736948.35999999987"/>
    <x v="77"/>
    <x v="0"/>
    <n v="5"/>
    <x v="4"/>
    <x v="1"/>
    <x v="0"/>
  </r>
  <r>
    <d v="2025-05-29T00:00:00"/>
    <s v="FRETE ARAGUARI X SERRA SALITRE-FRETE TINTAS E SOLVENTE (100,00%);"/>
    <m/>
    <n v="1890"/>
    <n v="735058.35999999987"/>
    <x v="115"/>
    <x v="0"/>
    <n v="5"/>
    <x v="4"/>
    <x v="1"/>
    <x v="0"/>
  </r>
  <r>
    <d v="2025-05-29T00:00:00"/>
    <s v="COMBUSTIVEL-COMBUSTIVEL VEICULOS (100,00%);"/>
    <m/>
    <n v="4385.49"/>
    <n v="730672.86999999988"/>
    <x v="26"/>
    <x v="0"/>
    <n v="5"/>
    <x v="4"/>
    <x v="1"/>
    <x v="0"/>
  </r>
  <r>
    <d v="2025-05-29T00:00:00"/>
    <s v="PARCELAMENTO RFB 2435 01-60-PARCELAMENTO (100,00%);"/>
    <m/>
    <n v="54493.34"/>
    <n v="676179.52999999991"/>
    <x v="10"/>
    <x v="0"/>
    <n v="5"/>
    <x v="4"/>
    <x v="1"/>
    <x v="0"/>
  </r>
  <r>
    <d v="2025-05-29T00:00:00"/>
    <s v="PARCELMANETO PGFN 011468295-PARCELAMENTO (100,00%);"/>
    <m/>
    <n v="14749.35"/>
    <n v="661430.17999999993"/>
    <x v="10"/>
    <x v="0"/>
    <n v="5"/>
    <x v="4"/>
    <x v="1"/>
    <x v="0"/>
  </r>
  <r>
    <d v="2025-05-29T00:00:00"/>
    <s v="DARF DESCRIÇÃO 02110001200404633142202/22-PARCELAMENTO (100,00%);"/>
    <m/>
    <n v="9886.5400000000009"/>
    <n v="651543.6399999999"/>
    <x v="10"/>
    <x v="0"/>
    <n v="5"/>
    <x v="4"/>
    <x v="1"/>
    <x v="0"/>
  </r>
  <r>
    <d v="2025-05-29T00:00:00"/>
    <s v="DARF DESCRIÇÃO 02110001200418536862273/22-PARCELAMENTO (100,00%);"/>
    <m/>
    <n v="6685.62"/>
    <n v="644858.0199999999"/>
    <x v="10"/>
    <x v="0"/>
    <n v="5"/>
    <x v="4"/>
    <x v="1"/>
    <x v="0"/>
  </r>
  <r>
    <d v="2025-05-29T00:00:00"/>
    <s v="GPS DESCRIÇÃO 639886841-PARCELAMENTO (100,00%);"/>
    <m/>
    <n v="4548.2700000000004"/>
    <n v="640309.74999999988"/>
    <x v="10"/>
    <x v="0"/>
    <n v="5"/>
    <x v="4"/>
    <x v="1"/>
    <x v="0"/>
  </r>
  <r>
    <d v="2025-05-29T00:00:00"/>
    <s v="GPS DESCRIÇÃO 637648862-PARCELAMENTO (100,00%);"/>
    <m/>
    <n v="3049.27"/>
    <n v="637260.47999999986"/>
    <x v="10"/>
    <x v="0"/>
    <n v="5"/>
    <x v="4"/>
    <x v="1"/>
    <x v="0"/>
  </r>
  <r>
    <d v="2025-05-29T00:00:00"/>
    <s v="DESPESA REF. MÊS 05/2025 CONTA CORRENTE EDUARDO-MANUTENÇÃO/PEÇAS  VEICULOS (51,23%);"/>
    <m/>
    <n v="1328.1"/>
    <n v="635932.37999999989"/>
    <x v="43"/>
    <x v="0"/>
    <n v="5"/>
    <x v="4"/>
    <x v="1"/>
    <x v="0"/>
  </r>
  <r>
    <d v="2025-05-29T00:00:00"/>
    <s v="DESPESA REF. MÊS 05/2025 CONTA CORRENTE EDUARDO-COMBUSTIVEL VEICULOS (21,60%)"/>
    <m/>
    <n v="559.96"/>
    <n v="635372.41999999993"/>
    <x v="26"/>
    <x v="0"/>
    <n v="5"/>
    <x v="4"/>
    <x v="1"/>
    <x v="0"/>
  </r>
  <r>
    <d v="2025-05-29T00:00:00"/>
    <s v="DESPESA REF. MÊS 05/2025 CONTA CORRENTE EDUARDO-ALIMENTAÇÃO ADM (14,32%);"/>
    <m/>
    <n v="371.23"/>
    <n v="635001.18999999994"/>
    <x v="66"/>
    <x v="0"/>
    <n v="5"/>
    <x v="4"/>
    <x v="1"/>
    <x v="0"/>
  </r>
  <r>
    <d v="2025-05-29T00:00:00"/>
    <s v="DESPESA REF. MÊS 05/2025 CONTA CORRENTE EDUARDOSERVIÇO MOTOBOY / UBER  (3,66%)"/>
    <m/>
    <n v="94.88"/>
    <n v="634906.30999999994"/>
    <x v="73"/>
    <x v="0"/>
    <n v="5"/>
    <x v="4"/>
    <x v="1"/>
    <x v="0"/>
  </r>
  <r>
    <d v="2025-05-29T00:00:00"/>
    <s v="DESPESA REF. MÊS 05/2025 CONTA CORRENTE EDUARDOJUROS BANCARIOS  (9,19%);"/>
    <m/>
    <n v="238.27"/>
    <n v="634668.03999999992"/>
    <x v="2"/>
    <x v="0"/>
    <n v="5"/>
    <x v="4"/>
    <x v="1"/>
    <x v="0"/>
  </r>
  <r>
    <d v="2025-05-29T00:00:00"/>
    <s v="TRANSFERÊNCIA ENTRE BANCOS ITAÚ X SAFRA-Transferência entre Bancos (100,00%);"/>
    <m/>
    <n v="30243.550000000003"/>
    <n v="604424.48999999987"/>
    <x v="1"/>
    <x v="0"/>
    <n v="5"/>
    <x v="4"/>
    <x v="1"/>
    <x v="0"/>
  </r>
  <r>
    <d v="2025-05-29T00:00:00"/>
    <s v="TRANSFERÊNCIA ENTRE BANCOS ITAÚ X MERCANTIL -Transferência entre Bancos (100,00%);"/>
    <m/>
    <n v="150000"/>
    <n v="454424.48999999987"/>
    <x v="1"/>
    <x v="0"/>
    <n v="5"/>
    <x v="4"/>
    <x v="1"/>
    <x v="0"/>
  </r>
  <r>
    <d v="2025-05-29T00:00:00"/>
    <s v="TRANSFERÊNCIA ENTRE BANCOS ITAÚ X SAFRA-Transferência entre Bancos (100,00%);"/>
    <m/>
    <n v="3626.14"/>
    <n v="450798.34999999986"/>
    <x v="1"/>
    <x v="0"/>
    <n v="5"/>
    <x v="4"/>
    <x v="1"/>
    <x v="0"/>
  </r>
  <r>
    <d v="2025-05-29T00:00:00"/>
    <s v="TRANSFERÊNCIA ENTRE BANCOS ITAÚ X CEF-Transferência entre Bancos (100,00%);"/>
    <m/>
    <n v="6000"/>
    <n v="444798.34999999986"/>
    <x v="1"/>
    <x v="0"/>
    <n v="5"/>
    <x v="4"/>
    <x v="1"/>
    <x v="0"/>
  </r>
  <r>
    <d v="2025-05-29T00:00:00"/>
    <s v="TRANSFERÊNCIA ENTRE BANCOS ITAÚ X ITAÚ ANDAIMES-Transferência entre Bancos (100,00%);"/>
    <m/>
    <n v="400000"/>
    <n v="44798.34999999986"/>
    <x v="1"/>
    <x v="0"/>
    <n v="5"/>
    <x v="4"/>
    <x v="1"/>
    <x v="0"/>
  </r>
  <r>
    <d v="2025-05-29T00:00:00"/>
    <s v="COMBUSTIVEL DOBLO-COMBUSTIVEL VEICULOS (100,00%);"/>
    <m/>
    <n v="100"/>
    <n v="44698.34999999986"/>
    <x v="26"/>
    <x v="0"/>
    <n v="5"/>
    <x v="4"/>
    <x v="1"/>
    <x v="0"/>
  </r>
  <r>
    <d v="2025-05-30T00:00:00"/>
    <s v="LOCAÇÃO CONTAINER REF. 01/02 A 28/02/25-LOCAÇÃO CONTAINER  (100,00%);"/>
    <m/>
    <n v="2750"/>
    <n v="41948.34999999986"/>
    <x v="22"/>
    <x v="0"/>
    <n v="5"/>
    <x v="4"/>
    <x v="1"/>
    <x v="0"/>
  </r>
  <r>
    <d v="2025-05-30T00:00:00"/>
    <s v="JULIO CESAR DE OLIVEIRA QUEIROZ - PIX 416.142.593-72-TRANSPORTE DE COLABORADORES  (100,00%);"/>
    <m/>
    <n v="5480"/>
    <n v="36468.34999999986"/>
    <x v="39"/>
    <x v="0"/>
    <n v="5"/>
    <x v="4"/>
    <x v="1"/>
    <x v="0"/>
  </r>
  <r>
    <d v="2025-05-30T00:00:00"/>
    <s v="FRETE SILAS CATALÃO X GOINAIA + FRETE ADM TRINDADE-FRETE MATERIAIS E EQUIPAMENTOS (100,00%);"/>
    <m/>
    <n v="4000"/>
    <n v="32468.34999999986"/>
    <x v="40"/>
    <x v="0"/>
    <n v="5"/>
    <x v="4"/>
    <x v="1"/>
    <x v="0"/>
  </r>
  <r>
    <d v="2025-05-30T00:00:00"/>
    <s v="RYANN PABLO MEDEIROS DE ARAUJO-ACERTO RESCISORIOS  (100,00%);"/>
    <m/>
    <n v="859.54"/>
    <n v="31608.809999999859"/>
    <x v="51"/>
    <x v="0"/>
    <n v="5"/>
    <x v="4"/>
    <x v="1"/>
    <x v="0"/>
  </r>
  <r>
    <d v="2025-05-30T00:00:00"/>
    <s v="RYANN PABLO MEDEIROS DE ARAUJO-FGTS FUNCIONARIOS  (100,00%);"/>
    <m/>
    <n v="172.24"/>
    <n v="31436.569999999858"/>
    <x v="58"/>
    <x v="0"/>
    <n v="5"/>
    <x v="4"/>
    <x v="1"/>
    <x v="0"/>
  </r>
  <r>
    <d v="2025-05-30T00:00:00"/>
    <s v="MATHEUS VICTOR MARQUES DA SILVA SOUSA-FGTS FUNCIONARIOS  (100,00%);"/>
    <m/>
    <n v="257.42"/>
    <n v="31179.14999999986"/>
    <x v="58"/>
    <x v="0"/>
    <n v="5"/>
    <x v="4"/>
    <x v="1"/>
    <x v="0"/>
  </r>
  <r>
    <d v="2025-05-30T00:00:00"/>
    <s v="JOSE ALBERTO SIPRIANO DANTAS-ACERTO RESCISORIOS  (100,00%);"/>
    <m/>
    <n v="13645.31"/>
    <n v="17533.839999999858"/>
    <x v="51"/>
    <x v="0"/>
    <n v="5"/>
    <x v="4"/>
    <x v="1"/>
    <x v="0"/>
  </r>
  <r>
    <d v="2025-05-30T00:00:00"/>
    <s v="JOSE ALBERTO SIPRIANO DANTAS-FGTS FUNCIONARIOS  (100,00%);"/>
    <m/>
    <n v="793.78"/>
    <n v="16740.059999999859"/>
    <x v="58"/>
    <x v="0"/>
    <n v="5"/>
    <x v="4"/>
    <x v="1"/>
    <x v="0"/>
  </r>
  <r>
    <d v="2025-05-30T00:00:00"/>
    <s v="JOSE ALBERTO SIPRIANO DANTAS-MULTA RESCISORIAS FGTS (100,00%);"/>
    <m/>
    <n v="3898.32"/>
    <n v="12841.73999999986"/>
    <x v="29"/>
    <x v="0"/>
    <n v="5"/>
    <x v="4"/>
    <x v="1"/>
    <x v="0"/>
  </r>
  <r>
    <d v="2025-05-30T00:00:00"/>
    <s v="NEWTON ALVES VIEIRA-MULTA RESCISORIAS FGTS (100,00%);"/>
    <m/>
    <n v="45.22"/>
    <n v="12796.51999999986"/>
    <x v="29"/>
    <x v="0"/>
    <n v="5"/>
    <x v="4"/>
    <x v="1"/>
    <x v="0"/>
  </r>
  <r>
    <d v="2025-05-30T00:00:00"/>
    <s v="PGR COMERCIAL LTDA - PIX 19.842.545/0001-73-REFEIÇÕES COLABORADORES (30,00%)"/>
    <m/>
    <n v="383.1"/>
    <n v="12413.41999999986"/>
    <x v="35"/>
    <x v="0"/>
    <n v="5"/>
    <x v="4"/>
    <x v="1"/>
    <x v="0"/>
  </r>
  <r>
    <d v="2025-05-30T00:00:00"/>
    <s v="PGR COMERCIAL LTDA - PIX 19.842.545/0001-73-MATERIAIS DE LIMPEZA / HIGIENE  (40,00%);"/>
    <m/>
    <n v="510.81"/>
    <n v="11902.609999999861"/>
    <x v="28"/>
    <x v="0"/>
    <n v="5"/>
    <x v="4"/>
    <x v="1"/>
    <x v="0"/>
  </r>
  <r>
    <d v="2025-05-30T00:00:00"/>
    <s v="PGR COMERCIAL LTDA - PIX 19.842.545/0001-73-MATERIAS DE ESCRITORIO (30,00%);"/>
    <m/>
    <n v="383.12"/>
    <n v="11519.48999999986"/>
    <x v="64"/>
    <x v="0"/>
    <n v="5"/>
    <x v="4"/>
    <x v="1"/>
    <x v="0"/>
  </r>
  <r>
    <d v="2025-05-30T00:00:00"/>
    <s v="VALE TRANSPORTE REF. 20 DIAS-TRANSPORTE DE COLABORADORES  (100,00%);"/>
    <m/>
    <n v="172"/>
    <n v="11347.48999999986"/>
    <x v="39"/>
    <x v="0"/>
    <n v="5"/>
    <x v="4"/>
    <x v="1"/>
    <x v="0"/>
  </r>
  <r>
    <d v="2025-05-30T00:00:00"/>
    <s v="VALE TRANSPORTE REF. 20 DIAS-TRANSPORTE DE COLABORADORES  (100,00%);"/>
    <m/>
    <n v="172"/>
    <n v="11175.48999999986"/>
    <x v="39"/>
    <x v="0"/>
    <n v="5"/>
    <x v="4"/>
    <x v="1"/>
    <x v="0"/>
  </r>
  <r>
    <d v="2025-05-30T00:00:00"/>
    <s v="VALE TRANSPORTE REF. 20 DIAS-TRANSPORTE DE COLABORADORES  (100,00%);"/>
    <m/>
    <n v="172"/>
    <n v="11003.48999999986"/>
    <x v="39"/>
    <x v="0"/>
    <n v="5"/>
    <x v="4"/>
    <x v="1"/>
    <x v="0"/>
  </r>
  <r>
    <d v="2025-05-30T00:00:00"/>
    <s v="VALE TRANSPORTE REF. 20 DIAS-TRANSPORTE DE COLABORADORES  (100,00%);"/>
    <m/>
    <n v="172"/>
    <n v="10831.48999999986"/>
    <x v="39"/>
    <x v="0"/>
    <n v="5"/>
    <x v="4"/>
    <x v="1"/>
    <x v="0"/>
  </r>
  <r>
    <d v="2025-05-30T00:00:00"/>
    <s v="DESPESAS VIAGEM VISITA TEC. L.EDUARDO.M - BALSAS-COMBUSTIVEL VEICULOS (100,00%);"/>
    <m/>
    <n v="2000"/>
    <n v="8831.4899999998597"/>
    <x v="26"/>
    <x v="0"/>
    <n v="5"/>
    <x v="4"/>
    <x v="1"/>
    <x v="0"/>
  </r>
  <r>
    <d v="2025-05-30T00:00:00"/>
    <s v="IDA VALDMAR - ITUBIARA - GO-COMBUSTIVEL VEICULOS (100,00%);"/>
    <m/>
    <n v="200"/>
    <n v="8631.4899999998597"/>
    <x v="26"/>
    <x v="0"/>
    <n v="5"/>
    <x v="4"/>
    <x v="1"/>
    <x v="0"/>
  </r>
  <r>
    <d v="2025-05-30T00:00:00"/>
    <s v="DESPESA DE VIAGEM - TRANSPORTE CASSIO ASSIS-TRANSPORTE DE COLABORADORES  (100,00%);"/>
    <m/>
    <n v="30"/>
    <n v="8601.4899999998597"/>
    <x v="39"/>
    <x v="0"/>
    <n v="5"/>
    <x v="4"/>
    <x v="1"/>
    <x v="0"/>
  </r>
  <r>
    <d v="2025-05-30T00:00:00"/>
    <s v="ALIMENTAÇÃO ADM-ALIMENTAÇÃO ADM (100,00%);"/>
    <m/>
    <n v="64"/>
    <n v="8537.4899999998597"/>
    <x v="66"/>
    <x v="0"/>
    <n v="5"/>
    <x v="4"/>
    <x v="1"/>
    <x v="0"/>
  </r>
  <r>
    <d v="2025-05-30T00:00:00"/>
    <s v="DIARIA ROBERTO FRETE GOIÂNIA X SERRA DO SALITRE-TINTAS E SOLVENTES (100,00%);"/>
    <m/>
    <n v="310"/>
    <n v="8227.4899999998597"/>
    <x v="34"/>
    <x v="0"/>
    <n v="5"/>
    <x v="4"/>
    <x v="1"/>
    <x v="0"/>
  </r>
  <r>
    <d v="2025-05-30T00:00:00"/>
    <s v="LOCAÇÃO DE ANDAIMES-LOCAÇÃO ANDAIMES (100,00%);"/>
    <m/>
    <n v="27149.7"/>
    <n v="-18922.210000000141"/>
    <x v="99"/>
    <x v="0"/>
    <n v="5"/>
    <x v="4"/>
    <x v="1"/>
    <x v="0"/>
  </r>
  <r>
    <d v="2025-05-30T00:00:00"/>
    <s v="ISS DESCRIÇÃO 71604641 / 2024-PARCELAMENTO (100,00%);"/>
    <m/>
    <n v="1973.08"/>
    <n v="-20895.290000000139"/>
    <x v="10"/>
    <x v="0"/>
    <n v="5"/>
    <x v="4"/>
    <x v="1"/>
    <x v="0"/>
  </r>
  <r>
    <d v="2025-05-30T00:00:00"/>
    <s v="DAS PARCSN VERSAO 2.0.0-PARCELAMENTO (100,00%);"/>
    <m/>
    <n v="1108.53"/>
    <n v="-22003.820000000138"/>
    <x v="10"/>
    <x v="0"/>
    <n v="5"/>
    <x v="4"/>
    <x v="1"/>
    <x v="0"/>
  </r>
  <r>
    <d v="2025-05-30T00:00:00"/>
    <s v="PGFN DESCRIÇÃO SISPAR 009515789-PARCELAMENTO (100,00%);"/>
    <m/>
    <n v="2092.66"/>
    <n v="-24096.480000000138"/>
    <x v="10"/>
    <x v="0"/>
    <n v="5"/>
    <x v="4"/>
    <x v="1"/>
    <x v="0"/>
  </r>
  <r>
    <d v="2025-05-30T00:00:00"/>
    <s v="PGFN DESCRIÇÃO SISPAR 006893211-PARCELAMENTO (100,00%);"/>
    <m/>
    <n v="2360.4499999999998"/>
    <n v="-26456.930000000139"/>
    <x v="10"/>
    <x v="0"/>
    <n v="5"/>
    <x v="4"/>
    <x v="1"/>
    <x v="0"/>
  </r>
  <r>
    <d v="2025-05-30T00:00:00"/>
    <s v="PARCELAMENTO PGFN SISPAR 012544350-PARCELAMENTO (100,00%);"/>
    <m/>
    <n v="2319.08"/>
    <n v="-28776.01000000014"/>
    <x v="10"/>
    <x v="0"/>
    <n v="5"/>
    <x v="4"/>
    <x v="1"/>
    <x v="0"/>
  </r>
  <r>
    <d v="2025-05-30T00:00:00"/>
    <s v="PARCELAMENTO PGFN SISPAR 012544309-PARCELAMENTO (100,00%);"/>
    <m/>
    <n v="542.41"/>
    <n v="-29318.42000000014"/>
    <x v="10"/>
    <x v="0"/>
    <n v="5"/>
    <x v="4"/>
    <x v="1"/>
    <x v="0"/>
  </r>
  <r>
    <d v="2025-05-30T00:00:00"/>
    <s v="PARCELAMENTO PGFN 011319136 1 - 60-PARCELAMENTO (100,00%);"/>
    <m/>
    <n v="9281.49"/>
    <n v="-38599.910000000142"/>
    <x v="10"/>
    <x v="0"/>
    <n v="5"/>
    <x v="4"/>
    <x v="1"/>
    <x v="0"/>
  </r>
  <r>
    <d v="2025-05-30T00:00:00"/>
    <s v="PARCELMANETO PGFN 011468295-PARCELAMENTO (100,00%);"/>
    <m/>
    <n v="14749.35"/>
    <n v="-53349.26000000014"/>
    <x v="10"/>
    <x v="0"/>
    <n v="5"/>
    <x v="4"/>
    <x v="1"/>
    <x v="0"/>
  </r>
  <r>
    <d v="2025-05-30T00:00:00"/>
    <s v="TRANSFERÊNCIA ENTRE BANCOS ITAÚ X CEF-Transferência entre Bancos (100,00%);"/>
    <m/>
    <n v="1000"/>
    <n v="-54349.26000000014"/>
    <x v="1"/>
    <x v="0"/>
    <n v="5"/>
    <x v="4"/>
    <x v="1"/>
    <x v="0"/>
  </r>
  <r>
    <d v="2025-05-30T00:00:00"/>
    <s v="TRANSFERÊNCIA ENTRE BANCOS SAFRA X ITAÚ-Transferência entre Bancos (100,00%);"/>
    <n v="100000"/>
    <m/>
    <n v="45650.73999999986"/>
    <x v="6"/>
    <x v="0"/>
    <n v="5"/>
    <x v="4"/>
    <x v="1"/>
    <x v="0"/>
  </r>
  <r>
    <d v="2025-05-30T00:00:00"/>
    <s v="COMBUSTÍVEL RANGER-COMBUSTIVEL VEICULOS (100,00%);"/>
    <m/>
    <n v="380.8"/>
    <n v="45269.939999999857"/>
    <x v="26"/>
    <x v="0"/>
    <n v="5"/>
    <x v="4"/>
    <x v="1"/>
    <x v="0"/>
  </r>
  <r>
    <d v="2025-05-30T00:00:00"/>
    <s v="DIARIA HOSPEDAGEM REINALDO-HOTEL COLABORADORES  (100,00%);"/>
    <m/>
    <n v="285"/>
    <n v="44984.939999999857"/>
    <x v="44"/>
    <x v="0"/>
    <n v="5"/>
    <x v="4"/>
    <x v="1"/>
    <x v="0"/>
  </r>
  <r>
    <d v="2025-05-30T00:00:00"/>
    <s v="COMPRESSOR ELETRICO SCHULZ SRP 4060E AD-MAQUINAS / EQUIPAMENTOS  (100,00%);"/>
    <m/>
    <n v="20000"/>
    <n v="24984.939999999857"/>
    <x v="38"/>
    <x v="0"/>
    <n v="5"/>
    <x v="4"/>
    <x v="1"/>
    <x v="0"/>
  </r>
  <r>
    <d v="2025-05-30T00:00:00"/>
    <s v="MATHEUS VICTOR MARQUES DA SILVA SOUSA-ACERTO RESCISORIOS  (100,00%);"/>
    <m/>
    <n v="1578.49"/>
    <n v="23406.449999999855"/>
    <x v="51"/>
    <x v="0"/>
    <n v="5"/>
    <x v="4"/>
    <x v="1"/>
    <x v="0"/>
  </r>
  <r>
    <d v="2025-05-30T00:00:00"/>
    <s v="PARCELAMENTO ENTRADA PGFN 011319029 1-6-PARCELAMENTO (100,00%);"/>
    <m/>
    <n v="2446.59"/>
    <n v="20959.859999999855"/>
    <x v="10"/>
    <x v="0"/>
    <n v="5"/>
    <x v="4"/>
    <x v="1"/>
    <x v="0"/>
  </r>
  <r>
    <d v="2025-05-30T00:00:00"/>
    <s v="BICO E LEQUE PISTOLA AIR LESS-MANUTENÇÃO/PEÇAS MAQUINAS E EQUIPAMENTOS (100,00%);"/>
    <m/>
    <n v="690"/>
    <n v="20269.859999999855"/>
    <x v="48"/>
    <x v="0"/>
    <n v="5"/>
    <x v="4"/>
    <x v="1"/>
    <x v="0"/>
  </r>
  <r>
    <d v="2025-05-30T00:00:00"/>
    <s v="saldo "/>
    <m/>
    <n v="20269.86"/>
    <n v="0"/>
    <x v="110"/>
    <x v="0"/>
    <n v="5"/>
    <x v="4"/>
    <x v="1"/>
    <x v="0"/>
  </r>
  <r>
    <d v="2025-06-02T00:00:00"/>
    <s v="saldo "/>
    <m/>
    <m/>
    <n v="-9341.64"/>
    <x v="0"/>
    <x v="0"/>
    <n v="6"/>
    <x v="5"/>
    <x v="0"/>
    <x v="0"/>
  </r>
  <r>
    <d v="2025-06-02T00:00:00"/>
    <s v="DEB IOF / DEB JUROS - JUROS BANCARIOS  (100,00%);"/>
    <m/>
    <n v="287.49"/>
    <n v="-9629.1299999999992"/>
    <x v="2"/>
    <x v="0"/>
    <n v="6"/>
    <x v="5"/>
    <x v="0"/>
    <x v="0"/>
  </r>
  <r>
    <d v="2025-06-06T00:00:00"/>
    <s v="BM 14 TINTAS- Recebimento de Clientes (100,00%);"/>
    <n v="22972.43"/>
    <m/>
    <n v="13343.300000000001"/>
    <x v="3"/>
    <x v="0"/>
    <n v="6"/>
    <x v="5"/>
    <x v="0"/>
    <x v="0"/>
  </r>
  <r>
    <d v="2025-06-06T00:00:00"/>
    <s v="BM 12 Hh- Recebimento de Clientes (100,00%);"/>
    <n v="35998.199999999997"/>
    <m/>
    <n v="49341.5"/>
    <x v="3"/>
    <x v="0"/>
    <n v="6"/>
    <x v="5"/>
    <x v="0"/>
    <x v="0"/>
  </r>
  <r>
    <d v="2025-06-06T00:00:00"/>
    <s v="EMPRESTIMO BANCO CAIXA / PEGO PARA PAGAR MERCANTIL- PAGAMENTOS EMPRESTIMOS (100,00%);"/>
    <m/>
    <n v="20031.849999999999"/>
    <n v="29309.65"/>
    <x v="4"/>
    <x v="0"/>
    <n v="6"/>
    <x v="5"/>
    <x v="0"/>
    <x v="0"/>
  </r>
  <r>
    <d v="2025-06-06T00:00:00"/>
    <s v="FOLHA PGTO REF. MÊS 05/2025- SALARIO (100,00%);"/>
    <m/>
    <n v="356341.7"/>
    <n v="-327032.05"/>
    <x v="7"/>
    <x v="0"/>
    <n v="6"/>
    <x v="5"/>
    <x v="0"/>
    <x v="0"/>
  </r>
  <r>
    <d v="2025-06-06T00:00:00"/>
    <s v="TRANSFERÊNCIA ENTRE BANCOS CEF X ITAÚ- Transferência entre Bancos (100,00%);"/>
    <m/>
    <n v="10000"/>
    <n v="-337032.05"/>
    <x v="1"/>
    <x v="0"/>
    <n v="6"/>
    <x v="5"/>
    <x v="0"/>
    <x v="0"/>
  </r>
  <r>
    <d v="2025-06-06T00:00:00"/>
    <s v="TRANSFERÊNCIA ENTRE BANCOS ITAÚ ANDAIMES X CEF- Transferência entre Bancos (100,00%);"/>
    <n v="356341.7"/>
    <m/>
    <n v="19309.650000000023"/>
    <x v="6"/>
    <x v="0"/>
    <n v="6"/>
    <x v="5"/>
    <x v="0"/>
    <x v="0"/>
  </r>
  <r>
    <d v="2025-06-09T00:00:00"/>
    <s v="TRANSFERÊNCIA ENTRE BANCOS CEF X SAFRA- Transferência entre Bancos (100,00%);"/>
    <m/>
    <n v="15124.590000000002"/>
    <n v="4185.0600000000213"/>
    <x v="1"/>
    <x v="0"/>
    <n v="6"/>
    <x v="5"/>
    <x v="0"/>
    <x v="0"/>
  </r>
  <r>
    <d v="2025-06-09T00:00:00"/>
    <s v="TRANSFERÊNCIA ENTRE BANCOS CEF X ITAÚ- Transferência entre Bancos (100,00%);"/>
    <m/>
    <n v="112000"/>
    <n v="-107814.93999999997"/>
    <x v="1"/>
    <x v="0"/>
    <n v="6"/>
    <x v="5"/>
    <x v="0"/>
    <x v="0"/>
  </r>
  <r>
    <d v="2025-06-09T00:00:00"/>
    <s v="TRANSFERÊNCIA ENTRE BANCOS CEF X SAFRA- Transferência entre Bancos (100,00%);"/>
    <m/>
    <n v="7302.04"/>
    <n v="-115116.97999999997"/>
    <x v="1"/>
    <x v="0"/>
    <n v="6"/>
    <x v="5"/>
    <x v="0"/>
    <x v="0"/>
  </r>
  <r>
    <d v="2025-06-09T00:00:00"/>
    <s v="BM 13 TINTAS- Recebimento de Clientes (100,00%);"/>
    <n v="53789.939999999995"/>
    <m/>
    <n v="-61327.039999999972"/>
    <x v="3"/>
    <x v="0"/>
    <n v="6"/>
    <x v="5"/>
    <x v="0"/>
    <x v="0"/>
  </r>
  <r>
    <d v="2025-06-09T00:00:00"/>
    <s v="BM 12 Hh FERTILIZANTES- Recebimento de Clientes (100,00%);"/>
    <n v="20981.26"/>
    <m/>
    <n v="-40345.77999999997"/>
    <x v="3"/>
    <x v="0"/>
    <n v="6"/>
    <x v="5"/>
    <x v="0"/>
    <x v="0"/>
  </r>
  <r>
    <d v="2025-06-09T00:00:00"/>
    <s v="RECIBO LOCAÇÃO- Recebimento de Clientes (100,00%);"/>
    <n v="38772.630000000005"/>
    <m/>
    <n v="-1573.1499999999651"/>
    <x v="3"/>
    <x v="0"/>
    <n v="6"/>
    <x v="5"/>
    <x v="0"/>
    <x v="0"/>
  </r>
  <r>
    <d v="2025-06-09T00:00:00"/>
    <s v="RECIBO LOC- Recebimento de Clientes (100,00%);"/>
    <n v="13001.78"/>
    <m/>
    <n v="11428.630000000036"/>
    <x v="3"/>
    <x v="0"/>
    <n v="6"/>
    <x v="5"/>
    <x v="0"/>
    <x v="0"/>
  </r>
  <r>
    <d v="2025-06-10T00:00:00"/>
    <s v=" DB T CESTA / DEB TARIFA- TARIFAS BANCARIAS (100,00%);"/>
    <m/>
    <n v="389.2"/>
    <n v="11039.430000000035"/>
    <x v="8"/>
    <x v="0"/>
    <n v="6"/>
    <x v="5"/>
    <x v="0"/>
    <x v="0"/>
  </r>
  <r>
    <d v="2025-06-10T00:00:00"/>
    <s v="TAG CAIXA REF. MÊS 05/2025 (PGT DUPLICADO)- PEDAGIOS  (100,00%);"/>
    <m/>
    <n v="257.38"/>
    <n v="10782.050000000036"/>
    <x v="72"/>
    <x v="0"/>
    <n v="6"/>
    <x v="5"/>
    <x v="0"/>
    <x v="0"/>
  </r>
  <r>
    <d v="2025-06-10T00:00:00"/>
    <s v="IMOBILIARIO LOTE PARQUE OESTE- FINANCIAMENTO (100,00%);"/>
    <m/>
    <n v="4531.17"/>
    <n v="6250.8800000000356"/>
    <x v="9"/>
    <x v="0"/>
    <n v="6"/>
    <x v="5"/>
    <x v="0"/>
    <x v="0"/>
  </r>
  <r>
    <d v="2025-06-18T00:00:00"/>
    <s v="EMPRESTIMO BANCO CAIXA / CAPITAL DE GIRO R$ 300.000,00- PAGAMENTOS EMPRESTIMOS (100,00%);"/>
    <m/>
    <n v="15804.58"/>
    <n v="-9553.6999999999643"/>
    <x v="4"/>
    <x v="0"/>
    <n v="6"/>
    <x v="5"/>
    <x v="0"/>
    <x v="0"/>
  </r>
  <r>
    <d v="2025-06-20T00:00:00"/>
    <s v="ADIANTAMENTO 40%- SALARIO (100,00%);"/>
    <m/>
    <n v="70367.820000000007"/>
    <n v="-79921.519999999975"/>
    <x v="7"/>
    <x v="0"/>
    <n v="6"/>
    <x v="5"/>
    <x v="0"/>
    <x v="0"/>
  </r>
  <r>
    <d v="2025-06-20T00:00:00"/>
    <s v="TRANSFERÊNCIA ENTRE BANCOS ITAÚ X CAIXA - Transferência entre Bancos (100,00%);"/>
    <n v="71000"/>
    <m/>
    <n v="-8921.519999999975"/>
    <x v="6"/>
    <x v="0"/>
    <n v="6"/>
    <x v="5"/>
    <x v="0"/>
    <x v="0"/>
  </r>
  <r>
    <d v="2025-06-24T00:00:00"/>
    <s v="DEB TARIFA- TARIFAS BANCARIAS (100,00%);"/>
    <m/>
    <n v="88.2"/>
    <n v="-9009.7199999999757"/>
    <x v="8"/>
    <x v="0"/>
    <n v="6"/>
    <x v="5"/>
    <x v="0"/>
    <x v="0"/>
  </r>
  <r>
    <d v="2025-06-30T00:00:00"/>
    <s v="IMPOSTOS DEBITADOS EM CONTA CAIXA ECONOMICA- PARCELAMENTO (100,00%);"/>
    <m/>
    <n v="20704.560000000001"/>
    <n v="-29714.279999999977"/>
    <x v="10"/>
    <x v="0"/>
    <n v="6"/>
    <x v="5"/>
    <x v="0"/>
    <x v="0"/>
  </r>
  <r>
    <d v="2025-06-30T00:00:00"/>
    <s v="TRANSFERÊNCIA ENTRE BANCOS ITAÚ X CEF- Transferência entre Bancos (100,00%);"/>
    <n v="21000"/>
    <m/>
    <n v="-8714.279999999977"/>
    <x v="6"/>
    <x v="0"/>
    <n v="6"/>
    <x v="5"/>
    <x v="0"/>
    <x v="0"/>
  </r>
  <r>
    <d v="2025-06-30T00:00:00"/>
    <s v="saldo "/>
    <m/>
    <n v="-8714.2800000000007"/>
    <n v="0"/>
    <x v="11"/>
    <x v="0"/>
    <n v="6"/>
    <x v="5"/>
    <x v="0"/>
    <x v="0"/>
  </r>
  <r>
    <d v="2025-06-02T00:00:00"/>
    <s v="saldo inicial "/>
    <m/>
    <m/>
    <n v="74054.33"/>
    <x v="125"/>
    <x v="0"/>
    <n v="6"/>
    <x v="5"/>
    <x v="4"/>
    <x v="0"/>
  </r>
  <r>
    <d v="2025-06-02T00:00:00"/>
    <s v="TRANSFERÊNCIA ENTRE BANCOS ITAÚ X SAFRA-  Transferência entre Bancos (100,00%);"/>
    <n v="12410.05"/>
    <m/>
    <n v="86464.38"/>
    <x v="6"/>
    <x v="0"/>
    <n v="6"/>
    <x v="5"/>
    <x v="4"/>
    <x v="0"/>
  </r>
  <r>
    <d v="2025-06-05T00:00:00"/>
    <s v=" PACOTE PJ EMPRESA 3-  TARIFAS BANCARIAS (100,00%);"/>
    <m/>
    <n v="389"/>
    <n v="86075.38"/>
    <x v="8"/>
    <x v="0"/>
    <n v="6"/>
    <x v="5"/>
    <x v="4"/>
    <x v="0"/>
  </r>
  <r>
    <d v="2025-06-05T00:00:00"/>
    <s v="TRANSFERÊNCIA ENTRE BANCOS SAFRA X ITAÚ-  Transferência entre Bancos (100,00%);"/>
    <m/>
    <n v="20000"/>
    <n v="66075.38"/>
    <x v="1"/>
    <x v="0"/>
    <n v="6"/>
    <x v="5"/>
    <x v="4"/>
    <x v="0"/>
  </r>
  <r>
    <d v="2025-06-06T00:00:00"/>
    <s v="TRANSFERÊNCIA ENTRE BANCOS SAFRA X ITAÚ-  Transferência entre Bancos (100,00%);"/>
    <m/>
    <n v="66000"/>
    <n v="75.380000000004657"/>
    <x v="1"/>
    <x v="0"/>
    <n v="6"/>
    <x v="5"/>
    <x v="4"/>
    <x v="0"/>
  </r>
  <r>
    <d v="2025-06-09T00:00:00"/>
    <s v="TRANSFERÊNCIA ENTRE BANCOS CEF X SAFRA-  Transferência entre Bancos (100,00%);"/>
    <n v="15124.590000000002"/>
    <m/>
    <n v="15199.970000000007"/>
    <x v="6"/>
    <x v="0"/>
    <n v="6"/>
    <x v="5"/>
    <x v="4"/>
    <x v="0"/>
  </r>
  <r>
    <d v="2025-06-09T00:00:00"/>
    <s v="TRANSFERÊNCIA ENTRE BANCOS CEF X SAFRA-  Transferência entre Bancos (100,00%);"/>
    <n v="7302.04"/>
    <m/>
    <n v="22502.010000000006"/>
    <x v="6"/>
    <x v="0"/>
    <n v="6"/>
    <x v="5"/>
    <x v="4"/>
    <x v="0"/>
  </r>
  <r>
    <d v="2025-06-10T00:00:00"/>
    <s v="TRANSFERENCIA ENTRE BANCOS ITAÚ X SAFRA-  Transferência entre Bancos (100,00%);"/>
    <n v="231479.55"/>
    <m/>
    <n v="253981.56"/>
    <x v="6"/>
    <x v="0"/>
    <n v="6"/>
    <x v="5"/>
    <x v="4"/>
    <x v="0"/>
  </r>
  <r>
    <d v="2025-06-16T00:00:00"/>
    <s v="TRANSFERÊNCIA ENTRE BANCOS ITAÚ X SAFRA-  Transferência entre Bancos (100,00%);"/>
    <n v="3208.29"/>
    <m/>
    <n v="257189.85"/>
    <x v="6"/>
    <x v="0"/>
    <n v="6"/>
    <x v="5"/>
    <x v="4"/>
    <x v="0"/>
  </r>
  <r>
    <d v="2025-06-18T00:00:00"/>
    <s v="TRANSFERÊNCIA ENTRE BANCOS SAFRA X ITAÚ-  Transferência entre Bancos (100,00%);"/>
    <m/>
    <n v="100000"/>
    <n v="157189.85"/>
    <x v="1"/>
    <x v="0"/>
    <n v="6"/>
    <x v="5"/>
    <x v="4"/>
    <x v="0"/>
  </r>
  <r>
    <d v="2025-06-23T00:00:00"/>
    <s v="TRANSFERÊNCIA ENTRE BANCOS ITAÚ X SAFRA-  Transferência entre Bancos (100,00%);"/>
    <n v="146606.39999999999"/>
    <m/>
    <n v="303796.25"/>
    <x v="6"/>
    <x v="0"/>
    <n v="6"/>
    <x v="5"/>
    <x v="4"/>
    <x v="0"/>
  </r>
  <r>
    <d v="2025-06-25T00:00:00"/>
    <s v="TRANSFERÊNCIA ENTRE BANCOS SAFRA X ITAÚ-  Transferência entre Bancos (100,00%);"/>
    <m/>
    <n v="61573.85"/>
    <n v="242222.4"/>
    <x v="1"/>
    <x v="0"/>
    <n v="6"/>
    <x v="5"/>
    <x v="4"/>
    <x v="0"/>
  </r>
  <r>
    <d v="2025-06-25T00:00:00"/>
    <s v="TRANSFERÊNCIA ENTRE BANCOS ITAÚ X SAFRA-  Transferência entre Bancos (100,00%);"/>
    <n v="14307.17"/>
    <m/>
    <n v="256529.57"/>
    <x v="6"/>
    <x v="0"/>
    <n v="6"/>
    <x v="5"/>
    <x v="4"/>
    <x v="0"/>
  </r>
  <r>
    <d v="2025-06-25T00:00:00"/>
    <s v="saldo "/>
    <m/>
    <n v="256529.57"/>
    <n v="0"/>
    <x v="126"/>
    <x v="0"/>
    <n v="6"/>
    <x v="5"/>
    <x v="4"/>
    <x v="0"/>
  </r>
  <r>
    <d v="2025-06-02T00:00:00"/>
    <s v="saldo "/>
    <m/>
    <m/>
    <n v="45265.98"/>
    <x v="123"/>
    <x v="0"/>
    <n v="6"/>
    <x v="5"/>
    <x v="3"/>
    <x v="0"/>
  </r>
  <r>
    <d v="2025-06-02T00:00:00"/>
    <s v="IOF-CHEQUE ESPECIAL   - JUROS BANCARIOS  (100,00%);"/>
    <m/>
    <n v="586.78"/>
    <n v="44679.200000000004"/>
    <x v="2"/>
    <x v="0"/>
    <n v="6"/>
    <x v="5"/>
    <x v="3"/>
    <x v="0"/>
  </r>
  <r>
    <d v="2025-06-02T00:00:00"/>
    <s v="TAR. PACOTES SERVICOS  - TARIFAS BANCARIAS (100,00%);"/>
    <m/>
    <n v="190"/>
    <n v="44489.200000000004"/>
    <x v="8"/>
    <x v="0"/>
    <n v="6"/>
    <x v="5"/>
    <x v="3"/>
    <x v="0"/>
  </r>
  <r>
    <d v="2025-06-03T00:00:00"/>
    <s v="SERRALHEIRO MARCELO  - DESPESAS C/ GALPÃO ALMOXARIFADO  (100,00%);"/>
    <m/>
    <n v="1100"/>
    <n v="43389.200000000004"/>
    <x v="112"/>
    <x v="0"/>
    <n v="6"/>
    <x v="5"/>
    <x v="3"/>
    <x v="0"/>
  </r>
  <r>
    <d v="2025-06-04T00:00:00"/>
    <s v="PORTAS GALPÃO ALMOXARIFADO  - DESPESAS C/ GALPÃO ALMOXARIFADO  (100,00%);"/>
    <m/>
    <n v="3060"/>
    <n v="40329.200000000004"/>
    <x v="112"/>
    <x v="0"/>
    <n v="6"/>
    <x v="5"/>
    <x v="3"/>
    <x v="0"/>
  </r>
  <r>
    <d v="2025-06-05T00:00:00"/>
    <s v="INSTALAÇÃO AR CONDICIONADO ADM  - DESPESAS C/ CONSTRUÇÃO ESCRITORIO ADM  (100,00%);"/>
    <m/>
    <n v="2000"/>
    <n v="38329.200000000004"/>
    <x v="112"/>
    <x v="0"/>
    <n v="6"/>
    <x v="5"/>
    <x v="3"/>
    <x v="0"/>
  </r>
  <r>
    <d v="2025-06-06T00:00:00"/>
    <s v="MATERIAL ELÉTRICO  - DESPESAS C/ CONSTRUÇÃO ESCRITORIO ADM  (100,00%);"/>
    <m/>
    <n v="271.14999999999998"/>
    <n v="38058.050000000003"/>
    <x v="112"/>
    <x v="0"/>
    <n v="6"/>
    <x v="5"/>
    <x v="3"/>
    <x v="0"/>
  </r>
  <r>
    <d v="2025-06-06T00:00:00"/>
    <s v="DESPESA SEMANA REF. 02/06 A 06/06  - DESPESAS C/ CONSTRUÇÃO ESCRITORIO ADM  (50,00%);_x000a__x000a_DESPESAS C/ GALPÃO ALMOXARIFADO  (50,00%);"/>
    <m/>
    <n v="13347.53"/>
    <n v="24710.520000000004"/>
    <x v="112"/>
    <x v="0"/>
    <n v="6"/>
    <x v="5"/>
    <x v="3"/>
    <x v="0"/>
  </r>
  <r>
    <d v="2025-06-06T00:00:00"/>
    <s v="BLOCO DE CONCRETO P/ GALPÃO ALMOXARIFADO  - DESPESAS C/ CONSTRUÇÃO ESCRITORIO ADM  (100,00%);"/>
    <m/>
    <n v="1106"/>
    <n v="23604.520000000004"/>
    <x v="112"/>
    <x v="0"/>
    <n v="6"/>
    <x v="5"/>
    <x v="3"/>
    <x v="0"/>
  </r>
  <r>
    <d v="2025-06-06T00:00:00"/>
    <s v="RUFOS  - DESPESAS C/ CONSTRUÇÃO ESCRITORIO ADM  (100,00%);"/>
    <m/>
    <n v="1100"/>
    <n v="22504.520000000004"/>
    <x v="112"/>
    <x v="0"/>
    <n v="6"/>
    <x v="5"/>
    <x v="3"/>
    <x v="0"/>
  </r>
  <r>
    <d v="2025-06-06T00:00:00"/>
    <s v="BRITA P/ GALPÃO ALMOXARIFADO  - DESPESAS C/ GALPÃO ALMOXARIFADO  (100,00%);"/>
    <m/>
    <n v="5600"/>
    <n v="16904.520000000004"/>
    <x v="112"/>
    <x v="0"/>
    <n v="6"/>
    <x v="5"/>
    <x v="3"/>
    <x v="0"/>
  </r>
  <r>
    <d v="2025-06-06T00:00:00"/>
    <s v="RESTANTE POÇO ARTESIANO  - DESPESAS C/ GALPÃO ALMOXARIFADO  (100,00%);"/>
    <m/>
    <n v="7820"/>
    <n v="9084.5200000000041"/>
    <x v="112"/>
    <x v="0"/>
    <n v="6"/>
    <x v="5"/>
    <x v="3"/>
    <x v="0"/>
  </r>
  <r>
    <d v="2025-06-13T00:00:00"/>
    <s v="DESPESA SEMANA REF. 09/06 A 13/06  - DESPESAS C/ CONSTRUÇÃO ESCRITORIO ADM  (100,00%);"/>
    <m/>
    <n v="7696"/>
    <n v="1388.5200000000041"/>
    <x v="112"/>
    <x v="0"/>
    <n v="6"/>
    <x v="5"/>
    <x v="3"/>
    <x v="0"/>
  </r>
  <r>
    <d v="2025-06-13T00:00:00"/>
    <s v="AREIA E BRITA  - DESPESAS C/ MURO E CALÇADAS (100,00%);"/>
    <m/>
    <n v="3600"/>
    <n v="-2211.4799999999959"/>
    <x v="112"/>
    <x v="0"/>
    <n v="6"/>
    <x v="5"/>
    <x v="3"/>
    <x v="0"/>
  </r>
  <r>
    <d v="2025-06-16T00:00:00"/>
    <s v="MATERIAL ELÉTRICO  - DESPESAS C/ CONSTRUÇÃO ESCRITORIO ADM  (100,00%);"/>
    <m/>
    <n v="304.61"/>
    <n v="-2516.0899999999961"/>
    <x v="112"/>
    <x v="0"/>
    <n v="6"/>
    <x v="5"/>
    <x v="3"/>
    <x v="0"/>
  </r>
  <r>
    <d v="2025-06-16T00:00:00"/>
    <s v="JRS.PROP.CH.ESPECIAL  - JUROS BANCARIOS  (100,00%);"/>
    <m/>
    <n v="8.5299999999999994"/>
    <n v="-2524.6199999999963"/>
    <x v="2"/>
    <x v="0"/>
    <n v="6"/>
    <x v="5"/>
    <x v="3"/>
    <x v="0"/>
  </r>
  <r>
    <d v="2025-06-20T00:00:00"/>
    <s v="DESPESAS C/ MURO  - DESPESAS C/ MURO E CALÇADAS (100,00%);"/>
    <m/>
    <n v="3600"/>
    <n v="-6124.6199999999963"/>
    <x v="112"/>
    <x v="0"/>
    <n v="6"/>
    <x v="5"/>
    <x v="3"/>
    <x v="0"/>
  </r>
  <r>
    <d v="2025-06-20T00:00:00"/>
    <s v="DESPESA C/ MURO E DESPESA ESCRITORIO  - DESPESAS C/ MURO E CALÇADAS (70,00%);_x000a__x000a_DESPESAS C/ CONSTRUÇÃO ESCRITORIO ADM  (30,00%);"/>
    <m/>
    <n v="7230"/>
    <n v="-13354.619999999995"/>
    <x v="112"/>
    <x v="0"/>
    <n v="6"/>
    <x v="5"/>
    <x v="3"/>
    <x v="0"/>
  </r>
  <r>
    <d v="2025-06-23T00:00:00"/>
    <s v="TARIFA ABERT.CREDITO  - TARIFAS BANCARIAS (100,00%);"/>
    <m/>
    <n v="500"/>
    <n v="-13854.619999999995"/>
    <x v="8"/>
    <x v="0"/>
    <n v="6"/>
    <x v="5"/>
    <x v="3"/>
    <x v="0"/>
  </r>
  <r>
    <d v="2025-06-27T00:00:00"/>
    <s v="MATERIAL ELÉTRICO  - DESPESAS C/ CONSTRUÇÃO ESCRITORIO ADM  (100,00%);"/>
    <m/>
    <n v="124.57"/>
    <n v="-13979.189999999995"/>
    <x v="112"/>
    <x v="0"/>
    <n v="6"/>
    <x v="5"/>
    <x v="3"/>
    <x v="0"/>
  </r>
  <r>
    <d v="2025-06-27T00:00:00"/>
    <s v="MATERIAL ELÉTRICO  - DESPESAS C/ CONSTRUÇÃO ESCRITORIO ADM  (100,00%);"/>
    <m/>
    <n v="810"/>
    <n v="-14789.189999999995"/>
    <x v="112"/>
    <x v="0"/>
    <n v="6"/>
    <x v="5"/>
    <x v="3"/>
    <x v="0"/>
  </r>
  <r>
    <d v="2025-06-27T00:00:00"/>
    <s v="MATERIAL ELÉTRICO  - DESPESAS C/ CONSTRUÇÃO ESCRITORIO ADM  (100,00%);"/>
    <m/>
    <n v="101.39"/>
    <n v="-14890.579999999994"/>
    <x v="112"/>
    <x v="0"/>
    <n v="6"/>
    <x v="5"/>
    <x v="3"/>
    <x v="0"/>
  </r>
  <r>
    <d v="2025-06-27T00:00:00"/>
    <s v="PRÉ-MOLDADOS / MURO E CALÇADA  - DESPESAS C/ MURO E CALÇADAS (100,00%);"/>
    <m/>
    <n v="700"/>
    <n v="-15590.579999999994"/>
    <x v="112"/>
    <x v="0"/>
    <n v="6"/>
    <x v="5"/>
    <x v="3"/>
    <x v="0"/>
  </r>
  <r>
    <d v="2025-06-27T00:00:00"/>
    <s v="DESPESA SEMANA CALCADA E MURO  REF. 23/06 A 27/06  - DESPESAS C/ MURO E CALÇADAS (100,00%);"/>
    <m/>
    <n v="3122"/>
    <n v="-18712.579999999994"/>
    <x v="112"/>
    <x v="0"/>
    <n v="6"/>
    <x v="5"/>
    <x v="3"/>
    <x v="0"/>
  </r>
  <r>
    <d v="2025-06-30T00:00:00"/>
    <s v="MATERIAL ELETRICO  - DESPESAS C/ CONSTRUÇÃO ESCRITORIO ADM  (100,00%);"/>
    <m/>
    <n v="1582.56"/>
    <n v="-20295.139999999996"/>
    <x v="112"/>
    <x v="0"/>
    <n v="6"/>
    <x v="5"/>
    <x v="3"/>
    <x v="0"/>
  </r>
  <r>
    <d v="2025-06-30T00:00:00"/>
    <s v="saldo final "/>
    <m/>
    <n v="-20295.14"/>
    <n v="0"/>
    <x v="124"/>
    <x v="0"/>
    <n v="6"/>
    <x v="5"/>
    <x v="3"/>
    <x v="0"/>
  </r>
  <r>
    <d v="2025-06-03T00:00:00"/>
    <s v="saldo inicial "/>
    <m/>
    <m/>
    <n v="400559.23"/>
    <x v="130"/>
    <x v="0"/>
    <n v="6"/>
    <x v="5"/>
    <x v="2"/>
    <x v="0"/>
  </r>
  <r>
    <d v="2025-06-03T00:00:00"/>
    <s v="TAR PLANO ADAPT 1 05/25  -  TARIFAS BANCARIAS (100,00%);"/>
    <m/>
    <n v="159"/>
    <n v="400400.23"/>
    <x v="8"/>
    <x v="0"/>
    <n v="6"/>
    <x v="5"/>
    <x v="2"/>
    <x v="0"/>
  </r>
  <r>
    <d v="2025-06-06T00:00:00"/>
    <s v="TRANSFERÊNCIA ENTRE ITAÚ ANDAIMES X ITAÚ  -  Transferência entre Bancos (100,00%);"/>
    <m/>
    <n v="44000"/>
    <n v="356400.23"/>
    <x v="1"/>
    <x v="0"/>
    <n v="6"/>
    <x v="5"/>
    <x v="2"/>
    <x v="0"/>
  </r>
  <r>
    <d v="2025-06-06T00:00:00"/>
    <s v="TRANSFERÊNCIA ENTRE BANCOS ITAÚ ANDAIMES X CEF  -  Transferência entre Bancos (100,00%);"/>
    <m/>
    <n v="356341.7"/>
    <n v="58.529999999969732"/>
    <x v="1"/>
    <x v="0"/>
    <n v="6"/>
    <x v="5"/>
    <x v="2"/>
    <x v="0"/>
  </r>
  <r>
    <d v="2025-06-12T00:00:00"/>
    <s v="TRANSFERÊNCIA ENTRE BANCOS ITAÚ X ITAÚ ANDAIMES  -  Transferência entre Bancos (100,00%);"/>
    <n v="100000"/>
    <m/>
    <n v="100058.52999999997"/>
    <x v="6"/>
    <x v="0"/>
    <n v="6"/>
    <x v="5"/>
    <x v="2"/>
    <x v="0"/>
  </r>
  <r>
    <d v="2025-06-16T00:00:00"/>
    <s v="BRAZ SERVICE  -  Recebimento de Clientes (100,00%);"/>
    <n v="1700"/>
    <m/>
    <n v="101758.52999999997"/>
    <x v="3"/>
    <x v="0"/>
    <n v="6"/>
    <x v="5"/>
    <x v="2"/>
    <x v="0"/>
  </r>
  <r>
    <d v="2025-06-18T00:00:00"/>
    <s v="TRANSFERÊNCIA ENTRE BANCOS ITAÚ ANDAIMES X ITAÚ  -  Transferência entre Bancos (100,00%);"/>
    <m/>
    <n v="100000"/>
    <n v="1758.5299999999697"/>
    <x v="1"/>
    <x v="0"/>
    <n v="6"/>
    <x v="5"/>
    <x v="2"/>
    <x v="0"/>
  </r>
  <r>
    <d v="2025-06-30T00:00:00"/>
    <s v="DAS PARCSN VERSAO 2.0.0 PIS - CONFINS - INSS - IRPJ  -  PARCELAMENTO (100,00%);"/>
    <m/>
    <n v="316.58"/>
    <n v="1441.9499999999698"/>
    <x v="10"/>
    <x v="0"/>
    <n v="6"/>
    <x v="5"/>
    <x v="2"/>
    <x v="0"/>
  </r>
  <r>
    <d v="2025-06-30T00:00:00"/>
    <s v="PGFN 011015098  -  PARCELAMENTO (100,00%);"/>
    <m/>
    <n v="132.02000000000001"/>
    <n v="1309.9299999999698"/>
    <x v="10"/>
    <x v="0"/>
    <n v="6"/>
    <x v="5"/>
    <x v="2"/>
    <x v="0"/>
  </r>
  <r>
    <d v="2025-06-30T00:00:00"/>
    <s v="PGFN 011015050 PIS - CONFINS - CSLL - ISS  -  PARCELAMENTO (100,00%);"/>
    <m/>
    <n v="127.08"/>
    <n v="1182.8499999999699"/>
    <x v="10"/>
    <x v="0"/>
    <n v="6"/>
    <x v="5"/>
    <x v="2"/>
    <x v="0"/>
  </r>
  <r>
    <d v="2025-06-30T00:00:00"/>
    <s v="DARF 02110001201139141612401  10 PARCELAS  -  PARCELAMENTO (100,00%);"/>
    <m/>
    <n v="577.26"/>
    <n v="605.5899999999699"/>
    <x v="10"/>
    <x v="0"/>
    <n v="6"/>
    <x v="5"/>
    <x v="2"/>
    <x v="0"/>
  </r>
  <r>
    <d v="2025-06-30T00:00:00"/>
    <s v="saldo final "/>
    <m/>
    <n v="605.59"/>
    <n v="0"/>
    <x v="122"/>
    <x v="0"/>
    <n v="6"/>
    <x v="5"/>
    <x v="2"/>
    <x v="0"/>
  </r>
  <r>
    <d v="2025-06-02T00:00:00"/>
    <s v="saldo inicial "/>
    <m/>
    <m/>
    <n v="20269.86"/>
    <x v="16"/>
    <x v="0"/>
    <n v="6"/>
    <x v="5"/>
    <x v="1"/>
    <x v="0"/>
  </r>
  <r>
    <d v="2025-06-02T00:00:00"/>
    <s v="   -Recebimento de Clientes (100,00%);"/>
    <n v="49601.21"/>
    <m/>
    <n v="69871.070000000007"/>
    <x v="3"/>
    <x v="0"/>
    <n v="6"/>
    <x v="5"/>
    <x v="1"/>
    <x v="0"/>
  </r>
  <r>
    <d v="2025-06-02T00:00:00"/>
    <s v="   -Recebimento de Clientes (100,00%);"/>
    <n v="49601.21"/>
    <m/>
    <n v="119472.28"/>
    <x v="3"/>
    <x v="0"/>
    <n v="6"/>
    <x v="5"/>
    <x v="1"/>
    <x v="0"/>
  </r>
  <r>
    <d v="2025-06-02T00:00:00"/>
    <s v="FRETE A IDEAL X A IDEAL   -FRETE MATERIAIS E EQUIPAMENTOS (100,00%);"/>
    <m/>
    <n v="3200"/>
    <n v="116272.28"/>
    <x v="40"/>
    <x v="0"/>
    <n v="6"/>
    <x v="5"/>
    <x v="1"/>
    <x v="0"/>
  </r>
  <r>
    <d v="2025-06-02T00:00:00"/>
    <s v="MANUTENÇÃO ELÉTRICA ÔNIBUS IVECO   -MANUTENÇÃO/PEÇAS  VEICULOS (100,00%);"/>
    <m/>
    <n v="250"/>
    <n v="116022.28"/>
    <x v="43"/>
    <x v="0"/>
    <n v="6"/>
    <x v="5"/>
    <x v="1"/>
    <x v="0"/>
  </r>
  <r>
    <d v="2025-06-02T00:00:00"/>
    <s v="TRANSFERÊNCIA ENTRE BANCOS ITAÚ X SAFRA   -Transferência entre Bancos (100,00%);"/>
    <m/>
    <n v="12410.05"/>
    <n v="103612.23"/>
    <x v="1"/>
    <x v="0"/>
    <n v="6"/>
    <x v="5"/>
    <x v="1"/>
    <x v="0"/>
  </r>
  <r>
    <d v="2025-06-02T00:00:00"/>
    <s v="MATERIAL DE CONSUMO   -MATERIAIS DE CONSUMO EM OBRAS  (100,00%);"/>
    <m/>
    <n v="355"/>
    <n v="103257.23"/>
    <x v="23"/>
    <x v="0"/>
    <n v="6"/>
    <x v="5"/>
    <x v="1"/>
    <x v="0"/>
  </r>
  <r>
    <d v="2025-06-02T00:00:00"/>
    <s v="ALIMENTAÇÃO ADM   -ALIMENTAÇÃO ADM (100,00%);"/>
    <m/>
    <n v="12.52"/>
    <n v="103244.70999999999"/>
    <x v="66"/>
    <x v="0"/>
    <n v="6"/>
    <x v="5"/>
    <x v="1"/>
    <x v="0"/>
  </r>
  <r>
    <d v="2025-06-02T00:00:00"/>
    <s v="REFEIÇÕES COLABORADORES REF. 01/06 A 15/06   -REFEIÇÕES FUNCIONARIOS  (100,00%);"/>
    <m/>
    <n v="3587.5"/>
    <n v="99657.209999999992"/>
    <x v="35"/>
    <x v="0"/>
    <n v="6"/>
    <x v="5"/>
    <x v="1"/>
    <x v="0"/>
  </r>
  <r>
    <d v="2025-06-02T00:00:00"/>
    <s v="REFEIÇÕES COLABORADORES REF. 01/06 A 15/06   -REFEIÇÕES FUNCIONARIOS  (100,00%);"/>
    <m/>
    <n v="5817.5"/>
    <n v="93839.709999999992"/>
    <x v="35"/>
    <x v="0"/>
    <n v="6"/>
    <x v="5"/>
    <x v="1"/>
    <x v="0"/>
  </r>
  <r>
    <d v="2025-06-02T00:00:00"/>
    <s v="REFEIÇÕES COLABORADORES REF. 01/06 A 15/06   -REFEIÇÕES FUNCIONARIOS  (100,00%);"/>
    <m/>
    <n v="3075"/>
    <n v="90764.709999999992"/>
    <x v="35"/>
    <x v="0"/>
    <n v="6"/>
    <x v="5"/>
    <x v="1"/>
    <x v="0"/>
  </r>
  <r>
    <d v="2025-06-02T00:00:00"/>
    <s v="REFEIÇÕES COLABORADORES REF. 01/06 A 15/06   -REFEIÇÕES FUNCIONARIOS  (100,00%);"/>
    <m/>
    <n v="6700"/>
    <n v="84064.709999999992"/>
    <x v="35"/>
    <x v="0"/>
    <n v="6"/>
    <x v="5"/>
    <x v="1"/>
    <x v="0"/>
  </r>
  <r>
    <d v="2025-06-02T00:00:00"/>
    <s v="REFEIÇÕES COLABORADORES REF. 01/06 A 15/06   -REFEIÇÕES FUNCIONARIOS  (100,00%);"/>
    <m/>
    <n v="1896"/>
    <n v="82168.709999999992"/>
    <x v="35"/>
    <x v="0"/>
    <n v="6"/>
    <x v="5"/>
    <x v="1"/>
    <x v="0"/>
  </r>
  <r>
    <d v="2025-06-02T00:00:00"/>
    <s v="REFEIÇÕES COLABORADORES REF. 01/06 A 15/06   -REFEIÇÕES FUNCIONARIOS  (100,00%);"/>
    <m/>
    <n v="4490"/>
    <n v="77678.709999999992"/>
    <x v="35"/>
    <x v="0"/>
    <n v="6"/>
    <x v="5"/>
    <x v="1"/>
    <x v="0"/>
  </r>
  <r>
    <d v="2025-06-02T00:00:00"/>
    <s v="ALIMENTAÇÃO ADM   -ALIMENTAÇÃO ADM (100,00%);"/>
    <m/>
    <n v="64"/>
    <n v="77614.709999999992"/>
    <x v="66"/>
    <x v="0"/>
    <n v="6"/>
    <x v="5"/>
    <x v="1"/>
    <x v="0"/>
  </r>
  <r>
    <d v="2025-06-02T00:00:00"/>
    <s v="MATHEUS VICTOR MARQUES DA SILVA SOUSA   -ACERTO RESCISORIOS  (100,00%);"/>
    <m/>
    <n v="9"/>
    <n v="77605.709999999992"/>
    <x v="51"/>
    <x v="0"/>
    <n v="6"/>
    <x v="5"/>
    <x v="1"/>
    <x v="0"/>
  </r>
  <r>
    <d v="2025-06-02T00:00:00"/>
    <s v="MULTA VELOCIDADE 20% - IVECO/CITY CLASS   -MULTAS DE TRANSITO  (100,00%);"/>
    <m/>
    <n v="104.13"/>
    <n v="77501.579999999987"/>
    <x v="42"/>
    <x v="0"/>
    <n v="6"/>
    <x v="5"/>
    <x v="1"/>
    <x v="0"/>
  </r>
  <r>
    <d v="2025-06-02T00:00:00"/>
    <s v="RUA 419 Nº 85 BAIRRO PORTAL NORTE REF. 01/06 A 01/07   -ALUGUEL ALOJAMENTO  (100,00%);"/>
    <m/>
    <n v="1000"/>
    <n v="76501.579999999987"/>
    <x v="21"/>
    <x v="0"/>
    <n v="6"/>
    <x v="5"/>
    <x v="1"/>
    <x v="0"/>
  </r>
  <r>
    <d v="2025-06-02T00:00:00"/>
    <s v="RUA 02 Nº 44 / SOCIETY 01.06 A 01.07   -ALUGUEL ALOJAMENTO  (100,00%);"/>
    <m/>
    <n v="1200"/>
    <n v="75301.579999999987"/>
    <x v="21"/>
    <x v="0"/>
    <n v="6"/>
    <x v="5"/>
    <x v="1"/>
    <x v="0"/>
  </r>
  <r>
    <d v="2025-06-02T00:00:00"/>
    <s v="R. 402 Nº 916 BAIRRO PORTAL NORTE / 01-06 A 01-07   -ALUGUEL ALOJAMENTO  (100,00%);"/>
    <m/>
    <n v="1100"/>
    <n v="74201.579999999987"/>
    <x v="21"/>
    <x v="0"/>
    <n v="6"/>
    <x v="5"/>
    <x v="1"/>
    <x v="0"/>
  </r>
  <r>
    <d v="2025-06-02T00:00:00"/>
    <s v="R. 413 Nº 315 PORTAL NORTE  01-06 A 01-07-25   -ALUGUEL ALOJAMENTO  (100,00%);"/>
    <m/>
    <n v="850"/>
    <n v="73351.579999999987"/>
    <x v="21"/>
    <x v="0"/>
    <n v="6"/>
    <x v="5"/>
    <x v="1"/>
    <x v="0"/>
  </r>
  <r>
    <d v="2025-06-03T00:00:00"/>
    <s v="DARF DESCRIÇÃO 02110001200404633142202/22   -PARCELAMENTO (100,00%);"/>
    <m/>
    <n v="9972.66"/>
    <n v="63378.919999999984"/>
    <x v="10"/>
    <x v="0"/>
    <n v="6"/>
    <x v="5"/>
    <x v="1"/>
    <x v="0"/>
  </r>
  <r>
    <d v="2025-06-03T00:00:00"/>
    <s v="ALIMENTAÇÃO ADM   -ALIMENTAÇÃO ADM (100,00%);"/>
    <m/>
    <n v="80"/>
    <n v="63298.919999999984"/>
    <x v="66"/>
    <x v="0"/>
    <n v="6"/>
    <x v="5"/>
    <x v="1"/>
    <x v="0"/>
  </r>
  <r>
    <d v="2025-06-03T00:00:00"/>
    <s v="IOF   -JUROS BANCARIOS  (100,00%);"/>
    <m/>
    <n v="429.15"/>
    <n v="62869.769999999982"/>
    <x v="2"/>
    <x v="0"/>
    <n v="6"/>
    <x v="5"/>
    <x v="1"/>
    <x v="0"/>
  </r>
  <r>
    <d v="2025-06-03T00:00:00"/>
    <s v="TAR CONTA CERTA 05/25 / TAR PIX PGTO TRANSF   -TARIFAS BANCARIAS (100,00%);"/>
    <m/>
    <n v="579.69000000000005"/>
    <n v="62290.07999999998"/>
    <x v="8"/>
    <x v="0"/>
    <n v="6"/>
    <x v="5"/>
    <x v="1"/>
    <x v="0"/>
  </r>
  <r>
    <d v="2025-06-03T00:00:00"/>
    <s v="PASSAGENS COLABORADORES REF. 26/05 A 30/05   -PASSAGENS FUNCIONARIOS (100,00%);"/>
    <m/>
    <n v="3442.88"/>
    <n v="58847.199999999983"/>
    <x v="36"/>
    <x v="0"/>
    <n v="6"/>
    <x v="5"/>
    <x v="1"/>
    <x v="0"/>
  </r>
  <r>
    <d v="2025-06-03T00:00:00"/>
    <s v="DARF DESCRIÇÃO 02110001200418536862273/22   -PARCELAMENTO (100,00%);"/>
    <m/>
    <n v="6743.86"/>
    <n v="52103.339999999982"/>
    <x v="10"/>
    <x v="0"/>
    <n v="6"/>
    <x v="5"/>
    <x v="1"/>
    <x v="0"/>
  </r>
  <r>
    <d v="2025-06-03T00:00:00"/>
    <s v="UBER P/ MARCOS   -TRANSPORTE FUNCIONARIOS  (100,00%);"/>
    <m/>
    <n v="16.39"/>
    <n v="52086.949999999983"/>
    <x v="39"/>
    <x v="0"/>
    <n v="6"/>
    <x v="5"/>
    <x v="1"/>
    <x v="0"/>
  </r>
  <r>
    <d v="2025-06-03T00:00:00"/>
    <s v="LUCIMAR FRANCISCO DE SOUZA - PIX (62) 9 8458-1214   -PASSAGENS FUNCIONARIOS (100,00%);"/>
    <m/>
    <n v="100"/>
    <n v="51986.949999999983"/>
    <x v="36"/>
    <x v="0"/>
    <n v="6"/>
    <x v="5"/>
    <x v="1"/>
    <x v="0"/>
  </r>
  <r>
    <d v="2025-06-03T00:00:00"/>
    <s v="ACESSO CARREIRAS - PIX 37.137.110/0001-00   -SERVIÇOS DE CONSULTORIA  (100,00%);"/>
    <m/>
    <n v="200"/>
    <n v="51786.949999999983"/>
    <x v="53"/>
    <x v="0"/>
    <n v="6"/>
    <x v="5"/>
    <x v="1"/>
    <x v="0"/>
  </r>
  <r>
    <d v="2025-06-03T00:00:00"/>
    <s v="SOL NASCENTE LAVANDERIA - PIX 08.807.690/0001-05   -LAVANDERIA (100,00%);"/>
    <m/>
    <n v="497.5"/>
    <n v="51289.449999999983"/>
    <x v="117"/>
    <x v="0"/>
    <n v="6"/>
    <x v="5"/>
    <x v="1"/>
    <x v="0"/>
  </r>
  <r>
    <d v="2025-06-03T00:00:00"/>
    <s v="RIBEIRO REMOÇÕES LEVES - PIX (64) 9 9671-3849   -FRETE MATERIAIS E EQUIPAMENTOS (100,00%);"/>
    <m/>
    <n v="500"/>
    <n v="50789.449999999983"/>
    <x v="40"/>
    <x v="0"/>
    <n v="6"/>
    <x v="5"/>
    <x v="1"/>
    <x v="0"/>
  </r>
  <r>
    <d v="2025-06-03T00:00:00"/>
    <s v="GABRIELLE ELIAS DE FREITAS - PIX (64) 9 9259-1215   -FRETE TRANSPORTADORA (100,00%);"/>
    <m/>
    <n v="220"/>
    <n v="50569.449999999983"/>
    <x v="31"/>
    <x v="0"/>
    <n v="6"/>
    <x v="5"/>
    <x v="1"/>
    <x v="0"/>
  </r>
  <r>
    <d v="2025-06-04T00:00:00"/>
    <s v="SOLUCAO PRODUTOS P/ CONSTRUÇÃO - PIX 07.615.500/0001-87   -TINTAS E SOLVENTES (100,00%);"/>
    <m/>
    <n v="4491.8999999999996"/>
    <n v="46077.549999999981"/>
    <x v="34"/>
    <x v="0"/>
    <n v="6"/>
    <x v="5"/>
    <x v="1"/>
    <x v="0"/>
  </r>
  <r>
    <d v="2025-06-04T00:00:00"/>
    <s v="ALIMENTAÇÃO ADM   -ALIMENTAÇÃO ADM (100,00%);"/>
    <m/>
    <n v="96"/>
    <n v="45981.549999999981"/>
    <x v="66"/>
    <x v="0"/>
    <n v="6"/>
    <x v="5"/>
    <x v="1"/>
    <x v="0"/>
  </r>
  <r>
    <d v="2025-06-04T00:00:00"/>
    <s v="REFEIÇÃO FUNCIONÁRIO JOSÉ TYELES   -REFEIÇÕES FUNCIONARIOS  (100,00%);"/>
    <m/>
    <n v="410"/>
    <n v="45571.549999999981"/>
    <x v="35"/>
    <x v="0"/>
    <n v="6"/>
    <x v="5"/>
    <x v="1"/>
    <x v="0"/>
  </r>
  <r>
    <d v="2025-06-04T00:00:00"/>
    <s v="MANUTENÇÃO ONIBOS SERVIÇO MECANICO   -MANUTENÇÃO/PEÇAS  VEICULOS (100,00%);"/>
    <m/>
    <n v="335"/>
    <n v="45236.549999999981"/>
    <x v="43"/>
    <x v="0"/>
    <n v="6"/>
    <x v="5"/>
    <x v="1"/>
    <x v="0"/>
  </r>
  <r>
    <d v="2025-06-04T00:00:00"/>
    <s v="IPVA I/FORD RANGER XLTCD4A32C - PLACA RBN3G39 5º PARCELA   -IPVA (100,00%);"/>
    <m/>
    <n v="621.51"/>
    <n v="44615.039999999979"/>
    <x v="105"/>
    <x v="0"/>
    <n v="6"/>
    <x v="5"/>
    <x v="1"/>
    <x v="0"/>
  </r>
  <r>
    <d v="2025-06-04T00:00:00"/>
    <s v="IPVA I/FORD RANGER XLTCD4A32C - PLACA RBN3G39 4º PARCELA   -IPVA (100,00%);"/>
    <m/>
    <n v="621.51"/>
    <n v="43993.529999999977"/>
    <x v="105"/>
    <x v="0"/>
    <n v="6"/>
    <x v="5"/>
    <x v="1"/>
    <x v="0"/>
  </r>
  <r>
    <d v="2025-06-04T00:00:00"/>
    <s v="IPVA I/FORD RANGER XLTCD4A32C - PLACA RBN3G39 3º PARCELA   -IPVA (100,00%);"/>
    <m/>
    <n v="621.51"/>
    <n v="43372.019999999975"/>
    <x v="105"/>
    <x v="0"/>
    <n v="6"/>
    <x v="5"/>
    <x v="1"/>
    <x v="0"/>
  </r>
  <r>
    <d v="2025-06-04T00:00:00"/>
    <s v="IPVA I/FORD RANGER XLTCD4A32C - PLACA RBN3G39 2º PARCELA   -IPVA (100,00%);"/>
    <m/>
    <n v="621.51"/>
    <n v="42750.509999999973"/>
    <x v="105"/>
    <x v="0"/>
    <n v="6"/>
    <x v="5"/>
    <x v="1"/>
    <x v="0"/>
  </r>
  <r>
    <d v="2025-06-04T00:00:00"/>
    <s v="IPVA I/FORD RANGER XLTCD4A32C - PLACA RBN3G39 1º PARCELA   -IPVA (100,00%);"/>
    <m/>
    <n v="621.54999999999995"/>
    <n v="42128.95999999997"/>
    <x v="105"/>
    <x v="0"/>
    <n v="6"/>
    <x v="5"/>
    <x v="1"/>
    <x v="0"/>
  </r>
  <r>
    <d v="2025-06-04T00:00:00"/>
    <s v="CONTA DE ENERGIA E CONTA DE AGUA   -ENERGIA ALOJAMENTO (100,00%);"/>
    <m/>
    <n v="250"/>
    <n v="41878.95999999997"/>
    <x v="81"/>
    <x v="0"/>
    <n v="6"/>
    <x v="5"/>
    <x v="1"/>
    <x v="0"/>
  </r>
  <r>
    <d v="2025-06-04T00:00:00"/>
    <s v="AUTO SOCORRO EZEQUIEL - PIX 29.751.094/0001-12   -MANUTENÇÃO/PEÇAS  VEICULOS (100,00%);"/>
    <m/>
    <n v="250"/>
    <n v="41628.95999999997"/>
    <x v="43"/>
    <x v="0"/>
    <n v="6"/>
    <x v="5"/>
    <x v="1"/>
    <x v="0"/>
  </r>
  <r>
    <d v="2025-06-04T00:00:00"/>
    <s v="MANUTENÇÃO VEÍCULOS   -MANUTENÇÃO/PEÇAS  VEICULOS (100,00%);"/>
    <m/>
    <n v="40"/>
    <n v="41588.95999999997"/>
    <x v="43"/>
    <x v="0"/>
    <n v="6"/>
    <x v="5"/>
    <x v="1"/>
    <x v="0"/>
  </r>
  <r>
    <d v="2025-06-04T00:00:00"/>
    <s v="LOCAÇÃO CONTAINER REF. 03/05 A 01/06   -LOCAÇÃO CONTAINER  (100,00%);"/>
    <m/>
    <n v="633.54"/>
    <n v="40955.419999999969"/>
    <x v="22"/>
    <x v="0"/>
    <n v="6"/>
    <x v="5"/>
    <x v="1"/>
    <x v="0"/>
  </r>
  <r>
    <d v="2025-06-04T00:00:00"/>
    <s v="MANOEL PIRES SANTANA - PIX (98) 9 8407-6318   -REFEIÇÕES FUNCIONARIOS  (100,00%);"/>
    <m/>
    <n v="2967"/>
    <n v="37988.419999999969"/>
    <x v="35"/>
    <x v="0"/>
    <n v="6"/>
    <x v="5"/>
    <x v="1"/>
    <x v="0"/>
  </r>
  <r>
    <d v="2025-06-04T00:00:00"/>
    <s v="DESPESA REF. SEMANA 22/05 A 27/05   -MANUTENÇÃO/PEÇAS  VEICULOS (2,10%);"/>
    <m/>
    <n v="44"/>
    <n v="37944.419999999969"/>
    <x v="43"/>
    <x v="0"/>
    <n v="6"/>
    <x v="5"/>
    <x v="1"/>
    <x v="0"/>
  </r>
  <r>
    <d v="2025-06-04T00:00:00"/>
    <s v="REFEIÇÕES FUNCIONARIOS  (8,78%)"/>
    <m/>
    <n v="16.34"/>
    <n v="37928.079999999973"/>
    <x v="35"/>
    <x v="0"/>
    <n v="6"/>
    <x v="5"/>
    <x v="1"/>
    <x v="0"/>
  </r>
  <r>
    <d v="2025-06-04T00:00:00"/>
    <s v="MATERIAIS DE LIMPEZA / HIGIENE  (10,58%)"/>
    <m/>
    <n v="221.7"/>
    <n v="37706.379999999976"/>
    <x v="28"/>
    <x v="0"/>
    <n v="6"/>
    <x v="5"/>
    <x v="1"/>
    <x v="0"/>
  </r>
  <r>
    <d v="2025-06-04T00:00:00"/>
    <s v="EPIS (17,18%)"/>
    <m/>
    <n v="360"/>
    <n v="37346.379999999976"/>
    <x v="20"/>
    <x v="0"/>
    <n v="6"/>
    <x v="5"/>
    <x v="1"/>
    <x v="0"/>
  </r>
  <r>
    <d v="2025-06-04T00:00:00"/>
    <s v="PASSAGENS FUNCIONARIOS (61,36%)"/>
    <m/>
    <n v="1453.43"/>
    <n v="35892.949999999975"/>
    <x v="36"/>
    <x v="0"/>
    <n v="6"/>
    <x v="5"/>
    <x v="1"/>
    <x v="0"/>
  </r>
  <r>
    <d v="2025-06-04T00:00:00"/>
    <s v="PGR COMERCIAL LTDA - PIX 19.842.545/0001-73   -REFEIÇÕES FUNCIONARIOS  (30,00%)"/>
    <m/>
    <n v="383.1"/>
    <n v="35509.849999999977"/>
    <x v="35"/>
    <x v="0"/>
    <n v="6"/>
    <x v="5"/>
    <x v="1"/>
    <x v="0"/>
  </r>
  <r>
    <d v="2025-06-04T00:00:00"/>
    <s v="MATERIAIS DE LIMPEZA / HIGIENE  (40,00%)"/>
    <m/>
    <n v="510.81"/>
    <n v="34999.039999999979"/>
    <x v="28"/>
    <x v="0"/>
    <n v="6"/>
    <x v="5"/>
    <x v="1"/>
    <x v="0"/>
  </r>
  <r>
    <d v="2025-06-04T00:00:00"/>
    <s v="MATERIAS DE ESCRITORIO (30,00%);"/>
    <m/>
    <n v="383.12"/>
    <n v="34615.919999999976"/>
    <x v="64"/>
    <x v="0"/>
    <n v="6"/>
    <x v="5"/>
    <x v="1"/>
    <x v="0"/>
  </r>
  <r>
    <d v="2025-06-04T00:00:00"/>
    <s v="RESTAURANTE MARINA - PIX 50.531.065/0001-31   -REFEIÇÕES FUNCIONARIOS  (100,00%);"/>
    <m/>
    <n v="4062"/>
    <n v="30553.919999999976"/>
    <x v="35"/>
    <x v="0"/>
    <n v="6"/>
    <x v="5"/>
    <x v="1"/>
    <x v="0"/>
  </r>
  <r>
    <d v="2025-06-04T00:00:00"/>
    <s v="LOCAÇÃO CONTAINER REF. 01/04 A 30/04/25   -LOCAÇÃO CONTAINER  (100,00%);"/>
    <m/>
    <n v="2750"/>
    <n v="27803.919999999976"/>
    <x v="22"/>
    <x v="0"/>
    <n v="6"/>
    <x v="5"/>
    <x v="1"/>
    <x v="0"/>
  </r>
  <r>
    <d v="2025-06-04T00:00:00"/>
    <s v="COMBUSTIVEL   -COMBUSTIVEL VEICULOS (62,88%);_x000a__x000a_COMBUSTIVEL EQUIPAMENTOS (37,12%);"/>
    <m/>
    <n v="1452.66"/>
    <n v="26351.259999999977"/>
    <x v="26"/>
    <x v="0"/>
    <n v="6"/>
    <x v="5"/>
    <x v="1"/>
    <x v="0"/>
  </r>
  <r>
    <d v="2025-06-04T00:00:00"/>
    <s v="COMBUSTIVEL   -COMBUSTIVEL VEICULOS (62,88%);_x000a__x000a_COMBUSTIVEL EQUIPAMENTOS (37,12%);"/>
    <m/>
    <n v="857.55"/>
    <n v="25493.709999999977"/>
    <x v="27"/>
    <x v="0"/>
    <n v="6"/>
    <x v="5"/>
    <x v="1"/>
    <x v="0"/>
  </r>
  <r>
    <d v="2025-06-04T00:00:00"/>
    <s v="TRANSPORTE COLABORADORES REF. MÊS 04/2025   -TRANSPORTE FUNCIONARIOS  (100,00%);"/>
    <m/>
    <n v="234.3"/>
    <n v="25259.409999999978"/>
    <x v="39"/>
    <x v="0"/>
    <n v="6"/>
    <x v="5"/>
    <x v="1"/>
    <x v="0"/>
  </r>
  <r>
    <d v="2025-06-04T00:00:00"/>
    <s v="HM TREINAMENTOS EM SEGURANÇA - PIX 28.786.029/0001-60   -CURSOS / TREINAMENTOS  (100,00%);"/>
    <m/>
    <n v="2720"/>
    <n v="22539.409999999978"/>
    <x v="63"/>
    <x v="0"/>
    <n v="6"/>
    <x v="5"/>
    <x v="1"/>
    <x v="0"/>
  </r>
  <r>
    <d v="2025-06-04T00:00:00"/>
    <s v="LOCAÇÃO VEÍCULO HB20 REF. 18/04 A 18/05/25   -LOCAÇAO VEICULOS  (100,00%);"/>
    <m/>
    <n v="2835.41"/>
    <n v="19703.999999999971"/>
    <x v="68"/>
    <x v="0"/>
    <n v="6"/>
    <x v="5"/>
    <x v="1"/>
    <x v="0"/>
  </r>
  <r>
    <d v="2025-06-04T00:00:00"/>
    <s v="NR20 INTERMEDIARIO / NR33 E NR35   -CURSOS / TREINAMENTOS  (100,00%);"/>
    <m/>
    <n v="659.4"/>
    <n v="19044.599999999969"/>
    <x v="63"/>
    <x v="0"/>
    <n v="6"/>
    <x v="5"/>
    <x v="1"/>
    <x v="0"/>
  </r>
  <r>
    <d v="2025-06-04T00:00:00"/>
    <s v="MAT. CONSUMO EM OBRA   -MATERIAIS DE CONSUMO EM OBRAS  (100,00%);"/>
    <m/>
    <n v="2470"/>
    <n v="16574.599999999969"/>
    <x v="23"/>
    <x v="0"/>
    <n v="6"/>
    <x v="5"/>
    <x v="1"/>
    <x v="0"/>
  </r>
  <r>
    <d v="2025-06-04T00:00:00"/>
    <s v="EPIS   -EPIS (100,00%);"/>
    <m/>
    <n v="405.42"/>
    <n v="16169.179999999969"/>
    <x v="20"/>
    <x v="0"/>
    <n v="6"/>
    <x v="5"/>
    <x v="1"/>
    <x v="0"/>
  </r>
  <r>
    <d v="2025-06-04T00:00:00"/>
    <s v="EPIS   -EPIS (100,00%);"/>
    <m/>
    <n v="1153.0899999999999"/>
    <n v="15016.089999999969"/>
    <x v="20"/>
    <x v="0"/>
    <n v="6"/>
    <x v="5"/>
    <x v="1"/>
    <x v="0"/>
  </r>
  <r>
    <d v="2025-06-04T00:00:00"/>
    <s v="EPIS   -EPIS (100,00%);"/>
    <m/>
    <n v="531.48"/>
    <n v="14484.60999999997"/>
    <x v="20"/>
    <x v="0"/>
    <n v="6"/>
    <x v="5"/>
    <x v="1"/>
    <x v="0"/>
  </r>
  <r>
    <d v="2025-06-04T00:00:00"/>
    <s v="EPIS   -EPIS (100,00%);"/>
    <m/>
    <n v="465.96"/>
    <n v="14018.649999999971"/>
    <x v="20"/>
    <x v="0"/>
    <n v="6"/>
    <x v="5"/>
    <x v="1"/>
    <x v="0"/>
  </r>
  <r>
    <d v="2025-06-04T00:00:00"/>
    <s v="EPIS   -EPIS (100,00%);"/>
    <m/>
    <n v="1309.25"/>
    <n v="12709.399999999971"/>
    <x v="20"/>
    <x v="0"/>
    <n v="6"/>
    <x v="5"/>
    <x v="1"/>
    <x v="0"/>
  </r>
  <r>
    <d v="2025-06-04T00:00:00"/>
    <s v="EPIS   -EPIS (100,00%);"/>
    <m/>
    <n v="3373.4"/>
    <n v="9335.9999999999709"/>
    <x v="20"/>
    <x v="0"/>
    <n v="6"/>
    <x v="5"/>
    <x v="1"/>
    <x v="0"/>
  </r>
  <r>
    <d v="2025-06-04T00:00:00"/>
    <s v="EPIS   -EPIS (100,00%);"/>
    <m/>
    <n v="260"/>
    <n v="9075.9999999999709"/>
    <x v="20"/>
    <x v="0"/>
    <n v="6"/>
    <x v="5"/>
    <x v="1"/>
    <x v="0"/>
  </r>
  <r>
    <d v="2025-06-04T00:00:00"/>
    <s v="EPIS   -EPIS (100,00%);"/>
    <m/>
    <n v="1663.7"/>
    <n v="7412.2999999999711"/>
    <x v="20"/>
    <x v="0"/>
    <n v="6"/>
    <x v="5"/>
    <x v="1"/>
    <x v="0"/>
  </r>
  <r>
    <d v="2025-06-04T00:00:00"/>
    <s v="MAT. CONSUMO   -MATERIAIS DE CONSUMO EM OBRAS  (100,00%);"/>
    <m/>
    <n v="225.07"/>
    <n v="7187.2299999999714"/>
    <x v="23"/>
    <x v="0"/>
    <n v="6"/>
    <x v="5"/>
    <x v="1"/>
    <x v="0"/>
  </r>
  <r>
    <d v="2025-06-04T00:00:00"/>
    <s v="EPIS   -EPIS (100,00%);"/>
    <m/>
    <n v="1719"/>
    <n v="5468.2299999999714"/>
    <x v="20"/>
    <x v="0"/>
    <n v="6"/>
    <x v="5"/>
    <x v="1"/>
    <x v="0"/>
  </r>
  <r>
    <d v="2025-06-04T00:00:00"/>
    <s v="MATERIAIS DE LIMPEZA   -MATERIAIS DE LIMPEZA / HIGIENE  (100,00%);"/>
    <m/>
    <n v="267.39999999999998"/>
    <n v="5200.8299999999717"/>
    <x v="28"/>
    <x v="0"/>
    <n v="6"/>
    <x v="5"/>
    <x v="1"/>
    <x v="0"/>
  </r>
  <r>
    <d v="2025-06-04T00:00:00"/>
    <s v="FERRAMENTAS MANUAIS   -MATERIAIS / FERRAMENTAS  MANUAIS  (100,00%);"/>
    <m/>
    <n v="507.55"/>
    <n v="4693.2799999999716"/>
    <x v="18"/>
    <x v="0"/>
    <n v="6"/>
    <x v="5"/>
    <x v="1"/>
    <x v="0"/>
  </r>
  <r>
    <d v="2025-06-04T00:00:00"/>
    <s v="FERRAMENTAS MANUAIS   -MATERIAIS / FERRAMENTAS  MANUAIS  (100,00%);"/>
    <m/>
    <n v="370"/>
    <n v="4323.2799999999716"/>
    <x v="18"/>
    <x v="0"/>
    <n v="6"/>
    <x v="5"/>
    <x v="1"/>
    <x v="0"/>
  </r>
  <r>
    <d v="2025-06-04T00:00:00"/>
    <s v="MAQ. E EQUIP. - EXAUSTOR   -MAQUINAS / EQUIPAMENTOS  (100,00%);"/>
    <m/>
    <n v="656"/>
    <n v="3667.2799999999716"/>
    <x v="38"/>
    <x v="0"/>
    <n v="6"/>
    <x v="5"/>
    <x v="1"/>
    <x v="0"/>
  </r>
  <r>
    <d v="2025-06-04T00:00:00"/>
    <s v="MAQUINAS E EQUIPAMENTOS: PISTOLA DE PINTURA E PISTOLA C/ CANECA   -MAQUINAS / EQUIPAMENTOS  (100,00%);"/>
    <m/>
    <n v="490"/>
    <n v="3177.2799999999716"/>
    <x v="38"/>
    <x v="0"/>
    <n v="6"/>
    <x v="5"/>
    <x v="1"/>
    <x v="0"/>
  </r>
  <r>
    <d v="2025-06-04T00:00:00"/>
    <s v="MAQUINAS E EQUIPAMENTOS: PISTOLA DE PINTURA   -MAQUINAS / EQUIPAMENTOS  (100,00%);"/>
    <m/>
    <n v="490"/>
    <n v="2687.2799999999716"/>
    <x v="38"/>
    <x v="0"/>
    <n v="6"/>
    <x v="5"/>
    <x v="1"/>
    <x v="0"/>
  </r>
  <r>
    <d v="2025-06-04T00:00:00"/>
    <s v="MAQUINAS E EQUIPAMENTOS: TANQUE DE PRESSAO E PISTOLA DE PINTURA   -MAQUINAS / EQUIPAMENTOS  (100,00%);"/>
    <m/>
    <n v="1093.3399999999999"/>
    <n v="1593.9399999999716"/>
    <x v="38"/>
    <x v="0"/>
    <n v="6"/>
    <x v="5"/>
    <x v="1"/>
    <x v="0"/>
  </r>
  <r>
    <d v="2025-06-04T00:00:00"/>
    <s v="LOCAÇÃO CONTAINER REF. 02/05 A 02/06   -LOCAÇÃO CONTAINER  (100,00%);"/>
    <m/>
    <n v="503.3"/>
    <n v="1090.6399999999717"/>
    <x v="22"/>
    <x v="0"/>
    <n v="6"/>
    <x v="5"/>
    <x v="1"/>
    <x v="0"/>
  </r>
  <r>
    <d v="2025-06-04T00:00:00"/>
    <s v="LOCAÇÃO VEÍCULO HB20 REF. 19/03 A 18/04/25   -LOCAÇAO VEICULOS  (100,00%);"/>
    <m/>
    <n v="2976.55"/>
    <n v="-1885.9100000000285"/>
    <x v="68"/>
    <x v="0"/>
    <n v="6"/>
    <x v="5"/>
    <x v="1"/>
    <x v="0"/>
  </r>
  <r>
    <d v="2025-06-04T00:00:00"/>
    <s v="MANGUEIRA E CONEXÕES   -MANGUEIRAS / CONEXÕES (100,00%);"/>
    <m/>
    <n v="688.33"/>
    <n v="-2574.2400000000284"/>
    <x v="106"/>
    <x v="0"/>
    <n v="6"/>
    <x v="5"/>
    <x v="1"/>
    <x v="0"/>
  </r>
  <r>
    <d v="2025-06-04T00:00:00"/>
    <s v="EPIS   -EPIS (100,00%);"/>
    <m/>
    <n v="701.5"/>
    <n v="-3275.7400000000284"/>
    <x v="20"/>
    <x v="0"/>
    <n v="6"/>
    <x v="5"/>
    <x v="1"/>
    <x v="0"/>
  </r>
  <r>
    <d v="2025-06-04T00:00:00"/>
    <s v="MATERIAL DE CONSUMO   -MATERIAIS DE CONSUMO EM OBRAS  (100,00%);"/>
    <m/>
    <n v="537.69000000000005"/>
    <n v="-3813.4300000000285"/>
    <x v="23"/>
    <x v="0"/>
    <n v="6"/>
    <x v="5"/>
    <x v="1"/>
    <x v="0"/>
  </r>
  <r>
    <d v="2025-06-04T00:00:00"/>
    <s v="ABRASIVO MINERAL   -ABRASIVOS (100,00%);"/>
    <m/>
    <n v="6500"/>
    <n v="-10313.430000000029"/>
    <x v="52"/>
    <x v="0"/>
    <n v="6"/>
    <x v="5"/>
    <x v="1"/>
    <x v="0"/>
  </r>
  <r>
    <d v="2025-06-04T00:00:00"/>
    <s v="PNEUS P/ ÔNIBUS SCANER   -MANUTENÇÃO/PEÇAS  VEICULOS (100,00%);"/>
    <m/>
    <n v="1125"/>
    <n v="-11438.430000000029"/>
    <x v="43"/>
    <x v="0"/>
    <n v="6"/>
    <x v="5"/>
    <x v="1"/>
    <x v="0"/>
  </r>
  <r>
    <d v="2025-06-04T00:00:00"/>
    <s v="LOCAÇÃO DE CONTAINER   -LOCAÇÃO CONTAINER  (100,00%);"/>
    <m/>
    <n v="2750"/>
    <n v="-14188.430000000029"/>
    <x v="22"/>
    <x v="0"/>
    <n v="6"/>
    <x v="5"/>
    <x v="1"/>
    <x v="0"/>
  </r>
  <r>
    <d v="2025-06-05T00:00:00"/>
    <s v="TRANSFERÊNCIA ENTRE BANCOS SAFRA X ITAÚ   -Transferência entre Bancos (100,00%);"/>
    <n v="20000"/>
    <m/>
    <n v="5811.5699999999706"/>
    <x v="6"/>
    <x v="0"/>
    <n v="6"/>
    <x v="5"/>
    <x v="1"/>
    <x v="0"/>
  </r>
  <r>
    <d v="2025-06-05T00:00:00"/>
    <s v="ALIMENTAÇÃO ADM   -ALIMENTAÇÃO ADM (100,00%);"/>
    <m/>
    <n v="228"/>
    <n v="5583.5699999999706"/>
    <x v="66"/>
    <x v="0"/>
    <n v="6"/>
    <x v="5"/>
    <x v="1"/>
    <x v="0"/>
  </r>
  <r>
    <d v="2025-06-05T00:00:00"/>
    <s v="DIÁRIA HOTEL MARCOS  VINÍCIUS   -HOTEL FUNCIONARIOS (100,00%);"/>
    <m/>
    <n v="95"/>
    <n v="5488.5699999999706"/>
    <x v="44"/>
    <x v="0"/>
    <n v="6"/>
    <x v="5"/>
    <x v="1"/>
    <x v="0"/>
  </r>
  <r>
    <d v="2025-06-05T00:00:00"/>
    <s v="MANGUEIRAS E CONEXÕES   -MANGUEIRAS / CONEXÕES (100,00%);"/>
    <m/>
    <n v="92.22"/>
    <n v="5396.3499999999704"/>
    <x v="106"/>
    <x v="0"/>
    <n v="6"/>
    <x v="5"/>
    <x v="1"/>
    <x v="0"/>
  </r>
  <r>
    <d v="2025-06-05T00:00:00"/>
    <s v="SERVICOS CONTABEIS   -CONTABILIDADE (100,00%);"/>
    <m/>
    <n v="3910"/>
    <n v="1486.3499999999704"/>
    <x v="24"/>
    <x v="0"/>
    <n v="6"/>
    <x v="5"/>
    <x v="1"/>
    <x v="0"/>
  </r>
  <r>
    <d v="2025-06-05T00:00:00"/>
    <s v="EXAME ASO - MARCOS VINÍCIUS   -EXAMES  (100,00%);"/>
    <m/>
    <n v="30"/>
    <n v="1456.3499999999704"/>
    <x v="56"/>
    <x v="0"/>
    <n v="6"/>
    <x v="5"/>
    <x v="1"/>
    <x v="0"/>
  </r>
  <r>
    <d v="2025-06-05T00:00:00"/>
    <s v="MAT. DE CONSUMO E EXAME - ASO   -EXAMES  (36,36%);_x000a__x000a_MATERIAIS DE CONSUMO EM OBRAS  (63,64%);"/>
    <m/>
    <n v="29.99"/>
    <n v="1426.3599999999703"/>
    <x v="56"/>
    <x v="0"/>
    <n v="6"/>
    <x v="5"/>
    <x v="1"/>
    <x v="0"/>
  </r>
  <r>
    <d v="2025-06-05T00:00:00"/>
    <s v="MAT. DE CONSUMO E EXAME - ASO   -EXAMES  (36,36%);_x000a__x000a_MATERIAIS DE CONSUMO EM OBRAS  (63,64%);"/>
    <m/>
    <n v="52.51"/>
    <n v="1373.8499999999704"/>
    <x v="23"/>
    <x v="0"/>
    <n v="6"/>
    <x v="5"/>
    <x v="1"/>
    <x v="0"/>
  </r>
  <r>
    <d v="2025-06-05T00:00:00"/>
    <s v="RODRIGO DANIEL DA CONCEIÇAO - PIX 017.143.291-60   -SERVIÇO ELETRICO  (100,00%);"/>
    <m/>
    <n v="450"/>
    <n v="923.84999999997035"/>
    <x v="94"/>
    <x v="0"/>
    <n v="6"/>
    <x v="5"/>
    <x v="1"/>
    <x v="0"/>
  </r>
  <r>
    <d v="2025-06-05T00:00:00"/>
    <s v="MANUTENÇÃO ÔNIBUS SERVIÇO MECANICO   -MANUTENÇÃO/PEÇAS  VEICULOS (100,00%);"/>
    <m/>
    <n v="200"/>
    <n v="723.84999999997035"/>
    <x v="43"/>
    <x v="0"/>
    <n v="6"/>
    <x v="5"/>
    <x v="1"/>
    <x v="0"/>
  </r>
  <r>
    <d v="2025-06-05T00:00:00"/>
    <s v="FRANCISCO DE ASSIS DE CARVALHO SANTOS   -FERIAS  (100,00%);"/>
    <m/>
    <n v="3022.23"/>
    <n v="-2298.3800000000297"/>
    <x v="25"/>
    <x v="0"/>
    <n v="6"/>
    <x v="5"/>
    <x v="1"/>
    <x v="0"/>
  </r>
  <r>
    <d v="2025-06-05T00:00:00"/>
    <s v="NILSON LEMES GONÇALVES   -FERIAS  (100,00%);"/>
    <m/>
    <n v="3119.83"/>
    <n v="-5418.21000000003"/>
    <x v="25"/>
    <x v="0"/>
    <n v="6"/>
    <x v="5"/>
    <x v="1"/>
    <x v="0"/>
  </r>
  <r>
    <d v="2025-06-05T00:00:00"/>
    <s v="VANDERLEI ABADIO DA SILVA   -FERIAS  (100,00%);"/>
    <m/>
    <n v="3243.57"/>
    <n v="-8661.7800000000298"/>
    <x v="25"/>
    <x v="0"/>
    <n v="6"/>
    <x v="5"/>
    <x v="1"/>
    <x v="0"/>
  </r>
  <r>
    <d v="2025-06-05T00:00:00"/>
    <s v="CASA DE CALDAS GILVAN GENILDO   -CASA DE CALDAS GILVAN / GENILDO (100,00%);"/>
    <m/>
    <n v="2659.96"/>
    <n v="-11321.740000000031"/>
    <x v="54"/>
    <x v="0"/>
    <n v="6"/>
    <x v="5"/>
    <x v="1"/>
    <x v="0"/>
  </r>
  <r>
    <d v="2025-06-05T00:00:00"/>
    <s v="R. JACY GUIMARAES 12 CS REF. 05.06 A 05.07.25   -ALUGUEL ALOJAMENTO  (100,00%);"/>
    <m/>
    <n v="1600"/>
    <n v="-12921.740000000031"/>
    <x v="21"/>
    <x v="0"/>
    <n v="6"/>
    <x v="5"/>
    <x v="1"/>
    <x v="0"/>
  </r>
  <r>
    <d v="2025-06-05T00:00:00"/>
    <s v="R. ALFEU MARRA Nº 65 CASA 02   -ALUGUEL ALOJAMENTO  (100,00%);"/>
    <m/>
    <n v="4000"/>
    <n v="-16921.740000000031"/>
    <x v="21"/>
    <x v="0"/>
    <n v="6"/>
    <x v="5"/>
    <x v="1"/>
    <x v="0"/>
  </r>
  <r>
    <d v="2025-06-06T00:00:00"/>
    <s v="FOLHA PGTO REF. MÊS 05/2025   -SALARIO (100,00%);"/>
    <m/>
    <n v="51989.7"/>
    <n v="-68911.440000000031"/>
    <x v="7"/>
    <x v="0"/>
    <n v="6"/>
    <x v="5"/>
    <x v="1"/>
    <x v="0"/>
  </r>
  <r>
    <d v="2025-06-06T00:00:00"/>
    <s v="ADRIANO SILVA SOUSA   -FGTS FUNCIONARIOS  (100,00%);"/>
    <m/>
    <n v="304.33"/>
    <n v="-69215.770000000033"/>
    <x v="58"/>
    <x v="0"/>
    <n v="6"/>
    <x v="5"/>
    <x v="1"/>
    <x v="0"/>
  </r>
  <r>
    <d v="2025-06-06T00:00:00"/>
    <s v="AUGUSTO FERNANDES DE OLIVEIRA   -FGTS FUNCIONARIOS  (100,00%);"/>
    <m/>
    <n v="378.45"/>
    <n v="-69594.22000000003"/>
    <x v="58"/>
    <x v="0"/>
    <n v="6"/>
    <x v="5"/>
    <x v="1"/>
    <x v="0"/>
  </r>
  <r>
    <d v="2025-06-06T00:00:00"/>
    <s v="BRINDES 2 FAQUEIROS 20 AGENDAS   -SERVIÇO BRINDES E ACESSORIOS (100,00%);"/>
    <m/>
    <n v="539"/>
    <n v="-70133.22000000003"/>
    <x v="108"/>
    <x v="0"/>
    <n v="6"/>
    <x v="5"/>
    <x v="1"/>
    <x v="0"/>
  </r>
  <r>
    <d v="2025-06-06T00:00:00"/>
    <s v="BRINDES 2 FAQUEIROS 20 AGENDAS   -SERVIÇO BRINDES E ACESSORIOS (100,00%);"/>
    <m/>
    <n v="539"/>
    <n v="-70672.22000000003"/>
    <x v="108"/>
    <x v="0"/>
    <n v="6"/>
    <x v="5"/>
    <x v="1"/>
    <x v="0"/>
  </r>
  <r>
    <d v="2025-06-06T00:00:00"/>
    <s v="TRANSFERÊNCIA ENTRE BANCOS CEF X ITAÚ   -Transferência entre Bancos (100,00%);"/>
    <n v="10000"/>
    <m/>
    <n v="-60672.22000000003"/>
    <x v="6"/>
    <x v="0"/>
    <n v="6"/>
    <x v="5"/>
    <x v="1"/>
    <x v="0"/>
  </r>
  <r>
    <d v="2025-06-06T00:00:00"/>
    <s v="TRANSFERÊNCIA ENTRE BANCOS SAFRA X ITAÚ   -Transferência entre Bancos (100,00%);"/>
    <n v="66000"/>
    <m/>
    <n v="5327.7799999999697"/>
    <x v="6"/>
    <x v="0"/>
    <n v="6"/>
    <x v="5"/>
    <x v="1"/>
    <x v="0"/>
  </r>
  <r>
    <d v="2025-06-06T00:00:00"/>
    <s v="TRANSFERÊNCIA ENTRE ITAÚ ANDAIMES X ITAÚ   -Transferência entre Bancos (100,00%);"/>
    <n v="44000"/>
    <m/>
    <n v="49327.77999999997"/>
    <x v="6"/>
    <x v="0"/>
    <n v="6"/>
    <x v="5"/>
    <x v="1"/>
    <x v="0"/>
  </r>
  <r>
    <d v="2025-06-06T00:00:00"/>
    <s v="UBER MOACIR P/ RETIRADA DOS BRINDES   -SERVIÇO MOTOBOY / UBER  (100,00%);"/>
    <m/>
    <n v="50"/>
    <n v="49277.77999999997"/>
    <x v="73"/>
    <x v="0"/>
    <n v="6"/>
    <x v="5"/>
    <x v="1"/>
    <x v="0"/>
  </r>
  <r>
    <d v="2025-06-06T00:00:00"/>
    <s v="TARIFA DE ASSOCIAÇÃO AGSMB RANGER - PLACA RCF2A85   -SEGUROS DE VEICULOS  (100,00%);"/>
    <m/>
    <n v="600"/>
    <n v="48677.77999999997"/>
    <x v="71"/>
    <x v="0"/>
    <n v="6"/>
    <x v="5"/>
    <x v="1"/>
    <x v="0"/>
  </r>
  <r>
    <d v="2025-06-06T00:00:00"/>
    <s v="INSTALAÇÃO E CONFIGURAÇÃO SERVIDOR - RAMON JESUS   -SISTEMA / SERVIDOR  (100,00%);"/>
    <m/>
    <n v="1000"/>
    <n v="47677.77999999997"/>
    <x v="69"/>
    <x v="0"/>
    <n v="6"/>
    <x v="5"/>
    <x v="1"/>
    <x v="0"/>
  </r>
  <r>
    <d v="2025-06-06T00:00:00"/>
    <s v="FGTS ADM STELLA   -FGTS FUNCIONARIOS  (100,00%);"/>
    <m/>
    <n v="960"/>
    <n v="46717.77999999997"/>
    <x v="58"/>
    <x v="0"/>
    <n v="6"/>
    <x v="5"/>
    <x v="1"/>
    <x v="0"/>
  </r>
  <r>
    <d v="2025-06-06T00:00:00"/>
    <s v="DIARIA HOTEL MARCOS VINICIUS   -HOTEL FUNCIONARIOS (100,00%);"/>
    <m/>
    <n v="330"/>
    <n v="46387.77999999997"/>
    <x v="44"/>
    <x v="0"/>
    <n v="6"/>
    <x v="5"/>
    <x v="1"/>
    <x v="0"/>
  </r>
  <r>
    <d v="2025-06-06T00:00:00"/>
    <s v="TINTAS E SOLVENTES   -TINTAS E SOLVENTES (100,00%);"/>
    <m/>
    <n v="7885.71"/>
    <n v="38502.069999999971"/>
    <x v="34"/>
    <x v="0"/>
    <n v="6"/>
    <x v="5"/>
    <x v="1"/>
    <x v="0"/>
  </r>
  <r>
    <d v="2025-06-06T00:00:00"/>
    <s v="TINTAS E SOLVENTES   -TINTAS E SOLVENTES (100,00%);"/>
    <m/>
    <n v="5265.07"/>
    <n v="33236.999999999971"/>
    <x v="34"/>
    <x v="0"/>
    <n v="6"/>
    <x v="5"/>
    <x v="1"/>
    <x v="0"/>
  </r>
  <r>
    <d v="2025-06-06T00:00:00"/>
    <s v="TINTAS E SOLVENTES   -TINTAS E SOLVENTES (100,00%);"/>
    <m/>
    <n v="10490.12"/>
    <n v="22746.879999999968"/>
    <x v="34"/>
    <x v="0"/>
    <n v="6"/>
    <x v="5"/>
    <x v="1"/>
    <x v="0"/>
  </r>
  <r>
    <d v="2025-06-06T00:00:00"/>
    <s v="ADRIANO SILVA SOUSA   -ACERTO RESCISORIOS  (100,00%);"/>
    <m/>
    <n v="5823.16"/>
    <n v="16923.719999999968"/>
    <x v="51"/>
    <x v="0"/>
    <n v="6"/>
    <x v="5"/>
    <x v="1"/>
    <x v="0"/>
  </r>
  <r>
    <d v="2025-06-06T00:00:00"/>
    <s v="AUGUSTO FERNANDES DE OLIVEIRA   -ACERTO RESCISORIOS  (100,00%);"/>
    <m/>
    <n v="11641.99"/>
    <n v="5281.7299999999686"/>
    <x v="51"/>
    <x v="0"/>
    <n v="6"/>
    <x v="5"/>
    <x v="1"/>
    <x v="0"/>
  </r>
  <r>
    <d v="2025-06-06T00:00:00"/>
    <s v="VALE TRANSPORTE REF. 17 DIAS   -TRANSPORTE FUNCIONARIOS  (100,00%);"/>
    <m/>
    <n v="146.19999999999999"/>
    <n v="5135.5299999999688"/>
    <x v="39"/>
    <x v="0"/>
    <n v="6"/>
    <x v="5"/>
    <x v="1"/>
    <x v="0"/>
  </r>
  <r>
    <d v="2025-06-06T00:00:00"/>
    <s v="ALIMENTAÇÃO ADM   -ALIMENTAÇÃO ADM (100,00%);"/>
    <m/>
    <n v="216"/>
    <n v="4919.5299999999688"/>
    <x v="66"/>
    <x v="0"/>
    <n v="6"/>
    <x v="5"/>
    <x v="1"/>
    <x v="0"/>
  </r>
  <r>
    <d v="2025-06-06T00:00:00"/>
    <s v="SERVIÇO LAVA JATO RANGER   -SERVIÇO LAVA JATO (100,00%);"/>
    <m/>
    <n v="102"/>
    <n v="4817.5299999999688"/>
    <x v="47"/>
    <x v="0"/>
    <n v="6"/>
    <x v="5"/>
    <x v="1"/>
    <x v="0"/>
  </r>
  <r>
    <d v="2025-06-06T00:00:00"/>
    <s v="ARTHUR RODRIGUES SEIDEMAN - PIX (64) 9 9302-3866   -TRANSPORTE FUNCIONARIOS  (100,00%);"/>
    <m/>
    <n v="985"/>
    <n v="3832.5299999999688"/>
    <x v="39"/>
    <x v="0"/>
    <n v="6"/>
    <x v="5"/>
    <x v="1"/>
    <x v="0"/>
  </r>
  <r>
    <d v="2025-06-06T00:00:00"/>
    <s v="CAIXA ROTATIVO MES JUNHO A JULHO 2025   -SERVIÇO LAVA JATO (8,20%)"/>
    <m/>
    <n v="79.989999999999995"/>
    <n v="3752.539999999969"/>
    <x v="47"/>
    <x v="0"/>
    <n v="6"/>
    <x v="5"/>
    <x v="1"/>
    <x v="0"/>
  </r>
  <r>
    <d v="2025-06-06T00:00:00"/>
    <s v="REFEIÇÕES FUNCIONARIOS  (30,75%)"/>
    <m/>
    <n v="299.98"/>
    <n v="3452.559999999969"/>
    <x v="35"/>
    <x v="0"/>
    <n v="6"/>
    <x v="5"/>
    <x v="1"/>
    <x v="0"/>
  </r>
  <r>
    <d v="2025-06-06T00:00:00"/>
    <s v="MATERIAIS DE LIMPEZA / HIGIENE  (25,63%)"/>
    <m/>
    <n v="250.03"/>
    <n v="3202.5299999999688"/>
    <x v="28"/>
    <x v="0"/>
    <n v="6"/>
    <x v="5"/>
    <x v="1"/>
    <x v="0"/>
  </r>
  <r>
    <d v="2025-06-06T00:00:00"/>
    <s v="MATERIAIS DE CONSUMO EM OBRAS  (35,42%);"/>
    <m/>
    <n v="345.55"/>
    <n v="2856.9799999999686"/>
    <x v="23"/>
    <x v="0"/>
    <n v="6"/>
    <x v="5"/>
    <x v="1"/>
    <x v="0"/>
  </r>
  <r>
    <d v="2025-06-06T00:00:00"/>
    <s v="SINDICATO   -SINDICATO  (100,00%);"/>
    <m/>
    <n v="482.89"/>
    <n v="2374.0899999999688"/>
    <x v="60"/>
    <x v="0"/>
    <n v="6"/>
    <x v="5"/>
    <x v="1"/>
    <x v="0"/>
  </r>
  <r>
    <d v="2025-06-06T00:00:00"/>
    <s v="DESPESAS VLI PERÍODO 03/05 A 29/05   -SERVIÇO LAVA JATO (1,08%)"/>
    <m/>
    <n v="64.8"/>
    <n v="2309.2899999999686"/>
    <x v="47"/>
    <x v="0"/>
    <n v="6"/>
    <x v="5"/>
    <x v="1"/>
    <x v="0"/>
  </r>
  <r>
    <d v="2025-06-06T00:00:00"/>
    <s v="MANUTENÇÃO/PEÇAS  VEICULOS (51,65%)"/>
    <m/>
    <n v="3099"/>
    <n v="-789.71000000003141"/>
    <x v="43"/>
    <x v="0"/>
    <n v="6"/>
    <x v="5"/>
    <x v="1"/>
    <x v="0"/>
  </r>
  <r>
    <d v="2025-06-06T00:00:00"/>
    <s v="COMBUSTIVEL VEICULOS (11,52%)"/>
    <m/>
    <n v="691.2"/>
    <n v="-1480.9100000000315"/>
    <x v="26"/>
    <x v="0"/>
    <n v="6"/>
    <x v="5"/>
    <x v="1"/>
    <x v="0"/>
  </r>
  <r>
    <d v="2025-06-06T00:00:00"/>
    <s v="HOTEL FUNCIONARIOS (1,53%)"/>
    <m/>
    <n v="91.8"/>
    <n v="-1572.7100000000314"/>
    <x v="44"/>
    <x v="0"/>
    <n v="6"/>
    <x v="5"/>
    <x v="1"/>
    <x v="0"/>
  </r>
  <r>
    <d v="2025-06-06T00:00:00"/>
    <s v="REFEIÇÕES FUNCIONARIOS  (2,24%)"/>
    <m/>
    <n v="134.4"/>
    <n v="-1707.1100000000315"/>
    <x v="35"/>
    <x v="0"/>
    <n v="6"/>
    <x v="5"/>
    <x v="1"/>
    <x v="0"/>
  </r>
  <r>
    <d v="2025-06-06T00:00:00"/>
    <s v="MATERIAS DE ESCRITORIO (0,23%)"/>
    <m/>
    <n v="13.8"/>
    <n v="-1720.9100000000315"/>
    <x v="64"/>
    <x v="0"/>
    <n v="6"/>
    <x v="5"/>
    <x v="1"/>
    <x v="0"/>
  </r>
  <r>
    <d v="2025-06-06T00:00:00"/>
    <s v="EPIS (19,70%)"/>
    <m/>
    <n v="1182"/>
    <n v="-2902.9100000000317"/>
    <x v="20"/>
    <x v="0"/>
    <n v="6"/>
    <x v="5"/>
    <x v="1"/>
    <x v="0"/>
  </r>
  <r>
    <d v="2025-06-06T00:00:00"/>
    <s v="CURSOS / TREINAMENTOS  (3,97%)"/>
    <m/>
    <n v="238.2"/>
    <n v="-3141.1100000000315"/>
    <x v="63"/>
    <x v="0"/>
    <n v="6"/>
    <x v="5"/>
    <x v="1"/>
    <x v="0"/>
  </r>
  <r>
    <d v="2025-06-06T00:00:00"/>
    <s v="MANUTENÇÃO/PEÇAS MAQUINAS E EQUIPAMENTOS (1,10%)"/>
    <m/>
    <n v="66"/>
    <n v="-3207.1100000000315"/>
    <x v="48"/>
    <x v="0"/>
    <n v="6"/>
    <x v="5"/>
    <x v="1"/>
    <x v="0"/>
  </r>
  <r>
    <d v="2025-06-06T00:00:00"/>
    <s v="ENERGIA ALOJAMENTO (2,08%)"/>
    <m/>
    <n v="124.8"/>
    <n v="-3331.9100000000317"/>
    <x v="81"/>
    <x v="0"/>
    <n v="6"/>
    <x v="5"/>
    <x v="1"/>
    <x v="0"/>
  </r>
  <r>
    <d v="2025-06-06T00:00:00"/>
    <s v="SERVIÇO LIMPEZA ALOJAMENTO/ESCRITORIO (1,67%)"/>
    <m/>
    <n v="100.2"/>
    <n v="-3432.1100000000315"/>
    <x v="61"/>
    <x v="0"/>
    <n v="6"/>
    <x v="5"/>
    <x v="1"/>
    <x v="0"/>
  </r>
  <r>
    <d v="2025-06-06T00:00:00"/>
    <s v="INTERNET OBRAS  (3,23%);"/>
    <m/>
    <n v="193.8"/>
    <n v="-3625.9100000000317"/>
    <x v="30"/>
    <x v="0"/>
    <n v="6"/>
    <x v="5"/>
    <x v="1"/>
    <x v="0"/>
  </r>
  <r>
    <d v="2025-06-06T00:00:00"/>
    <s v="HELTON DA SILVA GOMES   -FERIAS  (100,00%);"/>
    <m/>
    <n v="6024.76"/>
    <n v="-9650.670000000031"/>
    <x v="25"/>
    <x v="0"/>
    <n v="6"/>
    <x v="5"/>
    <x v="1"/>
    <x v="0"/>
  </r>
  <r>
    <d v="2025-06-06T00:00:00"/>
    <s v="WALTERCIDES DE PAIVA - PIX 593.645.051-15   -SERVIÇO SERRALHEIRO  (100,00%);"/>
    <m/>
    <n v="2350"/>
    <n v="-12000.670000000031"/>
    <x v="49"/>
    <x v="0"/>
    <n v="6"/>
    <x v="5"/>
    <x v="1"/>
    <x v="0"/>
  </r>
  <r>
    <d v="2025-06-09T00:00:00"/>
    <s v="VALE ALIMENTAÇÃO REF. 05/2025   -VALE ALIMENTAÇÃO (100,00%);"/>
    <m/>
    <n v="1640"/>
    <n v="-13640.670000000031"/>
    <x v="76"/>
    <x v="0"/>
    <n v="6"/>
    <x v="5"/>
    <x v="1"/>
    <x v="0"/>
  </r>
  <r>
    <d v="2025-06-09T00:00:00"/>
    <s v="VALE ALIMENTAÇÃO REF. 05/2025   -VALE ALIMENTAÇÃO (100,00%);"/>
    <m/>
    <n v="600"/>
    <n v="-14240.670000000031"/>
    <x v="76"/>
    <x v="0"/>
    <n v="6"/>
    <x v="5"/>
    <x v="1"/>
    <x v="0"/>
  </r>
  <r>
    <d v="2025-06-09T00:00:00"/>
    <s v="VALE ALIMENTAÇÃO REF. 05/2025   -VALE ALIMENTAÇÃO (100,00%);"/>
    <m/>
    <n v="2388"/>
    <n v="-16628.670000000031"/>
    <x v="76"/>
    <x v="0"/>
    <n v="6"/>
    <x v="5"/>
    <x v="1"/>
    <x v="0"/>
  </r>
  <r>
    <d v="2025-06-09T00:00:00"/>
    <s v="VALE ALIMENTAÇÃO REF. 05/2025   -VALE ALIMENTAÇÃO (100,00%);"/>
    <m/>
    <n v="19200"/>
    <n v="-35828.670000000027"/>
    <x v="76"/>
    <x v="0"/>
    <n v="6"/>
    <x v="5"/>
    <x v="1"/>
    <x v="0"/>
  </r>
  <r>
    <d v="2025-06-09T00:00:00"/>
    <s v="TAR CONTR/RENOV CTA GAR   -TARIFAS BANCARIAS (100,00%);"/>
    <m/>
    <n v="36"/>
    <n v="-35864.670000000027"/>
    <x v="8"/>
    <x v="0"/>
    <n v="6"/>
    <x v="5"/>
    <x v="1"/>
    <x v="0"/>
  </r>
  <r>
    <d v="2025-06-09T00:00:00"/>
    <s v="FOLHA PGTO REF. MÊS 05/2025   -SALARIO (100,00%);"/>
    <m/>
    <n v="46891.35"/>
    <n v="-82756.020000000019"/>
    <x v="7"/>
    <x v="0"/>
    <n v="6"/>
    <x v="5"/>
    <x v="1"/>
    <x v="0"/>
  </r>
  <r>
    <d v="2025-06-09T00:00:00"/>
    <s v="REFEIÇÃO COLABORADOR JACINTO   -REFEIÇÕES FUNCIONARIOS  (100,00%);"/>
    <m/>
    <n v="210"/>
    <n v="-82966.020000000019"/>
    <x v="35"/>
    <x v="0"/>
    <n v="6"/>
    <x v="5"/>
    <x v="1"/>
    <x v="0"/>
  </r>
  <r>
    <d v="2025-06-09T00:00:00"/>
    <s v="DIÁRIA HOTEL MARCOS VINICÍUS   -HOTEL FUNCIONARIOS (100,00%);"/>
    <m/>
    <n v="1100"/>
    <n v="-84066.020000000019"/>
    <x v="44"/>
    <x v="0"/>
    <n v="6"/>
    <x v="5"/>
    <x v="1"/>
    <x v="0"/>
  </r>
  <r>
    <d v="2025-06-09T00:00:00"/>
    <s v="RECARGA EXTINTORES   -MAQUINAS / EQUIPAMENTOS  (100,00%);"/>
    <m/>
    <n v="415"/>
    <n v="-84481.020000000019"/>
    <x v="38"/>
    <x v="0"/>
    <n v="6"/>
    <x v="5"/>
    <x v="1"/>
    <x v="0"/>
  </r>
  <r>
    <d v="2025-06-09T00:00:00"/>
    <s v="MATERIAIS DE ESCRITÓRIO   -MATERIAS DE ESCRITORIO (100,00%);"/>
    <m/>
    <n v="120"/>
    <n v="-84601.020000000019"/>
    <x v="64"/>
    <x v="0"/>
    <n v="6"/>
    <x v="5"/>
    <x v="1"/>
    <x v="0"/>
  </r>
  <r>
    <d v="2025-06-09T00:00:00"/>
    <s v="TRANSFERÊNCIA ENTRE BANCOS CEF X ITAÚ   -Transferência entre Bancos (100,00%);"/>
    <n v="112000"/>
    <m/>
    <n v="27398.979999999981"/>
    <x v="6"/>
    <x v="0"/>
    <n v="6"/>
    <x v="5"/>
    <x v="1"/>
    <x v="0"/>
  </r>
  <r>
    <d v="2025-06-09T00:00:00"/>
    <s v="COMBUSTÍVEL DOBLO   -COMBUSTIVEL VEICULOS (100,00%);"/>
    <m/>
    <n v="123.8"/>
    <n v="27275.179999999982"/>
    <x v="26"/>
    <x v="0"/>
    <n v="6"/>
    <x v="5"/>
    <x v="1"/>
    <x v="0"/>
  </r>
  <r>
    <d v="2025-06-09T00:00:00"/>
    <s v="FABIOLA PEREIRA LIMA - PIX (62) 9 9518-0990   -SERVIÇO LAVA JATO (100,00%);"/>
    <m/>
    <n v="800"/>
    <n v="26475.179999999982"/>
    <x v="47"/>
    <x v="0"/>
    <n v="6"/>
    <x v="5"/>
    <x v="1"/>
    <x v="0"/>
  </r>
  <r>
    <d v="2025-06-09T00:00:00"/>
    <s v="LUBRIFICANTE SÃO JOÃO - PIX 43.009.085/0001-81   -MANUTENÇÃO/PEÇAS MAQUINAS E EQUIPAMENTOS (100,00%);"/>
    <m/>
    <n v="1095"/>
    <n v="25380.179999999982"/>
    <x v="48"/>
    <x v="0"/>
    <n v="6"/>
    <x v="5"/>
    <x v="1"/>
    <x v="0"/>
  </r>
  <r>
    <d v="2025-06-09T00:00:00"/>
    <s v="JOSÉ UEUDES CHAGAS - PIX  (62) 9 9185-3043   -ALUGUEIS ADM (100,00%);"/>
    <m/>
    <n v="1800"/>
    <n v="23580.179999999982"/>
    <x v="77"/>
    <x v="0"/>
    <n v="6"/>
    <x v="5"/>
    <x v="1"/>
    <x v="0"/>
  </r>
  <r>
    <d v="2025-06-09T00:00:00"/>
    <s v="ALIMENTAÇÃO ADM   -ALIMENTAÇÃO ADM (100,00%);"/>
    <m/>
    <n v="144"/>
    <n v="23436.179999999982"/>
    <x v="66"/>
    <x v="0"/>
    <n v="6"/>
    <x v="5"/>
    <x v="1"/>
    <x v="0"/>
  </r>
  <r>
    <d v="2025-06-09T00:00:00"/>
    <s v="GABRIELLE ELIAS DE FREITAS - PIX (64) 9 9259-1215   -FRETE TRANSPORTADORA (100,00%);"/>
    <m/>
    <n v="510"/>
    <n v="22926.179999999982"/>
    <x v="31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400"/>
    <n v="22526.179999999982"/>
    <x v="26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400"/>
    <n v="22126.179999999982"/>
    <x v="44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200"/>
    <n v="21926.179999999982"/>
    <x v="66"/>
    <x v="0"/>
    <n v="6"/>
    <x v="5"/>
    <x v="1"/>
    <x v="0"/>
  </r>
  <r>
    <d v="2025-06-09T00:00:00"/>
    <s v="COMBUSTÍVEL   -COMBUSTIVEL VEICULOS (100,00%);"/>
    <m/>
    <n v="1516"/>
    <n v="20410.179999999982"/>
    <x v="26"/>
    <x v="0"/>
    <n v="6"/>
    <x v="5"/>
    <x v="1"/>
    <x v="0"/>
  </r>
  <r>
    <d v="2025-06-09T00:00:00"/>
    <s v="EDMAR JOSÉ DE SOUZA - PIX 573.938.691-87   -FRETE MATERIAIS E EQUIPAMENTOS (100,00%);"/>
    <m/>
    <n v="3200"/>
    <n v="17210.179999999982"/>
    <x v="40"/>
    <x v="0"/>
    <n v="6"/>
    <x v="5"/>
    <x v="1"/>
    <x v="0"/>
  </r>
  <r>
    <d v="2025-06-09T00:00:00"/>
    <s v="MARCOS ALEM DOS REIS PAIXÃO - PIX 42.436.690-0001-76   -LOCAÇÃO EMPILHADEIRA (100,00%);"/>
    <m/>
    <n v="2800"/>
    <n v="14410.179999999982"/>
    <x v="116"/>
    <x v="0"/>
    <n v="6"/>
    <x v="5"/>
    <x v="1"/>
    <x v="0"/>
  </r>
  <r>
    <d v="2025-06-09T00:00:00"/>
    <s v="VALE ALIMENTAÇÃO REF. 05/2025   -VALE ALIMENTAÇÃO (100,00%);"/>
    <m/>
    <n v="1710"/>
    <n v="12700.179999999982"/>
    <x v="76"/>
    <x v="0"/>
    <n v="6"/>
    <x v="5"/>
    <x v="1"/>
    <x v="0"/>
  </r>
  <r>
    <d v="2025-06-09T00:00:00"/>
    <s v="VALE ALIMENTAÇÃO REF. 05/2025   -VALE ALIMENTAÇÃO (100,00%);"/>
    <m/>
    <n v="770"/>
    <n v="11930.179999999982"/>
    <x v="76"/>
    <x v="0"/>
    <n v="6"/>
    <x v="5"/>
    <x v="1"/>
    <x v="0"/>
  </r>
  <r>
    <d v="2025-06-09T00:00:00"/>
    <s v="VALE ALIMENTAÇÃO REF. 05/2025   -VALE ALIMENTAÇÃO (100,00%);"/>
    <m/>
    <n v="1727.22"/>
    <n v="10202.959999999983"/>
    <x v="76"/>
    <x v="0"/>
    <n v="6"/>
    <x v="5"/>
    <x v="1"/>
    <x v="0"/>
  </r>
  <r>
    <d v="2025-06-09T00:00:00"/>
    <s v="VALE ALIMENTAÇÃO REF. 05/2025 (CAIXA)   -VALE ALIMENTAÇÃO (100,00%);"/>
    <m/>
    <n v="4395.34"/>
    <n v="5807.6199999999826"/>
    <x v="76"/>
    <x v="0"/>
    <n v="6"/>
    <x v="5"/>
    <x v="1"/>
    <x v="0"/>
  </r>
  <r>
    <d v="2025-06-09T00:00:00"/>
    <s v="CONTRATO PRESTAÇÃO DE SERVIÇO RICARDO   -SALARIO (100,00%);"/>
    <m/>
    <n v="9000"/>
    <n v="-3192.3800000000174"/>
    <x v="7"/>
    <x v="0"/>
    <n v="6"/>
    <x v="5"/>
    <x v="1"/>
    <x v="0"/>
  </r>
  <r>
    <d v="2025-06-10T00:00:00"/>
    <s v="ALIMENTAÇÃO ADM   -ALIMENTAÇÃO ADM (100,00%);"/>
    <m/>
    <n v="7.9"/>
    <n v="-3200.2800000000175"/>
    <x v="66"/>
    <x v="0"/>
    <n v="6"/>
    <x v="5"/>
    <x v="1"/>
    <x v="0"/>
  </r>
  <r>
    <d v="2025-06-10T00:00:00"/>
    <s v="TRANSFERENCIA ENTRE BANCOS ITAÚ X SAFRA   -Transferência entre Bancos (100,00%);"/>
    <m/>
    <n v="231479.55"/>
    <n v="-234679.83000000002"/>
    <x v="1"/>
    <x v="0"/>
    <n v="6"/>
    <x v="5"/>
    <x v="1"/>
    <x v="0"/>
  </r>
  <r>
    <d v="2025-06-10T00:00:00"/>
    <s v="PENSAO ALIMENTICIA EVERTON DOS SANTOS   -SALARIO (100,00%);"/>
    <m/>
    <n v="407.18"/>
    <n v="-235087.01"/>
    <x v="7"/>
    <x v="0"/>
    <n v="6"/>
    <x v="5"/>
    <x v="1"/>
    <x v="0"/>
  </r>
  <r>
    <d v="2025-06-10T00:00:00"/>
    <s v="R. CONCEIÇÃO DAS ALAGOAS Nº 596 REF. 23/05 A 09/06   -ALUGUEL ALOJAMENTO  (100,00%);"/>
    <m/>
    <n v="2028.23"/>
    <n v="-237115.24000000002"/>
    <x v="21"/>
    <x v="0"/>
    <n v="6"/>
    <x v="5"/>
    <x v="1"/>
    <x v="0"/>
  </r>
  <r>
    <d v="2025-06-10T00:00:00"/>
    <s v="UNIMED GENILDO MÊS 05/2025   -PLANO DE SAUDE  (100,00%);"/>
    <m/>
    <n v="3235.58"/>
    <n v="-240350.82"/>
    <x v="67"/>
    <x v="0"/>
    <n v="6"/>
    <x v="5"/>
    <x v="1"/>
    <x v="0"/>
  </r>
  <r>
    <d v="2025-06-10T00:00:00"/>
    <s v="UNIMED GILVAN MÊS 05/2025   -PLANO DE SAUDE  (100,00%);"/>
    <m/>
    <n v="2416.9699999999998"/>
    <n v="-242767.79"/>
    <x v="67"/>
    <x v="0"/>
    <n v="6"/>
    <x v="5"/>
    <x v="1"/>
    <x v="0"/>
  </r>
  <r>
    <d v="2025-06-10T00:00:00"/>
    <s v="CHAVEIRO TROCA DA FECHADURA PORTA RECEPÇÃO   -MANUTENÇÃO/PEÇAS MAQUINAS E EQUIPAMENTOS (100,00%);"/>
    <m/>
    <n v="300"/>
    <n v="-243067.79"/>
    <x v="48"/>
    <x v="0"/>
    <n v="6"/>
    <x v="5"/>
    <x v="1"/>
    <x v="0"/>
  </r>
  <r>
    <d v="2025-06-10T00:00:00"/>
    <s v="FAXINEIRA SR APRIGIO 10-05-2025 A 10-06-2025   -RETIRADAS GILVAN / GENILDO (100,00%);"/>
    <m/>
    <n v="1000"/>
    <n v="-244067.79"/>
    <x v="54"/>
    <x v="0"/>
    <n v="6"/>
    <x v="5"/>
    <x v="1"/>
    <x v="0"/>
  </r>
  <r>
    <d v="2025-06-10T00:00:00"/>
    <s v="ENTREGA TINTAS GOIÂNIA X SERRA SALITRE   -FRETE MATERIAIS E EQUIPAMENTOS (100,00%);"/>
    <m/>
    <n v="381.79"/>
    <n v="-244449.58000000002"/>
    <x v="40"/>
    <x v="0"/>
    <n v="6"/>
    <x v="5"/>
    <x v="1"/>
    <x v="0"/>
  </r>
  <r>
    <d v="2025-06-10T00:00:00"/>
    <s v="ALIMENTAÇÃO ADM   -ALIMENTAÇÃO ADM (100,00%);"/>
    <m/>
    <n v="180"/>
    <n v="-244629.58000000002"/>
    <x v="66"/>
    <x v="0"/>
    <n v="6"/>
    <x v="5"/>
    <x v="1"/>
    <x v="0"/>
  </r>
  <r>
    <d v="2025-06-10T00:00:00"/>
    <s v="BOINICAÇÃO NF 2442   -BONIFICAÇOES (100,00%);"/>
    <m/>
    <n v="4203.7"/>
    <n v="-248833.28000000003"/>
    <x v="45"/>
    <x v="0"/>
    <n v="6"/>
    <x v="5"/>
    <x v="1"/>
    <x v="0"/>
  </r>
  <r>
    <d v="2025-06-10T00:00:00"/>
    <s v="ENCOMENDA GOIANIA X BARRO ALTO   -FRETE TRANSPORTADORA (100,00%);"/>
    <m/>
    <n v="250"/>
    <n v="-249083.28000000003"/>
    <x v="31"/>
    <x v="0"/>
    <n v="6"/>
    <x v="5"/>
    <x v="1"/>
    <x v="0"/>
  </r>
  <r>
    <d v="2025-06-10T00:00:00"/>
    <s v="JOSÉ LEONARDO DE SOUSA - PIX 034.779.763-63   -SERVIÇO SERRALHEIRO  (100,00%);"/>
    <m/>
    <n v="1000"/>
    <n v="-250083.28000000003"/>
    <x v="49"/>
    <x v="0"/>
    <n v="6"/>
    <x v="5"/>
    <x v="1"/>
    <x v="0"/>
  </r>
  <r>
    <d v="2025-06-10T00:00:00"/>
    <s v="VIAGEM VALDMAR P/ ARAXA   -COMBUSTIVEL VEICULOS (100,00%);"/>
    <m/>
    <n v="300"/>
    <n v="-250383.28000000003"/>
    <x v="26"/>
    <x v="0"/>
    <n v="6"/>
    <x v="5"/>
    <x v="1"/>
    <x v="0"/>
  </r>
  <r>
    <d v="2025-06-10T00:00:00"/>
    <s v="UBER E COMBUSTÍVEL   -COMBUSTIVEL VEICULOS (71,53%);_x000a__x000a_SERVIÇO MOTOBOY / UBER  (28,47%);"/>
    <m/>
    <n v="49.99"/>
    <n v="-250433.27000000002"/>
    <x v="26"/>
    <x v="0"/>
    <n v="6"/>
    <x v="5"/>
    <x v="1"/>
    <x v="0"/>
  </r>
  <r>
    <d v="2025-06-10T00:00:00"/>
    <s v="UBER E COMBUSTÍVEL   -COMBUSTIVEL VEICULOS (71,53%);_x000a__x000a_SERVIÇO MOTOBOY / UBER  (28,47%);"/>
    <m/>
    <n v="19.91"/>
    <n v="-250453.18000000002"/>
    <x v="73"/>
    <x v="0"/>
    <n v="6"/>
    <x v="5"/>
    <x v="1"/>
    <x v="0"/>
  </r>
  <r>
    <d v="2025-06-10T00:00:00"/>
    <s v="FABIOLA PEREIRA LIMA - PIX (62) 9 9518-0990   -SERVIÇO LAVA JATO (100,00%);"/>
    <m/>
    <n v="150"/>
    <n v="-250603.18000000002"/>
    <x v="47"/>
    <x v="0"/>
    <n v="6"/>
    <x v="5"/>
    <x v="1"/>
    <x v="0"/>
  </r>
  <r>
    <d v="2025-06-10T00:00:00"/>
    <s v="PASSAGENS CURITIBA X SÃO PAULO E SÃO PAULO X GOIÂNIA   -PASSAGENS FUNCIONARIOS (100,00%);"/>
    <m/>
    <n v="301.29000000000002"/>
    <n v="-250904.47000000003"/>
    <x v="36"/>
    <x v="0"/>
    <n v="6"/>
    <x v="5"/>
    <x v="1"/>
    <x v="0"/>
  </r>
  <r>
    <d v="2025-06-10T00:00:00"/>
    <s v="CARLOS RITLER MOREIRA GADELHA - PIX 943.891.013-15   -MANUTENÇÃO/PEÇAS  VEICULOS (100,00%);"/>
    <m/>
    <n v="1492"/>
    <n v="-252396.47000000003"/>
    <x v="43"/>
    <x v="0"/>
    <n v="6"/>
    <x v="5"/>
    <x v="1"/>
    <x v="0"/>
  </r>
  <r>
    <d v="2025-06-10T00:00:00"/>
    <s v="VALE ALIMENTAÇÃO REF. 05/2025   -VALE ALIMENTAÇÃO (100,00%);"/>
    <m/>
    <n v="27"/>
    <n v="-252423.47000000003"/>
    <x v="76"/>
    <x v="0"/>
    <n v="6"/>
    <x v="5"/>
    <x v="1"/>
    <x v="0"/>
  </r>
  <r>
    <d v="2025-06-10T00:00:00"/>
    <s v="VALE ALIMENTAÇÃO REF. 05/2025   -VALE ALIMENTAÇÃO (100,00%);"/>
    <m/>
    <n v="850"/>
    <n v="-253273.47000000003"/>
    <x v="76"/>
    <x v="0"/>
    <n v="6"/>
    <x v="5"/>
    <x v="1"/>
    <x v="0"/>
  </r>
  <r>
    <d v="2025-06-10T00:00:00"/>
    <s v="VALE ALIMENTAÇÃO REF. 05/2025   -VALE ALIMENTAÇÃO (100,00%);"/>
    <m/>
    <n v="985"/>
    <n v="-254258.47000000003"/>
    <x v="76"/>
    <x v="0"/>
    <n v="6"/>
    <x v="5"/>
    <x v="1"/>
    <x v="0"/>
  </r>
  <r>
    <d v="2025-06-10T00:00:00"/>
    <s v="VALE ALIMENTAÇÃO REF. 05/2025   -VALE ALIMENTAÇÃO (100,00%);"/>
    <m/>
    <n v="640"/>
    <n v="-254898.47000000003"/>
    <x v="76"/>
    <x v="0"/>
    <n v="6"/>
    <x v="5"/>
    <x v="1"/>
    <x v="0"/>
  </r>
  <r>
    <d v="2025-06-10T00:00:00"/>
    <s v="COMBUSTIVEL RANGER GILVAN   -COMBUSTIVEL VEICULOS (100,00%);"/>
    <m/>
    <n v="179.67"/>
    <n v="-255078.14000000004"/>
    <x v="26"/>
    <x v="0"/>
    <n v="6"/>
    <x v="5"/>
    <x v="1"/>
    <x v="0"/>
  </r>
  <r>
    <d v="2025-06-10T00:00:00"/>
    <s v="SINDICATO   -SINDICATO  (100,00%);"/>
    <m/>
    <n v="1361.51"/>
    <n v="-256439.65000000005"/>
    <x v="60"/>
    <x v="0"/>
    <n v="6"/>
    <x v="5"/>
    <x v="1"/>
    <x v="0"/>
  </r>
  <r>
    <d v="2025-06-10T00:00:00"/>
    <s v="TAG CAIXA REF. MÊS 05/2025   -PEDAGIOS  (100,00%);"/>
    <m/>
    <n v="257.38"/>
    <n v="-256697.03000000006"/>
    <x v="72"/>
    <x v="0"/>
    <n v="6"/>
    <x v="5"/>
    <x v="1"/>
    <x v="0"/>
  </r>
  <r>
    <d v="2025-06-10T00:00:00"/>
    <s v="SEGUROS VEÍCULOS   -SEGUROS DE VEICULOS  (100,00%);"/>
    <m/>
    <n v="1759.1"/>
    <n v="-258456.13000000006"/>
    <x v="71"/>
    <x v="0"/>
    <n v="6"/>
    <x v="5"/>
    <x v="1"/>
    <x v="0"/>
  </r>
  <r>
    <d v="2025-06-10T00:00:00"/>
    <s v="HELTON DA SILVA GOMES   -FERIAS  (100,00%);"/>
    <m/>
    <n v="11027.84"/>
    <n v="-269483.97000000009"/>
    <x v="25"/>
    <x v="0"/>
    <n v="6"/>
    <x v="5"/>
    <x v="1"/>
    <x v="0"/>
  </r>
  <r>
    <d v="2025-06-10T00:00:00"/>
    <s v="PLANO DE SAÚDE REF. MÊS 06/2025   -PLANO DE SAUDE  (100,00%);"/>
    <m/>
    <n v="1628.81"/>
    <n v="-271112.78000000009"/>
    <x v="67"/>
    <x v="0"/>
    <n v="6"/>
    <x v="5"/>
    <x v="1"/>
    <x v="0"/>
  </r>
  <r>
    <d v="2025-06-10T00:00:00"/>
    <s v="ALUGUEL GALPAO ADM 10/05 a 10/06   -ALUGUEIS ADM (100,00%);"/>
    <m/>
    <n v="9000"/>
    <n v="-280112.78000000009"/>
    <x v="77"/>
    <x v="0"/>
    <n v="6"/>
    <x v="5"/>
    <x v="1"/>
    <x v="0"/>
  </r>
  <r>
    <d v="2025-06-10T00:00:00"/>
    <s v="UNIMED GENILDO MÊS 06/2025   -PLANO DE SAUDE  (100,00%);"/>
    <m/>
    <n v="3135.34"/>
    <n v="-283248.12000000011"/>
    <x v="67"/>
    <x v="0"/>
    <n v="6"/>
    <x v="5"/>
    <x v="1"/>
    <x v="0"/>
  </r>
  <r>
    <d v="2025-06-10T00:00:00"/>
    <s v="UNIMED GILVAN MÊS 06/2025   -PLANO DE SAUDE  (100,00%);"/>
    <m/>
    <n v="2446.41"/>
    <n v="-285694.53000000009"/>
    <x v="67"/>
    <x v="0"/>
    <n v="6"/>
    <x v="5"/>
    <x v="1"/>
    <x v="0"/>
  </r>
  <r>
    <d v="2025-06-10T00:00:00"/>
    <s v="MAGNO   -ALUGUEL ALOJAMENTO  (100,00%);"/>
    <m/>
    <n v="1000"/>
    <n v="-286694.53000000009"/>
    <x v="21"/>
    <x v="0"/>
    <n v="6"/>
    <x v="5"/>
    <x v="1"/>
    <x v="0"/>
  </r>
  <r>
    <d v="2025-06-10T00:00:00"/>
    <s v="RUA DOS ANDRADES N 211 PERIODO 10-06 A 10-07   -ALUGUEL ALOJAMENTO  (100,00%);"/>
    <m/>
    <n v="4800"/>
    <n v="-291494.53000000009"/>
    <x v="21"/>
    <x v="0"/>
    <n v="6"/>
    <x v="5"/>
    <x v="1"/>
    <x v="0"/>
  </r>
  <r>
    <d v="2025-06-10T00:00:00"/>
    <s v="MARIA ÂNGELA - R. SANTO ANTONIO S/N   -ALUGUEL ALOJAMENTO  (100,00%);"/>
    <m/>
    <n v="1412"/>
    <n v="-292906.53000000009"/>
    <x v="21"/>
    <x v="0"/>
    <n v="6"/>
    <x v="5"/>
    <x v="1"/>
    <x v="0"/>
  </r>
  <r>
    <d v="2025-06-10T00:00:00"/>
    <s v="MARIA ÂNGELA - R. SANTO ANTÔNIO QD 04 LT 07 Nº 207  BAIRRO CENTRO   -ALUGUEL ALOJAMENTO  (100,00%);"/>
    <m/>
    <n v="2118"/>
    <n v="-295024.53000000009"/>
    <x v="21"/>
    <x v="0"/>
    <n v="6"/>
    <x v="5"/>
    <x v="1"/>
    <x v="0"/>
  </r>
  <r>
    <d v="2025-06-10T00:00:00"/>
    <s v="SIDNEY FRANCISCO DA SILVA - PIX  008.392.741-73   -ALUGUEL ALOJAMENTO  (100,00%);"/>
    <m/>
    <n v="1400"/>
    <n v="-296424.53000000009"/>
    <x v="21"/>
    <x v="0"/>
    <n v="6"/>
    <x v="5"/>
    <x v="1"/>
    <x v="0"/>
  </r>
  <r>
    <d v="2025-06-10T00:00:00"/>
    <s v="CURSO CEO GENILDO   -CURSOS / TREINAMENTOS  (100,00%);"/>
    <m/>
    <n v="550"/>
    <n v="-296974.53000000009"/>
    <x v="63"/>
    <x v="0"/>
    <n v="6"/>
    <x v="5"/>
    <x v="1"/>
    <x v="0"/>
  </r>
  <r>
    <d v="2025-06-10T00:00:00"/>
    <s v="CAMINHAO ELFA   -FINANCIAMENTO (100,00%);"/>
    <m/>
    <n v="4372.84"/>
    <n v="-301347.37000000011"/>
    <x v="9"/>
    <x v="0"/>
    <n v="6"/>
    <x v="5"/>
    <x v="1"/>
    <x v="0"/>
  </r>
  <r>
    <d v="2025-06-10T00:00:00"/>
    <s v="   -Recebimento de Clientes (100,00%);"/>
    <n v="526671.54"/>
    <m/>
    <n v="225324.16999999993"/>
    <x v="3"/>
    <x v="0"/>
    <n v="6"/>
    <x v="5"/>
    <x v="1"/>
    <x v="0"/>
  </r>
  <r>
    <d v="2025-06-10T00:00:00"/>
    <s v="NIOBIO   -Recebimento de Clientes (100,00%);"/>
    <n v="34762.86"/>
    <m/>
    <n v="260087.02999999991"/>
    <x v="3"/>
    <x v="0"/>
    <n v="6"/>
    <x v="5"/>
    <x v="1"/>
    <x v="0"/>
  </r>
  <r>
    <d v="2025-06-11T00:00:00"/>
    <s v="INTERNET ADM   -INTERNET / TELEFONE ADM  (100,00%);"/>
    <m/>
    <n v="143.9"/>
    <n v="259943.12999999992"/>
    <x v="84"/>
    <x v="0"/>
    <n v="6"/>
    <x v="5"/>
    <x v="1"/>
    <x v="0"/>
  </r>
  <r>
    <d v="2025-06-11T00:00:00"/>
    <s v="ACORDO SINDICATO - 2025   -SINDICATO  (100,00%);"/>
    <m/>
    <n v="5000"/>
    <n v="254943.12999999992"/>
    <x v="60"/>
    <x v="0"/>
    <n v="6"/>
    <x v="5"/>
    <x v="1"/>
    <x v="0"/>
  </r>
  <r>
    <d v="2025-06-11T00:00:00"/>
    <s v="LAVAGEM RANGER GILVAN   -SERVIÇO LAVA JATO (100,00%);"/>
    <m/>
    <n v="105"/>
    <n v="254838.12999999992"/>
    <x v="47"/>
    <x v="0"/>
    <n v="6"/>
    <x v="5"/>
    <x v="1"/>
    <x v="0"/>
  </r>
  <r>
    <d v="2025-06-11T00:00:00"/>
    <s v="MAQUINAS E EQUIPAMENTOS   -MAQUINAS / EQUIPAMENTOS  (100,00%);"/>
    <m/>
    <n v="119.8"/>
    <n v="254718.32999999993"/>
    <x v="38"/>
    <x v="0"/>
    <n v="6"/>
    <x v="5"/>
    <x v="1"/>
    <x v="0"/>
  </r>
  <r>
    <d v="2025-06-11T00:00:00"/>
    <s v="MANGUEIRAS E CONEXÕES   -MANGUEIRAS / CONEXÕES (100,00%);"/>
    <m/>
    <n v="371"/>
    <n v="254347.32999999993"/>
    <x v="106"/>
    <x v="0"/>
    <n v="6"/>
    <x v="5"/>
    <x v="1"/>
    <x v="0"/>
  </r>
  <r>
    <d v="2025-06-11T00:00:00"/>
    <s v="DESPESA VIAGEM REF. SEMANA 09/06 A 13/06   -REFEIÇÕES FUNCIONARIOS  (45,71%);_x000a__x000a_PASSAGENS FUNCIONARIOS (54,29%);"/>
    <m/>
    <n v="1439.86"/>
    <n v="252907.46999999994"/>
    <x v="35"/>
    <x v="0"/>
    <n v="6"/>
    <x v="5"/>
    <x v="1"/>
    <x v="0"/>
  </r>
  <r>
    <d v="2025-06-11T00:00:00"/>
    <s v="DESPESA VIAGEM REF. SEMANA 09/06 A 13/06   -REFEIÇÕES FUNCIONARIOS  (45,71%);_x000a__x000a_PASSAGENS FUNCIONARIOS (54,29%);"/>
    <m/>
    <n v="1710.14"/>
    <n v="251197.32999999993"/>
    <x v="36"/>
    <x v="0"/>
    <n v="6"/>
    <x v="5"/>
    <x v="1"/>
    <x v="0"/>
  </r>
  <r>
    <d v="2025-06-11T00:00:00"/>
    <s v="PASSAGENS COLABORADORES REF. 02/06 A 06/06   -PASSAGENS FUNCIONARIOS (100,00%);"/>
    <m/>
    <n v="1039.06"/>
    <n v="250158.26999999993"/>
    <x v="36"/>
    <x v="0"/>
    <n v="6"/>
    <x v="5"/>
    <x v="1"/>
    <x v="0"/>
  </r>
  <r>
    <d v="2025-06-11T00:00:00"/>
    <s v="BOTOSSO TRANSPORTE - PIX 51.158.620/0001-94   -FRETE MATERIAIS E EQUIPAMENTOS (100,00%);"/>
    <m/>
    <n v="150"/>
    <n v="250008.26999999993"/>
    <x v="40"/>
    <x v="0"/>
    <n v="6"/>
    <x v="5"/>
    <x v="1"/>
    <x v="0"/>
  </r>
  <r>
    <d v="2025-06-11T00:00:00"/>
    <s v="TROCA CAIXA DE DIREÇÃO FIAT ARGO   -MANUTENÇÃO/PEÇAS  VEICULOS (100,00%);"/>
    <m/>
    <n v="2000"/>
    <n v="248008.26999999993"/>
    <x v="43"/>
    <x v="0"/>
    <n v="6"/>
    <x v="5"/>
    <x v="1"/>
    <x v="0"/>
  </r>
  <r>
    <d v="2025-06-11T00:00:00"/>
    <s v="ANNA KARLA DA SILVA MORAES - PIX 705.472.101-24   -PROJETOS (100,00%);"/>
    <m/>
    <n v="500"/>
    <n v="247508.26999999993"/>
    <x v="133"/>
    <x v="0"/>
    <n v="6"/>
    <x v="5"/>
    <x v="1"/>
    <x v="0"/>
  </r>
  <r>
    <d v="2025-06-11T00:00:00"/>
    <s v="ALIMENTAÇÃO ADM   -ALIMENTAÇÃO ADM (100,00%);"/>
    <m/>
    <n v="162"/>
    <n v="247346.26999999993"/>
    <x v="66"/>
    <x v="0"/>
    <n v="6"/>
    <x v="5"/>
    <x v="1"/>
    <x v="0"/>
  </r>
  <r>
    <d v="2025-06-11T00:00:00"/>
    <s v="MANGUEIRAS E CONEXÕES   -MANGUEIRAS / CONEXÕES (100,00%);"/>
    <m/>
    <n v="229.42"/>
    <n v="247116.84999999992"/>
    <x v="106"/>
    <x v="0"/>
    <n v="6"/>
    <x v="5"/>
    <x v="1"/>
    <x v="0"/>
  </r>
  <r>
    <d v="2025-06-11T00:00:00"/>
    <s v="ALIMENTAÇÃO ADM E MAT. LIMPEZA   -MATERIAIS DE LIMPEZA / HIGIENE  (15,34%);_x000a__x000a_ALIMENTAÇÃO ADM (84,66%);"/>
    <m/>
    <n v="11.95"/>
    <n v="247104.89999999991"/>
    <x v="28"/>
    <x v="0"/>
    <n v="6"/>
    <x v="5"/>
    <x v="1"/>
    <x v="0"/>
  </r>
  <r>
    <d v="2025-06-11T00:00:00"/>
    <s v="ALIMENTAÇÃO ADM E MAT. LIMPEZA   -MATERIAIS DE LIMPEZA / HIGIENE  (15,34%);_x000a__x000a_ALIMENTAÇÃO ADM (84,66%);"/>
    <m/>
    <n v="66.010000000000005"/>
    <n v="247038.8899999999"/>
    <x v="66"/>
    <x v="0"/>
    <n v="6"/>
    <x v="5"/>
    <x v="1"/>
    <x v="0"/>
  </r>
  <r>
    <d v="2025-06-11T00:00:00"/>
    <s v="EPIS   -EPIS (100,00%);"/>
    <m/>
    <n v="157.47999999999999"/>
    <n v="246881.40999999989"/>
    <x v="20"/>
    <x v="0"/>
    <n v="6"/>
    <x v="5"/>
    <x v="1"/>
    <x v="0"/>
  </r>
  <r>
    <d v="2025-06-11T00:00:00"/>
    <s v="VALOR P/ VIAGEM ROBERTO GOIÂNIA X SERRA SALITRE   -MANUTENÇÃO/PEÇAS  VEICULOS (17,00%);"/>
    <m/>
    <n v="170"/>
    <n v="246711.40999999989"/>
    <x v="43"/>
    <x v="0"/>
    <n v="6"/>
    <x v="5"/>
    <x v="1"/>
    <x v="0"/>
  </r>
  <r>
    <d v="2025-06-11T00:00:00"/>
    <s v="COMBUSTIVEL VEICULOS (60,00%)"/>
    <m/>
    <n v="600"/>
    <n v="246111.40999999989"/>
    <x v="26"/>
    <x v="0"/>
    <n v="6"/>
    <x v="5"/>
    <x v="1"/>
    <x v="0"/>
  </r>
  <r>
    <d v="2025-06-11T00:00:00"/>
    <s v="HOTEL FUNCIONARIOS (7,00%)"/>
    <m/>
    <n v="70"/>
    <n v="246041.40999999989"/>
    <x v="44"/>
    <x v="0"/>
    <n v="6"/>
    <x v="5"/>
    <x v="1"/>
    <x v="0"/>
  </r>
  <r>
    <d v="2025-06-11T00:00:00"/>
    <s v="REFEIÇÕES FUNCIONARIOS  (5,80%);"/>
    <m/>
    <n v="58"/>
    <n v="245983.40999999989"/>
    <x v="35"/>
    <x v="0"/>
    <n v="6"/>
    <x v="5"/>
    <x v="1"/>
    <x v="0"/>
  </r>
  <r>
    <d v="2025-06-11T00:00:00"/>
    <s v="PEDAGIOS  (10,20%);"/>
    <m/>
    <n v="102"/>
    <n v="245881.40999999989"/>
    <x v="72"/>
    <x v="0"/>
    <n v="6"/>
    <x v="5"/>
    <x v="1"/>
    <x v="0"/>
  </r>
  <r>
    <d v="2025-06-11T00:00:00"/>
    <s v="CABANHA E FACAS E BRINDES - PIX 35.424.421/0001-24   -SERVIÇO BRINDES E ACESSORIOS (100,00%);"/>
    <m/>
    <n v="414"/>
    <n v="245467.40999999989"/>
    <x v="108"/>
    <x v="0"/>
    <n v="6"/>
    <x v="5"/>
    <x v="1"/>
    <x v="0"/>
  </r>
  <r>
    <d v="2025-06-11T00:00:00"/>
    <s v="DIESEL CAMBIO LTDA / ROSIENE - PIX 46.274.998/0001-13   -MANUTENÇÃO/PEÇAS  VEICULOS (100,00%);"/>
    <m/>
    <n v="1300"/>
    <n v="244167.40999999992"/>
    <x v="43"/>
    <x v="0"/>
    <n v="6"/>
    <x v="5"/>
    <x v="1"/>
    <x v="0"/>
  </r>
  <r>
    <d v="2025-06-11T00:00:00"/>
    <s v="HOSPEDAGEM DE SITE / E-MAIL   -SISTEMA / SERVIDOR  (100,00%);"/>
    <m/>
    <n v="506.1"/>
    <n v="243661.30999999991"/>
    <x v="69"/>
    <x v="0"/>
    <n v="6"/>
    <x v="5"/>
    <x v="1"/>
    <x v="0"/>
  </r>
  <r>
    <d v="2025-06-11T00:00:00"/>
    <s v="FRETE MUDANÇA GOIANIA X TRINDADE   -FRETE MATERIAIS E EQUIPAMENTOS (100,00%);"/>
    <m/>
    <n v="400"/>
    <n v="243261.30999999991"/>
    <x v="40"/>
    <x v="0"/>
    <n v="6"/>
    <x v="5"/>
    <x v="1"/>
    <x v="0"/>
  </r>
  <r>
    <d v="2025-06-11T00:00:00"/>
    <s v="MATERIAIS DE LIMPEZA   -MATERIAIS DE LIMPEZA / HIGIENE  (100,00%);"/>
    <m/>
    <n v="1297.74"/>
    <n v="241963.56999999992"/>
    <x v="28"/>
    <x v="0"/>
    <n v="6"/>
    <x v="5"/>
    <x v="1"/>
    <x v="0"/>
  </r>
  <r>
    <d v="2025-06-11T00:00:00"/>
    <s v="LOCAÇÃO DE COMPRESSOR REF. 06/05 A 05/06/25   -LOCAÇÃO COMPRESSORES (100,00%);"/>
    <m/>
    <n v="9600"/>
    <n v="232363.56999999992"/>
    <x v="50"/>
    <x v="0"/>
    <n v="6"/>
    <x v="5"/>
    <x v="1"/>
    <x v="0"/>
  </r>
  <r>
    <d v="2025-06-11T00:00:00"/>
    <s v="MATERIAIS DE INFORMÁTICA - TONERS   -MATERIAIS DE INFORMATICA / COMPUTADOR (100,00%);"/>
    <m/>
    <n v="424"/>
    <n v="231939.56999999992"/>
    <x v="70"/>
    <x v="0"/>
    <n v="6"/>
    <x v="5"/>
    <x v="1"/>
    <x v="0"/>
  </r>
  <r>
    <d v="2025-06-11T00:00:00"/>
    <s v="EDIVALDO PEREIRA DE ARAUJO 34 9 9907-1602   -TRANSPORTE FUNCIONARIOS  (100,00%);"/>
    <m/>
    <n v="2530"/>
    <n v="229409.56999999992"/>
    <x v="39"/>
    <x v="0"/>
    <n v="6"/>
    <x v="5"/>
    <x v="1"/>
    <x v="0"/>
  </r>
  <r>
    <d v="2025-06-11T00:00:00"/>
    <s v="ARTHUR RODRIGUES SEIDEMAN - PIX (64) 9 9302-3866   -TRANSPORTE FUNCIONARIOS  (100,00%);"/>
    <m/>
    <n v="1940"/>
    <n v="227469.56999999992"/>
    <x v="39"/>
    <x v="0"/>
    <n v="6"/>
    <x v="5"/>
    <x v="1"/>
    <x v="0"/>
  </r>
  <r>
    <d v="2025-06-11T00:00:00"/>
    <s v="VALE ALIMENTAÇÃO REF. 05/2025   -VALE ALIMENTAÇÃO (100,00%);"/>
    <m/>
    <n v="16320"/>
    <n v="211149.56999999992"/>
    <x v="76"/>
    <x v="0"/>
    <n v="6"/>
    <x v="5"/>
    <x v="1"/>
    <x v="0"/>
  </r>
  <r>
    <d v="2025-06-11T00:00:00"/>
    <s v="VALE ALIMENTAÇÃO REF. 05/2025 (CAIXA)   -VALE ALIMENTAÇÃO (100,00%);"/>
    <m/>
    <n v="680"/>
    <n v="210469.56999999992"/>
    <x v="76"/>
    <x v="0"/>
    <n v="6"/>
    <x v="5"/>
    <x v="1"/>
    <x v="0"/>
  </r>
  <r>
    <d v="2025-06-11T00:00:00"/>
    <s v="MASTER TUR TRANSPORTE - PIX 46.829.447/0001-79   -TRANSPORTE FUNCIONARIOS  (100,00%);"/>
    <m/>
    <n v="29650"/>
    <n v="180819.56999999992"/>
    <x v="39"/>
    <x v="0"/>
    <n v="6"/>
    <x v="5"/>
    <x v="1"/>
    <x v="0"/>
  </r>
  <r>
    <d v="2025-06-11T00:00:00"/>
    <s v="RESTAURANTE MATA FOME - PIX 57.730.611/0001-02   -REFEIÇÕES FUNCIONARIOS  (100,00%);"/>
    <m/>
    <n v="6040"/>
    <n v="174779.56999999992"/>
    <x v="35"/>
    <x v="0"/>
    <n v="6"/>
    <x v="5"/>
    <x v="1"/>
    <x v="0"/>
  </r>
  <r>
    <d v="2025-06-11T00:00:00"/>
    <s v="INTERNET OBRA   -INTERNET OBRAS  (100,00%);"/>
    <m/>
    <n v="380"/>
    <n v="174399.56999999992"/>
    <x v="30"/>
    <x v="0"/>
    <n v="6"/>
    <x v="5"/>
    <x v="1"/>
    <x v="0"/>
  </r>
  <r>
    <d v="2025-06-11T00:00:00"/>
    <s v="COMBUSTÍVEL   -COMBUSTIVEL VEICULOS (100,00%);"/>
    <m/>
    <n v="572.22"/>
    <n v="173827.34999999992"/>
    <x v="26"/>
    <x v="0"/>
    <n v="6"/>
    <x v="5"/>
    <x v="1"/>
    <x v="0"/>
  </r>
  <r>
    <d v="2025-06-11T00:00:00"/>
    <s v="LOCAÇÃO CONTAINER REF. 05/06 A 04/07   -LOCAÇÃO CONTAINER  (100,00%);"/>
    <m/>
    <n v="919.8"/>
    <n v="172907.54999999993"/>
    <x v="22"/>
    <x v="0"/>
    <n v="6"/>
    <x v="5"/>
    <x v="1"/>
    <x v="0"/>
  </r>
  <r>
    <d v="2025-06-11T00:00:00"/>
    <s v="MATERIAL PAPELARIA   -MATERIAS DE ESCRITORIO (100,00%);"/>
    <m/>
    <n v="146"/>
    <n v="172761.54999999993"/>
    <x v="64"/>
    <x v="0"/>
    <n v="6"/>
    <x v="5"/>
    <x v="1"/>
    <x v="0"/>
  </r>
  <r>
    <d v="2025-06-11T00:00:00"/>
    <s v="COMBUSTÍVEL   -COMBUSTIVEL VEICULOS (57,71%);_x000a__x000a_COMBUSTIVEL EQUIPAMENTOS (42,29%);"/>
    <m/>
    <n v="1457.28"/>
    <n v="171304.26999999993"/>
    <x v="26"/>
    <x v="0"/>
    <n v="6"/>
    <x v="5"/>
    <x v="1"/>
    <x v="0"/>
  </r>
  <r>
    <d v="2025-06-11T00:00:00"/>
    <s v="COMBUSTÍVEL   -COMBUSTIVEL VEICULOS (57,71%);_x000a__x000a_COMBUSTIVEL EQUIPAMENTOS (42,29%);"/>
    <m/>
    <n v="1067.9000000000001"/>
    <n v="170236.36999999994"/>
    <x v="27"/>
    <x v="0"/>
    <n v="6"/>
    <x v="5"/>
    <x v="1"/>
    <x v="0"/>
  </r>
  <r>
    <d v="2025-06-11T00:00:00"/>
    <s v="CANTINA L E - PIX 52.891.012/0001-57   -REFEIÇÕES FUNCIONARIOS  (100,00%);"/>
    <m/>
    <n v="175"/>
    <n v="170061.36999999994"/>
    <x v="35"/>
    <x v="0"/>
    <n v="6"/>
    <x v="5"/>
    <x v="1"/>
    <x v="0"/>
  </r>
  <r>
    <d v="2025-06-11T00:00:00"/>
    <s v="CURSO POS GECYKA 5º MENSALIDADE   -CURSOS / TREINAMENTOS  (100,00%);"/>
    <m/>
    <n v="1105"/>
    <n v="168956.36999999994"/>
    <x v="63"/>
    <x v="0"/>
    <n v="6"/>
    <x v="5"/>
    <x v="1"/>
    <x v="0"/>
  </r>
  <r>
    <d v="2025-06-11T00:00:00"/>
    <s v="CURSO POS EDUARDO 5º MENSALIDADE   -CURSOS / TREINAMENTOS  (100,00%);"/>
    <m/>
    <n v="1105"/>
    <n v="167851.36999999994"/>
    <x v="63"/>
    <x v="0"/>
    <n v="6"/>
    <x v="5"/>
    <x v="1"/>
    <x v="0"/>
  </r>
  <r>
    <d v="2025-06-11T00:00:00"/>
    <s v="RESTAURANTE MARINA - PIX 50.531.065/0001-31   -REFEIÇÕES FUNCIONARIOS  (100,00%);"/>
    <m/>
    <n v="2708"/>
    <n v="165143.36999999994"/>
    <x v="35"/>
    <x v="0"/>
    <n v="6"/>
    <x v="5"/>
    <x v="1"/>
    <x v="0"/>
  </r>
  <r>
    <d v="2025-06-11T00:00:00"/>
    <s v="AQUARELA LANCHONETE - PIX 09.327.589/0001-01   -REFEIÇÕES FUNCIONARIOS  (100,00%);"/>
    <m/>
    <n v="3228"/>
    <n v="161915.36999999994"/>
    <x v="35"/>
    <x v="0"/>
    <n v="6"/>
    <x v="5"/>
    <x v="1"/>
    <x v="0"/>
  </r>
  <r>
    <d v="2025-06-11T00:00:00"/>
    <s v="LOCAÇÃO CONTAINER REF. PERÍODO DE 23/04 A 23/05   -LOCAÇÃO CONTAINER  (100,00%);"/>
    <m/>
    <n v="1500"/>
    <n v="160415.36999999994"/>
    <x v="22"/>
    <x v="0"/>
    <n v="6"/>
    <x v="5"/>
    <x v="1"/>
    <x v="0"/>
  </r>
  <r>
    <d v="2025-06-11T00:00:00"/>
    <s v="LOCAÇÃO VEÍCULOS   -LOCAÇAO VEICULOS  (100,00%);"/>
    <m/>
    <n v="451.37"/>
    <n v="159963.99999999994"/>
    <x v="68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383.1"/>
    <n v="159580.89999999994"/>
    <x v="35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510.81"/>
    <n v="159070.08999999994"/>
    <x v="28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383.12"/>
    <n v="158686.96999999994"/>
    <x v="64"/>
    <x v="0"/>
    <n v="6"/>
    <x v="5"/>
    <x v="1"/>
    <x v="0"/>
  </r>
  <r>
    <d v="2025-06-11T00:00:00"/>
    <s v="PLANO ODONTOLÓGICO REF. 05/2024   -PLANO DE SAUDE  (100,00%);"/>
    <m/>
    <n v="304.47000000000003"/>
    <n v="158382.49999999994"/>
    <x v="67"/>
    <x v="0"/>
    <n v="6"/>
    <x v="5"/>
    <x v="1"/>
    <x v="0"/>
  </r>
  <r>
    <d v="2025-06-11T00:00:00"/>
    <s v="SISTEMA OBRA PRIMA   -SISTEMA / SERVIDOR  (100,00%);"/>
    <m/>
    <n v="765.29"/>
    <n v="157617.20999999993"/>
    <x v="69"/>
    <x v="0"/>
    <n v="6"/>
    <x v="5"/>
    <x v="1"/>
    <x v="0"/>
  </r>
  <r>
    <d v="2025-06-11T00:00:00"/>
    <s v="MAT. CONSUMO   -MATERIAIS DE CONSUMO EM OBRAS  (100,00%);"/>
    <m/>
    <n v="334"/>
    <n v="157283.20999999993"/>
    <x v="23"/>
    <x v="0"/>
    <n v="6"/>
    <x v="5"/>
    <x v="1"/>
    <x v="0"/>
  </r>
  <r>
    <d v="2025-06-11T00:00:00"/>
    <s v="EPIS   -EPIS (100,00%);"/>
    <m/>
    <n v="1038.3399999999999"/>
    <n v="156244.86999999994"/>
    <x v="20"/>
    <x v="0"/>
    <n v="6"/>
    <x v="5"/>
    <x v="1"/>
    <x v="0"/>
  </r>
  <r>
    <d v="2025-06-11T00:00:00"/>
    <s v="FERRAMENTAS   -MATERIAIS / FERRAMENTAS  MANUAIS  (100,00%);"/>
    <m/>
    <n v="167.54"/>
    <n v="156077.32999999993"/>
    <x v="18"/>
    <x v="0"/>
    <n v="6"/>
    <x v="5"/>
    <x v="1"/>
    <x v="0"/>
  </r>
  <r>
    <d v="2025-06-11T00:00:00"/>
    <s v="MAT. CONSUMO EM OBRA   -MATERIAIS DE CONSUMO EM OBRAS  (100,00%);"/>
    <m/>
    <n v="128.33000000000001"/>
    <n v="155948.99999999994"/>
    <x v="23"/>
    <x v="0"/>
    <n v="6"/>
    <x v="5"/>
    <x v="1"/>
    <x v="0"/>
  </r>
  <r>
    <d v="2025-06-11T00:00:00"/>
    <s v="ENGREMAT SERVIÇOS EIRELI - PIX 49.864.939/0001-93   -SERVIÇO LAUDO TECNICO (100,00%);"/>
    <m/>
    <n v="850"/>
    <n v="155098.99999999994"/>
    <x v="79"/>
    <x v="0"/>
    <n v="6"/>
    <x v="5"/>
    <x v="1"/>
    <x v="0"/>
  </r>
  <r>
    <d v="2025-06-11T00:00:00"/>
    <s v="MATERIAL DE CONSUMO   -MATERIAIS DE CONSUMO EM OBRAS  (100,00%);"/>
    <m/>
    <n v="650"/>
    <n v="154448.99999999994"/>
    <x v="23"/>
    <x v="0"/>
    <n v="6"/>
    <x v="5"/>
    <x v="1"/>
    <x v="0"/>
  </r>
  <r>
    <d v="2025-06-11T00:00:00"/>
    <s v="EPIS   -EPIS (100,00%);"/>
    <m/>
    <n v="1557.9"/>
    <n v="152891.09999999995"/>
    <x v="20"/>
    <x v="0"/>
    <n v="6"/>
    <x v="5"/>
    <x v="1"/>
    <x v="0"/>
  </r>
  <r>
    <d v="2025-06-11T00:00:00"/>
    <s v="TINTAS E SOLVENTES   -TINTAS E SOLVENTES (100,00%);"/>
    <m/>
    <n v="940"/>
    <n v="151951.09999999995"/>
    <x v="34"/>
    <x v="0"/>
    <n v="6"/>
    <x v="5"/>
    <x v="1"/>
    <x v="0"/>
  </r>
  <r>
    <d v="2025-06-11T00:00:00"/>
    <s v="MAQUINA / EQUIPAMENTO - FURADEIRA   -MAQUINAS / EQUIPAMENTOS  (100,00%);"/>
    <m/>
    <n v="605"/>
    <n v="151346.09999999995"/>
    <x v="38"/>
    <x v="0"/>
    <n v="6"/>
    <x v="5"/>
    <x v="1"/>
    <x v="0"/>
  </r>
  <r>
    <d v="2025-06-11T00:00:00"/>
    <s v="MATERIAL DE CONSUMO   -MATERIAIS DE CONSUMO EM OBRAS  (100,00%);"/>
    <m/>
    <n v="115"/>
    <n v="151231.09999999995"/>
    <x v="23"/>
    <x v="0"/>
    <n v="6"/>
    <x v="5"/>
    <x v="1"/>
    <x v="0"/>
  </r>
  <r>
    <d v="2025-06-11T00:00:00"/>
    <s v="EPIS   -EPIS (100,00%);"/>
    <m/>
    <n v="305.08"/>
    <n v="150926.01999999996"/>
    <x v="20"/>
    <x v="0"/>
    <n v="6"/>
    <x v="5"/>
    <x v="1"/>
    <x v="0"/>
  </r>
  <r>
    <d v="2025-06-11T00:00:00"/>
    <s v="COMPUTADOR DELL I7 N   -MATERIAIS DE INFORMATICA / COMPUTADOR (100,00%);"/>
    <m/>
    <n v="500"/>
    <n v="150426.01999999996"/>
    <x v="70"/>
    <x v="0"/>
    <n v="6"/>
    <x v="5"/>
    <x v="1"/>
    <x v="0"/>
  </r>
  <r>
    <d v="2025-06-12T00:00:00"/>
    <s v="TRANSFERÊNCIA ENTRE BANCOS ITAÚ X ITAÚ ANDAIMES   -Transferência entre Bancos (100,00%);"/>
    <m/>
    <n v="100000"/>
    <n v="50426.01999999996"/>
    <x v="1"/>
    <x v="0"/>
    <n v="6"/>
    <x v="5"/>
    <x v="1"/>
    <x v="0"/>
  </r>
  <r>
    <d v="2025-06-12T00:00:00"/>
    <s v="MOUSE E TECLADO ESCRITORIO MOSAIC   -MATERIAIS DE INFORMATICA / COMPUTADOR (100,00%);"/>
    <m/>
    <n v="245"/>
    <n v="50181.01999999996"/>
    <x v="70"/>
    <x v="0"/>
    <n v="6"/>
    <x v="5"/>
    <x v="1"/>
    <x v="0"/>
  </r>
  <r>
    <d v="2025-06-12T00:00:00"/>
    <s v="LIMPEZA DO MATO ALOJAMENTO SERENA   -SERVIÇO LIMPEZA ALOJAMENTO/ESCRITORIO (100,00%);"/>
    <m/>
    <n v="300"/>
    <n v="49881.01999999996"/>
    <x v="61"/>
    <x v="0"/>
    <n v="6"/>
    <x v="5"/>
    <x v="1"/>
    <x v="0"/>
  </r>
  <r>
    <d v="2025-06-12T00:00:00"/>
    <s v="GABRIELLE ELIAS DE FREITAS - PIX (64) 9 9259-1215   -FRETE TRANSPORTADORA (100,00%);"/>
    <m/>
    <n v="130"/>
    <n v="49751.01999999996"/>
    <x v="31"/>
    <x v="0"/>
    <n v="6"/>
    <x v="5"/>
    <x v="1"/>
    <x v="0"/>
  </r>
  <r>
    <d v="2025-06-12T00:00:00"/>
    <s v="PASSAGEM FUNCIONÁRIO EDINALDO ARRUDA   -PASSAGENS FUNCIONARIOS (100,00%);"/>
    <m/>
    <n v="600"/>
    <n v="49151.01999999996"/>
    <x v="36"/>
    <x v="0"/>
    <n v="6"/>
    <x v="5"/>
    <x v="1"/>
    <x v="0"/>
  </r>
  <r>
    <d v="2025-06-12T00:00:00"/>
    <s v="COMBUSTÍVEL DOBLO   -COMBUSTIVEL VEICULOS (100,00%);"/>
    <m/>
    <n v="186.3"/>
    <n v="48964.719999999958"/>
    <x v="26"/>
    <x v="0"/>
    <n v="6"/>
    <x v="5"/>
    <x v="1"/>
    <x v="0"/>
  </r>
  <r>
    <d v="2025-06-12T00:00:00"/>
    <s v="PASSAGEM FUNCIONARIO JONAS SILVA   -PASSAGENS FUNCIONARIOS (100,00%);"/>
    <m/>
    <n v="1100"/>
    <n v="47864.719999999958"/>
    <x v="36"/>
    <x v="0"/>
    <n v="6"/>
    <x v="5"/>
    <x v="1"/>
    <x v="0"/>
  </r>
  <r>
    <d v="2025-06-12T00:00:00"/>
    <s v="LOCAÇÃO DE VEÍCULOS   -LOCAÇAO VEICULOS  (100,00%);"/>
    <m/>
    <n v="817.54"/>
    <n v="47047.179999999957"/>
    <x v="68"/>
    <x v="0"/>
    <n v="6"/>
    <x v="5"/>
    <x v="1"/>
    <x v="0"/>
  </r>
  <r>
    <d v="2025-06-12T00:00:00"/>
    <s v="02 DIARIAS HOTEL JOAO MANJO   -HOTEL FUNCIONARIOS (100,00%);"/>
    <m/>
    <n v="190"/>
    <n v="46857.179999999957"/>
    <x v="44"/>
    <x v="0"/>
    <n v="6"/>
    <x v="5"/>
    <x v="1"/>
    <x v="0"/>
  </r>
  <r>
    <d v="2025-06-12T00:00:00"/>
    <s v="SEGUROS EFFA / IVECO   -SEGUROS DE VEICULOS  (100,00%);"/>
    <m/>
    <n v="700.43"/>
    <n v="46156.749999999956"/>
    <x v="71"/>
    <x v="0"/>
    <n v="6"/>
    <x v="5"/>
    <x v="1"/>
    <x v="0"/>
  </r>
  <r>
    <d v="2025-06-12T00:00:00"/>
    <s v="ALIMENTAÇÃO ADM   -ALIMENTAÇÃO ADM (100,00%);"/>
    <m/>
    <n v="180"/>
    <n v="45976.749999999956"/>
    <x v="66"/>
    <x v="0"/>
    <n v="6"/>
    <x v="5"/>
    <x v="1"/>
    <x v="0"/>
  </r>
  <r>
    <d v="2025-06-12T00:00:00"/>
    <s v="COMBUSTÍVEL DOBLO   -COMBUSTIVEL VEICULOS (100,00%);"/>
    <m/>
    <n v="186.3"/>
    <n v="45790.449999999953"/>
    <x v="26"/>
    <x v="0"/>
    <n v="6"/>
    <x v="5"/>
    <x v="1"/>
    <x v="0"/>
  </r>
  <r>
    <d v="2025-06-12T00:00:00"/>
    <s v="REFEIÇÃO COLABORADOR REF. 09/06 A 15/06   -REFEIÇÕES FUNCIONARIOS  (100,00%);"/>
    <m/>
    <n v="232.5"/>
    <n v="45557.949999999953"/>
    <x v="35"/>
    <x v="0"/>
    <n v="6"/>
    <x v="5"/>
    <x v="1"/>
    <x v="0"/>
  </r>
  <r>
    <d v="2025-06-12T00:00:00"/>
    <s v="JAIME - PIX 255.951.348-01   -MANUTENÇÃO/PEÇAS MAQUINAS E EQUIPAMENTOS (100,00%);"/>
    <m/>
    <n v="2000"/>
    <n v="43557.949999999953"/>
    <x v="48"/>
    <x v="0"/>
    <n v="6"/>
    <x v="5"/>
    <x v="1"/>
    <x v="0"/>
  </r>
  <r>
    <d v="2025-06-12T00:00:00"/>
    <s v="AUTO POSTO CENTRAL - PIX 05.971.755/0001-57   -COMBUSTIVEL VEICULOS (40,00%);_x000a__x000a_COMBUSTIVEL EQUIPAMENTOS (60,00%);"/>
    <m/>
    <n v="800"/>
    <n v="42757.949999999953"/>
    <x v="26"/>
    <x v="0"/>
    <n v="6"/>
    <x v="5"/>
    <x v="1"/>
    <x v="0"/>
  </r>
  <r>
    <d v="2025-06-12T00:00:00"/>
    <s v="AUTO POSTO CENTRAL - PIX 05.971.755/0001-57   -COMBUSTIVEL VEICULOS (40,00%);_x000a__x000a_COMBUSTIVEL EQUIPAMENTOS (60,00%);"/>
    <m/>
    <n v="1200"/>
    <n v="41557.949999999953"/>
    <x v="27"/>
    <x v="0"/>
    <n v="6"/>
    <x v="5"/>
    <x v="1"/>
    <x v="0"/>
  </r>
  <r>
    <d v="2025-06-12T00:00:00"/>
    <s v="TOTAL PROTEÇÃO - PIX 54.670.136/0001-38   -MATERIAS DE ESCRITORIO (100,00%);"/>
    <m/>
    <n v="120"/>
    <n v="41437.949999999953"/>
    <x v="64"/>
    <x v="0"/>
    <n v="6"/>
    <x v="5"/>
    <x v="1"/>
    <x v="0"/>
  </r>
  <r>
    <d v="2025-06-12T00:00:00"/>
    <s v="RECARGA CELULAR TIM +55 62 8240-1167   -INTERNET / TELEFONE ADM  (100,00%);"/>
    <m/>
    <n v="20"/>
    <n v="41417.949999999953"/>
    <x v="84"/>
    <x v="0"/>
    <n v="6"/>
    <x v="5"/>
    <x v="1"/>
    <x v="0"/>
  </r>
  <r>
    <d v="2025-06-12T00:00:00"/>
    <s v="UBER E MENSALIDADE CURSO GILVAN E REINALDO   -CURSOS / TREINAMENTOS  (91,57%);_x000a__x000a_SERVIÇO MOTOBOY / UBER  (8,43%);"/>
    <m/>
    <n v="465.75"/>
    <n v="40952.199999999953"/>
    <x v="63"/>
    <x v="0"/>
    <n v="6"/>
    <x v="5"/>
    <x v="1"/>
    <x v="0"/>
  </r>
  <r>
    <d v="2025-06-12T00:00:00"/>
    <s v="UBER E MENSALIDADE CURSO GILVAN E REINALDO   -CURSOS / TREINAMENTOS  (91,57%);_x000a__x000a_SERVIÇO MOTOBOY / UBER  (8,43%);"/>
    <m/>
    <n v="42.88"/>
    <n v="40909.319999999956"/>
    <x v="73"/>
    <x v="0"/>
    <n v="6"/>
    <x v="5"/>
    <x v="1"/>
    <x v="0"/>
  </r>
  <r>
    <d v="2025-06-12T00:00:00"/>
    <s v="RUA DAS ANGELICAS Nº 309 REF. 05/2025   -ENERGIA ADM (100,00%);"/>
    <m/>
    <n v="996.5"/>
    <n v="39912.819999999956"/>
    <x v="82"/>
    <x v="0"/>
    <n v="6"/>
    <x v="5"/>
    <x v="1"/>
    <x v="0"/>
  </r>
  <r>
    <d v="2025-06-12T00:00:00"/>
    <s v="DELSON CORREA E CORREA   -FERIAS  (100,00%);"/>
    <m/>
    <n v="4375.43"/>
    <n v="35537.389999999956"/>
    <x v="25"/>
    <x v="0"/>
    <n v="6"/>
    <x v="5"/>
    <x v="1"/>
    <x v="0"/>
  </r>
  <r>
    <d v="2025-06-12T00:00:00"/>
    <s v="COMPRA DE FOLGA DE CAMPO 27/07/25   -PASSAGENS FUNCIONARIOS (100,00%);"/>
    <m/>
    <n v="1500"/>
    <n v="34037.389999999956"/>
    <x v="36"/>
    <x v="0"/>
    <n v="6"/>
    <x v="5"/>
    <x v="1"/>
    <x v="0"/>
  </r>
  <r>
    <d v="2025-06-12T00:00:00"/>
    <s v="RUA 419 Nº 85 QD 27 LT 11 PONTAL NORTE REF. 05/25   -AGUA ALOJAMENTO (100,00%);"/>
    <m/>
    <n v="146.5"/>
    <n v="33890.889999999956"/>
    <x v="83"/>
    <x v="0"/>
    <n v="6"/>
    <x v="5"/>
    <x v="1"/>
    <x v="0"/>
  </r>
  <r>
    <d v="2025-06-12T00:00:00"/>
    <s v="RUA 419 Nº 85 QD 27 LT 11 PONTAL NORTE REF. 05/25   -ENERGIA ALOJAMENTO (100,00%);"/>
    <m/>
    <n v="174.03"/>
    <n v="33716.859999999957"/>
    <x v="81"/>
    <x v="0"/>
    <n v="6"/>
    <x v="5"/>
    <x v="1"/>
    <x v="0"/>
  </r>
  <r>
    <d v="2025-06-12T00:00:00"/>
    <s v="R. 402 Nº 916 QD 64 LT 08 REF. 05/2025   -AGUA ALOJAMENTO (100,00%);"/>
    <m/>
    <n v="57.91"/>
    <n v="33658.949999999953"/>
    <x v="83"/>
    <x v="0"/>
    <n v="6"/>
    <x v="5"/>
    <x v="1"/>
    <x v="0"/>
  </r>
  <r>
    <d v="2025-06-12T00:00:00"/>
    <s v="RUA 402 Nº 916 CASA 02 BAIRRO PORTAL NORTE REF. 05/2025   -ENERGIA ALOJAMENTO (100,00%);"/>
    <m/>
    <n v="127.44"/>
    <n v="33531.509999999951"/>
    <x v="81"/>
    <x v="0"/>
    <n v="6"/>
    <x v="5"/>
    <x v="1"/>
    <x v="0"/>
  </r>
  <r>
    <d v="2025-06-12T00:00:00"/>
    <s v="RUA 413, 315 CASA 01 PONTAL NORTE REF. 05/2025   -AGUA ALOJAMENTO (100,00%);"/>
    <m/>
    <n v="148.97999999999999"/>
    <n v="33382.529999999948"/>
    <x v="83"/>
    <x v="0"/>
    <n v="6"/>
    <x v="5"/>
    <x v="1"/>
    <x v="0"/>
  </r>
  <r>
    <d v="2025-06-12T00:00:00"/>
    <s v="RUA 413, Nº 315 BAIRRO PONTAL NORTE REF. 05/2025   -ENERGIA ALOJAMENTO (100,00%);"/>
    <m/>
    <n v="194.07"/>
    <n v="33188.459999999948"/>
    <x v="81"/>
    <x v="0"/>
    <n v="6"/>
    <x v="5"/>
    <x v="1"/>
    <x v="0"/>
  </r>
  <r>
    <d v="2025-06-12T00:00:00"/>
    <s v="SANEAMENTO RUA . 2, 44 JK CATALÃO  MES 05/2025   -AGUA ALOJAMENTO (100,00%);"/>
    <m/>
    <n v="49.99"/>
    <n v="33138.46999999995"/>
    <x v="83"/>
    <x v="0"/>
    <n v="6"/>
    <x v="5"/>
    <x v="1"/>
    <x v="0"/>
  </r>
  <r>
    <d v="2025-06-12T00:00:00"/>
    <s v="RUA . 2, 44 JK CATALÃO  MES 05/2025   -ENERGIA ALOJAMENTO (100,00%);"/>
    <m/>
    <n v="103.71"/>
    <n v="33034.759999999951"/>
    <x v="81"/>
    <x v="0"/>
    <n v="6"/>
    <x v="5"/>
    <x v="1"/>
    <x v="0"/>
  </r>
  <r>
    <d v="2025-06-12T00:00:00"/>
    <s v="VALE ALIMENTAÇÃO REF. 05/2025   -VALE ALIMENTAÇÃO (100,00%);"/>
    <m/>
    <n v="6440"/>
    <n v="26594.759999999951"/>
    <x v="76"/>
    <x v="0"/>
    <n v="6"/>
    <x v="5"/>
    <x v="1"/>
    <x v="0"/>
  </r>
  <r>
    <d v="2025-06-12T00:00:00"/>
    <s v="R. ALFEU MARRA Nº 65 CASA 02 CENTRO REF. 05/2025   -AGUA ALOJAMENTO (100,00%);"/>
    <m/>
    <n v="207.11"/>
    <n v="26387.649999999951"/>
    <x v="83"/>
    <x v="0"/>
    <n v="6"/>
    <x v="5"/>
    <x v="1"/>
    <x v="0"/>
  </r>
  <r>
    <d v="2025-06-12T00:00:00"/>
    <s v="R. JACY GUIMARÃES, 12 REF. 05/2025   -AGUA ALOJAMENTO (100,00%);"/>
    <m/>
    <n v="56.42"/>
    <n v="26331.229999999952"/>
    <x v="83"/>
    <x v="0"/>
    <n v="6"/>
    <x v="5"/>
    <x v="1"/>
    <x v="0"/>
  </r>
  <r>
    <d v="2025-06-12T00:00:00"/>
    <s v="R. JACY GUIMARAES 12 CS REF. 05/2025   -ENERGIA ALOJAMENTO (100,00%);"/>
    <m/>
    <n v="175.71"/>
    <n v="26155.519999999953"/>
    <x v="81"/>
    <x v="0"/>
    <n v="6"/>
    <x v="5"/>
    <x v="1"/>
    <x v="0"/>
  </r>
  <r>
    <d v="2025-06-12T00:00:00"/>
    <s v="IVONE STEFANIA SANTOS FERREIRA   -FERIAS  (100,00%);"/>
    <m/>
    <n v="2718.1"/>
    <n v="23437.419999999955"/>
    <x v="25"/>
    <x v="0"/>
    <n v="6"/>
    <x v="5"/>
    <x v="1"/>
    <x v="0"/>
  </r>
  <r>
    <d v="2025-06-12T00:00:00"/>
    <s v="MARCOS VINICIOS MARTINS   -FERIAS  (100,00%);"/>
    <m/>
    <n v="3102.75"/>
    <n v="20334.669999999955"/>
    <x v="25"/>
    <x v="0"/>
    <n v="6"/>
    <x v="5"/>
    <x v="1"/>
    <x v="0"/>
  </r>
  <r>
    <d v="2025-06-13T00:00:00"/>
    <s v="ROBERTO DELFINO - PIX  409.494.191-68   -SALARIO (100,00%);"/>
    <m/>
    <n v="1200"/>
    <n v="19134.669999999955"/>
    <x v="7"/>
    <x v="0"/>
    <n v="6"/>
    <x v="5"/>
    <x v="1"/>
    <x v="0"/>
  </r>
  <r>
    <d v="2025-06-13T00:00:00"/>
    <s v="CLAUDEMIR NUNES DA SILVA - PIX (62) 9 9193-5380   -SERVIÇO MOTOBOY / UBER  (100,00%);"/>
    <m/>
    <n v="60"/>
    <n v="19074.669999999955"/>
    <x v="73"/>
    <x v="0"/>
    <n v="6"/>
    <x v="5"/>
    <x v="1"/>
    <x v="0"/>
  </r>
  <r>
    <d v="2025-06-13T00:00:00"/>
    <s v="PASSAGEM FUNCIONARIO LUIZ CARLOS DOS SANTOS   -PASSAGENS FUNCIONARIOS (100,00%);"/>
    <m/>
    <n v="150"/>
    <n v="18924.669999999955"/>
    <x v="36"/>
    <x v="0"/>
    <n v="6"/>
    <x v="5"/>
    <x v="1"/>
    <x v="0"/>
  </r>
  <r>
    <d v="2025-06-13T00:00:00"/>
    <s v="JEFFERSON DE CARVALHO - PIX (21) 9 8246-3495   -FRETE TINTAS E SOLVENTE (100,00%);"/>
    <m/>
    <n v="7500"/>
    <n v="11424.669999999955"/>
    <x v="115"/>
    <x v="0"/>
    <n v="6"/>
    <x v="5"/>
    <x v="1"/>
    <x v="0"/>
  </r>
  <r>
    <d v="2025-06-13T00:00:00"/>
    <s v="RETIFICAÇÃO CAR FAZENDA   -SERVIÇO ALVARAS E LICENCIAMENTO (100,00%);"/>
    <m/>
    <n v="400"/>
    <n v="11024.669999999955"/>
    <x v="85"/>
    <x v="0"/>
    <n v="6"/>
    <x v="5"/>
    <x v="1"/>
    <x v="0"/>
  </r>
  <r>
    <d v="2025-06-13T00:00:00"/>
    <s v="LOCAÇÃO DE COMPRESSOR 03/04 A 19/05   -LOCAÇÃO COMPRESSORES (100,00%);"/>
    <m/>
    <n v="15000"/>
    <n v="-3975.3300000000454"/>
    <x v="50"/>
    <x v="0"/>
    <n v="6"/>
    <x v="5"/>
    <x v="1"/>
    <x v="0"/>
  </r>
  <r>
    <d v="2025-06-13T00:00:00"/>
    <s v="TINTAS E SOLVENTES   -TINTAS E SOLVENTES (100,00%);"/>
    <m/>
    <n v="4401.33"/>
    <n v="-8376.6600000000453"/>
    <x v="34"/>
    <x v="0"/>
    <n v="6"/>
    <x v="5"/>
    <x v="1"/>
    <x v="0"/>
  </r>
  <r>
    <d v="2025-06-13T00:00:00"/>
    <s v="TINTAS E SOLVENTES   -TINTAS E SOLVENTES (100,00%);"/>
    <m/>
    <n v="1117.5"/>
    <n v="-9494.1600000000453"/>
    <x v="34"/>
    <x v="0"/>
    <n v="6"/>
    <x v="5"/>
    <x v="1"/>
    <x v="0"/>
  </r>
  <r>
    <d v="2025-06-13T00:00:00"/>
    <s v="TINTAS E SOLVENTES - TINTA MARATHON 500 E TINTA MARATHON BEGE   -TINTAS E SOLVENTES (100,00%);"/>
    <m/>
    <n v="2800"/>
    <n v="-12294.160000000045"/>
    <x v="34"/>
    <x v="0"/>
    <n v="6"/>
    <x v="5"/>
    <x v="1"/>
    <x v="0"/>
  </r>
  <r>
    <d v="2025-06-13T00:00:00"/>
    <s v="MATERIAL DE CONSUMO - ABRACADEIRA   -MATERIAIS DE CONSUMO EM OBRAS  (100,00%);"/>
    <m/>
    <n v="147"/>
    <n v="-12441.160000000045"/>
    <x v="23"/>
    <x v="0"/>
    <n v="6"/>
    <x v="5"/>
    <x v="1"/>
    <x v="0"/>
  </r>
  <r>
    <d v="2025-06-13T00:00:00"/>
    <s v="ALIMENTAÇÃO ADM   -ALIMENTAÇÃO ADM (100,00%);"/>
    <m/>
    <n v="162"/>
    <n v="-12603.160000000045"/>
    <x v="66"/>
    <x v="0"/>
    <n v="6"/>
    <x v="5"/>
    <x v="1"/>
    <x v="0"/>
  </r>
  <r>
    <d v="2025-06-13T00:00:00"/>
    <s v="EPIS   -EPIS (100,00%);"/>
    <m/>
    <n v="36.4"/>
    <n v="-12639.560000000045"/>
    <x v="20"/>
    <x v="0"/>
    <n v="6"/>
    <x v="5"/>
    <x v="1"/>
    <x v="0"/>
  </r>
  <r>
    <d v="2025-06-13T00:00:00"/>
    <s v="ESPEDITO NICOLAU DOS SANTOS - PIX 271.495.521-53   -SERVIÇO PLOTAGEM / ADESIVO / PLACAS / CRACHAS  (100,00%);"/>
    <m/>
    <n v="638"/>
    <n v="-13277.560000000045"/>
    <x v="75"/>
    <x v="0"/>
    <n v="6"/>
    <x v="5"/>
    <x v="1"/>
    <x v="0"/>
  </r>
  <r>
    <d v="2025-06-13T00:00:00"/>
    <s v="CAIO VINICIUS PEREIRA - PIX 62 9 8231-2127   -REFEIÇÕES FUNCIONARIOS  (100,00%);"/>
    <m/>
    <n v="985"/>
    <n v="-14262.560000000045"/>
    <x v="35"/>
    <x v="0"/>
    <n v="6"/>
    <x v="5"/>
    <x v="1"/>
    <x v="0"/>
  </r>
  <r>
    <d v="2025-06-13T00:00:00"/>
    <s v="JULIO CESAR DE OLIVEIRA QUEIROZ - PIX 416.142.593-72   -TRANSPORTE FUNCIONARIOS  (100,00%);"/>
    <m/>
    <n v="6580"/>
    <n v="-20842.560000000045"/>
    <x v="39"/>
    <x v="0"/>
    <n v="6"/>
    <x v="5"/>
    <x v="1"/>
    <x v="0"/>
  </r>
  <r>
    <d v="2025-06-13T00:00:00"/>
    <s v="ADRIEL SILVA DE SOUSA   -ACERTO RESCISORIOS  (100,00%);"/>
    <m/>
    <n v="128.41"/>
    <n v="-20970.970000000045"/>
    <x v="51"/>
    <x v="0"/>
    <n v="6"/>
    <x v="5"/>
    <x v="1"/>
    <x v="0"/>
  </r>
  <r>
    <d v="2025-06-13T00:00:00"/>
    <s v="REFEIÇÕES COLABORADORES   -REFEIÇÕES FUNCIONARIOS  (100,00%);"/>
    <m/>
    <n v="1656"/>
    <n v="-22626.970000000045"/>
    <x v="35"/>
    <x v="0"/>
    <n v="6"/>
    <x v="5"/>
    <x v="1"/>
    <x v="0"/>
  </r>
  <r>
    <d v="2025-06-13T00:00:00"/>
    <s v="JOSE SIMOES DE PINHO FILHO   -PASSAGENS FUNCIONARIOS (100,00%);"/>
    <m/>
    <n v="1500"/>
    <n v="-24126.970000000045"/>
    <x v="36"/>
    <x v="0"/>
    <n v="6"/>
    <x v="5"/>
    <x v="1"/>
    <x v="0"/>
  </r>
  <r>
    <d v="2025-06-16T00:00:00"/>
    <s v="SANDRE - COMERCIO E IND. EMBALAGENS - PIX 06.942.157/0001-12   -EQUIPAMENTOS DE AFERIÇÃO (100,00%);"/>
    <m/>
    <n v="202.4"/>
    <n v="-24329.370000000046"/>
    <x v="134"/>
    <x v="0"/>
    <n v="6"/>
    <x v="5"/>
    <x v="1"/>
    <x v="0"/>
  </r>
  <r>
    <d v="2025-06-16T00:00:00"/>
    <s v="REFEIÇÕES COLABORADORES REF. 16/06 A 30/06   -REFEIÇÕES FUNCIONARIOS  (100,00%);"/>
    <m/>
    <n v="4972.5"/>
    <n v="-29301.870000000046"/>
    <x v="35"/>
    <x v="0"/>
    <n v="6"/>
    <x v="5"/>
    <x v="1"/>
    <x v="0"/>
  </r>
  <r>
    <d v="2025-06-16T00:00:00"/>
    <s v="JUROS LIMITE DA CONTA   -JUROS BANCARIOS  (100,00%);"/>
    <m/>
    <n v="729.5"/>
    <n v="-30031.370000000046"/>
    <x v="2"/>
    <x v="0"/>
    <n v="6"/>
    <x v="5"/>
    <x v="1"/>
    <x v="0"/>
  </r>
  <r>
    <d v="2025-06-16T00:00:00"/>
    <s v="TRANSFERÊNCIA ENTRE BANCOS ITAÚ X SAFRA   -Transferência entre Bancos (100,00%);"/>
    <m/>
    <n v="3208.29"/>
    <n v="-33239.660000000047"/>
    <x v="1"/>
    <x v="0"/>
    <n v="6"/>
    <x v="5"/>
    <x v="1"/>
    <x v="0"/>
  </r>
  <r>
    <d v="2025-06-16T00:00:00"/>
    <s v="VENDA DO VEICULO DOBLO PLACA RMN9D82   -COMPRA/VENDA VEICULOS (100,00%);"/>
    <n v="49000"/>
    <m/>
    <n v="15760.339999999953"/>
    <x v="135"/>
    <x v="0"/>
    <n v="6"/>
    <x v="5"/>
    <x v="1"/>
    <x v="0"/>
  </r>
  <r>
    <d v="2025-06-16T00:00:00"/>
    <s v="TRANSFORMADOR 75 KVA E 380 S 440 P/ COMPRESSOR 275 PCM   -MAQUINAS / EQUIPAMENTOS  (100,00%);"/>
    <m/>
    <n v="2650"/>
    <n v="13110.339999999953"/>
    <x v="38"/>
    <x v="0"/>
    <n v="6"/>
    <x v="5"/>
    <x v="1"/>
    <x v="0"/>
  </r>
  <r>
    <d v="2025-06-16T00:00:00"/>
    <s v="ANUNCIO OLX DOBLO   -MANUTENÇÃO/PEÇAS  VEICULOS (100,00%);"/>
    <m/>
    <n v="54.33"/>
    <n v="13056.009999999953"/>
    <x v="43"/>
    <x v="0"/>
    <n v="6"/>
    <x v="5"/>
    <x v="1"/>
    <x v="0"/>
  </r>
  <r>
    <d v="2025-06-16T00:00:00"/>
    <s v="PRODUTOS DE LIMPEZA ADM   -MATERIAIS DE LIMPEZA / HIGIENE  (100,00%);"/>
    <m/>
    <n v="191.96"/>
    <n v="12864.049999999954"/>
    <x v="28"/>
    <x v="0"/>
    <n v="6"/>
    <x v="5"/>
    <x v="1"/>
    <x v="0"/>
  </r>
  <r>
    <d v="2025-06-16T00:00:00"/>
    <s v="ANUIDADAE C6 BANK   -TARIFAS BANCARIAS (100,00%);"/>
    <m/>
    <n v="24.9"/>
    <n v="12839.149999999954"/>
    <x v="8"/>
    <x v="0"/>
    <n v="6"/>
    <x v="5"/>
    <x v="1"/>
    <x v="0"/>
  </r>
  <r>
    <d v="2025-06-16T00:00:00"/>
    <s v="SANTO ANTONIO RANGER   -MANUTENÇÃO/PEÇAS  VEICULOS (100,00%);"/>
    <m/>
    <n v="809.84"/>
    <n v="12029.309999999954"/>
    <x v="43"/>
    <x v="0"/>
    <n v="6"/>
    <x v="5"/>
    <x v="1"/>
    <x v="0"/>
  </r>
  <r>
    <d v="2025-06-16T00:00:00"/>
    <s v="MERCADO / ADM   -ALIMENTAÇÃO ADM (100,00%);"/>
    <m/>
    <n v="51.64"/>
    <n v="11977.669999999955"/>
    <x v="66"/>
    <x v="0"/>
    <n v="6"/>
    <x v="5"/>
    <x v="1"/>
    <x v="0"/>
  </r>
  <r>
    <d v="2025-06-16T00:00:00"/>
    <s v="UBER ADM CARTÃO EDUARDO   -SERVIÇO MOTOBOY / UBER  (100,00%);"/>
    <m/>
    <n v="242.81"/>
    <n v="11734.859999999955"/>
    <x v="73"/>
    <x v="0"/>
    <n v="6"/>
    <x v="5"/>
    <x v="1"/>
    <x v="0"/>
  </r>
  <r>
    <d v="2025-06-16T00:00:00"/>
    <s v="AUTENTIQUE.COM   -SISTEMA / SERVIDOR  (100,00%);"/>
    <m/>
    <n v="99"/>
    <n v="11635.859999999955"/>
    <x v="69"/>
    <x v="0"/>
    <n v="6"/>
    <x v="5"/>
    <x v="1"/>
    <x v="0"/>
  </r>
  <r>
    <d v="2025-06-16T00:00:00"/>
    <s v="STARLINK INTERNET   -INTERNET OBRAS  (100,00%);"/>
    <m/>
    <n v="235.52"/>
    <n v="11400.339999999955"/>
    <x v="30"/>
    <x v="0"/>
    <n v="6"/>
    <x v="5"/>
    <x v="1"/>
    <x v="0"/>
  </r>
  <r>
    <d v="2025-06-16T00:00:00"/>
    <s v="STARLINK INTERNET   -INTERNET OBRAS  (100,00%);"/>
    <m/>
    <n v="235.52"/>
    <n v="11164.819999999954"/>
    <x v="30"/>
    <x v="0"/>
    <n v="6"/>
    <x v="5"/>
    <x v="1"/>
    <x v="0"/>
  </r>
  <r>
    <d v="2025-06-16T00:00:00"/>
    <s v="MANUTENÇÃO VEÍCULO FIAT TORO (BOMBA INJETORA) 4/4   -MANUTENÇÃO/PEÇAS  VEICULOS (100,00%);"/>
    <m/>
    <n v="1032.5"/>
    <n v="10132.319999999954"/>
    <x v="43"/>
    <x v="0"/>
    <n v="6"/>
    <x v="5"/>
    <x v="1"/>
    <x v="0"/>
  </r>
  <r>
    <d v="2025-06-16T00:00:00"/>
    <s v="INFOMIDIA / NOTEBOOK SANSUMG 5/6   -MATERIAIS DE INFORMATICA / COMPUTADOR (100,00%);"/>
    <m/>
    <n v="301.37"/>
    <n v="9830.9499999999534"/>
    <x v="70"/>
    <x v="0"/>
    <n v="6"/>
    <x v="5"/>
    <x v="1"/>
    <x v="0"/>
  </r>
  <r>
    <d v="2025-06-16T00:00:00"/>
    <s v="REFEIÇÕES COLABORADORES REF. 16/06 A 30/06   -REFEIÇÕES FUNCIONARIOS  (100,00%);"/>
    <m/>
    <n v="6744"/>
    <n v="3086.9499999999534"/>
    <x v="35"/>
    <x v="0"/>
    <n v="6"/>
    <x v="5"/>
    <x v="1"/>
    <x v="0"/>
  </r>
  <r>
    <d v="2025-06-16T00:00:00"/>
    <s v="REFEIÇÕES COLABORADORES REF. 16/06 A 30/06   -REFEIÇÕES FUNCIONARIOS  (100,00%);"/>
    <m/>
    <n v="3072"/>
    <n v="14.949999999953434"/>
    <x v="35"/>
    <x v="0"/>
    <n v="6"/>
    <x v="5"/>
    <x v="1"/>
    <x v="0"/>
  </r>
  <r>
    <d v="2025-06-16T00:00:00"/>
    <s v="REFEIÇÕES COLABORADORES REF. 16/06 A 30/06   -REFEIÇÕES FUNCIONARIOS  (100,00%);"/>
    <m/>
    <n v="4020"/>
    <n v="-4005.0500000000466"/>
    <x v="35"/>
    <x v="0"/>
    <n v="6"/>
    <x v="5"/>
    <x v="1"/>
    <x v="0"/>
  </r>
  <r>
    <d v="2025-06-16T00:00:00"/>
    <s v="REFEIÇÕES COLABORADORES REF. 16/06 A 30/06   -REFEIÇÕES FUNCIONARIOS  (100,00%);"/>
    <m/>
    <n v="5457.5"/>
    <n v="-9462.5500000000466"/>
    <x v="35"/>
    <x v="0"/>
    <n v="6"/>
    <x v="5"/>
    <x v="1"/>
    <x v="0"/>
  </r>
  <r>
    <d v="2025-06-16T00:00:00"/>
    <s v="REFEIÇÕES COLABORADORES REF. 16/06 A 30/06   -REFEIÇÕES FUNCIONARIOS  (100,00%);"/>
    <m/>
    <n v="4925"/>
    <n v="-14387.550000000047"/>
    <x v="35"/>
    <x v="0"/>
    <n v="6"/>
    <x v="5"/>
    <x v="1"/>
    <x v="0"/>
  </r>
  <r>
    <d v="2025-06-16T00:00:00"/>
    <s v="GUIA VINCULADA AO PROCESSO 5226359-87.2024.8.09.0150   -DESPESAS COM PROCESSOS  (100,00%);"/>
    <m/>
    <n v="143.88999999999999"/>
    <n v="-14531.440000000046"/>
    <x v="15"/>
    <x v="0"/>
    <n v="6"/>
    <x v="5"/>
    <x v="1"/>
    <x v="0"/>
  </r>
  <r>
    <d v="2025-06-16T00:00:00"/>
    <s v="LOCAÇÃO CAMINHÃO MUNCK   -LOCAÇÃO MUNCK / GUINDASTES (100,00%);"/>
    <m/>
    <n v="470.22"/>
    <n v="-15001.660000000045"/>
    <x v="37"/>
    <x v="0"/>
    <n v="6"/>
    <x v="5"/>
    <x v="1"/>
    <x v="0"/>
  </r>
  <r>
    <d v="2025-06-16T00:00:00"/>
    <s v="SERVIÇO DE DESMOBILIZAÇÃO   -LOCAÇÃO CONTAINER  (100,00%);"/>
    <m/>
    <n v="5211.4399999999996"/>
    <n v="-20213.100000000046"/>
    <x v="22"/>
    <x v="0"/>
    <n v="6"/>
    <x v="5"/>
    <x v="1"/>
    <x v="0"/>
  </r>
  <r>
    <d v="2025-06-16T00:00:00"/>
    <s v="APRESEG - SEGURANÇA OCUPACIONAL - PIX 15.024.758/0001-37   -CURSOS / TREINAMENTOS  (100,00%);"/>
    <m/>
    <n v="500"/>
    <n v="-20713.100000000046"/>
    <x v="63"/>
    <x v="0"/>
    <n v="6"/>
    <x v="5"/>
    <x v="1"/>
    <x v="0"/>
  </r>
  <r>
    <d v="2025-06-16T00:00:00"/>
    <s v="ALIMENTAÇÃO ADM   -ALIMENTAÇÃO ADM (100,00%);"/>
    <m/>
    <n v="144"/>
    <n v="-20857.100000000046"/>
    <x v="66"/>
    <x v="0"/>
    <n v="6"/>
    <x v="5"/>
    <x v="1"/>
    <x v="0"/>
  </r>
  <r>
    <d v="2025-06-16T00:00:00"/>
    <s v="BRENDA - PIX (62) 9 8107-9347   -ALIMENTAÇÃO ADM (100,00%);"/>
    <m/>
    <n v="197"/>
    <n v="-21054.100000000046"/>
    <x v="66"/>
    <x v="0"/>
    <n v="6"/>
    <x v="5"/>
    <x v="1"/>
    <x v="0"/>
  </r>
  <r>
    <d v="2025-06-16T00:00:00"/>
    <s v="pix@grbtec.com.br   -SERVIÇOS DE CONSULTORIA  (100,00%);"/>
    <m/>
    <n v="49.9"/>
    <n v="-21104.000000000047"/>
    <x v="53"/>
    <x v="0"/>
    <n v="6"/>
    <x v="5"/>
    <x v="1"/>
    <x v="0"/>
  </r>
  <r>
    <d v="2025-06-16T00:00:00"/>
    <s v="ALIMENTAÇÃO ADM   -ALIMENTAÇÃO ADM (100,00%);"/>
    <m/>
    <n v="80.44"/>
    <n v="-21184.440000000046"/>
    <x v="66"/>
    <x v="0"/>
    <n v="6"/>
    <x v="5"/>
    <x v="1"/>
    <x v="0"/>
  </r>
  <r>
    <d v="2025-06-16T00:00:00"/>
    <s v="COMBUSTIVEL VEICULOS SERENA   -COMBUSTIVEL VEICULOS (100,00%);"/>
    <m/>
    <n v="1700"/>
    <n v="-22884.440000000046"/>
    <x v="26"/>
    <x v="0"/>
    <n v="6"/>
    <x v="5"/>
    <x v="1"/>
    <x v="0"/>
  </r>
  <r>
    <d v="2025-06-16T00:00:00"/>
    <s v="REF. FOLHA PAGAMENTO 05/2025   -SALARIO (100,00%);"/>
    <m/>
    <n v="11361.33"/>
    <n v="-34245.770000000048"/>
    <x v="7"/>
    <x v="0"/>
    <n v="6"/>
    <x v="5"/>
    <x v="1"/>
    <x v="0"/>
  </r>
  <r>
    <d v="2025-06-16T00:00:00"/>
    <s v="GABRIELLE ELIAS DE FREITAS - PIX (64) 9 9259-1215   -FRETE TRANSPORTADORA (100,00%);"/>
    <m/>
    <n v="240"/>
    <n v="-34485.770000000048"/>
    <x v="31"/>
    <x v="0"/>
    <n v="6"/>
    <x v="5"/>
    <x v="1"/>
    <x v="0"/>
  </r>
  <r>
    <d v="2025-06-16T00:00:00"/>
    <s v="P/ FAZER PAGAMENTO DO SEM PARAR   -PEDAGIOS  (100,00%);"/>
    <m/>
    <n v="316.20999999999998"/>
    <n v="-34801.980000000047"/>
    <x v="72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415.97"/>
    <n v="-35217.950000000048"/>
    <x v="26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327.58"/>
    <n v="-35545.53000000005"/>
    <x v="35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180.01"/>
    <n v="-35725.540000000052"/>
    <x v="73"/>
    <x v="0"/>
    <n v="6"/>
    <x v="5"/>
    <x v="1"/>
    <x v="0"/>
  </r>
  <r>
    <d v="2025-06-16T00:00:00"/>
    <s v="IPVA I/FORD RANGER XLTCD4A32C - PLACA RBN3G39 6º PARCELA   -IPVA (100,00%);"/>
    <m/>
    <n v="621.51"/>
    <n v="-36347.050000000054"/>
    <x v="105"/>
    <x v="0"/>
    <n v="6"/>
    <x v="5"/>
    <x v="1"/>
    <x v="0"/>
  </r>
  <r>
    <d v="2025-06-16T00:00:00"/>
    <s v="HONORÁRIO ADVOCATÍCIO - STELLA   -HONORARIOS ADVOCATICIOS  (100,00%);"/>
    <m/>
    <n v="150"/>
    <n v="-36497.050000000054"/>
    <x v="17"/>
    <x v="0"/>
    <n v="6"/>
    <x v="5"/>
    <x v="1"/>
    <x v="0"/>
  </r>
  <r>
    <d v="2025-06-16T00:00:00"/>
    <s v="R. FRANCISCA NOG. COSTA Nº 564  15.06 A 15.07   -ALUGUEL ALOJAMENTO  (100,00%);"/>
    <m/>
    <n v="1500"/>
    <n v="-37997.050000000047"/>
    <x v="21"/>
    <x v="0"/>
    <n v="6"/>
    <x v="5"/>
    <x v="1"/>
    <x v="0"/>
  </r>
  <r>
    <d v="2025-06-16T00:00:00"/>
    <s v="RUA AV. BEATRIZ BRAGA CASA 03 REF. 15-06 A 15-07-25   -ALUGUEL ALOJAMENTO  (100,00%);"/>
    <m/>
    <n v="800"/>
    <n v="-38797.050000000047"/>
    <x v="21"/>
    <x v="0"/>
    <n v="6"/>
    <x v="5"/>
    <x v="1"/>
    <x v="0"/>
  </r>
  <r>
    <d v="2025-06-16T00:00:00"/>
    <s v="IPVA RENAULT/OROCH EXP 16 SCE - PLACA RTP7H45 6º PARCELA   -IPVA (100,00%);"/>
    <m/>
    <n v="283.44"/>
    <n v="-39080.490000000049"/>
    <x v="105"/>
    <x v="0"/>
    <n v="6"/>
    <x v="5"/>
    <x v="1"/>
    <x v="0"/>
  </r>
  <r>
    <d v="2025-06-16T00:00:00"/>
    <s v="IPVA EFFA/V21 - PLACA SDJ9E34 6º PARCELA   -IPVA (100,00%);"/>
    <m/>
    <n v="323.81"/>
    <n v="-39404.300000000047"/>
    <x v="105"/>
    <x v="0"/>
    <n v="6"/>
    <x v="5"/>
    <x v="1"/>
    <x v="0"/>
  </r>
  <r>
    <d v="2025-06-16T00:00:00"/>
    <s v="IPVA I/FORD RANGER XLTCD4A32C - PLACA PRW6F12 6º PARCELA   -IPVA (100,00%);"/>
    <m/>
    <n v="562.98"/>
    <n v="-39967.28000000005"/>
    <x v="105"/>
    <x v="0"/>
    <n v="6"/>
    <x v="5"/>
    <x v="1"/>
    <x v="0"/>
  </r>
  <r>
    <d v="2025-06-16T00:00:00"/>
    <s v="IPVA I/FORD RANGER XLTCD4A32C - PLACA RCF2A85 6º PARCELA   -IPVA (100,00%);"/>
    <m/>
    <n v="621.51"/>
    <n v="-40588.790000000052"/>
    <x v="105"/>
    <x v="0"/>
    <n v="6"/>
    <x v="5"/>
    <x v="1"/>
    <x v="0"/>
  </r>
  <r>
    <d v="2025-06-16T00:00:00"/>
    <s v="IPVA I/FORD RANGER XLTCD3D4A - PLACA SDN9A29 6º PARCELA   -IPVA (100,00%);"/>
    <m/>
    <n v="980.62"/>
    <n v="-41569.410000000054"/>
    <x v="105"/>
    <x v="0"/>
    <n v="6"/>
    <x v="5"/>
    <x v="1"/>
    <x v="0"/>
  </r>
  <r>
    <d v="2025-06-16T00:00:00"/>
    <s v="IPVA FIAT/ARGO DRIVE 1.0 - PLACA PBE2E75 6º PARCELA   -IPVA (100,00%);"/>
    <m/>
    <n v="129.22"/>
    <n v="-41698.630000000056"/>
    <x v="105"/>
    <x v="0"/>
    <n v="6"/>
    <x v="5"/>
    <x v="1"/>
    <x v="0"/>
  </r>
  <r>
    <d v="2025-06-16T00:00:00"/>
    <s v="IPVA HYUNDAI/HB20S 1.6A PREM - PLACA QTS7F16 6º PARCELA   -IPVA (100,00%);"/>
    <m/>
    <n v="253.11"/>
    <n v="-41951.740000000056"/>
    <x v="105"/>
    <x v="0"/>
    <n v="6"/>
    <x v="5"/>
    <x v="1"/>
    <x v="0"/>
  </r>
  <r>
    <d v="2025-06-16T00:00:00"/>
    <s v="IPVA IVECO/CITYCLASS 70C17 - PLACA ONB7A66 6º PARCELA   -IPVA (100,00%);"/>
    <m/>
    <n v="117.39"/>
    <n v="-42069.130000000056"/>
    <x v="105"/>
    <x v="0"/>
    <n v="6"/>
    <x v="5"/>
    <x v="1"/>
    <x v="0"/>
  </r>
  <r>
    <d v="2025-06-16T00:00:00"/>
    <s v="IPVA RENAULT/OROCH PRO 16 - PLACA SDK1B29 6º PARCELA   -IPVA (100,00%);"/>
    <m/>
    <n v="353.48"/>
    <n v="-42422.610000000059"/>
    <x v="105"/>
    <x v="0"/>
    <n v="6"/>
    <x v="5"/>
    <x v="1"/>
    <x v="0"/>
  </r>
  <r>
    <d v="2025-06-16T00:00:00"/>
    <s v="IPVA CHEVROLET/S10 LT DD4 - PLACA OBA1J57 6º PARCELA   -IPVA (100,00%);"/>
    <m/>
    <n v="354.6"/>
    <n v="-42777.210000000057"/>
    <x v="105"/>
    <x v="0"/>
    <n v="6"/>
    <x v="5"/>
    <x v="1"/>
    <x v="0"/>
  </r>
  <r>
    <d v="2025-06-16T00:00:00"/>
    <s v="IPVA FIAT/TORO FREEDOM AT9 D - PLACA PLQ2I02 6º PARCELA   -IPVA (100,00%);"/>
    <m/>
    <n v="440.35"/>
    <n v="-43217.560000000056"/>
    <x v="105"/>
    <x v="0"/>
    <n v="6"/>
    <x v="5"/>
    <x v="1"/>
    <x v="0"/>
  </r>
  <r>
    <d v="2025-06-16T00:00:00"/>
    <s v="IPVA SAVEIRO RB MBVS - PLACA QTN3I85 6º PARCELA   -IPVA (100,00%);"/>
    <m/>
    <n v="198.65"/>
    <n v="-43416.210000000057"/>
    <x v="105"/>
    <x v="0"/>
    <n v="6"/>
    <x v="5"/>
    <x v="1"/>
    <x v="0"/>
  </r>
  <r>
    <d v="2025-06-16T00:00:00"/>
    <s v="INTERNET AABA   -INTERNET OBRAS  (100,00%);"/>
    <m/>
    <n v="70"/>
    <n v="-43486.210000000057"/>
    <x v="30"/>
    <x v="0"/>
    <n v="6"/>
    <x v="5"/>
    <x v="1"/>
    <x v="0"/>
  </r>
  <r>
    <d v="2025-06-16T00:00:00"/>
    <s v="NIOBIO   -Recebimento de Clientes (100,00%);"/>
    <n v="35708.29"/>
    <m/>
    <n v="-7777.9200000000565"/>
    <x v="3"/>
    <x v="0"/>
    <n v="6"/>
    <x v="5"/>
    <x v="1"/>
    <x v="0"/>
  </r>
  <r>
    <d v="2025-06-16T00:00:00"/>
    <s v="FOSFATO   -Recebimento de Clientes (100,00%);"/>
    <n v="18294.91"/>
    <m/>
    <n v="10516.989999999943"/>
    <x v="3"/>
    <x v="0"/>
    <n v="6"/>
    <x v="5"/>
    <x v="1"/>
    <x v="0"/>
  </r>
  <r>
    <d v="2025-06-17T00:00:00"/>
    <s v="DESPESA VIAGEM REF. SEMANA 16/06 A 20/06   -REFEIÇÕES FUNCIONARIOS  (22,91%);_x000a__x000a_PASSAGENS FUNCIONARIOS (77,09%);"/>
    <m/>
    <n v="959.92"/>
    <n v="9557.0699999999433"/>
    <x v="35"/>
    <x v="0"/>
    <n v="6"/>
    <x v="5"/>
    <x v="1"/>
    <x v="0"/>
  </r>
  <r>
    <d v="2025-06-17T00:00:00"/>
    <s v="DESPESA VIAGEM REF. SEMANA 16/06 A 20/06   -REFEIÇÕES FUNCIONARIOS  (22,91%);_x000a__x000a_PASSAGENS FUNCIONARIOS (77,09%);"/>
    <m/>
    <n v="3230.08"/>
    <n v="6326.9899999999434"/>
    <x v="36"/>
    <x v="0"/>
    <n v="6"/>
    <x v="5"/>
    <x v="1"/>
    <x v="0"/>
  </r>
  <r>
    <d v="2025-06-17T00:00:00"/>
    <s v="PASSAGENS FUNCIONÁRIOS REF. 09/06 A 13/06   -PASSAGENS FUNCIONARIOS (100,00%);"/>
    <m/>
    <n v="2031.85"/>
    <n v="4295.139999999943"/>
    <x v="36"/>
    <x v="0"/>
    <n v="6"/>
    <x v="5"/>
    <x v="1"/>
    <x v="0"/>
  </r>
  <r>
    <d v="2025-06-17T00:00:00"/>
    <s v="REFEIÇÃO 2º QUINZENA FUNCIONARIO JOSIEL   -REFEIÇÕES FUNCIONARIOS  (100,00%);"/>
    <m/>
    <n v="456"/>
    <n v="3839.139999999943"/>
    <x v="35"/>
    <x v="0"/>
    <n v="6"/>
    <x v="5"/>
    <x v="1"/>
    <x v="0"/>
  </r>
  <r>
    <d v="2025-06-17T00:00:00"/>
    <s v="TRANSPORTE COLABORADORES   -TRANSPORTE FUNCIONARIOS  (100,00%);"/>
    <m/>
    <n v="10000"/>
    <n v="-6160.860000000057"/>
    <x v="39"/>
    <x v="0"/>
    <n v="6"/>
    <x v="5"/>
    <x v="1"/>
    <x v="0"/>
  </r>
  <r>
    <d v="2025-06-17T00:00:00"/>
    <s v="MANUTENÇÃO PNEU FIAT ARGO   -MANUTENÇÃO/PEÇAS  VEICULOS (100,00%);"/>
    <m/>
    <n v="60"/>
    <n v="-6220.860000000057"/>
    <x v="43"/>
    <x v="0"/>
    <n v="6"/>
    <x v="5"/>
    <x v="1"/>
    <x v="0"/>
  </r>
  <r>
    <d v="2025-06-17T00:00:00"/>
    <s v="FRETE TRANSPORTADORA - CARTÕES ALIMENTAÇÃO ALOJAMENTO   -FRETE TRANSPORTADORA (100,00%);"/>
    <m/>
    <n v="140.69999999999999"/>
    <n v="-6361.5600000000568"/>
    <x v="31"/>
    <x v="0"/>
    <n v="6"/>
    <x v="5"/>
    <x v="1"/>
    <x v="0"/>
  </r>
  <r>
    <d v="2025-06-17T00:00:00"/>
    <s v="CREA   -SERVIÇO CREA ANUIDADE (100,00%);"/>
    <m/>
    <n v="271.47000000000003"/>
    <n v="-6633.030000000057"/>
    <x v="74"/>
    <x v="0"/>
    <n v="6"/>
    <x v="5"/>
    <x v="1"/>
    <x v="0"/>
  </r>
  <r>
    <d v="2025-06-17T00:00:00"/>
    <s v="OPÇÃO UNIFORMES - PIX 01.388.774/0001-02   -UNIFORMES (100,00%);"/>
    <m/>
    <n v="420"/>
    <n v="-7053.030000000057"/>
    <x v="19"/>
    <x v="0"/>
    <n v="6"/>
    <x v="5"/>
    <x v="1"/>
    <x v="0"/>
  </r>
  <r>
    <d v="2025-06-17T00:00:00"/>
    <s v="R. SANTO ANTONIO QD 04 LT 07 REF. 05/2025   -ENERGIA ALOJAMENTO (100,00%);"/>
    <m/>
    <n v="440.21"/>
    <n v="-7493.2400000000571"/>
    <x v="81"/>
    <x v="0"/>
    <n v="6"/>
    <x v="5"/>
    <x v="1"/>
    <x v="0"/>
  </r>
  <r>
    <d v="2025-06-17T00:00:00"/>
    <s v="R. ALFEU MARRA Nº 65 CASA 02 REF. 05/2025   -ENERGIA ALOJAMENTO (100,00%);"/>
    <m/>
    <n v="270.39999999999998"/>
    <n v="-7763.6400000000567"/>
    <x v="81"/>
    <x v="0"/>
    <n v="6"/>
    <x v="5"/>
    <x v="1"/>
    <x v="0"/>
  </r>
  <r>
    <d v="2025-06-17T00:00:00"/>
    <s v="MARCIA ALVES - PIX 706.113.911-04   -UNIFORMES (100,00%);"/>
    <m/>
    <n v="400"/>
    <n v="-8163.6400000000567"/>
    <x v="19"/>
    <x v="0"/>
    <n v="6"/>
    <x v="5"/>
    <x v="1"/>
    <x v="0"/>
  </r>
  <r>
    <d v="2025-06-17T00:00:00"/>
    <s v="RUA DO NIQUEL COND. ACACIA APT. 102 REF. 15-06 A 15-07   -ALUGUEL ALOJAMENTO  (100,00%);"/>
    <m/>
    <n v="1160"/>
    <n v="-9323.6400000000576"/>
    <x v="21"/>
    <x v="0"/>
    <n v="6"/>
    <x v="5"/>
    <x v="1"/>
    <x v="0"/>
  </r>
  <r>
    <d v="2025-06-18T00:00:00"/>
    <s v="JK FARDAMENTOS 32.510.826/0001-97   -UNIFORMES (100,00%);"/>
    <m/>
    <n v="2387"/>
    <n v="-11710.640000000058"/>
    <x v="19"/>
    <x v="0"/>
    <n v="6"/>
    <x v="5"/>
    <x v="1"/>
    <x v="0"/>
  </r>
  <r>
    <d v="2025-06-18T00:00:00"/>
    <s v="REFEIÇÕES FUNCIONÁRIA LARISSA LIRA DOS SANTOS   -REFEIÇÕES FUNCIONARIOS  (100,00%);"/>
    <m/>
    <n v="160"/>
    <n v="-11870.640000000058"/>
    <x v="35"/>
    <x v="0"/>
    <n v="6"/>
    <x v="5"/>
    <x v="1"/>
    <x v="0"/>
  </r>
  <r>
    <d v="2025-06-18T00:00:00"/>
    <s v="PASSAGEM WILLIAN MÊS 06/2025   -PASSAGENS FUNCIONARIOS (100,00%);"/>
    <m/>
    <n v="350"/>
    <n v="-12220.640000000058"/>
    <x v="36"/>
    <x v="0"/>
    <n v="6"/>
    <x v="5"/>
    <x v="1"/>
    <x v="0"/>
  </r>
  <r>
    <d v="2025-06-18T00:00:00"/>
    <s v="PASSAGEM WILLIAN MÊS 05/2025   -PASSAGENS FUNCIONARIOS (100,00%);"/>
    <m/>
    <n v="700"/>
    <n v="-12920.640000000058"/>
    <x v="36"/>
    <x v="0"/>
    <n v="6"/>
    <x v="5"/>
    <x v="1"/>
    <x v="0"/>
  </r>
  <r>
    <d v="2025-06-18T00:00:00"/>
    <s v="PASSAGEM FUNCIONÁRIO EVERTON DOS SANTOS   -PASSAGENS FUNCIONARIOS (100,00%);"/>
    <m/>
    <n v="280"/>
    <n v="-13200.640000000058"/>
    <x v="36"/>
    <x v="0"/>
    <n v="6"/>
    <x v="5"/>
    <x v="1"/>
    <x v="0"/>
  </r>
  <r>
    <d v="2025-06-18T00:00:00"/>
    <s v="PASSAGEM FUNCIONÁRIO RENAN SOARES   -PASSAGENS FUNCIONARIOS (100,00%);"/>
    <m/>
    <n v="160"/>
    <n v="-13360.640000000058"/>
    <x v="36"/>
    <x v="0"/>
    <n v="6"/>
    <x v="5"/>
    <x v="1"/>
    <x v="0"/>
  </r>
  <r>
    <d v="2025-06-18T00:00:00"/>
    <s v="DESPESA VIAGEM JOÃO MANJA - INSPETOR DE PINTURA P/ COMPORTAS   -COMBUSTIVEL VEICULOS (92,51%);_x000a__x000a_REFEIÇÕES FUNCIONARIOS  (7,49%);"/>
    <m/>
    <n v="654.53"/>
    <n v="-14015.170000000058"/>
    <x v="26"/>
    <x v="0"/>
    <n v="6"/>
    <x v="5"/>
    <x v="1"/>
    <x v="0"/>
  </r>
  <r>
    <d v="2025-06-18T00:00:00"/>
    <s v="DESPESA VIAGEM JOÃO MANJA - INSPETOR DE PINTURA P/ COMPORTAS   -COMBUSTIVEL VEICULOS (92,51%);_x000a__x000a_REFEIÇÕES FUNCIONARIOS  (7,49%);"/>
    <m/>
    <n v="53"/>
    <n v="-14068.170000000058"/>
    <x v="35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300"/>
    <n v="-14368.170000000058"/>
    <x v="26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500"/>
    <n v="-14868.170000000058"/>
    <x v="44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200"/>
    <n v="-15068.170000000058"/>
    <x v="35"/>
    <x v="0"/>
    <n v="6"/>
    <x v="5"/>
    <x v="1"/>
    <x v="0"/>
  </r>
  <r>
    <d v="2025-06-18T00:00:00"/>
    <s v="DESPESAS VLI PERÍODO 03/05 A 29/05   -SERVIÇO LAVA JATO (1,08%)"/>
    <m/>
    <n v="64.59"/>
    <n v="-15132.760000000058"/>
    <x v="47"/>
    <x v="0"/>
    <n v="6"/>
    <x v="5"/>
    <x v="1"/>
    <x v="0"/>
  </r>
  <r>
    <d v="2025-06-18T00:00:00"/>
    <s v="MANUTENÇÃO/PEÇAS  VEICULOS (51,65%)"/>
    <m/>
    <n v="3089.15"/>
    <n v="-18221.910000000058"/>
    <x v="43"/>
    <x v="0"/>
    <n v="6"/>
    <x v="5"/>
    <x v="1"/>
    <x v="0"/>
  </r>
  <r>
    <d v="2025-06-18T00:00:00"/>
    <s v="COMBUSTIVEL VEICULOS (11,52%)"/>
    <m/>
    <n v="689"/>
    <n v="-18910.910000000058"/>
    <x v="26"/>
    <x v="0"/>
    <n v="6"/>
    <x v="5"/>
    <x v="1"/>
    <x v="0"/>
  </r>
  <r>
    <d v="2025-06-18T00:00:00"/>
    <s v="HOTEL FUNCIONARIOS (1,53%)"/>
    <m/>
    <n v="91.5"/>
    <n v="-19002.410000000058"/>
    <x v="44"/>
    <x v="0"/>
    <n v="6"/>
    <x v="5"/>
    <x v="1"/>
    <x v="0"/>
  </r>
  <r>
    <d v="2025-06-18T00:00:00"/>
    <s v="REFEIÇÕES FUNCIONARIOS  (2,24%)"/>
    <m/>
    <n v="133.97"/>
    <n v="-19136.380000000059"/>
    <x v="35"/>
    <x v="0"/>
    <n v="6"/>
    <x v="5"/>
    <x v="1"/>
    <x v="0"/>
  </r>
  <r>
    <d v="2025-06-18T00:00:00"/>
    <s v="MATERIAS DE ESCRITORIO (0,23%)"/>
    <m/>
    <n v="13.75"/>
    <n v="-19150.130000000059"/>
    <x v="64"/>
    <x v="0"/>
    <n v="6"/>
    <x v="5"/>
    <x v="1"/>
    <x v="0"/>
  </r>
  <r>
    <d v="2025-06-18T00:00:00"/>
    <s v="EPIS (19,70%)"/>
    <m/>
    <n v="1178.24"/>
    <n v="-20328.370000000061"/>
    <x v="20"/>
    <x v="0"/>
    <n v="6"/>
    <x v="5"/>
    <x v="1"/>
    <x v="0"/>
  </r>
  <r>
    <d v="2025-06-18T00:00:00"/>
    <s v="CURSOS / TREINAMENTOS  (3,97%)"/>
    <m/>
    <n v="237.44"/>
    <n v="-20565.81000000006"/>
    <x v="63"/>
    <x v="0"/>
    <n v="6"/>
    <x v="5"/>
    <x v="1"/>
    <x v="0"/>
  </r>
  <r>
    <d v="2025-06-18T00:00:00"/>
    <s v="MANUTENÇÃO/PEÇAS MAQUINAS E EQUIPAMENTOS (1,10%);"/>
    <m/>
    <n v="65.790000000000006"/>
    <n v="-20631.60000000006"/>
    <x v="48"/>
    <x v="0"/>
    <n v="6"/>
    <x v="5"/>
    <x v="1"/>
    <x v="0"/>
  </r>
  <r>
    <d v="2025-06-18T00:00:00"/>
    <s v="ENERGIA ALOJAMENTO (2,08%)"/>
    <m/>
    <n v="124.4"/>
    <n v="-20756.000000000062"/>
    <x v="81"/>
    <x v="0"/>
    <n v="6"/>
    <x v="5"/>
    <x v="1"/>
    <x v="0"/>
  </r>
  <r>
    <d v="2025-06-18T00:00:00"/>
    <s v="SERVIÇO LIMPEZA ALOJAMENTO/ESCRITORIO (1,67%)"/>
    <m/>
    <n v="99.88"/>
    <n v="-20855.880000000063"/>
    <x v="61"/>
    <x v="0"/>
    <n v="6"/>
    <x v="5"/>
    <x v="1"/>
    <x v="0"/>
  </r>
  <r>
    <d v="2025-06-18T00:00:00"/>
    <s v="INTERNET OBRAS  (3,23%"/>
    <m/>
    <n v="193.23"/>
    <n v="-21049.110000000062"/>
    <x v="30"/>
    <x v="0"/>
    <n v="6"/>
    <x v="5"/>
    <x v="1"/>
    <x v="0"/>
  </r>
  <r>
    <d v="2025-06-18T00:00:00"/>
    <s v="TRANSFERÊNCIA ENTRE BANCOS ITAÚ ANDAIMES X ITAÚ   -Transferência entre Bancos (100,00%);"/>
    <n v="100000"/>
    <m/>
    <n v="78950.889999999941"/>
    <x v="6"/>
    <x v="0"/>
    <n v="6"/>
    <x v="5"/>
    <x v="1"/>
    <x v="0"/>
  </r>
  <r>
    <d v="2025-06-18T00:00:00"/>
    <s v="TRANSFERÊNCIA ENTRE BANCOS SAFRA X ITAÚ   -Transferência entre Bancos (100,00%);"/>
    <n v="100000"/>
    <m/>
    <n v="178950.88999999996"/>
    <x v="6"/>
    <x v="0"/>
    <n v="6"/>
    <x v="5"/>
    <x v="1"/>
    <x v="0"/>
  </r>
  <r>
    <d v="2025-06-18T00:00:00"/>
    <s v="UNIFORMES NR10 E ANTI ACIDO   -UNIFORMES (100,00%);"/>
    <m/>
    <n v="1551.86"/>
    <n v="177399.02999999997"/>
    <x v="19"/>
    <x v="0"/>
    <n v="6"/>
    <x v="5"/>
    <x v="1"/>
    <x v="0"/>
  </r>
  <r>
    <d v="2025-06-18T00:00:00"/>
    <s v="FRETE MATERIAIS E EQUIPAMENTOS   -FRETE MATERIAIS E EQUIPAMENTOS (100,00%);"/>
    <m/>
    <n v="276.8"/>
    <n v="177122.22999999998"/>
    <x v="40"/>
    <x v="0"/>
    <n v="6"/>
    <x v="5"/>
    <x v="1"/>
    <x v="0"/>
  </r>
  <r>
    <d v="2025-06-18T00:00:00"/>
    <s v="FGTS REF. 05/2025   -FGTS FUNCIONARIOS  (100,00%);"/>
    <m/>
    <n v="43082.55"/>
    <n v="134039.67999999999"/>
    <x v="58"/>
    <x v="0"/>
    <n v="6"/>
    <x v="5"/>
    <x v="1"/>
    <x v="0"/>
  </r>
  <r>
    <d v="2025-06-18T00:00:00"/>
    <s v="COMBUSTÍVEL   -COMBUSTIVEL VEICULOS (100,00%);"/>
    <m/>
    <n v="5544.18"/>
    <n v="128495.5"/>
    <x v="26"/>
    <x v="0"/>
    <n v="6"/>
    <x v="5"/>
    <x v="1"/>
    <x v="0"/>
  </r>
  <r>
    <d v="2025-06-18T00:00:00"/>
    <s v="COMBUSTÍVEL   -COMBUSTIVEL VEICULOS (100,00%);"/>
    <m/>
    <n v="4717.58"/>
    <n v="123777.92"/>
    <x v="26"/>
    <x v="0"/>
    <n v="6"/>
    <x v="5"/>
    <x v="1"/>
    <x v="0"/>
  </r>
  <r>
    <d v="2025-06-18T00:00:00"/>
    <s v="TRANSP. COLAB. REF. 140 VALES 05/25 E 281 VALES 06/25   -TRANSPORTE FUNCIONARIOS  (100,00%);"/>
    <m/>
    <n v="4115.8500000000004"/>
    <n v="119662.06999999999"/>
    <x v="39"/>
    <x v="0"/>
    <n v="6"/>
    <x v="5"/>
    <x v="1"/>
    <x v="0"/>
  </r>
  <r>
    <d v="2025-06-18T00:00:00"/>
    <s v="REFEIÇÕES COLABORADORES   -REFEIÇÕES FUNCIONARIOS  (100,00%);"/>
    <m/>
    <n v="4102.3999999999996"/>
    <n v="115559.67"/>
    <x v="35"/>
    <x v="0"/>
    <n v="6"/>
    <x v="5"/>
    <x v="1"/>
    <x v="0"/>
  </r>
  <r>
    <d v="2025-06-18T00:00:00"/>
    <s v="JOAO FERNANDES MORAIS SILVA   -FERIAS  (100,00%);"/>
    <m/>
    <n v="3104.56"/>
    <n v="112455.11"/>
    <x v="25"/>
    <x v="0"/>
    <n v="6"/>
    <x v="5"/>
    <x v="1"/>
    <x v="0"/>
  </r>
  <r>
    <d v="2025-06-18T00:00:00"/>
    <s v="COMBUSTIVEL   -COMBUSTIVEL VEICULOS (49,02%);_x000a__x000a_COMBUSTIVEL EQUIPAMENTOS (50,98%);"/>
    <m/>
    <n v="1493.53"/>
    <n v="110961.58"/>
    <x v="26"/>
    <x v="0"/>
    <n v="6"/>
    <x v="5"/>
    <x v="1"/>
    <x v="0"/>
  </r>
  <r>
    <d v="2025-06-18T00:00:00"/>
    <s v="COMBUSTIVEL   -COMBUSTIVEL VEICULOS (49,02%);_x000a__x000a_COMBUSTIVEL EQUIPAMENTOS (50,98%);"/>
    <m/>
    <n v="1553.25"/>
    <n v="109408.33"/>
    <x v="27"/>
    <x v="0"/>
    <n v="6"/>
    <x v="5"/>
    <x v="1"/>
    <x v="0"/>
  </r>
  <r>
    <d v="2025-06-18T00:00:00"/>
    <s v="REFEIÇÃO FUNCIONÁRIOS   -REFEIÇÕES FUNCIONARIOS  (100,00%);"/>
    <m/>
    <n v="3026.4"/>
    <n v="106381.93000000001"/>
    <x v="35"/>
    <x v="0"/>
    <n v="6"/>
    <x v="5"/>
    <x v="1"/>
    <x v="0"/>
  </r>
  <r>
    <d v="2025-06-18T00:00:00"/>
    <s v="MANUTENÇÃO EQUIPAMENTOS   -MANUTENÇÃO/PEÇAS MAQUINAS E EQUIPAMENTOS (100,00%);"/>
    <m/>
    <n v="1840"/>
    <n v="104541.93000000001"/>
    <x v="48"/>
    <x v="0"/>
    <n v="6"/>
    <x v="5"/>
    <x v="1"/>
    <x v="0"/>
  </r>
  <r>
    <d v="2025-06-18T00:00:00"/>
    <s v="MANUTENÇÃO EQUIPAMENTOS   -MANUTENÇÃO/PEÇAS MAQUINAS E EQUIPAMENTOS (100,00%);"/>
    <m/>
    <n v="864"/>
    <n v="103677.93000000001"/>
    <x v="48"/>
    <x v="0"/>
    <n v="6"/>
    <x v="5"/>
    <x v="1"/>
    <x v="0"/>
  </r>
  <r>
    <d v="2025-06-18T00:00:00"/>
    <s v="REFEIÇÕES COLABORADORES   -REFEIÇÕES FUNCIONARIOS  (100,00%);"/>
    <m/>
    <n v="2540.14"/>
    <n v="101137.79000000001"/>
    <x v="35"/>
    <x v="0"/>
    <n v="6"/>
    <x v="5"/>
    <x v="1"/>
    <x v="0"/>
  </r>
  <r>
    <d v="2025-06-18T00:00:00"/>
    <s v="REFEIÇÕES COLABORADORES   -REFEIÇÕES FUNCIONARIOS  (100,00%);"/>
    <m/>
    <n v="2522"/>
    <n v="98615.790000000008"/>
    <x v="35"/>
    <x v="0"/>
    <n v="6"/>
    <x v="5"/>
    <x v="1"/>
    <x v="0"/>
  </r>
  <r>
    <d v="2025-06-18T00:00:00"/>
    <s v="ARTHUR RODRIGUES SEIDEMAN - PIX (64) 9 9302-3866   -TRANSPORTE FUNCIONARIOS  (100,00%);"/>
    <m/>
    <n v="1975"/>
    <n v="96640.790000000008"/>
    <x v="39"/>
    <x v="0"/>
    <n v="6"/>
    <x v="5"/>
    <x v="1"/>
    <x v="0"/>
  </r>
  <r>
    <d v="2025-06-18T00:00:00"/>
    <s v="EXAMES - ASO REF. 05/2025   -EXAMES  (100,00%);"/>
    <m/>
    <n v="1712.76"/>
    <n v="94928.030000000013"/>
    <x v="56"/>
    <x v="0"/>
    <n v="6"/>
    <x v="5"/>
    <x v="1"/>
    <x v="0"/>
  </r>
  <r>
    <d v="2025-06-18T00:00:00"/>
    <s v="SISTEMA/SERVIDOR REF. 05/2025   -SISTEMA / SERVIDOR  (100,00%);"/>
    <m/>
    <n v="1567.02"/>
    <n v="93361.010000000009"/>
    <x v="69"/>
    <x v="0"/>
    <n v="6"/>
    <x v="5"/>
    <x v="1"/>
    <x v="0"/>
  </r>
  <r>
    <d v="2025-06-18T00:00:00"/>
    <s v="DESPESA SEMANA REF. 06/06 A 11/06   -MANUTENÇÃO/PEÇAS  VEICULOS (10,49%)"/>
    <m/>
    <n v="146.01"/>
    <n v="93215.000000000015"/>
    <x v="43"/>
    <x v="0"/>
    <n v="6"/>
    <x v="5"/>
    <x v="1"/>
    <x v="0"/>
  </r>
  <r>
    <d v="2025-06-18T00:00:00"/>
    <s v="COMBUSTIVEL VEICULOS (16,67%)"/>
    <m/>
    <n v="232.02"/>
    <n v="92982.98000000001"/>
    <x v="26"/>
    <x v="0"/>
    <n v="6"/>
    <x v="5"/>
    <x v="1"/>
    <x v="0"/>
  </r>
  <r>
    <d v="2025-06-18T00:00:00"/>
    <s v="REFEIÇÕES FUNCIONARIOS  (8,69%)"/>
    <m/>
    <n v="120.95"/>
    <n v="92862.030000000013"/>
    <x v="35"/>
    <x v="0"/>
    <n v="6"/>
    <x v="5"/>
    <x v="1"/>
    <x v="0"/>
  </r>
  <r>
    <d v="2025-06-18T00:00:00"/>
    <s v="MATERIAS DE ESCRITORIO (18,17%)"/>
    <m/>
    <n v="252.9"/>
    <n v="92609.130000000019"/>
    <x v="64"/>
    <x v="0"/>
    <n v="6"/>
    <x v="5"/>
    <x v="1"/>
    <x v="0"/>
  </r>
  <r>
    <d v="2025-06-18T00:00:00"/>
    <s v="EPIS (10,78%)"/>
    <m/>
    <n v="150.04"/>
    <n v="92459.090000000026"/>
    <x v="20"/>
    <x v="0"/>
    <n v="6"/>
    <x v="5"/>
    <x v="1"/>
    <x v="0"/>
  </r>
  <r>
    <d v="2025-06-18T00:00:00"/>
    <s v="SERVIÇO MOTOBOY / UBER  (35,20%);"/>
    <m/>
    <n v="489.98"/>
    <n v="91969.11000000003"/>
    <x v="73"/>
    <x v="0"/>
    <n v="6"/>
    <x v="5"/>
    <x v="1"/>
    <x v="0"/>
  </r>
  <r>
    <d v="2025-06-18T00:00:00"/>
    <s v="EPIS   -EPIS (100,00%);"/>
    <m/>
    <n v="1254.8800000000001"/>
    <n v="90714.230000000025"/>
    <x v="20"/>
    <x v="0"/>
    <n v="6"/>
    <x v="5"/>
    <x v="1"/>
    <x v="0"/>
  </r>
  <r>
    <d v="2025-06-18T00:00:00"/>
    <s v="PLANO DE SAÚDE REF. MÊS 06/2025   -PLANO DE SAUDE  (100,00%);"/>
    <m/>
    <n v="1216.42"/>
    <n v="89497.810000000012"/>
    <x v="67"/>
    <x v="0"/>
    <n v="6"/>
    <x v="5"/>
    <x v="1"/>
    <x v="0"/>
  </r>
  <r>
    <d v="2025-06-18T00:00:00"/>
    <s v="EPIS   -EPIS (100,00%);"/>
    <m/>
    <n v="1153.0899999999999"/>
    <n v="88344.720000000016"/>
    <x v="20"/>
    <x v="0"/>
    <n v="6"/>
    <x v="5"/>
    <x v="1"/>
    <x v="0"/>
  </r>
  <r>
    <d v="2025-06-18T00:00:00"/>
    <s v="CONSULTA CONNECT REF. MÊS 05/2025   -SERVIÇO SERASA (100,00%);"/>
    <m/>
    <n v="1138.9000000000001"/>
    <n v="87205.820000000022"/>
    <x v="92"/>
    <x v="0"/>
    <n v="6"/>
    <x v="5"/>
    <x v="1"/>
    <x v="0"/>
  </r>
  <r>
    <d v="2025-06-18T00:00:00"/>
    <s v="LOCAÇÃO VEÍCULOS   -LOCAÇAO VEICULOS  (100,00%);"/>
    <m/>
    <n v="1066.58"/>
    <n v="86139.24000000002"/>
    <x v="68"/>
    <x v="0"/>
    <n v="6"/>
    <x v="5"/>
    <x v="1"/>
    <x v="0"/>
  </r>
  <r>
    <d v="2025-06-18T00:00:00"/>
    <s v="LOCAÇÃO VEÍCULOS - INDENIZAÇÃO REF. CONTRATO PECF008435   -LOCAÇAO VEICULOS  (100,00%);"/>
    <m/>
    <n v="973.28"/>
    <n v="85165.960000000021"/>
    <x v="68"/>
    <x v="0"/>
    <n v="6"/>
    <x v="5"/>
    <x v="1"/>
    <x v="0"/>
  </r>
  <r>
    <d v="2025-06-18T00:00:00"/>
    <s v="INTERNET ADM   -INTERNET / TELEFONE ADM  (100,00%);"/>
    <m/>
    <n v="900"/>
    <n v="84265.960000000021"/>
    <x v="84"/>
    <x v="0"/>
    <n v="6"/>
    <x v="5"/>
    <x v="1"/>
    <x v="0"/>
  </r>
  <r>
    <d v="2025-06-18T00:00:00"/>
    <s v="EPIS   -EPIS (100,00%);"/>
    <m/>
    <n v="850.4"/>
    <n v="83415.560000000027"/>
    <x v="20"/>
    <x v="0"/>
    <n v="6"/>
    <x v="5"/>
    <x v="1"/>
    <x v="0"/>
  </r>
  <r>
    <d v="2025-06-18T00:00:00"/>
    <s v="SISTEMA / SERVIDOR   -SISTEMA / SERVIDOR  (100,00%);"/>
    <m/>
    <n v="730.94"/>
    <n v="82684.620000000024"/>
    <x v="69"/>
    <x v="0"/>
    <n v="6"/>
    <x v="5"/>
    <x v="1"/>
    <x v="0"/>
  </r>
  <r>
    <d v="2025-06-18T00:00:00"/>
    <s v="CONFECÇÃO DE PCA E CONFECÇÃO DE PPR   -PROGRAMA DE SEGURANÇA DO TRABALHO  (100,00%);"/>
    <m/>
    <n v="685.11"/>
    <n v="81999.510000000024"/>
    <x v="65"/>
    <x v="0"/>
    <n v="6"/>
    <x v="5"/>
    <x v="1"/>
    <x v="0"/>
  </r>
  <r>
    <d v="2025-06-18T00:00:00"/>
    <s v="LOCAÇÃO VEÍCULOS   -LOCAÇAO VEICULOS  (100,00%);"/>
    <m/>
    <n v="668.53"/>
    <n v="81330.980000000025"/>
    <x v="68"/>
    <x v="0"/>
    <n v="6"/>
    <x v="5"/>
    <x v="1"/>
    <x v="0"/>
  </r>
  <r>
    <d v="2025-06-18T00:00:00"/>
    <s v="EPIS   -EPIS (100,00%);"/>
    <m/>
    <n v="616.08000000000004"/>
    <n v="80714.900000000023"/>
    <x v="20"/>
    <x v="0"/>
    <n v="6"/>
    <x v="5"/>
    <x v="1"/>
    <x v="0"/>
  </r>
  <r>
    <d v="2025-06-18T00:00:00"/>
    <s v="REFEIÇÕES COLABORADORES   -REFEIÇÕES FUNCIONARIOS  (100,00%);"/>
    <m/>
    <n v="529.4"/>
    <n v="80185.500000000029"/>
    <x v="35"/>
    <x v="0"/>
    <n v="6"/>
    <x v="5"/>
    <x v="1"/>
    <x v="0"/>
  </r>
  <r>
    <d v="2025-06-18T00:00:00"/>
    <s v="MATERIAL DE CONSUMO   -MATERIAIS DE CONSUMO EM OBRAS  (100,00%);"/>
    <m/>
    <n v="513.41999999999996"/>
    <n v="79672.080000000031"/>
    <x v="23"/>
    <x v="0"/>
    <n v="6"/>
    <x v="5"/>
    <x v="1"/>
    <x v="0"/>
  </r>
  <r>
    <d v="2025-06-18T00:00:00"/>
    <s v="MATERIAIS DE CONSUMO   -MATERIAIS DE CONSUMO EM OBRAS  (100,00%);"/>
    <m/>
    <n v="512.4"/>
    <n v="79159.680000000037"/>
    <x v="23"/>
    <x v="0"/>
    <n v="6"/>
    <x v="5"/>
    <x v="1"/>
    <x v="0"/>
  </r>
  <r>
    <d v="2025-06-18T00:00:00"/>
    <s v="MAT. CONSUMO   -MATERIAIS DE CONSUMO EM OBRAS  (100,00%);"/>
    <m/>
    <n v="455.74"/>
    <n v="78703.940000000031"/>
    <x v="23"/>
    <x v="0"/>
    <n v="6"/>
    <x v="5"/>
    <x v="1"/>
    <x v="0"/>
  </r>
  <r>
    <d v="2025-06-18T00:00:00"/>
    <s v="MATERIAIS DE INFORMÁTICA - TONERS   -MATERIAIS DE INFORMATICA / COMPUTADOR (100,00%);"/>
    <m/>
    <n v="424"/>
    <n v="78279.940000000031"/>
    <x v="70"/>
    <x v="0"/>
    <n v="6"/>
    <x v="5"/>
    <x v="1"/>
    <x v="0"/>
  </r>
  <r>
    <d v="2025-06-18T00:00:00"/>
    <s v="COMBUSTIVEL RANGER GILVAN   -COMBUSTIVEL VEICULOS (100,00%);"/>
    <m/>
    <n v="416.46"/>
    <n v="77863.480000000025"/>
    <x v="26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294.58"/>
    <n v="77568.900000000023"/>
    <x v="26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10.75"/>
    <n v="77558.150000000023"/>
    <x v="35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78.25"/>
    <n v="77479.900000000023"/>
    <x v="28"/>
    <x v="0"/>
    <n v="6"/>
    <x v="5"/>
    <x v="1"/>
    <x v="0"/>
  </r>
  <r>
    <d v="2025-06-18T00:00:00"/>
    <s v="MATERIAIS DE CONSUMO   -MATERIAIS DE CONSUMO EM OBRAS  (100,00%);"/>
    <m/>
    <n v="353"/>
    <n v="77126.900000000023"/>
    <x v="23"/>
    <x v="0"/>
    <n v="6"/>
    <x v="5"/>
    <x v="1"/>
    <x v="0"/>
  </r>
  <r>
    <d v="2025-06-18T00:00:00"/>
    <s v="EXAMES - ASO   -EXAMES  (100,00%);"/>
    <m/>
    <n v="318.47000000000003"/>
    <n v="76808.430000000022"/>
    <x v="56"/>
    <x v="0"/>
    <n v="6"/>
    <x v="5"/>
    <x v="1"/>
    <x v="0"/>
  </r>
  <r>
    <d v="2025-06-18T00:00:00"/>
    <s v="ALIMENTAÇÃO ADM   -ALIMENTAÇÃO ADM (100,00%);"/>
    <m/>
    <n v="300"/>
    <n v="76508.430000000022"/>
    <x v="66"/>
    <x v="0"/>
    <n v="6"/>
    <x v="5"/>
    <x v="1"/>
    <x v="0"/>
  </r>
  <r>
    <d v="2025-06-18T00:00:00"/>
    <s v="EPIS   -EPIS (100,00%);"/>
    <m/>
    <n v="305.08"/>
    <n v="76203.35000000002"/>
    <x v="20"/>
    <x v="0"/>
    <n v="6"/>
    <x v="5"/>
    <x v="1"/>
    <x v="0"/>
  </r>
  <r>
    <d v="2025-06-18T00:00:00"/>
    <s v="LIMPEZA ESCRITÓRIO   -SERVIÇO LIMPEZA ALOJAMENTO/ESCRITORIO (100,00%);"/>
    <m/>
    <n v="300"/>
    <n v="75903.35000000002"/>
    <x v="61"/>
    <x v="0"/>
    <n v="6"/>
    <x v="5"/>
    <x v="1"/>
    <x v="0"/>
  </r>
  <r>
    <d v="2025-06-18T00:00:00"/>
    <s v="HM TREINAMENTOS EM SEGURANÇA - PIX 28.786.029/0001-60   -CURSOS / TREINAMENTOS  (100,00%);"/>
    <m/>
    <n v="240"/>
    <n v="75663.35000000002"/>
    <x v="63"/>
    <x v="0"/>
    <n v="6"/>
    <x v="5"/>
    <x v="1"/>
    <x v="0"/>
  </r>
  <r>
    <d v="2025-06-18T00:00:00"/>
    <s v="EPIS   -EPIS (100,00%);"/>
    <m/>
    <n v="205"/>
    <n v="75458.35000000002"/>
    <x v="20"/>
    <x v="0"/>
    <n v="6"/>
    <x v="5"/>
    <x v="1"/>
    <x v="0"/>
  </r>
  <r>
    <d v="2025-06-18T00:00:00"/>
    <s v="SISTEMA EMISSOR NF   -SISTEMA / SERVIDOR  (100,00%);"/>
    <m/>
    <n v="195.9"/>
    <n v="75262.450000000026"/>
    <x v="69"/>
    <x v="0"/>
    <n v="6"/>
    <x v="5"/>
    <x v="1"/>
    <x v="0"/>
  </r>
  <r>
    <d v="2025-06-18T00:00:00"/>
    <s v="DESPESA VIAGEM LEONARDO DOS SANTOS DE LIMA   -REFEIÇÕES FUNCIONARIOS  (67,82%);_x000a__x000a_PASSAGENS FUNCIONARIOS (32,18%);"/>
    <m/>
    <n v="105.38"/>
    <n v="75157.070000000022"/>
    <x v="35"/>
    <x v="0"/>
    <n v="6"/>
    <x v="5"/>
    <x v="1"/>
    <x v="0"/>
  </r>
  <r>
    <d v="2025-06-18T00:00:00"/>
    <s v="DESPESA VIAGEM LEONARDO DOS SANTOS DE LIMA   -REFEIÇÕES FUNCIONARIOS  (67,82%);_x000a__x000a_PASSAGENS FUNCIONARIOS (32,18%);"/>
    <m/>
    <n v="50.01"/>
    <n v="75107.060000000027"/>
    <x v="36"/>
    <x v="0"/>
    <n v="6"/>
    <x v="5"/>
    <x v="1"/>
    <x v="0"/>
  </r>
  <r>
    <d v="2025-06-18T00:00:00"/>
    <s v="EPIS   -EPIS (100,00%);"/>
    <m/>
    <n v="152.54"/>
    <n v="74954.520000000033"/>
    <x v="20"/>
    <x v="0"/>
    <n v="6"/>
    <x v="5"/>
    <x v="1"/>
    <x v="0"/>
  </r>
  <r>
    <d v="2025-06-18T00:00:00"/>
    <s v="MATERIAL INFORMÁTICA - MOUSE OPTICO   -MATERIAIS DE INFORMATICA / COMPUTADOR (100,00%);"/>
    <m/>
    <n v="135"/>
    <n v="74819.520000000033"/>
    <x v="70"/>
    <x v="0"/>
    <n v="6"/>
    <x v="5"/>
    <x v="1"/>
    <x v="0"/>
  </r>
  <r>
    <d v="2025-06-18T00:00:00"/>
    <s v="TREINAMENTO NR12   -CURSOS / TREINAMENTOS  (100,00%);"/>
    <m/>
    <n v="119.9"/>
    <n v="74699.620000000039"/>
    <x v="63"/>
    <x v="0"/>
    <n v="6"/>
    <x v="5"/>
    <x v="1"/>
    <x v="0"/>
  </r>
  <r>
    <d v="2025-06-18T00:00:00"/>
    <s v="GRAFIMIDIAS COM. DE INF. - PIX 13.822.617/0001-34   -SERVIÇO PLOTAGEM / ADESIVO / PLACAS / CRACHAS  (100,00%);"/>
    <m/>
    <n v="72"/>
    <n v="74627.620000000039"/>
    <x v="75"/>
    <x v="0"/>
    <n v="6"/>
    <x v="5"/>
    <x v="1"/>
    <x v="0"/>
  </r>
  <r>
    <d v="2025-06-18T00:00:00"/>
    <s v="CLAUDEMIR NUNES DA SILVA - PIX (62) 9 9193-5380   -SERVIÇO MOTOBOY / UBER  (100,00%);"/>
    <m/>
    <n v="70"/>
    <n v="74557.620000000039"/>
    <x v="73"/>
    <x v="0"/>
    <n v="6"/>
    <x v="5"/>
    <x v="1"/>
    <x v="0"/>
  </r>
  <r>
    <d v="2025-06-18T00:00:00"/>
    <s v="PLANO DE SAÚDE REF. MÊS 06/2025   -PLANO DE SAUDE  (100,00%);"/>
    <m/>
    <n v="35"/>
    <n v="74522.620000000039"/>
    <x v="67"/>
    <x v="0"/>
    <n v="6"/>
    <x v="5"/>
    <x v="1"/>
    <x v="0"/>
  </r>
  <r>
    <d v="2025-06-20T00:00:00"/>
    <s v="FEIRA EVENTO PUC - PARTICIPAÇÃO PENSACOLA   -SERVIÇO BRINDES E ACESSORIOS (100,00%);"/>
    <n v="2500"/>
    <m/>
    <n v="77022.620000000039"/>
    <x v="113"/>
    <x v="0"/>
    <n v="6"/>
    <x v="5"/>
    <x v="1"/>
    <x v="0"/>
  </r>
  <r>
    <d v="2025-06-20T00:00:00"/>
    <s v="TRANSFERÊNCIA ENTRE BANCOS ITAÚ X CAIXA    -Transferência entre Bancos (100,00%);"/>
    <m/>
    <n v="71000"/>
    <n v="6022.620000000039"/>
    <x v="1"/>
    <x v="0"/>
    <n v="6"/>
    <x v="5"/>
    <x v="1"/>
    <x v="0"/>
  </r>
  <r>
    <d v="2025-06-23T00:00:00"/>
    <s v="NOTA VENDA - TINTAS   -Recebimento de Clientes (100,00%);"/>
    <n v="34479.58"/>
    <m/>
    <n v="40502.200000000041"/>
    <x v="3"/>
    <x v="0"/>
    <n v="6"/>
    <x v="5"/>
    <x v="1"/>
    <x v="0"/>
  </r>
  <r>
    <d v="2025-06-23T00:00:00"/>
    <s v="MOSAIC UB SPOT   -Recebimento de Clientes (100,00%);"/>
    <n v="47783.96"/>
    <m/>
    <n v="88286.160000000033"/>
    <x v="3"/>
    <x v="0"/>
    <n v="6"/>
    <x v="5"/>
    <x v="1"/>
    <x v="0"/>
  </r>
  <r>
    <d v="2025-06-23T00:00:00"/>
    <s v="MOSAIC UB SPOT   -Recebimento de Clientes (100,00%);"/>
    <n v="27687.69"/>
    <m/>
    <n v="115973.85000000003"/>
    <x v="3"/>
    <x v="0"/>
    <n v="6"/>
    <x v="5"/>
    <x v="1"/>
    <x v="0"/>
  </r>
  <r>
    <d v="2025-06-23T00:00:00"/>
    <s v="MOSAIC UB ROTINA   -Recebimento de Clientes (100,00%);"/>
    <n v="171440.35"/>
    <m/>
    <n v="287414.20000000007"/>
    <x v="3"/>
    <x v="0"/>
    <n v="6"/>
    <x v="5"/>
    <x v="1"/>
    <x v="0"/>
  </r>
  <r>
    <d v="2025-06-23T00:00:00"/>
    <s v="NOTA VENDA - TINTAS   -Recebimento de Clientes (100,00%);"/>
    <n v="34947.480000000003"/>
    <m/>
    <n v="322361.68000000005"/>
    <x v="3"/>
    <x v="0"/>
    <n v="6"/>
    <x v="5"/>
    <x v="1"/>
    <x v="0"/>
  </r>
  <r>
    <d v="2025-06-23T00:00:00"/>
    <s v="TRANSFERÊNCIA ENTRE BANCOS ITAÚ X SAFRA   -Transferência entre Bancos (100,00%);"/>
    <m/>
    <n v="146606.39999999999"/>
    <n v="175755.28000000006"/>
    <x v="1"/>
    <x v="0"/>
    <n v="6"/>
    <x v="5"/>
    <x v="1"/>
    <x v="0"/>
  </r>
  <r>
    <d v="2025-06-23T00:00:00"/>
    <s v="ADIANTAMENTO 40%   -SALARIO (100,00%);"/>
    <m/>
    <n v="1214.3599999999999"/>
    <n v="174540.92000000007"/>
    <x v="7"/>
    <x v="0"/>
    <n v="6"/>
    <x v="5"/>
    <x v="1"/>
    <x v="0"/>
  </r>
  <r>
    <d v="2025-06-23T00:00:00"/>
    <s v="RESTANTE FÉRIAS JOAO FERNANDES MORAIS SILVA   -FERIAS  (100,00%);"/>
    <m/>
    <n v="610.92999999999995"/>
    <n v="173929.99000000008"/>
    <x v="25"/>
    <x v="0"/>
    <n v="6"/>
    <x v="5"/>
    <x v="1"/>
    <x v="0"/>
  </r>
  <r>
    <d v="2025-06-23T00:00:00"/>
    <s v="ACERTO DEVOLUÇÃO ALOJAMENTO R. DOS INCONFIDENTES   -ALUGUEL ALOJAMENTO  (100,00%);"/>
    <m/>
    <n v="2705.23"/>
    <n v="171224.76000000007"/>
    <x v="21"/>
    <x v="0"/>
    <n v="6"/>
    <x v="5"/>
    <x v="1"/>
    <x v="0"/>
  </r>
  <r>
    <d v="2025-06-23T00:00:00"/>
    <s v="MATERIAIS DE LIMPEZA   -MATERIAIS DE LIMPEZA / HIGIENE  (100,00%);"/>
    <m/>
    <n v="445"/>
    <n v="170779.76000000007"/>
    <x v="28"/>
    <x v="0"/>
    <n v="6"/>
    <x v="5"/>
    <x v="1"/>
    <x v="0"/>
  </r>
  <r>
    <d v="2025-06-23T00:00:00"/>
    <s v="MATERIAIS DE LIMPEZA   -MATERIAIS DE LIMPEZA / HIGIENE  (100,00%);"/>
    <m/>
    <n v="315"/>
    <n v="170464.76000000007"/>
    <x v="28"/>
    <x v="0"/>
    <n v="6"/>
    <x v="5"/>
    <x v="1"/>
    <x v="0"/>
  </r>
  <r>
    <d v="2025-06-23T00:00:00"/>
    <s v="ALIMENTAÇÃO ADM   -ALIMENTAÇÃO ADM (100,00%);"/>
    <m/>
    <n v="184"/>
    <n v="170280.76000000007"/>
    <x v="66"/>
    <x v="0"/>
    <n v="6"/>
    <x v="5"/>
    <x v="1"/>
    <x v="0"/>
  </r>
  <r>
    <d v="2025-06-23T00:00:00"/>
    <s v="IMPRESSÃO 25 APRESENTAÇÕES BRASMIM   -SERVIÇO GRAFICA / IMPRESSAO  (100,00%);"/>
    <m/>
    <n v="375"/>
    <n v="169905.76000000007"/>
    <x v="107"/>
    <x v="0"/>
    <n v="6"/>
    <x v="5"/>
    <x v="1"/>
    <x v="0"/>
  </r>
  <r>
    <d v="2025-06-23T00:00:00"/>
    <s v="MANUTENÇÃO PNEU RANGER 1/2   -MANUTENÇÃO/PEÇAS  VEICULOS (100,00%);"/>
    <m/>
    <n v="890"/>
    <n v="169015.76000000007"/>
    <x v="43"/>
    <x v="0"/>
    <n v="6"/>
    <x v="5"/>
    <x v="1"/>
    <x v="0"/>
  </r>
  <r>
    <d v="2025-06-23T00:00:00"/>
    <s v="PASSAGEM GENILDO E REINALDO GYN X GIG 1/2   -PASSAGENS FUNCIONARIOS (100,00%);"/>
    <m/>
    <n v="1093.2"/>
    <n v="167922.56000000006"/>
    <x v="36"/>
    <x v="0"/>
    <n v="6"/>
    <x v="5"/>
    <x v="1"/>
    <x v="0"/>
  </r>
  <r>
    <d v="2025-06-23T00:00:00"/>
    <s v="PASSAGEM GENILDO VOLTA GIG X GYN   -PASSAGENS FUNCIONARIOS (100,00%);"/>
    <m/>
    <n v="652.03"/>
    <n v="167270.53000000006"/>
    <x v="36"/>
    <x v="0"/>
    <n v="6"/>
    <x v="5"/>
    <x v="1"/>
    <x v="0"/>
  </r>
  <r>
    <d v="2025-06-23T00:00:00"/>
    <s v="MESA DO GILVAN AFM 1/6   -DESPESAS C/ CONSTRUÇÃO ESCRITORIO ADM  (100,00%);"/>
    <m/>
    <n v="750"/>
    <n v="166520.53000000006"/>
    <x v="112"/>
    <x v="0"/>
    <n v="6"/>
    <x v="5"/>
    <x v="1"/>
    <x v="0"/>
  </r>
  <r>
    <d v="2025-06-23T00:00:00"/>
    <s v="PASSAGEM AEREA YCARO   -PASSAGENS FUNCIONARIOS (100,00%);"/>
    <m/>
    <n v="658.76"/>
    <n v="165861.77000000005"/>
    <x v="36"/>
    <x v="0"/>
    <n v="6"/>
    <x v="5"/>
    <x v="1"/>
    <x v="0"/>
  </r>
  <r>
    <d v="2025-06-23T00:00:00"/>
    <s v="PASSAGEM AEREA YCARO   -PASSAGENS FUNCIONARIOS (100,00%);"/>
    <m/>
    <n v="704.26"/>
    <n v="165157.51000000004"/>
    <x v="36"/>
    <x v="0"/>
    <n v="6"/>
    <x v="5"/>
    <x v="1"/>
    <x v="0"/>
  </r>
  <r>
    <d v="2025-06-23T00:00:00"/>
    <s v="PASSAGEM AEREA YCARO   -PASSAGENS FUNCIONARIOS (100,00%);"/>
    <m/>
    <n v="156.16999999999999"/>
    <n v="165001.34000000003"/>
    <x v="36"/>
    <x v="0"/>
    <n v="6"/>
    <x v="5"/>
    <x v="1"/>
    <x v="0"/>
  </r>
  <r>
    <d v="2025-06-23T00:00:00"/>
    <s v="COMPUTADOR / ADM GECYKA 1/6   -MATERIAIS DE INFORMATICA / COMPUTADOR (100,00%);"/>
    <m/>
    <n v="378.42"/>
    <n v="164622.92000000001"/>
    <x v="70"/>
    <x v="0"/>
    <n v="6"/>
    <x v="5"/>
    <x v="1"/>
    <x v="0"/>
  </r>
  <r>
    <d v="2025-06-23T00:00:00"/>
    <s v="NAVESA / REVISÃO RANGER GENILDO 2/4   -MANUTENÇÃO/PEÇAS  VEICULOS (100,00%);"/>
    <m/>
    <n v="472.05"/>
    <n v="164150.87000000002"/>
    <x v="43"/>
    <x v="0"/>
    <n v="6"/>
    <x v="5"/>
    <x v="1"/>
    <x v="0"/>
  </r>
  <r>
    <d v="2025-06-23T00:00:00"/>
    <s v="NAVESA / REVISÃO RANGER GILVAN 2/4   -MANUTENÇÃO/PEÇAS  VEICULOS (100,00%);"/>
    <m/>
    <n v="900"/>
    <n v="163250.87000000002"/>
    <x v="43"/>
    <x v="0"/>
    <n v="6"/>
    <x v="5"/>
    <x v="1"/>
    <x v="0"/>
  </r>
  <r>
    <d v="2025-06-23T00:00:00"/>
    <s v="CADEIRA ESCRITÓRIO / ADM 2/6   -DESPESAS C/ CONSTRUÇÃO ESCRITORIO ADM  (100,00%);"/>
    <m/>
    <n v="635.36"/>
    <n v="162615.51000000004"/>
    <x v="112"/>
    <x v="0"/>
    <n v="6"/>
    <x v="5"/>
    <x v="1"/>
    <x v="0"/>
  </r>
  <r>
    <d v="2025-06-23T00:00:00"/>
    <s v="ARMARIO SERVIDOR / COMPUTADOR 2/6   -MATERIAIS DE INFORMATICA / COMPUTADOR (100,00%);"/>
    <m/>
    <n v="845.66"/>
    <n v="161769.85000000003"/>
    <x v="70"/>
    <x v="0"/>
    <n v="6"/>
    <x v="5"/>
    <x v="1"/>
    <x v="0"/>
  </r>
  <r>
    <d v="2025-06-23T00:00:00"/>
    <s v="NAVESA / MANUTENÇÃO RANGER GILVAN 2/4   -MANUTENÇÃO/PEÇAS  VEICULOS (100,00%);"/>
    <m/>
    <n v="1686.25"/>
    <n v="160083.60000000003"/>
    <x v="43"/>
    <x v="0"/>
    <n v="6"/>
    <x v="5"/>
    <x v="1"/>
    <x v="0"/>
  </r>
  <r>
    <d v="2025-06-23T00:00:00"/>
    <s v="MERCADO LIVRE / GRAVADOR DE REUNIÃO 2/2   -MATERIAIS DE INFORMATICA / COMPUTADOR (100,00%);"/>
    <m/>
    <n v="638.17999999999995"/>
    <n v="159445.42000000004"/>
    <x v="70"/>
    <x v="0"/>
    <n v="6"/>
    <x v="5"/>
    <x v="1"/>
    <x v="0"/>
  </r>
  <r>
    <d v="2025-06-23T00:00:00"/>
    <s v="PORTO SEGURO / RANGER GILVAN 2/10   -SEGUROS DE VEICULOS  (100,00%);"/>
    <m/>
    <n v="363.41"/>
    <n v="159082.01000000004"/>
    <x v="71"/>
    <x v="0"/>
    <n v="6"/>
    <x v="5"/>
    <x v="1"/>
    <x v="0"/>
  </r>
  <r>
    <d v="2025-06-23T00:00:00"/>
    <s v="PASSAGEM 123 MILHA STEFÂNIA 2/3   -PASSAGENS FUNCIONARIOS (100,00%);"/>
    <m/>
    <n v="589.67999999999995"/>
    <n v="158492.33000000005"/>
    <x v="36"/>
    <x v="0"/>
    <n v="6"/>
    <x v="5"/>
    <x v="1"/>
    <x v="0"/>
  </r>
  <r>
    <d v="2025-06-23T00:00:00"/>
    <s v="CASA DO MARCINEIRO / MESA ADM ESCRITÓRIO 2/10   -DESPESAS C/ CONSTRUÇÃO ESCRITORIO ADM  (100,00%);"/>
    <m/>
    <n v="1495"/>
    <n v="156997.33000000005"/>
    <x v="112"/>
    <x v="0"/>
    <n v="6"/>
    <x v="5"/>
    <x v="1"/>
    <x v="0"/>
  </r>
  <r>
    <d v="2025-06-23T00:00:00"/>
    <s v="REFORMULAÇÃO SITE A IDEAL PARTNER GOOGLE 3/10   -SISTEMA / SERVIDOR  (100,00%);"/>
    <m/>
    <n v="250"/>
    <n v="156747.33000000005"/>
    <x v="69"/>
    <x v="0"/>
    <n v="6"/>
    <x v="5"/>
    <x v="1"/>
    <x v="0"/>
  </r>
  <r>
    <d v="2025-06-23T00:00:00"/>
    <s v="COMPUTADOR / ADM RH 3/6   -MATERIAIS DE INFORMATICA / COMPUTADOR (100,00%);"/>
    <m/>
    <n v="331.38"/>
    <n v="156415.95000000004"/>
    <x v="70"/>
    <x v="0"/>
    <n v="6"/>
    <x v="5"/>
    <x v="1"/>
    <x v="0"/>
  </r>
  <r>
    <d v="2025-06-23T00:00:00"/>
    <s v="INFOMIDIA / ALEX COMPUTADOR ADM 4/6   -MATERIAIS DE INFORMATICA / COMPUTADOR (100,00%);"/>
    <m/>
    <n v="332.22"/>
    <n v="156083.73000000004"/>
    <x v="70"/>
    <x v="0"/>
    <n v="6"/>
    <x v="5"/>
    <x v="1"/>
    <x v="0"/>
  </r>
  <r>
    <d v="2025-06-23T00:00:00"/>
    <s v="MANUTENÇÃO VEÍCULO FIAT TORO 4/4   -MANUTENÇÃO/PEÇAS  VEICULOS (100,00%);"/>
    <m/>
    <n v="1050"/>
    <n v="155033.73000000004"/>
    <x v="43"/>
    <x v="0"/>
    <n v="6"/>
    <x v="5"/>
    <x v="1"/>
    <x v="0"/>
  </r>
  <r>
    <d v="2025-06-23T00:00:00"/>
    <s v="PISOS P/ GALPÃO ADM 5/10   -DESPESAS C/ CONSTRUÇÃO ESCRITORIO ADM  (100,00%);"/>
    <m/>
    <n v="1500"/>
    <n v="153533.73000000004"/>
    <x v="112"/>
    <x v="0"/>
    <n v="6"/>
    <x v="5"/>
    <x v="1"/>
    <x v="0"/>
  </r>
  <r>
    <d v="2025-06-23T00:00:00"/>
    <s v="PISOS P/ GALPÃO ADM 5/10   -DESPESAS C/ CONSTRUÇÃO ESCRITORIO ADM  (100,00%);"/>
    <m/>
    <n v="445"/>
    <n v="153088.73000000004"/>
    <x v="112"/>
    <x v="0"/>
    <n v="6"/>
    <x v="5"/>
    <x v="1"/>
    <x v="0"/>
  </r>
  <r>
    <d v="2025-06-23T00:00:00"/>
    <s v="YELUMSEG / RANGER GENILDO 6/10   -SEGUROS DE VEICULOS  (100,00%);"/>
    <m/>
    <n v="580.69000000000005"/>
    <n v="152508.04000000004"/>
    <x v="71"/>
    <x v="0"/>
    <n v="6"/>
    <x v="5"/>
    <x v="1"/>
    <x v="0"/>
  </r>
  <r>
    <d v="2025-06-23T00:00:00"/>
    <s v="SEGURO RANGER RBN3G39   -SEGUROS DE VEICULOS  (100,00%);"/>
    <m/>
    <n v="247.2"/>
    <n v="152260.84000000003"/>
    <x v="71"/>
    <x v="0"/>
    <n v="6"/>
    <x v="5"/>
    <x v="1"/>
    <x v="0"/>
  </r>
  <r>
    <d v="2025-06-23T00:00:00"/>
    <s v="SEGURO RANGER PRW 6/10   -SEGUROS DE VEICULOS  (100,00%);"/>
    <m/>
    <n v="564.98"/>
    <n v="151695.86000000002"/>
    <x v="71"/>
    <x v="0"/>
    <n v="6"/>
    <x v="5"/>
    <x v="1"/>
    <x v="0"/>
  </r>
  <r>
    <d v="2025-06-23T00:00:00"/>
    <s v="ANUIDADE ITAÚ NOVO 10/12   -TARIFAS BANCARIAS (100,00%);"/>
    <m/>
    <n v="90"/>
    <n v="151605.86000000002"/>
    <x v="8"/>
    <x v="0"/>
    <n v="6"/>
    <x v="5"/>
    <x v="1"/>
    <x v="0"/>
  </r>
  <r>
    <d v="2025-06-23T00:00:00"/>
    <s v="GASTOS COM PROPAGANDA/ COMERCIAL   -SERVIÇO GOOGLE ADS (100,00%);"/>
    <m/>
    <n v="2000"/>
    <n v="149605.86000000002"/>
    <x v="87"/>
    <x v="0"/>
    <n v="6"/>
    <x v="5"/>
    <x v="1"/>
    <x v="0"/>
  </r>
  <r>
    <d v="2025-06-23T00:00:00"/>
    <s v="COMISSAO MAGNO DE LIMA   -COMISSÃO  (100,00%);"/>
    <m/>
    <n v="2912.49"/>
    <n v="146693.37000000002"/>
    <x v="119"/>
    <x v="0"/>
    <n v="6"/>
    <x v="5"/>
    <x v="1"/>
    <x v="0"/>
  </r>
  <r>
    <d v="2025-06-23T00:00:00"/>
    <s v="R. SANTO ANTÔNIO QD 04 LT 07 REF. 05/2025   -AGUA ALOJAMENTO (100,00%);"/>
    <m/>
    <n v="689.51"/>
    <n v="146003.86000000002"/>
    <x v="83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410"/>
    <n v="145593.86000000002"/>
    <x v="43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79.430000000000007"/>
    <n v="145514.43000000002"/>
    <x v="35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38.4"/>
    <n v="145476.03000000003"/>
    <x v="72"/>
    <x v="0"/>
    <n v="6"/>
    <x v="5"/>
    <x v="1"/>
    <x v="0"/>
  </r>
  <r>
    <d v="2025-06-23T00:00:00"/>
    <s v="ELABORAÇÃO DO PLANO DE ACAO CONFORME PGR   -PROGRAMA DE SEGURANÇA DO TRABALHO  (100,00%);"/>
    <m/>
    <n v="1335.24"/>
    <n v="144140.79000000004"/>
    <x v="65"/>
    <x v="0"/>
    <n v="6"/>
    <x v="5"/>
    <x v="1"/>
    <x v="0"/>
  </r>
  <r>
    <d v="2025-06-23T00:00:00"/>
    <s v="LOCAÇÃO CAÇAMBA   -LOCAÇAO CAÇAMBA P/ RESIDUOS  (100,00%);"/>
    <m/>
    <n v="4019.93"/>
    <n v="140120.86000000004"/>
    <x v="93"/>
    <x v="0"/>
    <n v="6"/>
    <x v="5"/>
    <x v="1"/>
    <x v="0"/>
  </r>
  <r>
    <d v="2025-06-23T00:00:00"/>
    <s v="DAVID JESUS DE PINHO   -PASSAGENS FUNCIONARIOS (100,00%);"/>
    <m/>
    <n v="1500"/>
    <n v="138620.86000000004"/>
    <x v="36"/>
    <x v="0"/>
    <n v="6"/>
    <x v="5"/>
    <x v="1"/>
    <x v="0"/>
  </r>
  <r>
    <d v="2025-06-23T00:00:00"/>
    <s v="WANDSON NEVES GOMES   -PASSAGENS FUNCIONARIOS (100,00%);"/>
    <m/>
    <n v="3000"/>
    <n v="135620.86000000004"/>
    <x v="36"/>
    <x v="0"/>
    <n v="6"/>
    <x v="5"/>
    <x v="1"/>
    <x v="0"/>
  </r>
  <r>
    <d v="2025-06-23T00:00:00"/>
    <s v="TRAV DA PONTE Nº 07 CENTRO REF. 06/2025   -ALUGUEL ALOJAMENTO  (100,00%);"/>
    <m/>
    <n v="600"/>
    <n v="135020.86000000004"/>
    <x v="21"/>
    <x v="0"/>
    <n v="6"/>
    <x v="5"/>
    <x v="1"/>
    <x v="0"/>
  </r>
  <r>
    <d v="2025-06-23T00:00:00"/>
    <s v="AV. LENCOIS, 5 REF. 20.06 A 20.07   -ALUGUEL ALOJAMENTO  (100,00%);"/>
    <m/>
    <n v="1500"/>
    <n v="133520.86000000004"/>
    <x v="21"/>
    <x v="0"/>
    <n v="6"/>
    <x v="5"/>
    <x v="1"/>
    <x v="0"/>
  </r>
  <r>
    <d v="2025-06-23T00:00:00"/>
    <s v="HONORARIOS ADVOCATICIOS REF. 05/2025   -HONORARIOS ADVOCATICIOS  (100,00%);"/>
    <m/>
    <n v="2940"/>
    <n v="130580.86000000004"/>
    <x v="17"/>
    <x v="0"/>
    <n v="6"/>
    <x v="5"/>
    <x v="1"/>
    <x v="0"/>
  </r>
  <r>
    <d v="2025-06-23T00:00:00"/>
    <s v="DR BRUNNA ADVOGADA ADM MES 05-2025   -HONORARIOS ADVOCATICIOS  (100,00%);"/>
    <m/>
    <n v="3600"/>
    <n v="126980.86000000004"/>
    <x v="17"/>
    <x v="0"/>
    <n v="6"/>
    <x v="5"/>
    <x v="1"/>
    <x v="0"/>
  </r>
  <r>
    <d v="2025-06-23T00:00:00"/>
    <s v="CONTRATO INFORMATICA ALEX   -SISTEMA / SERVIDOR  (100,00%);"/>
    <m/>
    <n v="500"/>
    <n v="126480.86000000004"/>
    <x v="69"/>
    <x v="0"/>
    <n v="6"/>
    <x v="5"/>
    <x v="1"/>
    <x v="0"/>
  </r>
  <r>
    <d v="2025-06-23T00:00:00"/>
    <s v="CONSULTORIA ANALISE ENVOLVENDO ORGANIZAÇÃO SOCIETARIA E HOLDING   -SERVIÇOS DE CONSULTORIA  (100,00%);"/>
    <m/>
    <n v="7900"/>
    <n v="118580.86000000004"/>
    <x v="53"/>
    <x v="0"/>
    <n v="6"/>
    <x v="5"/>
    <x v="1"/>
    <x v="0"/>
  </r>
  <r>
    <d v="2025-06-23T00:00:00"/>
    <s v="SERVIÇO DE CONSULTORIA CONSELHO CONSULTIVO GERECIAL   -SERVIÇOS DE CONSULTORIA  (100,00%);"/>
    <m/>
    <n v="10000"/>
    <n v="108580.86000000004"/>
    <x v="53"/>
    <x v="0"/>
    <n v="6"/>
    <x v="5"/>
    <x v="1"/>
    <x v="0"/>
  </r>
  <r>
    <d v="2025-06-23T00:00:00"/>
    <s v="REPARCELAMENTO / CARTAO DE CREDITO   -DESPESA CARTAO DE CREDITO  (100,00%);"/>
    <m/>
    <n v="2942.71"/>
    <n v="105638.15000000004"/>
    <x v="132"/>
    <x v="0"/>
    <n v="6"/>
    <x v="5"/>
    <x v="1"/>
    <x v="0"/>
  </r>
  <r>
    <d v="2025-06-24T00:00:00"/>
    <s v="DESPESA VIAGEM REF. SEMANA 23/06 A 27/06   -REFEIÇÕES FUNCIONARIOS  (40,00%);_x000a__x000a_PASSAGENS FUNCIONARIOS (60,00%);"/>
    <m/>
    <n v="640"/>
    <n v="104998.15000000004"/>
    <x v="35"/>
    <x v="0"/>
    <n v="6"/>
    <x v="5"/>
    <x v="1"/>
    <x v="0"/>
  </r>
  <r>
    <d v="2025-06-24T00:00:00"/>
    <s v="DESPESA VIAGEM REF. SEMANA 23/06 A 27/06   -REFEIÇÕES FUNCIONARIOS  (40,00%);_x000a__x000a_PASSAGENS FUNCIONARIOS (60,00%);"/>
    <m/>
    <n v="960"/>
    <n v="104038.15000000004"/>
    <x v="36"/>
    <x v="0"/>
    <n v="6"/>
    <x v="5"/>
    <x v="1"/>
    <x v="0"/>
  </r>
  <r>
    <d v="2025-06-24T00:00:00"/>
    <s v="PASSAGENS FUNCIONÁRIOS REF. 16/06 A 20/06   -PASSAGENS FUNCIONARIOS (100,00%);"/>
    <m/>
    <n v="4047.19"/>
    <n v="99990.960000000036"/>
    <x v="36"/>
    <x v="0"/>
    <n v="6"/>
    <x v="5"/>
    <x v="1"/>
    <x v="0"/>
  </r>
  <r>
    <d v="2025-06-24T00:00:00"/>
    <s v="EXAME DEMISSIONAL GIVANILSON BARBOSA DE SOUSA   -EXAMES  (100,00%);"/>
    <m/>
    <n v="70"/>
    <n v="99920.960000000036"/>
    <x v="56"/>
    <x v="0"/>
    <n v="6"/>
    <x v="5"/>
    <x v="1"/>
    <x v="0"/>
  </r>
  <r>
    <d v="2025-06-24T00:00:00"/>
    <s v="ROBSON BONFIM  ATAÍDE - PIX robfloresta@hotmail.com   -SERVIÇO ALVARAS E LICENCIAMENTO (100,00%);"/>
    <m/>
    <n v="700"/>
    <n v="99220.960000000036"/>
    <x v="85"/>
    <x v="0"/>
    <n v="6"/>
    <x v="5"/>
    <x v="1"/>
    <x v="0"/>
  </r>
  <r>
    <d v="2025-06-24T00:00:00"/>
    <s v="PLENO GOIANIA LOCAÇÕES EQUIP. - PIX financeirogo@plenolocacoes.com.br   -LOCAÇÃO EQUIPAMENTOS  (100,00%);"/>
    <m/>
    <n v="600"/>
    <n v="98620.960000000036"/>
    <x v="57"/>
    <x v="0"/>
    <n v="6"/>
    <x v="5"/>
    <x v="1"/>
    <x v="0"/>
  </r>
  <r>
    <d v="2025-06-24T00:00:00"/>
    <s v="LEVAR MATERIAL P/ TRANSPORTADORA   -SERVIÇO MOTOBOY / UBER  (100,00%);"/>
    <m/>
    <n v="80"/>
    <n v="98540.960000000036"/>
    <x v="73"/>
    <x v="0"/>
    <n v="6"/>
    <x v="5"/>
    <x v="1"/>
    <x v="0"/>
  </r>
  <r>
    <d v="2025-06-24T00:00:00"/>
    <s v="DESPESA FEIRA BRAMIM   -REFEIÇÕES FUNCIONARIOS  (33,33%);_x000a__x000a_TRANSPORTE FUNCIONARIOS  (66,67%);"/>
    <m/>
    <n v="89.99"/>
    <n v="98450.97000000003"/>
    <x v="35"/>
    <x v="0"/>
    <n v="6"/>
    <x v="5"/>
    <x v="1"/>
    <x v="0"/>
  </r>
  <r>
    <d v="2025-06-24T00:00:00"/>
    <s v="DESPESA FEIRA BRAMIM   -REFEIÇÕES FUNCIONARIOS  (33,33%);_x000a__x000a_TRANSPORTE FUNCIONARIOS  (66,67%);"/>
    <m/>
    <n v="180.01"/>
    <n v="98270.960000000036"/>
    <x v="39"/>
    <x v="0"/>
    <n v="6"/>
    <x v="5"/>
    <x v="1"/>
    <x v="0"/>
  </r>
  <r>
    <d v="2025-06-24T00:00:00"/>
    <s v="CLAUDEMIR NUNES DA SILVA - PIX (62) 9 9193-5380   -SERVIÇO MOTOBOY / UBER  (100,00%);"/>
    <m/>
    <n v="120"/>
    <n v="98150.960000000036"/>
    <x v="73"/>
    <x v="0"/>
    <n v="6"/>
    <x v="5"/>
    <x v="1"/>
    <x v="0"/>
  </r>
  <r>
    <d v="2025-06-24T00:00:00"/>
    <s v="R. DOS ANDRADAS 211 REF. 05/2025   -ENERGIA ALOJAMENTO (100,00%);"/>
    <m/>
    <n v="620.87"/>
    <n v="97530.09000000004"/>
    <x v="81"/>
    <x v="0"/>
    <n v="6"/>
    <x v="5"/>
    <x v="1"/>
    <x v="0"/>
  </r>
  <r>
    <d v="2025-06-24T00:00:00"/>
    <s v="R. DOS ANDRADAS 211 REF. 06/2025   -AGUA ALOJAMENTO (100,00%);"/>
    <m/>
    <n v="492.8"/>
    <n v="97037.290000000037"/>
    <x v="83"/>
    <x v="0"/>
    <n v="6"/>
    <x v="5"/>
    <x v="1"/>
    <x v="0"/>
  </r>
  <r>
    <d v="2025-06-24T00:00:00"/>
    <s v="CARLOS RITLER MOREIRA GADELHA - PIX 943.891.013-15   -MANUTENÇÃO/PEÇAS  VEICULOS (100,00%);"/>
    <m/>
    <n v="793"/>
    <n v="96244.290000000037"/>
    <x v="43"/>
    <x v="0"/>
    <n v="6"/>
    <x v="5"/>
    <x v="1"/>
    <x v="0"/>
  </r>
  <r>
    <d v="2025-06-24T00:00:00"/>
    <s v="ALIMENTAÇÃO ADM   -ALIMENTAÇÃO ADM (100,00%);"/>
    <m/>
    <n v="162"/>
    <n v="96082.290000000037"/>
    <x v="66"/>
    <x v="0"/>
    <n v="6"/>
    <x v="5"/>
    <x v="1"/>
    <x v="0"/>
  </r>
  <r>
    <d v="2025-06-25T00:00:00"/>
    <s v="FOSFATO   -Recebimento de Clientes (100,00%);"/>
    <n v="13498.82"/>
    <m/>
    <n v="109581.11000000004"/>
    <x v="3"/>
    <x v="0"/>
    <n v="6"/>
    <x v="5"/>
    <x v="1"/>
    <x v="0"/>
  </r>
  <r>
    <d v="2025-06-25T00:00:00"/>
    <s v="TRANSFERÊNCIA ENTRE BANCOS SAFRA X ITAÚ   -Transferência entre Bancos (100,00%);"/>
    <n v="61573.85"/>
    <m/>
    <n v="171154.96000000005"/>
    <x v="6"/>
    <x v="0"/>
    <n v="6"/>
    <x v="5"/>
    <x v="1"/>
    <x v="0"/>
  </r>
  <r>
    <d v="2025-06-25T00:00:00"/>
    <s v="TRANSFERÊNCIA ENTRE BANCOS ITAÚ X SAFRA   -Transferência entre Bancos (100,00%);"/>
    <m/>
    <n v="14307.17"/>
    <n v="156847.79000000004"/>
    <x v="1"/>
    <x v="0"/>
    <n v="6"/>
    <x v="5"/>
    <x v="1"/>
    <x v="0"/>
  </r>
  <r>
    <d v="2025-06-25T00:00:00"/>
    <s v="COMPRA 50% DA FORD RANGER VERMELHA SDN3A29   -COMPRA/VENDA VEICULOS (100,00%);"/>
    <m/>
    <n v="50000"/>
    <n v="106847.79000000004"/>
    <x v="95"/>
    <x v="0"/>
    <n v="6"/>
    <x v="5"/>
    <x v="1"/>
    <x v="0"/>
  </r>
  <r>
    <d v="2025-06-25T00:00:00"/>
    <s v="DESPESA VIAGEM ROBERTO P/ EUROCHEM   -FRETE MATERIAIS E EQUIPAMENTOS (100,00%);"/>
    <m/>
    <n v="706.45"/>
    <n v="106141.34000000004"/>
    <x v="40"/>
    <x v="0"/>
    <n v="6"/>
    <x v="5"/>
    <x v="1"/>
    <x v="0"/>
  </r>
  <r>
    <d v="2025-06-25T00:00:00"/>
    <s v="ENTRADA FRETE COMPRESSOR GOIÂNIA X SERRA SALITRE   -FRETE MATERIAIS E EQUIPAMENTOS (100,00%);"/>
    <m/>
    <n v="2000"/>
    <n v="104141.34000000004"/>
    <x v="40"/>
    <x v="0"/>
    <n v="6"/>
    <x v="5"/>
    <x v="1"/>
    <x v="0"/>
  </r>
  <r>
    <d v="2025-06-25T00:00:00"/>
    <s v="VALE TRANSPORTE REF. 05 DIAS   -TRANSPORTE FUNCIONARIOS  (100,00%);"/>
    <m/>
    <n v="43"/>
    <n v="104098.34000000004"/>
    <x v="39"/>
    <x v="0"/>
    <n v="6"/>
    <x v="5"/>
    <x v="1"/>
    <x v="0"/>
  </r>
  <r>
    <d v="2025-06-25T00:00:00"/>
    <s v="R. DAS ANGÉLICAS S/N REF.  05/25   -AGUA ADM (100,00%);"/>
    <m/>
    <n v="215.35"/>
    <n v="103882.99000000003"/>
    <x v="80"/>
    <x v="0"/>
    <n v="6"/>
    <x v="5"/>
    <x v="1"/>
    <x v="0"/>
  </r>
  <r>
    <d v="2025-06-25T00:00:00"/>
    <s v="ROSÂNGELA - PIX (62) 9 8471-5990   -ALIMENTAÇÃO ADM (100,00%);"/>
    <m/>
    <n v="110"/>
    <n v="103772.99000000003"/>
    <x v="66"/>
    <x v="0"/>
    <n v="6"/>
    <x v="5"/>
    <x v="1"/>
    <x v="0"/>
  </r>
  <r>
    <d v="2025-06-25T00:00:00"/>
    <s v="COMBUSTIVEL E REFEIÇÃO   -COMBUSTIVEL VEICULOS (88,12%);_x000a__x000a_REFEIÇÕES FUNCIONARIOS  (11,88%);"/>
    <m/>
    <n v="229.99"/>
    <n v="103543.00000000003"/>
    <x v="26"/>
    <x v="0"/>
    <n v="6"/>
    <x v="5"/>
    <x v="1"/>
    <x v="0"/>
  </r>
  <r>
    <d v="2025-06-25T00:00:00"/>
    <s v="COMBUSTIVEL E REFEIÇÃO   -COMBUSTIVEL VEICULOS (88,12%);_x000a__x000a_REFEIÇÕES FUNCIONARIOS  (11,88%);"/>
    <m/>
    <n v="31.01"/>
    <n v="103511.99000000003"/>
    <x v="35"/>
    <x v="0"/>
    <n v="6"/>
    <x v="5"/>
    <x v="1"/>
    <x v="0"/>
  </r>
  <r>
    <d v="2025-06-25T00:00:00"/>
    <s v="TELEMETRIA / COBLI   -SERVIÇO TELEMETRIA / FADIGA (100,00%);"/>
    <m/>
    <n v="1820.93"/>
    <n v="101691.06000000004"/>
    <x v="90"/>
    <x v="0"/>
    <n v="6"/>
    <x v="5"/>
    <x v="1"/>
    <x v="0"/>
  </r>
  <r>
    <d v="2025-06-25T00:00:00"/>
    <s v="R. PONTE 7 D CENTRO REF. 06/2025   -ENERGIA ALOJAMENTO (100,00%);"/>
    <m/>
    <n v="172.14"/>
    <n v="101518.92000000004"/>
    <x v="81"/>
    <x v="0"/>
    <n v="6"/>
    <x v="5"/>
    <x v="1"/>
    <x v="0"/>
  </r>
  <r>
    <d v="2025-06-25T00:00:00"/>
    <s v="AGNALDO BASÍLICO - PIX 585.550.641-04   -PROGRAMA DE SEGURANÇA DO TRABALHO  (100,00%);"/>
    <m/>
    <n v="1100"/>
    <n v="100418.92000000004"/>
    <x v="65"/>
    <x v="0"/>
    <n v="6"/>
    <x v="5"/>
    <x v="1"/>
    <x v="0"/>
  </r>
  <r>
    <d v="2025-06-25T00:00:00"/>
    <s v="CAIO VINICIUS PEREIRA DA SILVA - PIX (62) 9 8231-2127   -REFEIÇÕES FUNCIONARIOS  (100,00%);"/>
    <m/>
    <n v="1160"/>
    <n v="99258.920000000042"/>
    <x v="35"/>
    <x v="0"/>
    <n v="6"/>
    <x v="5"/>
    <x v="1"/>
    <x v="0"/>
  </r>
  <r>
    <d v="2025-06-25T00:00:00"/>
    <s v="RENAN SOARES DE OLIVEIRA   -FERIAS  (100,00%);"/>
    <m/>
    <n v="3492.88"/>
    <n v="95766.040000000037"/>
    <x v="25"/>
    <x v="0"/>
    <n v="6"/>
    <x v="5"/>
    <x v="1"/>
    <x v="0"/>
  </r>
  <r>
    <d v="2025-06-25T00:00:00"/>
    <s v="A L DE SOUSA LTDA - PIX 54.670.136/0001-38   -MANUTENÇÃO/PEÇAS MAQUINAS E EQUIPAMENTOS (100,00%);"/>
    <m/>
    <n v="150"/>
    <n v="95616.040000000037"/>
    <x v="48"/>
    <x v="0"/>
    <n v="6"/>
    <x v="5"/>
    <x v="1"/>
    <x v="0"/>
  </r>
  <r>
    <d v="2025-06-25T00:00:00"/>
    <s v="CARTÃO PARA TODOS   -ASSISTENCIA MEDICA ADM  (100,00%);"/>
    <m/>
    <n v="3593.7"/>
    <n v="92022.34000000004"/>
    <x v="100"/>
    <x v="0"/>
    <n v="6"/>
    <x v="5"/>
    <x v="1"/>
    <x v="0"/>
  </r>
  <r>
    <d v="2025-06-25T00:00:00"/>
    <s v="VALE TRANSPORTE REF. 08 DIAS   -TRANSPORTE FUNCIONARIOS  (100,00%);"/>
    <m/>
    <n v="68.8"/>
    <n v="91953.540000000037"/>
    <x v="39"/>
    <x v="0"/>
    <n v="6"/>
    <x v="5"/>
    <x v="1"/>
    <x v="0"/>
  </r>
  <r>
    <d v="2025-06-25T00:00:00"/>
    <s v="LOCAÇÃO CAÇAMBA   -LOCAÇAO CAÇAMBA P/ RESIDUOS  (100,00%);"/>
    <m/>
    <n v="2712.77"/>
    <n v="89240.770000000033"/>
    <x v="93"/>
    <x v="0"/>
    <n v="6"/>
    <x v="5"/>
    <x v="1"/>
    <x v="0"/>
  </r>
  <r>
    <d v="2025-06-25T00:00:00"/>
    <s v="R. OLIMPIA AREA QD 66-A REF. 06/2025   -AGUA ADM (100,00%);"/>
    <m/>
    <n v="1458.3"/>
    <n v="87782.47000000003"/>
    <x v="80"/>
    <x v="0"/>
    <n v="6"/>
    <x v="5"/>
    <x v="1"/>
    <x v="0"/>
  </r>
  <r>
    <d v="2025-06-25T00:00:00"/>
    <s v="SEGURO DE VIDA GILVAN   -SEGUROS DE VIDA  (100,00%);"/>
    <m/>
    <n v="2366.04"/>
    <n v="85416.430000000037"/>
    <x v="41"/>
    <x v="0"/>
    <n v="6"/>
    <x v="5"/>
    <x v="1"/>
    <x v="0"/>
  </r>
  <r>
    <d v="2025-06-25T00:00:00"/>
    <s v="SEGURO DE VIDA GENILDO   -SEGUROS DE VIDA  (100,00%);"/>
    <m/>
    <n v="2711.01"/>
    <n v="82705.420000000042"/>
    <x v="41"/>
    <x v="0"/>
    <n v="6"/>
    <x v="5"/>
    <x v="1"/>
    <x v="0"/>
  </r>
  <r>
    <d v="2025-06-25T00:00:00"/>
    <s v="COMBUSTÍVEL E MATERIAIS DE CONSUMO   -COMBUSTIVEL VEICULOS (79,50%);_x000a__x000a_MATERIAIS DE CONSUMO EM OBRAS  (20,50%);"/>
    <m/>
    <n v="395.56"/>
    <n v="82309.860000000044"/>
    <x v="26"/>
    <x v="0"/>
    <n v="6"/>
    <x v="5"/>
    <x v="1"/>
    <x v="0"/>
  </r>
  <r>
    <d v="2025-06-25T00:00:00"/>
    <s v="COMBUSTÍVEL E MATERIAIS DE CONSUMO   -COMBUSTIVEL VEICULOS (79,50%);_x000a__x000a_MATERIAIS DE CONSUMO EM OBRAS  (20,50%);"/>
    <m/>
    <n v="102.01"/>
    <n v="82207.850000000049"/>
    <x v="23"/>
    <x v="0"/>
    <n v="6"/>
    <x v="5"/>
    <x v="1"/>
    <x v="0"/>
  </r>
  <r>
    <d v="2025-06-25T00:00:00"/>
    <s v="SERGIO  CPF 006.626.551-76   -FRETE TRANSPORTADORA (100,00%);"/>
    <m/>
    <n v="200"/>
    <n v="82007.850000000049"/>
    <x v="31"/>
    <x v="0"/>
    <n v="6"/>
    <x v="5"/>
    <x v="1"/>
    <x v="0"/>
  </r>
  <r>
    <d v="2025-06-25T00:00:00"/>
    <s v="ARTHUR RODRIGUES SEIDEMAN - PIX (64) 9 9302-3866   -TRANSPORTE FUNCIONARIOS  (100,00%);"/>
    <m/>
    <n v="1450"/>
    <n v="80557.850000000035"/>
    <x v="39"/>
    <x v="0"/>
    <n v="6"/>
    <x v="5"/>
    <x v="1"/>
    <x v="0"/>
  </r>
  <r>
    <d v="2025-06-25T00:00:00"/>
    <s v="EDIVALDO PEREIRA DE ARAUJO 34 9 9907-1602   -TRANSPORTE FUNCIONARIOS  (100,00%);"/>
    <m/>
    <n v="2180"/>
    <n v="78377.850000000035"/>
    <x v="39"/>
    <x v="0"/>
    <n v="6"/>
    <x v="5"/>
    <x v="1"/>
    <x v="0"/>
  </r>
  <r>
    <d v="2025-06-25T00:00:00"/>
    <s v="COMBUSTÍVEL   -COMBUSTIVEL VEICULOS (100,00%);"/>
    <m/>
    <n v="1157.21"/>
    <n v="77220.640000000029"/>
    <x v="26"/>
    <x v="0"/>
    <n v="6"/>
    <x v="5"/>
    <x v="1"/>
    <x v="0"/>
  </r>
  <r>
    <d v="2025-06-25T00:00:00"/>
    <s v="COMBUSTÍVEL   -COMBUSTIVEL VEICULOS (41,20%);_x000a__x000a_COMBUSTIVEL EQUIPAMENTOS (58,80%);"/>
    <m/>
    <n v="1051.08"/>
    <n v="76169.560000000027"/>
    <x v="26"/>
    <x v="0"/>
    <n v="6"/>
    <x v="5"/>
    <x v="1"/>
    <x v="0"/>
  </r>
  <r>
    <d v="2025-06-25T00:00:00"/>
    <s v="COMBUSTÍVEL   -COMBUSTIVEL VEICULOS (41,20%);_x000a__x000a_COMBUSTIVEL EQUIPAMENTOS (58,80%);"/>
    <m/>
    <n v="1500.09"/>
    <n v="74669.47000000003"/>
    <x v="27"/>
    <x v="0"/>
    <n v="6"/>
    <x v="5"/>
    <x v="1"/>
    <x v="0"/>
  </r>
  <r>
    <d v="2025-06-25T00:00:00"/>
    <s v="PLANO SAÚDE REF. MÊS 06/25   -PLANO DE SAUDE  (100,00%);"/>
    <m/>
    <n v="10350.200000000001"/>
    <n v="64319.270000000033"/>
    <x v="67"/>
    <x v="0"/>
    <n v="6"/>
    <x v="5"/>
    <x v="1"/>
    <x v="0"/>
  </r>
  <r>
    <d v="2025-06-25T00:00:00"/>
    <s v="SEGURO DE VIDA REF. MÊS 05/2025   -SEGUROS DE VIDA  (100,00%);"/>
    <m/>
    <n v="1681.02"/>
    <n v="62638.250000000036"/>
    <x v="41"/>
    <x v="0"/>
    <n v="6"/>
    <x v="5"/>
    <x v="1"/>
    <x v="0"/>
  </r>
  <r>
    <d v="2025-06-25T00:00:00"/>
    <s v="RESTAURANTE MATA FOME - PIX 57.730.611/0001-02   -REFEIÇÕES FUNCIONARIOS  (100,00%);"/>
    <m/>
    <n v="6088"/>
    <n v="56550.250000000036"/>
    <x v="35"/>
    <x v="0"/>
    <n v="6"/>
    <x v="5"/>
    <x v="1"/>
    <x v="0"/>
  </r>
  <r>
    <d v="2025-06-25T00:00:00"/>
    <s v="JEFFERSON DE CARVALHO - PIX (21) 9 8246-3495   -FRETE TINTAS E SOLVENTE (100,00%);"/>
    <m/>
    <n v="7500"/>
    <n v="49050.250000000036"/>
    <x v="115"/>
    <x v="0"/>
    <n v="6"/>
    <x v="5"/>
    <x v="1"/>
    <x v="0"/>
  </r>
  <r>
    <d v="2025-06-25T00:00:00"/>
    <s v="PIS E COFINS REF. 05/2025   -PIS (17,81%);_x000a__x000a_COFINS  (82,19%);"/>
    <m/>
    <n v="10966.3"/>
    <n v="38083.950000000041"/>
    <x v="102"/>
    <x v="0"/>
    <n v="6"/>
    <x v="5"/>
    <x v="1"/>
    <x v="0"/>
  </r>
  <r>
    <d v="2025-06-25T00:00:00"/>
    <s v="PIS E COFINS REF. 05/2025   -PIS (17,81%);_x000a__x000a_COFINS  (82,19%);"/>
    <m/>
    <n v="50607.55"/>
    <n v="-12523.599999999962"/>
    <x v="103"/>
    <x v="0"/>
    <n v="6"/>
    <x v="5"/>
    <x v="1"/>
    <x v="0"/>
  </r>
  <r>
    <d v="2025-06-25T00:00:00"/>
    <s v="VENDA DE EPIS - 52 LUVAS ANTI IMPACTO  5 CONTOS E TALABARTE   -EPIS (100,00%);"/>
    <m/>
    <n v="5160"/>
    <n v="-17683.599999999962"/>
    <x v="20"/>
    <x v="0"/>
    <n v="6"/>
    <x v="5"/>
    <x v="1"/>
    <x v="0"/>
  </r>
  <r>
    <d v="2025-06-25T00:00:00"/>
    <s v="CLARO TELEFONIA REF. 05/2025   -INTERNET / TELEFONE ADM  (100,00%);"/>
    <m/>
    <n v="322.25"/>
    <n v="-18005.849999999962"/>
    <x v="84"/>
    <x v="0"/>
    <n v="6"/>
    <x v="5"/>
    <x v="1"/>
    <x v="0"/>
  </r>
  <r>
    <d v="2025-06-25T00:00:00"/>
    <s v="EXAMES - ASO   -EXAMES  (100,00%);"/>
    <m/>
    <n v="1033"/>
    <n v="-19038.849999999962"/>
    <x v="56"/>
    <x v="0"/>
    <n v="6"/>
    <x v="5"/>
    <x v="1"/>
    <x v="0"/>
  </r>
  <r>
    <d v="2025-06-25T00:00:00"/>
    <s v="LOCAÇÃO VEÍCULOS   -LOCAÇAO VEICULOS  (100,00%);"/>
    <m/>
    <n v="158.47999999999999"/>
    <n v="-19197.329999999962"/>
    <x v="68"/>
    <x v="0"/>
    <n v="6"/>
    <x v="5"/>
    <x v="1"/>
    <x v="0"/>
  </r>
  <r>
    <d v="2025-06-25T00:00:00"/>
    <s v="EXAMES - ASO REF. 05/2025   -EXAMES  (100,00%);"/>
    <m/>
    <n v="2834.3"/>
    <n v="-22031.629999999961"/>
    <x v="56"/>
    <x v="0"/>
    <n v="6"/>
    <x v="5"/>
    <x v="1"/>
    <x v="0"/>
  </r>
  <r>
    <d v="2025-06-25T00:00:00"/>
    <s v="LOCAÇÃO DE RÁDIO PORTÁTIL   -LOCAÇAO RADIOS DE COMUNICAÇÃO (100,00%);"/>
    <m/>
    <n v="840"/>
    <n v="-22871.629999999961"/>
    <x v="101"/>
    <x v="0"/>
    <n v="6"/>
    <x v="5"/>
    <x v="1"/>
    <x v="0"/>
  </r>
  <r>
    <d v="2025-06-25T00:00:00"/>
    <s v="MATERIAIS DE ESCRITÓRIO   -MATERIAS DE ESCRITORIO (100,00%);"/>
    <m/>
    <n v="204.11"/>
    <n v="-23075.739999999962"/>
    <x v="64"/>
    <x v="0"/>
    <n v="6"/>
    <x v="5"/>
    <x v="1"/>
    <x v="0"/>
  </r>
  <r>
    <d v="2025-06-25T00:00:00"/>
    <s v="LOCAÇÃO RADIO REF. MÊS 05/2025   -LOCAÇAO RADIOS DE COMUNICAÇÃO (100,00%);"/>
    <m/>
    <n v="780"/>
    <n v="-23855.739999999962"/>
    <x v="101"/>
    <x v="0"/>
    <n v="6"/>
    <x v="5"/>
    <x v="1"/>
    <x v="0"/>
  </r>
  <r>
    <d v="2025-06-25T00:00:00"/>
    <s v="MATERIAIS DE ESCRITORIO   -MATERIAS DE ESCRITORIO (100,00%);"/>
    <m/>
    <n v="177.96"/>
    <n v="-24033.699999999961"/>
    <x v="64"/>
    <x v="0"/>
    <n v="6"/>
    <x v="5"/>
    <x v="1"/>
    <x v="0"/>
  </r>
  <r>
    <d v="2025-06-25T00:00:00"/>
    <s v="LOCAÇÃO DE ANDAIMES   -LOCAÇÃO ANDAIMES (100,00%);"/>
    <m/>
    <n v="27463.119999999999"/>
    <n v="-51496.819999999963"/>
    <x v="99"/>
    <x v="0"/>
    <n v="6"/>
    <x v="5"/>
    <x v="1"/>
    <x v="0"/>
  </r>
  <r>
    <d v="2025-06-25T00:00:00"/>
    <s v="FERRAMENTAS MANUAIS   -MATERIAIS / FERRAMENTAS  MANUAIS  (100,00%);"/>
    <m/>
    <n v="281"/>
    <n v="-51777.819999999963"/>
    <x v="18"/>
    <x v="0"/>
    <n v="6"/>
    <x v="5"/>
    <x v="1"/>
    <x v="0"/>
  </r>
  <r>
    <d v="2025-06-25T00:00:00"/>
    <s v="EPIS   -EPIS (100,00%);"/>
    <m/>
    <n v="320.60000000000002"/>
    <n v="-52098.419999999962"/>
    <x v="20"/>
    <x v="0"/>
    <n v="6"/>
    <x v="5"/>
    <x v="1"/>
    <x v="0"/>
  </r>
  <r>
    <d v="2025-06-25T00:00:00"/>
    <s v="MATERIAL DE CONSUMO   -MATERIAIS DE CONSUMO EM OBRAS  (100,00%);"/>
    <m/>
    <n v="728.4"/>
    <n v="-52826.819999999963"/>
    <x v="23"/>
    <x v="0"/>
    <n v="6"/>
    <x v="5"/>
    <x v="1"/>
    <x v="0"/>
  </r>
  <r>
    <d v="2025-06-25T00:00:00"/>
    <s v="EPIS   -EPIS (100,00%);"/>
    <m/>
    <n v="242.77"/>
    <n v="-53069.58999999996"/>
    <x v="20"/>
    <x v="0"/>
    <n v="6"/>
    <x v="5"/>
    <x v="1"/>
    <x v="0"/>
  </r>
  <r>
    <d v="2025-06-25T00:00:00"/>
    <s v="TREINAMENTO NR12/ NR20/ NR33/   -CURSOS / TREINAMENTOS  (100,00%);"/>
    <m/>
    <n v="589.6"/>
    <n v="-53659.189999999959"/>
    <x v="63"/>
    <x v="0"/>
    <n v="6"/>
    <x v="5"/>
    <x v="1"/>
    <x v="0"/>
  </r>
  <r>
    <d v="2025-06-25T00:00:00"/>
    <s v="TINTAS E SOLVENTES   -TINTAS E SOLVENTES (100,00%);"/>
    <m/>
    <n v="1317.73"/>
    <n v="-54976.919999999962"/>
    <x v="34"/>
    <x v="0"/>
    <n v="6"/>
    <x v="5"/>
    <x v="1"/>
    <x v="0"/>
  </r>
  <r>
    <d v="2025-06-25T00:00:00"/>
    <s v="EXAMES - ASO   -EXAMES  (100,00%);"/>
    <m/>
    <n v="327"/>
    <n v="-55303.919999999962"/>
    <x v="56"/>
    <x v="0"/>
    <n v="6"/>
    <x v="5"/>
    <x v="1"/>
    <x v="0"/>
  </r>
  <r>
    <d v="2025-06-25T00:00:00"/>
    <s v="EPIS   -EPIS (100,00%);"/>
    <m/>
    <n v="87"/>
    <n v="-55390.919999999962"/>
    <x v="20"/>
    <x v="0"/>
    <n v="6"/>
    <x v="5"/>
    <x v="1"/>
    <x v="0"/>
  </r>
  <r>
    <d v="2025-06-25T00:00:00"/>
    <s v="MAT. CONSUMO   -MATERIAIS DE CONSUMO EM OBRAS  (100,00%);"/>
    <m/>
    <n v="42.12"/>
    <n v="-55433.039999999964"/>
    <x v="23"/>
    <x v="0"/>
    <n v="6"/>
    <x v="5"/>
    <x v="1"/>
    <x v="0"/>
  </r>
  <r>
    <d v="2025-06-25T00:00:00"/>
    <s v="MATERIAIS DE CONSUMO   -MATERIAIS DE CONSUMO EM OBRAS  (100,00%);"/>
    <m/>
    <n v="550"/>
    <n v="-55983.039999999964"/>
    <x v="23"/>
    <x v="0"/>
    <n v="6"/>
    <x v="5"/>
    <x v="1"/>
    <x v="0"/>
  </r>
  <r>
    <d v="2025-06-25T00:00:00"/>
    <s v="TINTAS E SOLVENTES   -TINTAS E SOLVENTES (100,00%);"/>
    <m/>
    <n v="1491"/>
    <n v="-57474.039999999964"/>
    <x v="34"/>
    <x v="0"/>
    <n v="6"/>
    <x v="5"/>
    <x v="1"/>
    <x v="0"/>
  </r>
  <r>
    <d v="2025-06-25T00:00:00"/>
    <s v="RELATÓRIO AUDIOMÉTRICO E ADENDO PCMSO   -PROGRAMA DE SEGURANÇA DO TRABALHO  (100,00%);"/>
    <m/>
    <n v="877.51"/>
    <n v="-58351.549999999967"/>
    <x v="65"/>
    <x v="0"/>
    <n v="6"/>
    <x v="5"/>
    <x v="1"/>
    <x v="0"/>
  </r>
  <r>
    <d v="2025-06-25T00:00:00"/>
    <s v="TREINAMENTO NR05 - CIPAMIN   -CURSOS / TREINAMENTOS  (100,00%);"/>
    <m/>
    <n v="4144"/>
    <n v="-62495.549999999967"/>
    <x v="63"/>
    <x v="0"/>
    <n v="6"/>
    <x v="5"/>
    <x v="1"/>
    <x v="0"/>
  </r>
  <r>
    <d v="2025-06-25T00:00:00"/>
    <s v="FORNECIMENTO E CALIBRAÇÃO 03 MANÔMETROS   -SERVIÇO LAUDO TECNICO (100,00%);"/>
    <m/>
    <n v="755.54"/>
    <n v="-63251.089999999967"/>
    <x v="79"/>
    <x v="0"/>
    <n v="6"/>
    <x v="5"/>
    <x v="1"/>
    <x v="0"/>
  </r>
  <r>
    <d v="2025-06-25T00:00:00"/>
    <s v="EPIS   -EPIS (100,00%);"/>
    <m/>
    <n v="1038.33"/>
    <n v="-64289.419999999969"/>
    <x v="20"/>
    <x v="0"/>
    <n v="6"/>
    <x v="5"/>
    <x v="1"/>
    <x v="0"/>
  </r>
  <r>
    <d v="2025-06-25T00:00:00"/>
    <s v="MATERIAL DE CONSUMO   -MATERIAIS DE CONSUMO EM OBRAS  (100,00%);"/>
    <m/>
    <n v="290"/>
    <n v="-64579.419999999969"/>
    <x v="23"/>
    <x v="0"/>
    <n v="6"/>
    <x v="5"/>
    <x v="1"/>
    <x v="0"/>
  </r>
  <r>
    <d v="2025-06-25T00:00:00"/>
    <s v="TREINAMENTO REGRAS PELA VIDA 5.10 / NR12 / NR26   -CURSOS / TREINAMENTOS  (100,00%);"/>
    <m/>
    <n v="584.65"/>
    <n v="-65164.069999999971"/>
    <x v="63"/>
    <x v="0"/>
    <n v="6"/>
    <x v="5"/>
    <x v="1"/>
    <x v="0"/>
  </r>
  <r>
    <d v="2025-06-25T00:00:00"/>
    <s v="REGRAS PELA VIDA 5.13 / NR26   -CURSOS / TREINAMENTOS  (100,00%);"/>
    <m/>
    <n v="599.79999999999995"/>
    <n v="-65763.869999999966"/>
    <x v="63"/>
    <x v="0"/>
    <n v="6"/>
    <x v="5"/>
    <x v="1"/>
    <x v="0"/>
  </r>
  <r>
    <d v="2025-06-25T00:00:00"/>
    <s v="MANGUEIRA E CONEXÕES   -MANGUEIRAS / CONEXÕES (100,00%);"/>
    <m/>
    <n v="716.77"/>
    <n v="-66480.63999999997"/>
    <x v="106"/>
    <x v="0"/>
    <n v="6"/>
    <x v="5"/>
    <x v="1"/>
    <x v="0"/>
  </r>
  <r>
    <d v="2025-06-25T00:00:00"/>
    <s v="MATERIAL DE CONSUMO EM OBRA   -MATERIAIS DE CONSUMO EM OBRAS  (100,00%);"/>
    <m/>
    <n v="1300"/>
    <n v="-67780.63999999997"/>
    <x v="23"/>
    <x v="0"/>
    <n v="6"/>
    <x v="5"/>
    <x v="1"/>
    <x v="0"/>
  </r>
  <r>
    <d v="2025-06-25T00:00:00"/>
    <s v="NIOBIO   -Recebimento de Clientes (100,00%);"/>
    <n v="33461.699999999997"/>
    <m/>
    <n v="-34318.939999999973"/>
    <x v="3"/>
    <x v="0"/>
    <n v="6"/>
    <x v="5"/>
    <x v="1"/>
    <x v="0"/>
  </r>
  <r>
    <d v="2025-06-25T00:00:00"/>
    <s v="FOSFATO   -Recebimento de Clientes (100,00%);"/>
    <n v="68011.929999999993"/>
    <m/>
    <n v="33692.99000000002"/>
    <x v="3"/>
    <x v="0"/>
    <n v="6"/>
    <x v="5"/>
    <x v="1"/>
    <x v="0"/>
  </r>
  <r>
    <d v="2025-06-25T00:00:00"/>
    <s v="FOSFATO   -Recebimento de Clientes (100,00%);"/>
    <n v="52000.639999999999"/>
    <m/>
    <n v="85693.630000000019"/>
    <x v="3"/>
    <x v="0"/>
    <n v="6"/>
    <x v="5"/>
    <x v="1"/>
    <x v="0"/>
  </r>
  <r>
    <d v="2025-06-25T00:00:00"/>
    <s v="NIOBIO   -Recebimento de Clientes (100,00%);"/>
    <n v="47207.23"/>
    <m/>
    <n v="132900.86000000002"/>
    <x v="3"/>
    <x v="0"/>
    <n v="6"/>
    <x v="5"/>
    <x v="1"/>
    <x v="0"/>
  </r>
  <r>
    <d v="2025-06-25T00:00:00"/>
    <s v="FOSFATO   -Recebimento de Clientes (100,00%);"/>
    <n v="26643.070000000003"/>
    <m/>
    <n v="159543.93000000002"/>
    <x v="3"/>
    <x v="0"/>
    <n v="6"/>
    <x v="5"/>
    <x v="1"/>
    <x v="0"/>
  </r>
  <r>
    <d v="2025-06-25T00:00:00"/>
    <s v="ALIMENTAÇÃO ADM   -ALIMENTAÇÃO ADM (100,00%);"/>
    <m/>
    <n v="162"/>
    <n v="159381.93000000002"/>
    <x v="66"/>
    <x v="0"/>
    <n v="6"/>
    <x v="5"/>
    <x v="1"/>
    <x v="0"/>
  </r>
  <r>
    <d v="2025-06-26T00:00:00"/>
    <s v="EMPRESTIMO BANCO ITAU CAIXA AVAL   -PAGAMENTOS EMPRESTIMOS (100,00%);"/>
    <m/>
    <n v="6314.11"/>
    <n v="153067.82000000004"/>
    <x v="4"/>
    <x v="0"/>
    <n v="6"/>
    <x v="5"/>
    <x v="1"/>
    <x v="0"/>
  </r>
  <r>
    <d v="2025-06-26T00:00:00"/>
    <s v="R. DOS ABACATEIROS APT 04 - GESTORLUCIANO - PIX (62) 9 8112-3739   -ALUGUEL ALOJAMENTO  (100,00%);"/>
    <m/>
    <n v="4110"/>
    <n v="148957.82000000004"/>
    <x v="21"/>
    <x v="0"/>
    <n v="6"/>
    <x v="5"/>
    <x v="1"/>
    <x v="0"/>
  </r>
  <r>
    <d v="2025-06-26T00:00:00"/>
    <s v="R. DOS ABACATEIROS APT 04 - GESTORLUCIANO - PIX (62) 9 8112-3739   -ALUGUEL ALOJAMENTO  (100,00%);"/>
    <m/>
    <n v="821.88"/>
    <n v="148135.94000000003"/>
    <x v="21"/>
    <x v="0"/>
    <n v="6"/>
    <x v="5"/>
    <x v="1"/>
    <x v="0"/>
  </r>
  <r>
    <d v="2025-06-26T00:00:00"/>
    <s v="JOSE DHYEGO DE SOUSA BRANDAO - PIX (13) 9 9635-9823   -LOCAÇÃO MUNCK / GUINDASTES (100,00%);"/>
    <m/>
    <n v="800"/>
    <n v="147335.94000000003"/>
    <x v="37"/>
    <x v="0"/>
    <n v="6"/>
    <x v="5"/>
    <x v="1"/>
    <x v="0"/>
  </r>
  <r>
    <d v="2025-06-26T00:00:00"/>
    <s v="ELESSANDRO OLIVEIRA - PIX  elessandrodeoliveira07@gmail.com   -ALUGUEL ALOJAMENTO  (100,00%);"/>
    <m/>
    <n v="850"/>
    <n v="146485.94000000003"/>
    <x v="21"/>
    <x v="0"/>
    <n v="6"/>
    <x v="5"/>
    <x v="1"/>
    <x v="0"/>
  </r>
  <r>
    <d v="2025-06-26T00:00:00"/>
    <s v="ALIMENTAÇÃO FESTA ANIVERSARIANTE E ARRAIA   -ALIMENTAÇÃO ADM (100,00%);"/>
    <m/>
    <n v="11"/>
    <n v="146474.94000000003"/>
    <x v="66"/>
    <x v="0"/>
    <n v="6"/>
    <x v="5"/>
    <x v="1"/>
    <x v="0"/>
  </r>
  <r>
    <d v="2025-06-26T00:00:00"/>
    <s v="ZEQUINHA BORDADOS - PIX 05.480.460/0001-88   -UNIFORMES (100,00%);"/>
    <m/>
    <n v="1156.4000000000001"/>
    <n v="145318.54000000004"/>
    <x v="19"/>
    <x v="0"/>
    <n v="6"/>
    <x v="5"/>
    <x v="1"/>
    <x v="0"/>
  </r>
  <r>
    <d v="2025-06-26T00:00:00"/>
    <s v="RAMON JESUS FERREIRA - PIX 033.582.191-00   -MATERIAS DE ESCRITORIO (100,00%);"/>
    <m/>
    <n v="650"/>
    <n v="144668.54000000004"/>
    <x v="64"/>
    <x v="0"/>
    <n v="6"/>
    <x v="5"/>
    <x v="1"/>
    <x v="0"/>
  </r>
  <r>
    <d v="2025-06-26T00:00:00"/>
    <s v="GABRIELLE ELIAS DE FREITAS - PIX (64) 9 9259-1215   -FRETE TRANSPORTADORA (100,00%);"/>
    <m/>
    <n v="80"/>
    <n v="144588.54000000004"/>
    <x v="31"/>
    <x v="0"/>
    <n v="6"/>
    <x v="5"/>
    <x v="1"/>
    <x v="0"/>
  </r>
  <r>
    <d v="2025-06-26T00:00:00"/>
    <s v="ERIVALDO NUNES DE ANDRADE   -PASSAGENS FUNCIONARIOS (100,00%);"/>
    <m/>
    <n v="1500"/>
    <n v="143088.54000000004"/>
    <x v="36"/>
    <x v="0"/>
    <n v="6"/>
    <x v="5"/>
    <x v="1"/>
    <x v="0"/>
  </r>
  <r>
    <d v="2025-06-26T00:00:00"/>
    <s v="ALDA MARA MONTEIRO SILVA   -MULTA RESCISORIAS FGTS (100,00%);"/>
    <m/>
    <n v="1774.46"/>
    <n v="141314.08000000005"/>
    <x v="29"/>
    <x v="0"/>
    <n v="6"/>
    <x v="5"/>
    <x v="1"/>
    <x v="0"/>
  </r>
  <r>
    <d v="2025-06-26T00:00:00"/>
    <s v="ALDA MARA MONTEIRO SILVA   -ACERTO RESCISORIOS  (100,00%);"/>
    <m/>
    <n v="8422.86"/>
    <n v="132891.22000000003"/>
    <x v="51"/>
    <x v="0"/>
    <n v="6"/>
    <x v="5"/>
    <x v="1"/>
    <x v="0"/>
  </r>
  <r>
    <d v="2025-06-26T00:00:00"/>
    <s v="EVA PEREIRA FONSECA   -MULTA RESCISORIAS FGTS (100,00%);"/>
    <m/>
    <n v="950.5"/>
    <n v="131940.72000000003"/>
    <x v="29"/>
    <x v="0"/>
    <n v="6"/>
    <x v="5"/>
    <x v="1"/>
    <x v="0"/>
  </r>
  <r>
    <d v="2025-06-26T00:00:00"/>
    <s v="EVA PEREIRA FONSECA   -ACERTO RESCISORIOS  (100,00%);"/>
    <m/>
    <n v="5530.93"/>
    <n v="126409.79000000004"/>
    <x v="51"/>
    <x v="0"/>
    <n v="6"/>
    <x v="5"/>
    <x v="1"/>
    <x v="0"/>
  </r>
  <r>
    <d v="2025-06-26T00:00:00"/>
    <s v="ALIMENTAÇÃO ADM   -ALIMENTAÇÃO ADM (100,00%);"/>
    <m/>
    <n v="162"/>
    <n v="126247.79000000004"/>
    <x v="66"/>
    <x v="0"/>
    <n v="6"/>
    <x v="5"/>
    <x v="1"/>
    <x v="0"/>
  </r>
  <r>
    <d v="2025-06-26T00:00:00"/>
    <s v="RAIMUNDO DE SOUSA - PIX 12.002.882/0001-03   -MAQUINAS / EQUIPAMENTOS  (100,00%);"/>
    <m/>
    <n v="960"/>
    <n v="125287.79000000004"/>
    <x v="38"/>
    <x v="0"/>
    <n v="6"/>
    <x v="5"/>
    <x v="1"/>
    <x v="0"/>
  </r>
  <r>
    <d v="2025-06-27T00:00:00"/>
    <s v="LAVAGEM RANGER GILVAN   -SERVIÇO LAVA JATO (100,00%);"/>
    <m/>
    <n v="100"/>
    <n v="125187.79000000004"/>
    <x v="47"/>
    <x v="0"/>
    <n v="6"/>
    <x v="5"/>
    <x v="1"/>
    <x v="0"/>
  </r>
  <r>
    <d v="2025-06-27T00:00:00"/>
    <s v="MANUTENÇÃO EQUIPAMENTOS   -MANUTENÇÃO/PEÇAS MAQUINAS E EQUIPAMENTOS (100,00%);"/>
    <m/>
    <n v="224"/>
    <n v="124963.79000000004"/>
    <x v="48"/>
    <x v="0"/>
    <n v="6"/>
    <x v="5"/>
    <x v="1"/>
    <x v="0"/>
  </r>
  <r>
    <d v="2025-06-27T00:00:00"/>
    <s v="REVISÃO 40.000 KM OROCH   -MANUTENÇÃO/PEÇAS  VEICULOS (100,00%);"/>
    <m/>
    <n v="900"/>
    <n v="124063.79000000004"/>
    <x v="43"/>
    <x v="0"/>
    <n v="6"/>
    <x v="5"/>
    <x v="1"/>
    <x v="0"/>
  </r>
  <r>
    <d v="2025-06-27T00:00:00"/>
    <s v="ENTRADA FRETE COMPRESSOR GOIÂNIA X SERRA SALITRE   -FRETE MATERIAIS E EQUIPAMENTOS (100,00%);"/>
    <m/>
    <n v="1000"/>
    <n v="123063.79000000004"/>
    <x v="40"/>
    <x v="0"/>
    <n v="6"/>
    <x v="5"/>
    <x v="1"/>
    <x v="0"/>
  </r>
  <r>
    <d v="2025-06-27T00:00:00"/>
    <s v="PASSAGEM FUNCIONÁRIO CARLOS ANTONIO FERREIRA DOS SANT   -PASSAGENS FUNCIONARIOS (100,00%);"/>
    <m/>
    <n v="1740"/>
    <n v="121323.79000000004"/>
    <x v="36"/>
    <x v="0"/>
    <n v="6"/>
    <x v="5"/>
    <x v="1"/>
    <x v="0"/>
  </r>
  <r>
    <d v="2025-06-27T00:00:00"/>
    <s v="PASSAGENS FUNCIONARIOS EQUIPE ANDAIMES   -PASSAGENS FUNCIONARIOS (100,00%);"/>
    <m/>
    <n v="250"/>
    <n v="121073.79000000004"/>
    <x v="36"/>
    <x v="0"/>
    <n v="6"/>
    <x v="5"/>
    <x v="1"/>
    <x v="0"/>
  </r>
  <r>
    <d v="2025-06-27T00:00:00"/>
    <s v="GRAN HOTEL GALEAO LTDA - PIX GRAN HOTEL GALEAO LTDA   -HOTEL FUNCIONARIOS (100,00%);"/>
    <m/>
    <n v="285"/>
    <n v="120788.79000000004"/>
    <x v="44"/>
    <x v="0"/>
    <n v="6"/>
    <x v="5"/>
    <x v="1"/>
    <x v="0"/>
  </r>
  <r>
    <d v="2025-06-27T00:00:00"/>
    <s v="SERVIÇO PISO CMOC   -TINTAS E SOLVENTES (100,00%);"/>
    <m/>
    <n v="4448.51"/>
    <n v="116340.28000000004"/>
    <x v="34"/>
    <x v="0"/>
    <n v="6"/>
    <x v="5"/>
    <x v="1"/>
    <x v="0"/>
  </r>
  <r>
    <d v="2025-06-27T00:00:00"/>
    <s v="VENDA DE TINTA EUROCHEM   -TINTAS E SOLVENTES (100,00%);"/>
    <m/>
    <n v="8313.61"/>
    <n v="108026.67000000004"/>
    <x v="34"/>
    <x v="0"/>
    <n v="6"/>
    <x v="5"/>
    <x v="1"/>
    <x v="0"/>
  </r>
  <r>
    <d v="2025-06-27T00:00:00"/>
    <s v="CLAUDEMIR NUNES DA SILVA - PIX (62) 9 9193-5380   -SERVIÇO MOTOBOY / UBER  (100,00%);"/>
    <m/>
    <n v="50"/>
    <n v="107976.67000000004"/>
    <x v="73"/>
    <x v="0"/>
    <n v="6"/>
    <x v="5"/>
    <x v="1"/>
    <x v="0"/>
  </r>
  <r>
    <d v="2025-06-27T00:00:00"/>
    <s v="SERGIO  CPF 006.626.551-76   -FRETE TRANSPORTADORA (100,00%);"/>
    <m/>
    <n v="300"/>
    <n v="107676.67000000004"/>
    <x v="31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239.98"/>
    <n v="107436.69000000005"/>
    <x v="43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100.01"/>
    <n v="107336.68000000005"/>
    <x v="26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39.01"/>
    <n v="107297.67000000006"/>
    <x v="23"/>
    <x v="0"/>
    <n v="6"/>
    <x v="5"/>
    <x v="1"/>
    <x v="0"/>
  </r>
  <r>
    <d v="2025-06-27T00:00:00"/>
    <s v="BRUSAO E CALÇA DE RASPA   -EPIS (100,00%);"/>
    <m/>
    <n v="2482.4"/>
    <n v="104815.27000000006"/>
    <x v="20"/>
    <x v="0"/>
    <n v="6"/>
    <x v="5"/>
    <x v="1"/>
    <x v="0"/>
  </r>
  <r>
    <d v="2025-06-27T00:00:00"/>
    <s v="JULIO CESAR DE OLIVEIRA QUEIROZ - PIX 416.142.593-72   -TRANSPORTE FUNCIONARIOS  (100,00%);"/>
    <m/>
    <n v="7280"/>
    <n v="97535.270000000048"/>
    <x v="39"/>
    <x v="0"/>
    <n v="6"/>
    <x v="5"/>
    <x v="1"/>
    <x v="0"/>
  </r>
  <r>
    <d v="2025-06-27T00:00:00"/>
    <s v="DESPESAS VIAGEM P/ ALEM PARAIBA MG E NOTAS REF. SEMANA 16/06 A 20/06   -SERVIÇO LAVA JATO (6,74%);"/>
    <m/>
    <n v="190.01"/>
    <n v="97345.260000000053"/>
    <x v="47"/>
    <x v="0"/>
    <n v="6"/>
    <x v="5"/>
    <x v="1"/>
    <x v="0"/>
  </r>
  <r>
    <d v="2025-06-27T00:00:00"/>
    <s v="COMBUSTIVEL VEICULOS (27,11%)"/>
    <m/>
    <n v="764.29"/>
    <n v="96580.970000000059"/>
    <x v="26"/>
    <x v="0"/>
    <n v="6"/>
    <x v="5"/>
    <x v="1"/>
    <x v="0"/>
  </r>
  <r>
    <d v="2025-06-27T00:00:00"/>
    <s v="HOTEL FUNCIONARIOS (9,58%)"/>
    <m/>
    <n v="270.08"/>
    <n v="96310.890000000058"/>
    <x v="44"/>
    <x v="0"/>
    <n v="6"/>
    <x v="5"/>
    <x v="1"/>
    <x v="0"/>
  </r>
  <r>
    <d v="2025-06-27T00:00:00"/>
    <s v="REFEIÇÕES FUNCIONARIOS  (18,35%);"/>
    <m/>
    <n v="517.32000000000005"/>
    <n v="95793.570000000051"/>
    <x v="35"/>
    <x v="0"/>
    <n v="6"/>
    <x v="5"/>
    <x v="1"/>
    <x v="0"/>
  </r>
  <r>
    <d v="2025-06-27T00:00:00"/>
    <s v="MATERIAIS DE LIMPEZA / HIGIENE  (17,48%);"/>
    <m/>
    <n v="492.8"/>
    <n v="95300.770000000048"/>
    <x v="28"/>
    <x v="0"/>
    <n v="6"/>
    <x v="5"/>
    <x v="1"/>
    <x v="0"/>
  </r>
  <r>
    <d v="2025-06-27T00:00:00"/>
    <s v="PEDAGIOS  (8,16%)"/>
    <m/>
    <n v="230.04"/>
    <n v="95070.730000000054"/>
    <x v="72"/>
    <x v="0"/>
    <n v="6"/>
    <x v="5"/>
    <x v="1"/>
    <x v="0"/>
  </r>
  <r>
    <d v="2025-06-27T00:00:00"/>
    <s v="SERVIÇO MOTOBOY / UBER  (9,22%)"/>
    <m/>
    <n v="259.93"/>
    <n v="94810.800000000061"/>
    <x v="73"/>
    <x v="0"/>
    <n v="6"/>
    <x v="5"/>
    <x v="1"/>
    <x v="0"/>
  </r>
  <r>
    <d v="2025-06-27T00:00:00"/>
    <s v="INTERNET OBRAS  (3,37%)"/>
    <m/>
    <n v="94.76"/>
    <n v="94716.040000000066"/>
    <x v="30"/>
    <x v="0"/>
    <n v="6"/>
    <x v="5"/>
    <x v="1"/>
    <x v="0"/>
  </r>
  <r>
    <d v="2025-06-27T00:00:00"/>
    <s v="DESPESAS SEMANA REF. 16/06 A 20/06   -LOCAÇÃO MUNCK / GUINDASTES (44,08%)"/>
    <m/>
    <n v="800.05"/>
    <n v="93915.990000000063"/>
    <x v="37"/>
    <x v="0"/>
    <n v="6"/>
    <x v="5"/>
    <x v="1"/>
    <x v="0"/>
  </r>
  <r>
    <d v="2025-06-27T00:00:00"/>
    <s v="REFEIÇÕES FUNCIONARIOS  (2,15%)"/>
    <m/>
    <n v="39.020000000000003"/>
    <n v="93876.970000000059"/>
    <x v="35"/>
    <x v="0"/>
    <n v="6"/>
    <x v="5"/>
    <x v="1"/>
    <x v="0"/>
  </r>
  <r>
    <d v="2025-06-27T00:00:00"/>
    <s v="MANGUEIRAS / CONEXÕES (41,32%"/>
    <m/>
    <n v="749.95"/>
    <n v="93127.020000000062"/>
    <x v="106"/>
    <x v="0"/>
    <n v="6"/>
    <x v="5"/>
    <x v="1"/>
    <x v="0"/>
  </r>
  <r>
    <d v="2025-06-27T00:00:00"/>
    <s v="SERVIÇO SERRALHEIRO  (8,26%);"/>
    <m/>
    <n v="149.91"/>
    <n v="92977.110000000059"/>
    <x v="49"/>
    <x v="0"/>
    <n v="6"/>
    <x v="5"/>
    <x v="1"/>
    <x v="0"/>
  </r>
  <r>
    <d v="2025-06-27T00:00:00"/>
    <s v="MATERIAIS DE CONSUMO EM OBRAS  (4,19%);"/>
    <m/>
    <n v="76.069999999999993"/>
    <n v="92901.040000000052"/>
    <x v="23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209.99"/>
    <n v="92691.050000000047"/>
    <x v="47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39.979999999999997"/>
    <n v="92651.070000000051"/>
    <x v="43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300.02999999999997"/>
    <n v="92351.040000000052"/>
    <x v="26"/>
    <x v="0"/>
    <n v="6"/>
    <x v="5"/>
    <x v="1"/>
    <x v="0"/>
  </r>
  <r>
    <d v="2025-06-27T00:00:00"/>
    <s v="FINANCIAMENTO OROCH   -FINANCIAMENTO (100,00%);"/>
    <m/>
    <n v="3601.26"/>
    <n v="88749.780000000057"/>
    <x v="9"/>
    <x v="0"/>
    <n v="6"/>
    <x v="5"/>
    <x v="1"/>
    <x v="0"/>
  </r>
  <r>
    <d v="2025-06-27T00:00:00"/>
    <s v="ALIMENTAÇÃO ADM   -ALIMENTAÇÃO ADM (100,00%);"/>
    <m/>
    <n v="164"/>
    <n v="88585.780000000057"/>
    <x v="66"/>
    <x v="0"/>
    <n v="6"/>
    <x v="5"/>
    <x v="1"/>
    <x v="0"/>
  </r>
  <r>
    <d v="2025-06-30T00:00:00"/>
    <s v="EXAME ADMISSIONAL - RENATO SILVA SANTOS   -EXAMES  (100,00%);"/>
    <m/>
    <n v="30"/>
    <n v="88555.780000000057"/>
    <x v="56"/>
    <x v="0"/>
    <n v="6"/>
    <x v="5"/>
    <x v="1"/>
    <x v="0"/>
  </r>
  <r>
    <d v="2025-06-30T00:00:00"/>
    <s v="TINTAS E SOLVENTES   -TINTAS E SOLVENTES (100,00%);"/>
    <m/>
    <n v="720"/>
    <n v="87835.780000000057"/>
    <x v="34"/>
    <x v="0"/>
    <n v="6"/>
    <x v="5"/>
    <x v="1"/>
    <x v="0"/>
  </r>
  <r>
    <d v="2025-06-30T00:00:00"/>
    <s v="TRANSFERÊNCIA ENTRE BANCOS ITAÚ X CEF   -Transferência entre Bancos (100,00%);"/>
    <m/>
    <n v="21000"/>
    <n v="66835.780000000057"/>
    <x v="1"/>
    <x v="0"/>
    <n v="6"/>
    <x v="5"/>
    <x v="1"/>
    <x v="0"/>
  </r>
  <r>
    <d v="2025-06-30T00:00:00"/>
    <s v="PARCELAMENTO ENTRADA PGFN 011319029 1-6   -PARCELAMENTO (100,00%);"/>
    <m/>
    <n v="2472.92"/>
    <n v="64362.860000000059"/>
    <x v="10"/>
    <x v="0"/>
    <n v="6"/>
    <x v="5"/>
    <x v="1"/>
    <x v="0"/>
  </r>
  <r>
    <d v="2025-06-30T00:00:00"/>
    <s v="PARCELAMENTO PGFN SISPAR 012544309   -PARCELAMENTO (100,00%);"/>
    <m/>
    <n v="548.53"/>
    <n v="63814.33000000006"/>
    <x v="10"/>
    <x v="0"/>
    <n v="6"/>
    <x v="5"/>
    <x v="1"/>
    <x v="0"/>
  </r>
  <r>
    <d v="2025-06-30T00:00:00"/>
    <s v="PARCELAMENTO PGFN SISPAR 012544350   -PARCELAMENTO (100,00%);"/>
    <m/>
    <n v="2345.25"/>
    <n v="61469.08000000006"/>
    <x v="10"/>
    <x v="0"/>
    <n v="6"/>
    <x v="5"/>
    <x v="1"/>
    <x v="0"/>
  </r>
  <r>
    <d v="2025-06-30T00:00:00"/>
    <s v="PGFN DESCRIÇÃO SISPAR 006893211   -PARCELAMENTO (100,00%);"/>
    <m/>
    <n v="2381.02"/>
    <n v="59088.060000000063"/>
    <x v="10"/>
    <x v="0"/>
    <n v="6"/>
    <x v="5"/>
    <x v="1"/>
    <x v="0"/>
  </r>
  <r>
    <d v="2025-06-30T00:00:00"/>
    <s v="PGFN DESCRIÇÃO SISPAR 009515789   -PARCELAMENTO (100,00%);"/>
    <m/>
    <n v="2113.5"/>
    <n v="56974.560000000063"/>
    <x v="10"/>
    <x v="0"/>
    <n v="6"/>
    <x v="5"/>
    <x v="1"/>
    <x v="0"/>
  </r>
  <r>
    <d v="2025-06-30T00:00:00"/>
    <s v="DAS PARCSN VERSAO 2.0.0   -PARCELAMENTO (100,00%);"/>
    <m/>
    <n v="1117.47"/>
    <n v="55857.090000000062"/>
    <x v="10"/>
    <x v="0"/>
    <n v="6"/>
    <x v="5"/>
    <x v="1"/>
    <x v="0"/>
  </r>
  <r>
    <d v="2025-06-30T00:00:00"/>
    <s v="GPS DESCRIÇÃO 637648862   -PARCELAMENTO (100,00%);"/>
    <m/>
    <n v="3073.44"/>
    <n v="52783.65000000006"/>
    <x v="10"/>
    <x v="0"/>
    <n v="6"/>
    <x v="5"/>
    <x v="1"/>
    <x v="0"/>
  </r>
  <r>
    <d v="2025-06-30T00:00:00"/>
    <s v="GPS DESCRIÇÃO 639886841   -PARCELAMENTO (100,00%);"/>
    <m/>
    <n v="4584.96"/>
    <n v="48198.690000000061"/>
    <x v="10"/>
    <x v="0"/>
    <n v="6"/>
    <x v="5"/>
    <x v="1"/>
    <x v="0"/>
  </r>
  <r>
    <d v="2025-06-30T00:00:00"/>
    <s v="DARF DESCRIÇÃO 02110001200404633142202/22   -PARCELAMENTO (100,00%);"/>
    <m/>
    <n v="9972.66"/>
    <n v="38226.030000000057"/>
    <x v="10"/>
    <x v="0"/>
    <n v="6"/>
    <x v="5"/>
    <x v="1"/>
    <x v="0"/>
  </r>
  <r>
    <d v="2025-06-30T00:00:00"/>
    <s v="DARF DESCRIÇÃO 02110001200418536862273/22   -PARCELAMENTO (100,00%);"/>
    <m/>
    <n v="6743.86"/>
    <n v="31482.170000000056"/>
    <x v="10"/>
    <x v="0"/>
    <n v="6"/>
    <x v="5"/>
    <x v="1"/>
    <x v="0"/>
  </r>
  <r>
    <d v="2025-06-30T00:00:00"/>
    <s v="COMBUSTÍVEL RANGER   -COMBUSTIVEL VEICULOS (100,00%);"/>
    <m/>
    <n v="50"/>
    <n v="31432.170000000056"/>
    <x v="26"/>
    <x v="0"/>
    <n v="6"/>
    <x v="5"/>
    <x v="1"/>
    <x v="0"/>
  </r>
  <r>
    <d v="2025-06-30T00:00:00"/>
    <s v="VALE TRANSPORTE REF. 23 DIAS   -TRANSPORTE FUNCIONARIOS  (100,00%);"/>
    <m/>
    <n v="197.8"/>
    <n v="31234.370000000057"/>
    <x v="39"/>
    <x v="0"/>
    <n v="6"/>
    <x v="5"/>
    <x v="1"/>
    <x v="0"/>
  </r>
  <r>
    <d v="2025-06-30T00:00:00"/>
    <s v="GABRIELLE ELIAS DE FREITAS - PIX (64) 9 9259-1215   -FRETE TRANSPORTADORA (100,00%);"/>
    <m/>
    <n v="70"/>
    <n v="31164.370000000057"/>
    <x v="31"/>
    <x v="0"/>
    <n v="6"/>
    <x v="5"/>
    <x v="1"/>
    <x v="0"/>
  </r>
  <r>
    <d v="2025-06-30T00:00:00"/>
    <s v="REVISÃO 40.000 KM OROCH   -MANUTENÇÃO/PEÇAS  VEICULOS (100,00%);"/>
    <m/>
    <n v="342.17"/>
    <n v="30822.200000000059"/>
    <x v="43"/>
    <x v="0"/>
    <n v="6"/>
    <x v="5"/>
    <x v="1"/>
    <x v="0"/>
  </r>
  <r>
    <d v="2025-06-30T00:00:00"/>
    <s v="VALE TRANSPORTE REF. 23 DIAS   -TRANSPORTE FUNCIONARIOS  (100,00%);"/>
    <m/>
    <n v="197.8"/>
    <n v="30624.40000000006"/>
    <x v="39"/>
    <x v="0"/>
    <n v="6"/>
    <x v="5"/>
    <x v="1"/>
    <x v="0"/>
  </r>
  <r>
    <d v="2025-06-30T00:00:00"/>
    <s v="VALE TRANSPORTE REF. 23 DIAS   -TRANSPORTE FUNCIONARIOS  (100,00%);"/>
    <m/>
    <n v="197.8"/>
    <n v="30426.60000000006"/>
    <x v="39"/>
    <x v="0"/>
    <n v="6"/>
    <x v="5"/>
    <x v="1"/>
    <x v="0"/>
  </r>
  <r>
    <d v="2025-06-30T00:00:00"/>
    <s v="VALE TRANSPORTE REF. 23 DIAS   -TRANSPORTE FUNCIONARIOS  (100,00%);"/>
    <m/>
    <n v="197.8"/>
    <n v="30228.800000000061"/>
    <x v="39"/>
    <x v="0"/>
    <n v="6"/>
    <x v="5"/>
    <x v="1"/>
    <x v="0"/>
  </r>
  <r>
    <d v="2025-06-30T00:00:00"/>
    <s v="VALE TRANSPORTE REF. 23 DIAS   -TRANSPORTE FUNCIONARIOS  (100,00%);"/>
    <m/>
    <n v="197.8"/>
    <n v="30031.000000000062"/>
    <x v="39"/>
    <x v="0"/>
    <n v="6"/>
    <x v="5"/>
    <x v="1"/>
    <x v="0"/>
  </r>
  <r>
    <d v="2025-06-30T00:00:00"/>
    <s v="VALE TRANSPORTE REF. 23 DIAS   -TRANSPORTE FUNCIONARIOS  (100,00%);"/>
    <m/>
    <n v="197.8"/>
    <n v="29833.200000000063"/>
    <x v="39"/>
    <x v="0"/>
    <n v="6"/>
    <x v="5"/>
    <x v="1"/>
    <x v="0"/>
  </r>
  <r>
    <d v="2025-06-30T00:00:00"/>
    <s v="MARIELI ALVES CARDOSO   -FERIAS  (100,00%);"/>
    <m/>
    <n v="2637.51"/>
    <n v="27195.690000000061"/>
    <x v="25"/>
    <x v="0"/>
    <n v="6"/>
    <x v="5"/>
    <x v="1"/>
    <x v="0"/>
  </r>
  <r>
    <d v="2025-06-30T00:00:00"/>
    <s v="ELIAS LEONCIO DE PAULA - PIX (62) 9 9959-2188   -MANUTENÇÃO/PEÇAS MAQUINAS E EQUIPAMENTOS (100,00%);"/>
    <m/>
    <n v="559.5"/>
    <n v="26636.190000000061"/>
    <x v="48"/>
    <x v="0"/>
    <n v="6"/>
    <x v="5"/>
    <x v="1"/>
    <x v="0"/>
  </r>
  <r>
    <d v="2025-06-30T00:00:00"/>
    <s v="saldo "/>
    <m/>
    <n v="26636.19"/>
    <n v="0"/>
    <x v="110"/>
    <x v="0"/>
    <n v="6"/>
    <x v="5"/>
    <x v="1"/>
    <x v="0"/>
  </r>
  <r>
    <d v="2025-07-01T00:00:00"/>
    <s v="saldo inicial "/>
    <m/>
    <m/>
    <n v="-8714.2800000000007"/>
    <x v="0"/>
    <x v="0"/>
    <n v="7"/>
    <x v="6"/>
    <x v="0"/>
    <x v="0"/>
  </r>
  <r>
    <d v="2025-07-01T00:00:00"/>
    <s v="DEB IOF / DEB JUROS-JUROS BANCARIOS  (100,00%);"/>
    <m/>
    <n v="892.52"/>
    <n v="-9606.8000000000011"/>
    <x v="2"/>
    <x v="0"/>
    <n v="7"/>
    <x v="6"/>
    <x v="0"/>
    <x v="0"/>
  </r>
  <r>
    <d v="2025-07-02T00:00:00"/>
    <s v="TRANSFERÊNCIA ENTRE BANCOS ITAÚ X CEF-Transferência entre Bancos (100,00%);"/>
    <n v="10000"/>
    <m/>
    <n v="393.19999999999891"/>
    <x v="6"/>
    <x v="0"/>
    <n v="7"/>
    <x v="6"/>
    <x v="0"/>
    <x v="0"/>
  </r>
  <r>
    <d v="2025-07-04T00:00:00"/>
    <s v="FOLHA PGTO REF. MÊS 06/2025-SALARIO (100,00%);"/>
    <m/>
    <n v="369029.24"/>
    <n v="-368636.04"/>
    <x v="7"/>
    <x v="0"/>
    <n v="7"/>
    <x v="6"/>
    <x v="0"/>
    <x v="0"/>
  </r>
  <r>
    <d v="2025-07-04T00:00:00"/>
    <s v="TRANSFERÊNCIA ENTRE BANCOS SAFRA X CEF-Transferência entre Bancos (100,00%);"/>
    <n v="188072.81"/>
    <m/>
    <n v="-180563.22999999998"/>
    <x v="6"/>
    <x v="0"/>
    <n v="7"/>
    <x v="6"/>
    <x v="0"/>
    <x v="0"/>
  </r>
  <r>
    <d v="2025-07-04T00:00:00"/>
    <s v="-Recebimento de Clientes (100,00%);"/>
    <n v="3115.86"/>
    <m/>
    <n v="-177447.37"/>
    <x v="3"/>
    <x v="0"/>
    <n v="7"/>
    <x v="6"/>
    <x v="0"/>
    <x v="0"/>
  </r>
  <r>
    <d v="2025-07-04T00:00:00"/>
    <s v="-Recebimento de Clientes (100,00%);"/>
    <n v="53789.939999999995"/>
    <m/>
    <n v="-123657.43"/>
    <x v="3"/>
    <x v="0"/>
    <n v="7"/>
    <x v="6"/>
    <x v="0"/>
    <x v="0"/>
  </r>
  <r>
    <d v="2025-07-04T00:00:00"/>
    <s v="-Recebimento de Clientes (100,00%);"/>
    <n v="25296.449999999997"/>
    <m/>
    <n v="-98360.98"/>
    <x v="3"/>
    <x v="0"/>
    <n v="7"/>
    <x v="6"/>
    <x v="0"/>
    <x v="0"/>
  </r>
  <r>
    <d v="2025-07-04T00:00:00"/>
    <s v="-Recebimento de Clientes (100,00%);"/>
    <n v="31505.63"/>
    <m/>
    <n v="-66855.349999999991"/>
    <x v="3"/>
    <x v="0"/>
    <n v="7"/>
    <x v="6"/>
    <x v="0"/>
    <x v="0"/>
  </r>
  <r>
    <d v="2025-07-04T00:00:00"/>
    <s v="RECIBO LOC-Recebimento de Clientes (100,00%);"/>
    <n v="67248.55"/>
    <m/>
    <n v="393.20000000001164"/>
    <x v="3"/>
    <x v="0"/>
    <n v="7"/>
    <x v="6"/>
    <x v="0"/>
    <x v="0"/>
  </r>
  <r>
    <d v="2025-07-07T00:00:00"/>
    <s v="TRANSFERÊNCIA ENTRE BANCOS CEF X ITAÚ-Transferência entre Bancos (100,00%);"/>
    <m/>
    <n v="10000"/>
    <n v="-9606.7999999999884"/>
    <x v="1"/>
    <x v="0"/>
    <n v="7"/>
    <x v="6"/>
    <x v="0"/>
    <x v="0"/>
  </r>
  <r>
    <d v="2025-07-07T00:00:00"/>
    <s v="valor liquido 12.748,27-Recebimento de Clientes (100,00%);"/>
    <n v="14549.91"/>
    <m/>
    <n v="4943.1100000000115"/>
    <x v="3"/>
    <x v="0"/>
    <n v="7"/>
    <x v="6"/>
    <x v="0"/>
    <x v="0"/>
  </r>
  <r>
    <d v="2025-07-08T00:00:00"/>
    <s v="DEB TARIFA-TARIFAS BANCARIAS (100,00%);"/>
    <m/>
    <n v="198.8"/>
    <n v="4744.3100000000113"/>
    <x v="8"/>
    <x v="0"/>
    <n v="7"/>
    <x v="6"/>
    <x v="0"/>
    <x v="0"/>
  </r>
  <r>
    <d v="2025-07-09T00:00:00"/>
    <s v="EMPRESTIMO BANCO CAIXA / PEGO PARA PAGAR MERCANTIL-PAGAMENTOS EMPRESTIMOS (100,00%);"/>
    <m/>
    <n v="20519.21"/>
    <n v="-15774.899999999987"/>
    <x v="4"/>
    <x v="0"/>
    <n v="7"/>
    <x v="6"/>
    <x v="0"/>
    <x v="0"/>
  </r>
  <r>
    <d v="2025-07-09T00:00:00"/>
    <s v="TRANSFERÊNCIA ENTRE BANCOS ITAÚ X CEF-Transferência entre Bancos (100,00%);"/>
    <n v="6000"/>
    <m/>
    <n v="-9774.8999999999869"/>
    <x v="6"/>
    <x v="0"/>
    <n v="7"/>
    <x v="6"/>
    <x v="0"/>
    <x v="0"/>
  </r>
  <r>
    <d v="2025-07-10T00:00:00"/>
    <s v="DB T CESTA-TARIFAS BANCARIAS (100,00%);"/>
    <m/>
    <n v="189"/>
    <n v="-9963.8999999999869"/>
    <x v="8"/>
    <x v="0"/>
    <n v="7"/>
    <x v="6"/>
    <x v="0"/>
    <x v="0"/>
  </r>
  <r>
    <d v="2025-07-17T00:00:00"/>
    <s v="PROCESSO TRABALHISTA RICARDO JOSÉ DO NASCIMENTO-GUIAS TRABALHISTAS E PROCESSO (100,00%);"/>
    <m/>
    <n v="126.31"/>
    <n v="-10090.209999999986"/>
    <x v="15"/>
    <x v="0"/>
    <n v="7"/>
    <x v="6"/>
    <x v="0"/>
    <x v="0"/>
  </r>
  <r>
    <d v="2025-07-17T00:00:00"/>
    <s v="TRANSFERÊNCIA ENTRE BANCOS ITAÚ X CEF-Transferência entre Bancos (100,00%);"/>
    <n v="1000"/>
    <m/>
    <n v="-9090.2099999999864"/>
    <x v="6"/>
    <x v="0"/>
    <n v="7"/>
    <x v="6"/>
    <x v="0"/>
    <x v="0"/>
  </r>
  <r>
    <d v="2025-07-21T00:00:00"/>
    <s v="ADIANTAMENTO 40%-SALARIO (100,00%);"/>
    <m/>
    <n v="70606.559999999998"/>
    <n v="-79696.76999999999"/>
    <x v="7"/>
    <x v="0"/>
    <n v="7"/>
    <x v="6"/>
    <x v="0"/>
    <x v="0"/>
  </r>
  <r>
    <d v="2025-07-21T00:00:00"/>
    <s v="TRANSFERÊNCIA ENTRE BANCOS ITAÚ X CEF-Transferência entre Bancos (100,00%);"/>
    <n v="70606.559999999998"/>
    <m/>
    <n v="-9090.2099999999919"/>
    <x v="6"/>
    <x v="0"/>
    <n v="7"/>
    <x v="6"/>
    <x v="0"/>
    <x v="0"/>
  </r>
  <r>
    <d v="2025-07-22T00:00:00"/>
    <s v="EMPRESTIMO BANCO CAIXA / CAPITAL DE GIRO R$ 300.000,00-PAGAMENTOS EMPRESTIMOS (100,00%);"/>
    <m/>
    <n v="16185.18"/>
    <n v="-25275.389999999992"/>
    <x v="4"/>
    <x v="0"/>
    <n v="7"/>
    <x v="6"/>
    <x v="0"/>
    <x v="0"/>
  </r>
  <r>
    <d v="2025-07-22T00:00:00"/>
    <s v="TRANSFERÊNCIA ENTRE BANCOS ITAÚ X CEF-Transferência entre Bancos (100,00%);"/>
    <n v="200000"/>
    <m/>
    <n v="174724.61000000002"/>
    <x v="6"/>
    <x v="0"/>
    <n v="7"/>
    <x v="6"/>
    <x v="0"/>
    <x v="0"/>
  </r>
  <r>
    <d v="2025-07-23T00:00:00"/>
    <s v="DEB TARIFA-TARIFAS BANCARIAS (100,00%);"/>
    <m/>
    <n v="88.2"/>
    <n v="174636.41"/>
    <x v="8"/>
    <x v="0"/>
    <n v="7"/>
    <x v="6"/>
    <x v="0"/>
    <x v="0"/>
  </r>
  <r>
    <d v="2025-07-24T00:00:00"/>
    <s v="TARIFA BANCARIA-TARIFAS BANCARIAS (100,00%);"/>
    <m/>
    <n v="702.71"/>
    <n v="173933.7"/>
    <x v="8"/>
    <x v="0"/>
    <n v="7"/>
    <x v="6"/>
    <x v="0"/>
    <x v="0"/>
  </r>
  <r>
    <d v="2025-07-31T00:00:00"/>
    <s v="IMPOSTOS DEBITADOS EM CONTA CAIXA ECONOMICA-PARCELAMENTO (100,00%);"/>
    <m/>
    <n v="20866.2"/>
    <n v="153067.5"/>
    <x v="10"/>
    <x v="0"/>
    <n v="7"/>
    <x v="6"/>
    <x v="0"/>
    <x v="0"/>
  </r>
  <r>
    <d v="2025-07-31T00:00:00"/>
    <s v="saldo "/>
    <m/>
    <n v="153067.5"/>
    <n v="0"/>
    <x v="11"/>
    <x v="0"/>
    <n v="7"/>
    <x v="6"/>
    <x v="0"/>
    <x v="0"/>
  </r>
  <r>
    <d v="2025-07-04T00:00:00"/>
    <s v="SALDO "/>
    <m/>
    <m/>
    <n v="256529.57"/>
    <x v="125"/>
    <x v="0"/>
    <n v="7"/>
    <x v="6"/>
    <x v="4"/>
    <x v="0"/>
  </r>
  <r>
    <d v="2025-07-04T00:00:00"/>
    <s v="TRANSFERÊNCIA ENTRE BANCOS SAFRA X CEF-Transferência entre Bancos (100,00%);"/>
    <m/>
    <n v="188072.81"/>
    <n v="68456.760000000009"/>
    <x v="1"/>
    <x v="0"/>
    <n v="7"/>
    <x v="6"/>
    <x v="4"/>
    <x v="0"/>
  </r>
  <r>
    <d v="2025-07-07T00:00:00"/>
    <s v="PACOTE PJ EMPRESA 3-TARIFAS BANCARIAS (100,00%);"/>
    <m/>
    <n v="389"/>
    <n v="68067.760000000009"/>
    <x v="8"/>
    <x v="0"/>
    <n v="7"/>
    <x v="6"/>
    <x v="4"/>
    <x v="0"/>
  </r>
  <r>
    <d v="2025-07-08T00:00:00"/>
    <s v="TRANSFERÊNCIA ENTRE BANCOS SAFRA X ITAÚ-Transferência entre Bancos (100,00%);"/>
    <m/>
    <n v="50000"/>
    <n v="18067.760000000009"/>
    <x v="1"/>
    <x v="0"/>
    <n v="7"/>
    <x v="6"/>
    <x v="4"/>
    <x v="0"/>
  </r>
  <r>
    <d v="2025-07-09T00:00:00"/>
    <s v="TRANSFERÊNCIA ENTRE BANCOS SAFRA X ITAÚ-Transferência entre Bancos (100,00%);"/>
    <m/>
    <n v="18000"/>
    <n v="67.760000000009313"/>
    <x v="1"/>
    <x v="0"/>
    <n v="7"/>
    <x v="6"/>
    <x v="4"/>
    <x v="0"/>
  </r>
  <r>
    <d v="2025-07-15T00:00:00"/>
    <s v="TRANSFERÊNCIA ENTRE BANCO ITAÚ X SAFRA-Transferência entre Bancos (100,00%);"/>
    <n v="15144.190000000002"/>
    <m/>
    <n v="15211.950000000012"/>
    <x v="6"/>
    <x v="0"/>
    <n v="7"/>
    <x v="6"/>
    <x v="4"/>
    <x v="0"/>
  </r>
  <r>
    <d v="2025-07-21T00:00:00"/>
    <s v="TRANSFERÊNCIA ENTRE BANCOS SAFRA X ITAÚ-Transferência entre Bancos (100,00%);"/>
    <m/>
    <n v="15000"/>
    <n v="211.95000000001164"/>
    <x v="1"/>
    <x v="0"/>
    <n v="7"/>
    <x v="6"/>
    <x v="4"/>
    <x v="0"/>
  </r>
  <r>
    <d v="2025-07-22T00:00:00"/>
    <s v="TRANSFERÊNCIA ENTRE BANCOS ITAÚ X SAFRA-Transferência entre Bancos (100,00%);"/>
    <n v="79602.490000000005"/>
    <m/>
    <n v="79814.440000000017"/>
    <x v="6"/>
    <x v="0"/>
    <n v="7"/>
    <x v="6"/>
    <x v="4"/>
    <x v="0"/>
  </r>
  <r>
    <d v="2025-07-25T00:00:00"/>
    <s v="TRANSFERÊNCIA ENTRE BANCOS SAFRA X ITAÚ-Transferência entre Bancos (100,00%);"/>
    <m/>
    <n v="50000"/>
    <n v="29814.440000000017"/>
    <x v="1"/>
    <x v="0"/>
    <n v="7"/>
    <x v="6"/>
    <x v="4"/>
    <x v="0"/>
  </r>
  <r>
    <d v="2025-07-25T00:00:00"/>
    <s v="SALDO "/>
    <m/>
    <n v="29814.44"/>
    <n v="0"/>
    <x v="126"/>
    <x v="0"/>
    <n v="7"/>
    <x v="6"/>
    <x v="4"/>
    <x v="0"/>
  </r>
  <r>
    <d v="2025-07-01T00:00:00"/>
    <s v="SALDO FINAL "/>
    <m/>
    <m/>
    <n v="-20295.14"/>
    <x v="123"/>
    <x v="0"/>
    <n v="7"/>
    <x v="6"/>
    <x v="3"/>
    <x v="0"/>
  </r>
  <r>
    <d v="2025-07-01T00:00:00"/>
    <s v="IOF-CHEQUE ESPECIAL -JUROS BANCARIOS  (100,00%);"/>
    <m/>
    <n v="89.46"/>
    <n v="-20384.599999999999"/>
    <x v="2"/>
    <x v="0"/>
    <n v="7"/>
    <x v="6"/>
    <x v="3"/>
    <x v="0"/>
  </r>
  <r>
    <d v="2025-07-01T00:00:00"/>
    <s v="TAR. PACOTE SERVICOS-TARIFAS BANCARIAS (100,00%);"/>
    <m/>
    <n v="190"/>
    <n v="-20574.599999999999"/>
    <x v="8"/>
    <x v="0"/>
    <n v="7"/>
    <x v="6"/>
    <x v="3"/>
    <x v="0"/>
  </r>
  <r>
    <d v="2025-07-04T00:00:00"/>
    <s v="DESPESAS DA SEMANA REF. 30/06 A 04/07/25-DESPESAS C/ MURO E CALÇADAS (70,00%);_x000a__x000a_DESPESAS C/ GALPÃO ALMOXARIFADO  (30,00%);"/>
    <m/>
    <n v="5018"/>
    <n v="-25592.6"/>
    <x v="112"/>
    <x v="0"/>
    <n v="7"/>
    <x v="6"/>
    <x v="3"/>
    <x v="0"/>
  </r>
  <r>
    <d v="2025-07-04T00:00:00"/>
    <s v="CALCADAS-DESPESAS C/ MURO E CALÇADAS (100,00%);"/>
    <m/>
    <n v="708"/>
    <n v="-26300.6"/>
    <x v="112"/>
    <x v="0"/>
    <n v="7"/>
    <x v="6"/>
    <x v="3"/>
    <x v="0"/>
  </r>
  <r>
    <d v="2025-07-04T00:00:00"/>
    <s v="MANUTENÇÃO AR CONDICIONADO-MANUTENÇÃO/PEÇAS MAQUINAS E EQUIPAMENTOS (100,00%);"/>
    <m/>
    <n v="1125"/>
    <n v="-27425.599999999999"/>
    <x v="48"/>
    <x v="0"/>
    <n v="7"/>
    <x v="6"/>
    <x v="3"/>
    <x v="0"/>
  </r>
  <r>
    <d v="2025-07-08T00:00:00"/>
    <s v="PORTA DE AÇOS-DESPESAS C/ GALPÃO ALMOXARIFADO  (100,00%);"/>
    <m/>
    <n v="4590"/>
    <n v="-32015.599999999999"/>
    <x v="112"/>
    <x v="0"/>
    <n v="7"/>
    <x v="6"/>
    <x v="3"/>
    <x v="0"/>
  </r>
  <r>
    <d v="2025-07-09T00:00:00"/>
    <s v=" TAR.TEDINTERNET-TARIFAS BANCARIAS (100,00%);"/>
    <m/>
    <n v="20"/>
    <n v="-32035.599999999999"/>
    <x v="8"/>
    <x v="0"/>
    <n v="7"/>
    <x v="6"/>
    <x v="3"/>
    <x v="0"/>
  </r>
  <r>
    <d v="2025-07-09T00:00:00"/>
    <s v="TRANSFERÊNCIA ENTRE BANCOS MERCANTIL X ITAÚ-Transferência entre Bancos (100,00%);"/>
    <m/>
    <n v="50000"/>
    <n v="-82035.600000000006"/>
    <x v="1"/>
    <x v="0"/>
    <n v="7"/>
    <x v="6"/>
    <x v="3"/>
    <x v="0"/>
  </r>
  <r>
    <d v="2025-07-11T00:00:00"/>
    <s v="DESPESA SEMANA REF. 07/06 A 11/06-DESPESAS C/ CONSTRUÇÃO ESCRITORIO ADM  (100,00%);"/>
    <m/>
    <n v="2556.87"/>
    <n v="-84592.47"/>
    <x v="112"/>
    <x v="0"/>
    <n v="7"/>
    <x v="6"/>
    <x v="3"/>
    <x v="0"/>
  </r>
  <r>
    <d v="2025-07-16T00:00:00"/>
    <s v=" JRS.PROP.CH.ESPECIAL-JUROS BANCARIOS  (100,00%);"/>
    <m/>
    <n v="2386.98"/>
    <n v="-86979.45"/>
    <x v="2"/>
    <x v="0"/>
    <n v="7"/>
    <x v="6"/>
    <x v="3"/>
    <x v="0"/>
  </r>
  <r>
    <d v="2025-07-18T00:00:00"/>
    <s v="DESPESAS C/ CALÇADA-DESPESAS C/ MURO E CALÇADAS (100,00%);"/>
    <m/>
    <n v="3000"/>
    <n v="-89979.45"/>
    <x v="112"/>
    <x v="0"/>
    <n v="7"/>
    <x v="6"/>
    <x v="3"/>
    <x v="0"/>
  </r>
  <r>
    <d v="2025-07-18T00:00:00"/>
    <s v="DESPESAS C/ CALÇADA-DESPESAS C/ MURO E CALÇADAS (100,00%);"/>
    <m/>
    <n v="4283.12"/>
    <n v="-94262.569999999992"/>
    <x v="112"/>
    <x v="0"/>
    <n v="7"/>
    <x v="6"/>
    <x v="3"/>
    <x v="0"/>
  </r>
  <r>
    <d v="2025-07-21T00:00:00"/>
    <s v="TARIFA ABERT. CREDITO / TAR. TEDINTERNET-TARIFAS BANCARIAS (100,00%);"/>
    <m/>
    <n v="1020"/>
    <n v="-95282.569999999992"/>
    <x v="8"/>
    <x v="0"/>
    <n v="7"/>
    <x v="6"/>
    <x v="3"/>
    <x v="0"/>
  </r>
  <r>
    <d v="2025-07-21T00:00:00"/>
    <s v="TRANSFERÊNCIA ENTRE BANCOS MERCANTIL X ITAÚ-Transferência entre Bancos (100,00%);"/>
    <m/>
    <n v="55000"/>
    <n v="-150282.57"/>
    <x v="1"/>
    <x v="0"/>
    <n v="7"/>
    <x v="6"/>
    <x v="3"/>
    <x v="0"/>
  </r>
  <r>
    <d v="2025-07-22T00:00:00"/>
    <s v="TRANSFERÊNCIA ENTRE BANCOS ITAÚ X MERCANTIL-Transferência entre Bancos (100,00%);"/>
    <n v="150000"/>
    <m/>
    <n v="-282.57000000000698"/>
    <x v="6"/>
    <x v="0"/>
    <n v="7"/>
    <x v="6"/>
    <x v="3"/>
    <x v="0"/>
  </r>
  <r>
    <d v="2025-07-25T00:00:00"/>
    <s v="DESPESAS REF. SEMANA 21/07 A 25/07 - CALÇADA-DESPESAS C/ MURO E CALÇADAS (100,00%);"/>
    <m/>
    <n v="3225"/>
    <n v="-3507.570000000007"/>
    <x v="112"/>
    <x v="0"/>
    <n v="7"/>
    <x v="6"/>
    <x v="3"/>
    <x v="0"/>
  </r>
  <r>
    <d v="2025-07-25T00:00:00"/>
    <s v="SALDO FINAL "/>
    <m/>
    <n v="-3507.57"/>
    <n v="0"/>
    <x v="124"/>
    <x v="0"/>
    <n v="7"/>
    <x v="6"/>
    <x v="3"/>
    <x v="0"/>
  </r>
  <r>
    <d v="2025-07-01T00:00:00"/>
    <s v="SALDO INCIIAL "/>
    <m/>
    <m/>
    <n v="605.59"/>
    <x v="130"/>
    <x v="0"/>
    <n v="7"/>
    <x v="6"/>
    <x v="2"/>
    <x v="0"/>
  </r>
  <r>
    <d v="2025-07-02T00:00:00"/>
    <s v="TAR. PACOTE SERVICOS-TARIFAS BANCARIAS (100,00%);"/>
    <m/>
    <n v="159"/>
    <n v="446.59000000000003"/>
    <x v="8"/>
    <x v="0"/>
    <n v="7"/>
    <x v="6"/>
    <x v="2"/>
    <x v="0"/>
  </r>
  <r>
    <d v="2025-07-30T00:00:00"/>
    <s v="saldo final "/>
    <m/>
    <n v="446.59"/>
    <n v="0"/>
    <x v="122"/>
    <x v="0"/>
    <n v="7"/>
    <x v="6"/>
    <x v="2"/>
    <x v="0"/>
  </r>
  <r>
    <d v="2025-07-01T00:00:00"/>
    <s v="saldo "/>
    <m/>
    <m/>
    <n v="26636.19"/>
    <x v="16"/>
    <x v="0"/>
    <n v="7"/>
    <x v="6"/>
    <x v="1"/>
    <x v="0"/>
  </r>
  <r>
    <d v="2025-07-01T00:00:00"/>
    <s v="COMPRA DE 66 GL DE TINTA EPOXI JOTUN-TINTAS E SOLVENTES"/>
    <m/>
    <n v="5000"/>
    <n v="21636.19"/>
    <x v="34"/>
    <x v="0"/>
    <n v="7"/>
    <x v="6"/>
    <x v="1"/>
    <x v="0"/>
  </r>
  <r>
    <d v="2025-07-01T00:00:00"/>
    <s v="COMBUSTÍVEL RANGER GILVAN PLACA RBN 3G39-COMBUSTIVEL VEICULOS"/>
    <m/>
    <n v="424.72"/>
    <n v="21211.469999999998"/>
    <x v="26"/>
    <x v="0"/>
    <n v="7"/>
    <x v="6"/>
    <x v="1"/>
    <x v="0"/>
  </r>
  <r>
    <d v="2025-07-01T00:00:00"/>
    <s v="EXPRESS MANOEL - PIX (11) 9 9112-7994-FRETE ABRASIVOS "/>
    <m/>
    <n v="2500"/>
    <n v="18711.469999999998"/>
    <x v="127"/>
    <x v="0"/>
    <n v="7"/>
    <x v="6"/>
    <x v="1"/>
    <x v="0"/>
  </r>
  <r>
    <d v="2025-07-01T00:00:00"/>
    <s v="REFEIÇÕES COLABORADORES REF. 01/07 A 15/07-REFEIÇÕES FUNCIONARIOS "/>
    <m/>
    <n v="4540"/>
    <n v="14171.469999999998"/>
    <x v="35"/>
    <x v="0"/>
    <n v="7"/>
    <x v="6"/>
    <x v="1"/>
    <x v="0"/>
  </r>
  <r>
    <d v="2025-07-01T00:00:00"/>
    <s v="REFEIÇÕES COLABORADORES REF. 01/07 A 15/07-REFEIÇÕES FUNCIONARIOS "/>
    <m/>
    <n v="4172.5"/>
    <n v="9998.9699999999975"/>
    <x v="35"/>
    <x v="0"/>
    <n v="7"/>
    <x v="6"/>
    <x v="1"/>
    <x v="0"/>
  </r>
  <r>
    <d v="2025-07-01T00:00:00"/>
    <s v="REFEIÇÕES COLABORADORES REF. 01/07 A 15/07-REFEIÇÕES FUNCIONARIOS "/>
    <m/>
    <n v="3432.5"/>
    <n v="6566.4699999999975"/>
    <x v="35"/>
    <x v="0"/>
    <n v="7"/>
    <x v="6"/>
    <x v="1"/>
    <x v="0"/>
  </r>
  <r>
    <d v="2025-07-01T00:00:00"/>
    <s v="REFEIÇÕES COLABORADORES REF. 01/07 A 15/07-REFEIÇÕES FUNCIONARIOS "/>
    <m/>
    <n v="3165"/>
    <n v="3401.4699999999975"/>
    <x v="35"/>
    <x v="0"/>
    <n v="7"/>
    <x v="6"/>
    <x v="1"/>
    <x v="0"/>
  </r>
  <r>
    <d v="2025-07-01T00:00:00"/>
    <s v="REFEIÇÕES COLABORADORES REF. 01/07 A 15/07-REFEIÇÕES FUNCIONARIOS "/>
    <m/>
    <n v="5940"/>
    <n v="-2538.5300000000025"/>
    <x v="35"/>
    <x v="0"/>
    <n v="7"/>
    <x v="6"/>
    <x v="1"/>
    <x v="0"/>
  </r>
  <r>
    <d v="2025-07-01T00:00:00"/>
    <s v="REFEIÇÕES COLABORADORES REF. 01/07 A 15/07-REFEIÇÕES FUNCIONARIOS "/>
    <m/>
    <n v="3932.5"/>
    <n v="-6471.0300000000025"/>
    <x v="35"/>
    <x v="0"/>
    <n v="7"/>
    <x v="6"/>
    <x v="1"/>
    <x v="0"/>
  </r>
  <r>
    <d v="2025-07-01T00:00:00"/>
    <s v="INTERNET PARCERIA EUROCHEM SERRA-INTERNET OBRAS "/>
    <m/>
    <n v="200"/>
    <n v="-6671.0300000000025"/>
    <x v="30"/>
    <x v="0"/>
    <n v="7"/>
    <x v="6"/>
    <x v="1"/>
    <x v="0"/>
  </r>
  <r>
    <d v="2025-07-01T00:00:00"/>
    <s v="FOGÃO COOKTOP-MOVEIS OBRAS "/>
    <m/>
    <n v="131.99"/>
    <n v="-6803.0200000000023"/>
    <x v="98"/>
    <x v="0"/>
    <n v="7"/>
    <x v="6"/>
    <x v="1"/>
    <x v="0"/>
  </r>
  <r>
    <d v="2025-07-01T00:00:00"/>
    <s v="PURIFICADOR ELECTROLUX-MATERIAS DE ESCRITORIO"/>
    <m/>
    <n v="583.99"/>
    <n v="-7387.010000000002"/>
    <x v="64"/>
    <x v="0"/>
    <n v="7"/>
    <x v="6"/>
    <x v="1"/>
    <x v="0"/>
  </r>
  <r>
    <d v="2025-07-01T00:00:00"/>
    <s v="CLAUDEMIR NUNES DA SILVA - PIX (62) 9 9193-5380-SERVIÇO MOTOBOY / UBER "/>
    <m/>
    <n v="50"/>
    <n v="-7437.010000000002"/>
    <x v="73"/>
    <x v="0"/>
    <n v="7"/>
    <x v="6"/>
    <x v="1"/>
    <x v="0"/>
  </r>
  <r>
    <d v="2025-07-01T00:00:00"/>
    <s v="DESPESAS RICARDO FEIRA BRASMIN-COMBUSTIVEL VEICULOS"/>
    <m/>
    <n v="104.2"/>
    <n v="-7541.2100000000019"/>
    <x v="26"/>
    <x v="0"/>
    <n v="7"/>
    <x v="6"/>
    <x v="1"/>
    <x v="0"/>
  </r>
  <r>
    <d v="2025-07-01T00:00:00"/>
    <s v="MAXSANDER MENEZES DE OLIVEIRA - PIX (62) 9 9475-2890-SERVIÇO LAVA JATO"/>
    <m/>
    <n v="1000"/>
    <n v="-8541.2100000000028"/>
    <x v="47"/>
    <x v="0"/>
    <n v="7"/>
    <x v="6"/>
    <x v="1"/>
    <x v="0"/>
  </r>
  <r>
    <d v="2025-07-01T00:00:00"/>
    <s v="UNIFORMES NR10 E ANTI ACIDO-UNIFORMES"/>
    <m/>
    <n v="1472.98"/>
    <n v="-10014.190000000002"/>
    <x v="19"/>
    <x v="0"/>
    <n v="7"/>
    <x v="6"/>
    <x v="1"/>
    <x v="0"/>
  </r>
  <r>
    <d v="2025-07-01T00:00:00"/>
    <s v="RUA 419 Nº 85 BAIRRO PORTAL NORTE REF. 01/07 A 01/08-ALUGUEL ALOJAMENTO "/>
    <m/>
    <n v="1000"/>
    <n v="-11014.190000000002"/>
    <x v="21"/>
    <x v="0"/>
    <n v="7"/>
    <x v="6"/>
    <x v="1"/>
    <x v="0"/>
  </r>
  <r>
    <d v="2025-07-01T00:00:00"/>
    <s v="RUA 02 Nº 44 / SOCIETY 01.07 A 01.08-ALUGUEL ALOJAMENTO "/>
    <m/>
    <n v="1200"/>
    <n v="-12214.190000000002"/>
    <x v="21"/>
    <x v="0"/>
    <n v="7"/>
    <x v="6"/>
    <x v="1"/>
    <x v="0"/>
  </r>
  <r>
    <d v="2025-07-01T00:00:00"/>
    <s v="R. 402 Nº 916 BAIRRO PORTAL NORTE / 01-07 A 01-08-ALUGUEL ALOJAMENTO "/>
    <m/>
    <n v="1100"/>
    <n v="-13314.190000000002"/>
    <x v="21"/>
    <x v="0"/>
    <n v="7"/>
    <x v="6"/>
    <x v="1"/>
    <x v="0"/>
  </r>
  <r>
    <d v="2025-07-01T00:00:00"/>
    <s v="R. 413 Nº 315 PORTAL NORTE  01-07 A 01-08-25-ALUGUEL ALOJAMENTO "/>
    <m/>
    <n v="850"/>
    <n v="-14164.190000000002"/>
    <x v="21"/>
    <x v="0"/>
    <n v="7"/>
    <x v="6"/>
    <x v="1"/>
    <x v="0"/>
  </r>
  <r>
    <d v="2025-07-02T00:00:00"/>
    <s v="ESTORNO DO ISS - INSULFILMS FUME G5-MATERIAS DE ESCRITORIO"/>
    <n v="105"/>
    <m/>
    <n v="-14059.190000000002"/>
    <x v="13"/>
    <x v="0"/>
    <n v="7"/>
    <x v="6"/>
    <x v="1"/>
    <x v="0"/>
  </r>
  <r>
    <d v="2025-07-02T00:00:00"/>
    <s v="TRANSFERÊNCIA ENTRE BANCOS ITAÚ X CEF-Transferência entre Bancos"/>
    <m/>
    <n v="10000"/>
    <n v="-24059.190000000002"/>
    <x v="1"/>
    <x v="0"/>
    <n v="7"/>
    <x v="6"/>
    <x v="1"/>
    <x v="0"/>
  </r>
  <r>
    <d v="2025-07-02T00:00:00"/>
    <s v="IOF-JUROS BANCARIOS "/>
    <m/>
    <n v="300.3"/>
    <n v="-24359.49"/>
    <x v="2"/>
    <x v="0"/>
    <n v="7"/>
    <x v="6"/>
    <x v="1"/>
    <x v="0"/>
  </r>
  <r>
    <d v="2025-07-02T00:00:00"/>
    <s v="TAR PIX PGTO TRANSF / TAR CONTA CERTA 06/25-TARIFAS BANCARIAS"/>
    <m/>
    <n v="541.74"/>
    <n v="-24901.230000000003"/>
    <x v="8"/>
    <x v="0"/>
    <n v="7"/>
    <x v="6"/>
    <x v="1"/>
    <x v="0"/>
  </r>
  <r>
    <d v="2025-07-02T00:00:00"/>
    <s v="MATERIAIS DE ESCRITORIO P/ ALOJAMENTO ANGLO-MATERIAS DE ESCRITORIO"/>
    <m/>
    <n v="333.11"/>
    <n v="-25234.340000000004"/>
    <x v="64"/>
    <x v="0"/>
    <n v="7"/>
    <x v="6"/>
    <x v="1"/>
    <x v="0"/>
  </r>
  <r>
    <d v="2025-07-02T00:00:00"/>
    <s v="NOTA DE REAJUSTE CONTRATUAL AABA-RETIRADAS GILVAN / GENILDO"/>
    <m/>
    <n v="16321.84"/>
    <n v="-41556.180000000008"/>
    <x v="54"/>
    <x v="0"/>
    <n v="7"/>
    <x v="6"/>
    <x v="1"/>
    <x v="0"/>
  </r>
  <r>
    <d v="2025-07-02T00:00:00"/>
    <s v="ANNA KARLA DA SILVA MORAES - PIX 705.472.101-24-PROJETOS"/>
    <m/>
    <n v="200"/>
    <n v="-41756.180000000008"/>
    <x v="133"/>
    <x v="0"/>
    <n v="7"/>
    <x v="6"/>
    <x v="1"/>
    <x v="0"/>
  </r>
  <r>
    <d v="2025-07-02T00:00:00"/>
    <s v="REFEIÇÕES COLABORADORES REF. 01/07 A 15/07-REFEIÇÕES FUNCIONARIOS "/>
    <m/>
    <n v="492.5"/>
    <n v="-42248.680000000008"/>
    <x v="35"/>
    <x v="0"/>
    <n v="7"/>
    <x v="6"/>
    <x v="1"/>
    <x v="0"/>
  </r>
  <r>
    <d v="2025-07-02T00:00:00"/>
    <s v="MOVEIS ALOJAMENTO-MOVEIS OBRAS "/>
    <m/>
    <n v="227.2"/>
    <n v="-42475.880000000005"/>
    <x v="98"/>
    <x v="0"/>
    <n v="7"/>
    <x v="6"/>
    <x v="1"/>
    <x v="0"/>
  </r>
  <r>
    <d v="2025-07-02T00:00:00"/>
    <s v="HOTEL KI SONO - PIX 04.802.946/0001-22-HOTEL FUNCIONARIOS"/>
    <m/>
    <n v="715"/>
    <n v="-43190.880000000005"/>
    <x v="44"/>
    <x v="0"/>
    <n v="7"/>
    <x v="6"/>
    <x v="1"/>
    <x v="0"/>
  </r>
  <r>
    <d v="2025-07-02T00:00:00"/>
    <s v="ARTHUR RODRIGUES SEIDEMAN - PIX (64) 9 9302-3866-TRANSPORTE FUNCIONARIOS "/>
    <m/>
    <n v="740"/>
    <n v="-43930.880000000005"/>
    <x v="39"/>
    <x v="0"/>
    <n v="7"/>
    <x v="6"/>
    <x v="1"/>
    <x v="0"/>
  </r>
  <r>
    <d v="2025-07-02T00:00:00"/>
    <s v="DESPESAS REF. SEMANA 23/06 A 27/06-MANUTENÇÃO/PEÇAS  VEICULOS"/>
    <m/>
    <n v="150"/>
    <n v="-44080.880000000005"/>
    <x v="43"/>
    <x v="0"/>
    <n v="7"/>
    <x v="6"/>
    <x v="1"/>
    <x v="0"/>
  </r>
  <r>
    <d v="2025-07-02T00:00:00"/>
    <s v="DESPESAS REF. SEMANA 23/06 A 27/06-REFEIÇÕES FUNCIONARIOS "/>
    <m/>
    <n v="552.91"/>
    <n v="-44633.790000000008"/>
    <x v="35"/>
    <x v="0"/>
    <n v="7"/>
    <x v="6"/>
    <x v="1"/>
    <x v="0"/>
  </r>
  <r>
    <d v="2025-07-02T00:00:00"/>
    <s v="DESPESAS REF. SEMANA 23/06 A 27/06-MATERIAIS DE LIMPEZA / HIGIENE "/>
    <m/>
    <n v="102.95"/>
    <n v="-44736.740000000005"/>
    <x v="28"/>
    <x v="0"/>
    <n v="7"/>
    <x v="6"/>
    <x v="1"/>
    <x v="0"/>
  </r>
  <r>
    <d v="2025-07-02T00:00:00"/>
    <s v="DESPESAS REF. SEMANA 23/06 A 27/06-PEDAGIOS "/>
    <m/>
    <n v="15"/>
    <n v="-44751.740000000005"/>
    <x v="72"/>
    <x v="0"/>
    <n v="7"/>
    <x v="6"/>
    <x v="1"/>
    <x v="0"/>
  </r>
  <r>
    <d v="2025-07-02T00:00:00"/>
    <s v="DESPESAS REF. SEMANA 23/06 A 27/06-SERVIÇO MOTOBOY / UBER "/>
    <m/>
    <n v="50"/>
    <n v="-44801.740000000005"/>
    <x v="73"/>
    <x v="0"/>
    <n v="7"/>
    <x v="6"/>
    <x v="1"/>
    <x v="0"/>
  </r>
  <r>
    <d v="2025-07-02T00:00:00"/>
    <s v="DESPESAS REF. SEMANA 23/06 A 27/06-MATERIAIS DE CONSUMO EM OBRAS "/>
    <m/>
    <n v="32"/>
    <n v="-44833.740000000005"/>
    <x v="23"/>
    <x v="0"/>
    <n v="7"/>
    <x v="6"/>
    <x v="1"/>
    <x v="0"/>
  </r>
  <r>
    <d v="2025-07-02T00:00:00"/>
    <s v="FRETE TRANSPORTADORA UBERABA-FRETE TRANSPORTADORA"/>
    <m/>
    <n v="208.39"/>
    <n v="-45042.130000000005"/>
    <x v="31"/>
    <x v="0"/>
    <n v="7"/>
    <x v="6"/>
    <x v="1"/>
    <x v="0"/>
  </r>
  <r>
    <d v="2025-07-02T00:00:00"/>
    <s v="SOL NASCENTE LAVANDERIA - PIX 08.807.690/0001-05-LAVANDERIA"/>
    <m/>
    <n v="498"/>
    <n v="-45540.130000000005"/>
    <x v="117"/>
    <x v="0"/>
    <n v="7"/>
    <x v="6"/>
    <x v="1"/>
    <x v="0"/>
  </r>
  <r>
    <d v="2025-07-02T00:00:00"/>
    <s v="MANOEL PIRES SANTANA - PIX (98) 9 8407-6318-REFEIÇÕES FUNCIONARIOS "/>
    <m/>
    <n v="2070"/>
    <n v="-47610.130000000005"/>
    <x v="35"/>
    <x v="0"/>
    <n v="7"/>
    <x v="6"/>
    <x v="1"/>
    <x v="0"/>
  </r>
  <r>
    <d v="2025-07-02T00:00:00"/>
    <s v="VIAGEM VISITA TECNICA GENILDO CONDUTOS-ELETROBRAS-COMBUSTIVEL VEICULOS"/>
    <m/>
    <n v="1536.06"/>
    <n v="-49146.19"/>
    <x v="26"/>
    <x v="0"/>
    <n v="7"/>
    <x v="6"/>
    <x v="1"/>
    <x v="0"/>
  </r>
  <r>
    <d v="2025-07-02T00:00:00"/>
    <s v="VIAGEM VISITA TECNICA GENILDO CONDUTOS-ELETROBRAS-REFEIÇÕES FUNCIONARIOS "/>
    <m/>
    <n v="228.11"/>
    <n v="-49374.3"/>
    <x v="35"/>
    <x v="0"/>
    <n v="7"/>
    <x v="6"/>
    <x v="1"/>
    <x v="0"/>
  </r>
  <r>
    <d v="2025-07-02T00:00:00"/>
    <s v="COMBUSTÍVEL-COMBUSTIVEL VEICULOS"/>
    <m/>
    <n v="788.95"/>
    <n v="-50163.25"/>
    <x v="26"/>
    <x v="0"/>
    <n v="7"/>
    <x v="6"/>
    <x v="1"/>
    <x v="0"/>
  </r>
  <r>
    <d v="2025-07-02T00:00:00"/>
    <s v="COMBUSTÍVEL-COMBUSTIVEL EQUIPAMENTOS"/>
    <m/>
    <n v="944.81"/>
    <n v="-51108.06"/>
    <x v="27"/>
    <x v="0"/>
    <n v="7"/>
    <x v="6"/>
    <x v="1"/>
    <x v="0"/>
  </r>
  <r>
    <d v="2025-07-02T00:00:00"/>
    <s v="LOCAÇÃO CONTAINERS 01/05 A 31/05-LOCAÇÃO CONTAINER "/>
    <m/>
    <n v="1350"/>
    <n v="-52458.06"/>
    <x v="22"/>
    <x v="0"/>
    <n v="7"/>
    <x v="6"/>
    <x v="1"/>
    <x v="0"/>
  </r>
  <r>
    <d v="2025-07-02T00:00:00"/>
    <s v="LOCAÇÃO CONTAINERS 01/04 A 30/04-LOCAÇÃO CONTAINER "/>
    <m/>
    <n v="1350"/>
    <n v="-53808.06"/>
    <x v="22"/>
    <x v="0"/>
    <n v="7"/>
    <x v="6"/>
    <x v="1"/>
    <x v="0"/>
  </r>
  <r>
    <d v="2025-07-02T00:00:00"/>
    <s v="LOCAÇÃO CONTAINERS 01/03 A 31/03-LOCAÇÃO CONTAINER "/>
    <m/>
    <n v="1350"/>
    <n v="-55158.06"/>
    <x v="22"/>
    <x v="0"/>
    <n v="7"/>
    <x v="6"/>
    <x v="1"/>
    <x v="0"/>
  </r>
  <r>
    <d v="2025-07-02T00:00:00"/>
    <s v="RESTAURANTE MARINA - PIX 50.531.065/0001-31-REFEIÇÕES FUNCIONARIOS "/>
    <m/>
    <n v="1817"/>
    <n v="-56975.06"/>
    <x v="35"/>
    <x v="0"/>
    <n v="7"/>
    <x v="6"/>
    <x v="1"/>
    <x v="0"/>
  </r>
  <r>
    <d v="2025-07-02T00:00:00"/>
    <s v="TRANSP. COLAB. REF. 05/2025-TRANSPORTE FUNCIONARIOS "/>
    <m/>
    <n v="1404"/>
    <n v="-58379.06"/>
    <x v="39"/>
    <x v="0"/>
    <n v="7"/>
    <x v="6"/>
    <x v="1"/>
    <x v="0"/>
  </r>
  <r>
    <d v="2025-07-02T00:00:00"/>
    <s v="MANUTENÇÃO EQUIPAMENTOS-MANUTENÇÃO/PEÇAS MAQUINAS E EQUIPAMENTOS"/>
    <m/>
    <n v="900"/>
    <n v="-59279.06"/>
    <x v="48"/>
    <x v="0"/>
    <n v="7"/>
    <x v="6"/>
    <x v="1"/>
    <x v="0"/>
  </r>
  <r>
    <d v="2025-07-02T00:00:00"/>
    <s v="MANUTENÇÃO EQUIPAMENTOS-MANUTENÇÃO/PEÇAS MAQUINAS E EQUIPAMENTOS"/>
    <m/>
    <n v="1840"/>
    <n v="-61119.06"/>
    <x v="48"/>
    <x v="0"/>
    <n v="7"/>
    <x v="6"/>
    <x v="1"/>
    <x v="0"/>
  </r>
  <r>
    <d v="2025-07-02T00:00:00"/>
    <s v="MATERIAL CONSUMO-MATERIAIS DE CONSUMO EM OBRAS "/>
    <m/>
    <n v="417.95"/>
    <n v="-61537.009999999995"/>
    <x v="23"/>
    <x v="0"/>
    <n v="7"/>
    <x v="6"/>
    <x v="1"/>
    <x v="0"/>
  </r>
  <r>
    <d v="2025-07-02T00:00:00"/>
    <s v="MATERIAIS DE CONSUMO-MATERIAIS DE CONSUMO EM OBRAS "/>
    <m/>
    <n v="481.04"/>
    <n v="-62018.049999999996"/>
    <x v="23"/>
    <x v="0"/>
    <n v="7"/>
    <x v="6"/>
    <x v="1"/>
    <x v="0"/>
  </r>
  <r>
    <d v="2025-07-02T00:00:00"/>
    <s v="LOCAÇÃO RÁDIO PERÍODO 15/04 A 14/05-LOCAÇAO RADIOS DE COMUNICAÇÃO"/>
    <m/>
    <n v="903.54"/>
    <n v="-62921.59"/>
    <x v="101"/>
    <x v="0"/>
    <n v="7"/>
    <x v="6"/>
    <x v="1"/>
    <x v="0"/>
  </r>
  <r>
    <d v="2025-07-02T00:00:00"/>
    <s v="CONTRIBUIÇÃO ASSOCIATIVA REF. A TRIMESTRAL 2025-SERVIÇO ABRACO ANUIDADE"/>
    <m/>
    <n v="1152"/>
    <n v="-64073.59"/>
    <x v="55"/>
    <x v="0"/>
    <n v="7"/>
    <x v="6"/>
    <x v="1"/>
    <x v="0"/>
  </r>
  <r>
    <d v="2025-07-02T00:00:00"/>
    <s v="MANGUEIRAS E CONEXÕES-MANGUEIRAS / CONEXÕES"/>
    <m/>
    <n v="122"/>
    <n v="-64195.59"/>
    <x v="106"/>
    <x v="0"/>
    <n v="7"/>
    <x v="6"/>
    <x v="1"/>
    <x v="0"/>
  </r>
  <r>
    <d v="2025-07-02T00:00:00"/>
    <s v="TREINAMENTO NR18/  NR33/ NR34 E NR35-CURSOS / TREINAMENTOS "/>
    <m/>
    <n v="669.5"/>
    <n v="-64865.09"/>
    <x v="63"/>
    <x v="0"/>
    <n v="7"/>
    <x v="6"/>
    <x v="1"/>
    <x v="0"/>
  </r>
  <r>
    <d v="2025-07-02T00:00:00"/>
    <s v="MAT. CONSUMO-MATERIAIS DE CONSUMO EM OBRAS "/>
    <m/>
    <n v="567.9"/>
    <n v="-65432.99"/>
    <x v="23"/>
    <x v="0"/>
    <n v="7"/>
    <x v="6"/>
    <x v="1"/>
    <x v="0"/>
  </r>
  <r>
    <d v="2025-07-02T00:00:00"/>
    <s v="EPIS-EPIS"/>
    <m/>
    <n v="742.62"/>
    <n v="-66175.61"/>
    <x v="20"/>
    <x v="0"/>
    <n v="7"/>
    <x v="6"/>
    <x v="1"/>
    <x v="0"/>
  </r>
  <r>
    <d v="2025-07-02T00:00:00"/>
    <s v="EPIS-EPIS"/>
    <m/>
    <n v="1179.71"/>
    <n v="-67355.320000000007"/>
    <x v="20"/>
    <x v="0"/>
    <n v="7"/>
    <x v="6"/>
    <x v="1"/>
    <x v="0"/>
  </r>
  <r>
    <d v="2025-07-02T00:00:00"/>
    <s v="EPIS-EPIS"/>
    <m/>
    <n v="1688.72"/>
    <n v="-69044.040000000008"/>
    <x v="20"/>
    <x v="0"/>
    <n v="7"/>
    <x v="6"/>
    <x v="1"/>
    <x v="0"/>
  </r>
  <r>
    <d v="2025-07-02T00:00:00"/>
    <s v="EPIS-EPIS"/>
    <m/>
    <n v="152.54"/>
    <n v="-69196.58"/>
    <x v="20"/>
    <x v="0"/>
    <n v="7"/>
    <x v="6"/>
    <x v="1"/>
    <x v="0"/>
  </r>
  <r>
    <d v="2025-07-02T00:00:00"/>
    <s v="LOCAÇÃO CONTAINER REF. 02/06 A 01/07-LOCAÇÃO CONTAINER "/>
    <m/>
    <n v="633.54"/>
    <n v="-69830.12"/>
    <x v="22"/>
    <x v="0"/>
    <n v="7"/>
    <x v="6"/>
    <x v="1"/>
    <x v="0"/>
  </r>
  <r>
    <d v="2025-07-02T00:00:00"/>
    <s v="LOCAÇÃO DE CONTAINER REF. PERÍODO 02/06 A 02/07-LOCAÇÃO CONTAINER "/>
    <m/>
    <n v="500"/>
    <n v="-70330.12"/>
    <x v="22"/>
    <x v="0"/>
    <n v="7"/>
    <x v="6"/>
    <x v="1"/>
    <x v="0"/>
  </r>
  <r>
    <d v="2025-07-02T00:00:00"/>
    <s v="TREINAMENTO NR18 / NR33/  NR34/ NR35-CURSOS / TREINAMENTOS "/>
    <m/>
    <n v="894.35"/>
    <n v="-71224.47"/>
    <x v="63"/>
    <x v="0"/>
    <n v="7"/>
    <x v="6"/>
    <x v="1"/>
    <x v="0"/>
  </r>
  <r>
    <d v="2025-07-02T00:00:00"/>
    <s v="MATERIAL DE CONSUMO-MATERIAIS DE CONSUMO EM OBRAS "/>
    <m/>
    <n v="258.45"/>
    <n v="-71482.92"/>
    <x v="23"/>
    <x v="0"/>
    <n v="7"/>
    <x v="6"/>
    <x v="1"/>
    <x v="0"/>
  </r>
  <r>
    <d v="2025-07-02T00:00:00"/>
    <s v="SEGURO DE PASSAGEIRO IVECO CITYCLESS-SEGUROS DE VEICULOS "/>
    <m/>
    <n v="613.72"/>
    <n v="-72096.639999999999"/>
    <x v="71"/>
    <x v="0"/>
    <n v="7"/>
    <x v="6"/>
    <x v="1"/>
    <x v="0"/>
  </r>
  <r>
    <d v="2025-07-02T00:00:00"/>
    <s v="NR20 INTERMEDIARIO / NR33 E NR35-CURSOS / TREINAMENTOS "/>
    <m/>
    <n v="659.4"/>
    <n v="-72756.039999999994"/>
    <x v="63"/>
    <x v="0"/>
    <n v="7"/>
    <x v="6"/>
    <x v="1"/>
    <x v="0"/>
  </r>
  <r>
    <d v="2025-07-02T00:00:00"/>
    <s v="EPIS-EPIS"/>
    <m/>
    <n v="1153.0899999999999"/>
    <n v="-73909.12999999999"/>
    <x v="20"/>
    <x v="0"/>
    <n v="7"/>
    <x v="6"/>
    <x v="1"/>
    <x v="0"/>
  </r>
  <r>
    <d v="2025-07-02T00:00:00"/>
    <s v="MAQUINAS E EQUIPAMENTOS: PISTOLA DE PINTURA E PISTOLA C/ CANECA-MAQUINAS / EQUIPAMENTOS "/>
    <m/>
    <n v="490"/>
    <n v="-74399.12999999999"/>
    <x v="38"/>
    <x v="0"/>
    <n v="7"/>
    <x v="6"/>
    <x v="1"/>
    <x v="0"/>
  </r>
  <r>
    <d v="2025-07-02T00:00:00"/>
    <s v="MAQUINAS E EQUIPAMENTOS: PISTOLA DE PINTURA-MAQUINAS / EQUIPAMENTOS "/>
    <m/>
    <n v="490"/>
    <n v="-74889.12999999999"/>
    <x v="38"/>
    <x v="0"/>
    <n v="7"/>
    <x v="6"/>
    <x v="1"/>
    <x v="0"/>
  </r>
  <r>
    <d v="2025-07-02T00:00:00"/>
    <s v="MAQUINAS E EQUIPAMENTOS: TANQUE DE PRESSAO E PISTOLA DE PINTURA-MAQUINAS / EQUIPAMENTOS "/>
    <m/>
    <n v="1093.33"/>
    <n v="-75982.459999999992"/>
    <x v="38"/>
    <x v="0"/>
    <n v="7"/>
    <x v="6"/>
    <x v="1"/>
    <x v="0"/>
  </r>
  <r>
    <d v="2025-07-02T00:00:00"/>
    <s v="PNEUS P/ ÔNIBUS SCANER-MANUTENÇÃO/PEÇAS  VEICULOS"/>
    <m/>
    <n v="1125"/>
    <n v="-77107.459999999992"/>
    <x v="43"/>
    <x v="0"/>
    <n v="7"/>
    <x v="6"/>
    <x v="1"/>
    <x v="0"/>
  </r>
  <r>
    <d v="2025-07-02T00:00:00"/>
    <s v="-Recebimento de Clientes"/>
    <n v="16958.32"/>
    <m/>
    <n v="-60149.139999999992"/>
    <x v="3"/>
    <x v="0"/>
    <n v="7"/>
    <x v="6"/>
    <x v="1"/>
    <x v="0"/>
  </r>
  <r>
    <d v="2025-07-02T00:00:00"/>
    <s v="-Recebimento de Clientes"/>
    <n v="30628.41"/>
    <m/>
    <n v="-29520.729999999992"/>
    <x v="3"/>
    <x v="0"/>
    <n v="7"/>
    <x v="6"/>
    <x v="1"/>
    <x v="0"/>
  </r>
  <r>
    <d v="2025-07-02T00:00:00"/>
    <s v="-Recebimento de Clientes"/>
    <n v="191928.89"/>
    <m/>
    <n v="162408.16000000003"/>
    <x v="3"/>
    <x v="0"/>
    <n v="7"/>
    <x v="6"/>
    <x v="1"/>
    <x v="0"/>
  </r>
  <r>
    <d v="2025-07-03T00:00:00"/>
    <s v="EMPRESTIMO DE CAPITAL - PORTO FERREIRA-PAGAMENTOS EMPRESTIMOS"/>
    <m/>
    <n v="11000"/>
    <n v="151408.16000000003"/>
    <x v="4"/>
    <x v="0"/>
    <n v="7"/>
    <x v="6"/>
    <x v="1"/>
    <x v="0"/>
  </r>
  <r>
    <d v="2025-07-03T00:00:00"/>
    <s v="OLEO DIESEL / COMPRESSOR GENILDO-COMBUSTIVEL EQUIPAMENTOS"/>
    <m/>
    <n v="592.05999999999995"/>
    <n v="150816.10000000003"/>
    <x v="27"/>
    <x v="0"/>
    <n v="7"/>
    <x v="6"/>
    <x v="1"/>
    <x v="0"/>
  </r>
  <r>
    <d v="2025-07-03T00:00:00"/>
    <s v="FERNANDO HENRIQUE CORDEIRO DOS - PIX 020.333.981-96-MANUTENÇÃO/PEÇAS MAQUINAS E EQUIPAMENTOS"/>
    <m/>
    <n v="150"/>
    <n v="150666.10000000003"/>
    <x v="48"/>
    <x v="0"/>
    <n v="7"/>
    <x v="6"/>
    <x v="1"/>
    <x v="0"/>
  </r>
  <r>
    <d v="2025-07-03T00:00:00"/>
    <s v="DESPESA VIAGEM REF. SEMANA 30/06 A 04/07-REFEIÇÕES FUNCIONARIOS "/>
    <m/>
    <n v="960"/>
    <n v="149706.10000000003"/>
    <x v="35"/>
    <x v="0"/>
    <n v="7"/>
    <x v="6"/>
    <x v="1"/>
    <x v="0"/>
  </r>
  <r>
    <d v="2025-07-03T00:00:00"/>
    <s v="DESPESA VIAGEM REF. SEMANA 30/06 A 04/07-PASSAGENS FUNCIONARIOS"/>
    <m/>
    <n v="1140"/>
    <n v="148566.10000000003"/>
    <x v="36"/>
    <x v="0"/>
    <n v="7"/>
    <x v="6"/>
    <x v="1"/>
    <x v="0"/>
  </r>
  <r>
    <d v="2025-07-03T00:00:00"/>
    <s v="PASSAGENS FUNCIONÁRIOS REF. 23/06 A 27/06-PASSAGENS FUNCIONARIOS"/>
    <m/>
    <n v="1376.88"/>
    <n v="147189.22000000003"/>
    <x v="36"/>
    <x v="0"/>
    <n v="7"/>
    <x v="6"/>
    <x v="1"/>
    <x v="0"/>
  </r>
  <r>
    <d v="2025-07-03T00:00:00"/>
    <s v="-SERVIÇO MOTOBOY / UBER "/>
    <m/>
    <n v="60"/>
    <n v="147129.22000000003"/>
    <x v="73"/>
    <x v="0"/>
    <n v="7"/>
    <x v="6"/>
    <x v="1"/>
    <x v="0"/>
  </r>
  <r>
    <d v="2025-07-03T00:00:00"/>
    <s v="SERGIO  CPF 006.626.551-76-FRETE TRANSPORTADORA"/>
    <m/>
    <n v="300"/>
    <n v="146829.22000000003"/>
    <x v="31"/>
    <x v="0"/>
    <n v="7"/>
    <x v="6"/>
    <x v="1"/>
    <x v="0"/>
  </r>
  <r>
    <d v="2025-07-03T00:00:00"/>
    <s v="SEGURO GARANTIA OBRA ELETROBRAS-SEGURO GARANTIA"/>
    <m/>
    <n v="2161.54"/>
    <n v="144667.68000000002"/>
    <x v="136"/>
    <x v="0"/>
    <n v="7"/>
    <x v="6"/>
    <x v="1"/>
    <x v="0"/>
  </r>
  <r>
    <d v="2025-07-03T00:00:00"/>
    <s v="ENTRADA FRETE COMPRESSOR GOIÂNIA X SERRA SALITRE-FRETE MATERIAIS E EQUIPAMENTOS"/>
    <m/>
    <n v="3393.2"/>
    <n v="141274.48000000001"/>
    <x v="40"/>
    <x v="0"/>
    <n v="7"/>
    <x v="6"/>
    <x v="1"/>
    <x v="0"/>
  </r>
  <r>
    <d v="2025-07-03T00:00:00"/>
    <s v="GIVANILSON BARBOSA DE SOUSA-FGTS FUNCIONARIOS "/>
    <m/>
    <n v="159.41999999999999"/>
    <n v="141115.06"/>
    <x v="58"/>
    <x v="0"/>
    <n v="7"/>
    <x v="6"/>
    <x v="1"/>
    <x v="0"/>
  </r>
  <r>
    <d v="2025-07-03T00:00:00"/>
    <s v="GIVANILSON BARBOSA DE SOUSA-ACERTO RESCISORIOS "/>
    <m/>
    <n v="1983.29"/>
    <n v="139131.76999999999"/>
    <x v="51"/>
    <x v="0"/>
    <n v="7"/>
    <x v="6"/>
    <x v="1"/>
    <x v="0"/>
  </r>
  <r>
    <d v="2025-07-03T00:00:00"/>
    <s v="FRANCISCO JOSE FERREIRA-FERIAS "/>
    <m/>
    <n v="3836"/>
    <n v="135295.76999999999"/>
    <x v="25"/>
    <x v="0"/>
    <n v="7"/>
    <x v="6"/>
    <x v="1"/>
    <x v="0"/>
  </r>
  <r>
    <d v="2025-07-03T00:00:00"/>
    <s v="THIAGO RODRIGUES DA SILVA-FERIAS "/>
    <m/>
    <n v="3121.12"/>
    <n v="132174.65"/>
    <x v="25"/>
    <x v="0"/>
    <n v="7"/>
    <x v="6"/>
    <x v="1"/>
    <x v="0"/>
  </r>
  <r>
    <d v="2025-07-03T00:00:00"/>
    <s v="EPIS-EPIS"/>
    <m/>
    <n v="3543.86"/>
    <n v="128630.79"/>
    <x v="20"/>
    <x v="0"/>
    <n v="7"/>
    <x v="6"/>
    <x v="1"/>
    <x v="0"/>
  </r>
  <r>
    <d v="2025-07-04T00:00:00"/>
    <s v="FOLHA PGTO REF. MÊS 06/2025-SALARIO"/>
    <m/>
    <n v="93158.68"/>
    <n v="35472.11"/>
    <x v="7"/>
    <x v="0"/>
    <n v="7"/>
    <x v="6"/>
    <x v="1"/>
    <x v="0"/>
  </r>
  <r>
    <d v="2025-07-04T00:00:00"/>
    <s v="DESPESAS COMPRAS EDUARDO REF. MÊS 60/2025-COMBUSTIVEL VEICULOS"/>
    <m/>
    <n v="952.6"/>
    <n v="34519.51"/>
    <x v="26"/>
    <x v="0"/>
    <n v="7"/>
    <x v="6"/>
    <x v="1"/>
    <x v="0"/>
  </r>
  <r>
    <d v="2025-07-04T00:00:00"/>
    <s v="DESPESAS COMPRAS EDUARDO REF. MÊS 60/2025-FRETE MATERIAIS E EQUIPAMENTOS"/>
    <m/>
    <n v="1000"/>
    <n v="33519.51"/>
    <x v="40"/>
    <x v="0"/>
    <n v="7"/>
    <x v="6"/>
    <x v="1"/>
    <x v="0"/>
  </r>
  <r>
    <d v="2025-07-04T00:00:00"/>
    <s v="DESPESAS COMPRAS EDUARDO REF. MÊS 60/2025-HOTEL FUNCIONARIOS"/>
    <m/>
    <n v="700"/>
    <n v="32819.51"/>
    <x v="44"/>
    <x v="0"/>
    <n v="7"/>
    <x v="6"/>
    <x v="1"/>
    <x v="0"/>
  </r>
  <r>
    <d v="2025-07-04T00:00:00"/>
    <s v="DESPESAS COMPRAS EDUARDO REF. MÊS 60/2025-MATERIAIS DE LIMPEZA / HIGIENE "/>
    <m/>
    <n v="36.47"/>
    <n v="32783.040000000001"/>
    <x v="28"/>
    <x v="0"/>
    <n v="7"/>
    <x v="6"/>
    <x v="1"/>
    <x v="0"/>
  </r>
  <r>
    <d v="2025-07-04T00:00:00"/>
    <s v="DESPESAS COMPRAS EDUARDO REF. MÊS 60/2025-MATERIAS DE ESCRITORIO"/>
    <m/>
    <n v="856.37"/>
    <n v="31926.670000000002"/>
    <x v="64"/>
    <x v="0"/>
    <n v="7"/>
    <x v="6"/>
    <x v="1"/>
    <x v="0"/>
  </r>
  <r>
    <d v="2025-07-04T00:00:00"/>
    <s v="DESPESAS COMPRAS EDUARDO REF. MÊS 60/2025-ALIMENTAÇÃO ADM"/>
    <m/>
    <n v="401.43"/>
    <n v="31525.24"/>
    <x v="66"/>
    <x v="0"/>
    <n v="7"/>
    <x v="6"/>
    <x v="1"/>
    <x v="0"/>
  </r>
  <r>
    <d v="2025-07-04T00:00:00"/>
    <s v="DESPESAS COMPRAS EDUARDO REF. MÊS 60/2025-SERVIÇO GRAFICA / IMPRESSAO "/>
    <m/>
    <n v="100"/>
    <n v="31425.24"/>
    <x v="107"/>
    <x v="0"/>
    <n v="7"/>
    <x v="6"/>
    <x v="1"/>
    <x v="0"/>
  </r>
  <r>
    <d v="2025-07-04T00:00:00"/>
    <s v="DESPESAS COMPRAS EDUARDO REF. MÊS 60/2025-JUROS BANCARIOS "/>
    <m/>
    <n v="318.58"/>
    <n v="31106.66"/>
    <x v="2"/>
    <x v="0"/>
    <n v="7"/>
    <x v="6"/>
    <x v="1"/>
    <x v="0"/>
  </r>
  <r>
    <d v="2025-07-04T00:00:00"/>
    <s v="DESPESAS COMPRAS EDUARDO REF. MÊS 60/2025-SERVIÇO CARTORIO"/>
    <m/>
    <n v="236.74"/>
    <n v="30869.919999999998"/>
    <x v="59"/>
    <x v="0"/>
    <n v="7"/>
    <x v="6"/>
    <x v="1"/>
    <x v="0"/>
  </r>
  <r>
    <d v="2025-07-04T00:00:00"/>
    <s v="DESPESAS COMPRAS EDUARDO REF. MÊS 60/2025-MATERIAIS / FERRAMENTAS  MANUAIS "/>
    <m/>
    <n v="108"/>
    <n v="30761.919999999998"/>
    <x v="18"/>
    <x v="0"/>
    <n v="7"/>
    <x v="6"/>
    <x v="1"/>
    <x v="0"/>
  </r>
  <r>
    <d v="2025-07-04T00:00:00"/>
    <s v="MADRI PNEUS LTDA - PIX 44.714.694/0001-02-FRETE MATERIAIS E EQUIPAMENTOS"/>
    <m/>
    <n v="40"/>
    <n v="30721.919999999998"/>
    <x v="40"/>
    <x v="0"/>
    <n v="7"/>
    <x v="6"/>
    <x v="1"/>
    <x v="0"/>
  </r>
  <r>
    <d v="2025-07-04T00:00:00"/>
    <s v="MADRI PNEUS LTDA - PIX 44.714.694/0001-02-MANUTENÇÃO/PEÇAS  VEICULOS"/>
    <m/>
    <n v="1300"/>
    <n v="29421.919999999998"/>
    <x v="43"/>
    <x v="0"/>
    <n v="7"/>
    <x v="6"/>
    <x v="1"/>
    <x v="0"/>
  </r>
  <r>
    <d v="2025-07-04T00:00:00"/>
    <s v="FERCAM INFORMATICA LTDA - PIX 10.608.642/0001-21-MATERIAIS DE INFORMATICA / COMPUTADOR"/>
    <m/>
    <n v="1600"/>
    <n v="27821.919999999998"/>
    <x v="70"/>
    <x v="0"/>
    <n v="7"/>
    <x v="6"/>
    <x v="1"/>
    <x v="0"/>
  </r>
  <r>
    <d v="2025-07-04T00:00:00"/>
    <s v="PASSAGEM CLAUDEVAN LOURIVAL ANGELO-PASSAGENS FUNCIONARIOS"/>
    <m/>
    <n v="120"/>
    <n v="27701.919999999998"/>
    <x v="36"/>
    <x v="0"/>
    <n v="7"/>
    <x v="6"/>
    <x v="1"/>
    <x v="0"/>
  </r>
  <r>
    <d v="2025-07-04T00:00:00"/>
    <s v="COMPRA DE NIVEL MAGNETICO E 02 TRENAS-MATERIAIS / FERRAMENTAS  MANUAIS "/>
    <m/>
    <n v="108"/>
    <n v="27593.919999999998"/>
    <x v="18"/>
    <x v="0"/>
    <n v="7"/>
    <x v="6"/>
    <x v="1"/>
    <x v="0"/>
  </r>
  <r>
    <d v="2025-07-04T00:00:00"/>
    <s v="GABRIELLE ELIAS DE FREITAS - PIX (64) 9 9259-1215-FRETE TRANSPORTADORA"/>
    <m/>
    <n v="120"/>
    <n v="27473.919999999998"/>
    <x v="31"/>
    <x v="0"/>
    <n v="7"/>
    <x v="6"/>
    <x v="1"/>
    <x v="0"/>
  </r>
  <r>
    <d v="2025-07-04T00:00:00"/>
    <s v="VISITA TÉCNICA GENILDO P/ SÃO PAULO-HOTEL FUNCIONARIOS"/>
    <m/>
    <n v="321"/>
    <n v="27152.92"/>
    <x v="44"/>
    <x v="0"/>
    <n v="7"/>
    <x v="6"/>
    <x v="1"/>
    <x v="0"/>
  </r>
  <r>
    <d v="2025-07-07T00:00:00"/>
    <s v="NOTA DE REAJUSTE CONTRATUAL EUROCHEM NF 2465-RETIRADAS GILVAN / GENILDO"/>
    <m/>
    <n v="9561.18"/>
    <n v="17591.739999999998"/>
    <x v="54"/>
    <x v="0"/>
    <n v="7"/>
    <x v="6"/>
    <x v="1"/>
    <x v="0"/>
  </r>
  <r>
    <d v="2025-07-07T00:00:00"/>
    <s v="TRANSFERÊNCIA ENTRE BANCOS CEF X ITAÚ-Transferência entre Bancos"/>
    <n v="10000"/>
    <m/>
    <n v="27591.739999999998"/>
    <x v="6"/>
    <x v="0"/>
    <n v="7"/>
    <x v="6"/>
    <x v="1"/>
    <x v="0"/>
  </r>
  <r>
    <d v="2025-07-07T00:00:00"/>
    <s v="FRANCISCO RIBEIRO DA SILVA - PIX (62) 9 8113-5418-SERVIÇO SERRALHEIRO "/>
    <m/>
    <n v="350"/>
    <n v="27241.739999999998"/>
    <x v="49"/>
    <x v="0"/>
    <n v="7"/>
    <x v="6"/>
    <x v="1"/>
    <x v="0"/>
  </r>
  <r>
    <d v="2025-07-07T00:00:00"/>
    <s v="EMPRESTIMO DE CAPITAL - PORTO FERREIRA-PAGAMENTOS EMPRESTIMOS"/>
    <m/>
    <n v="21000"/>
    <n v="6241.739999999998"/>
    <x v="4"/>
    <x v="0"/>
    <n v="7"/>
    <x v="6"/>
    <x v="1"/>
    <x v="0"/>
  </r>
  <r>
    <d v="2025-07-07T00:00:00"/>
    <s v="WILLIAN ALVES CORREIA - PIX (62) 9 9972-8352-MANUTENÇÃO/PEÇAS  VEICULOS"/>
    <m/>
    <n v="15"/>
    <n v="6226.739999999998"/>
    <x v="43"/>
    <x v="0"/>
    <n v="7"/>
    <x v="6"/>
    <x v="1"/>
    <x v="0"/>
  </r>
  <r>
    <d v="2025-07-07T00:00:00"/>
    <s v="COMBUSTIVEL FIAT ARGO-COMBUSTIVEL VEICULOS"/>
    <m/>
    <n v="126.8"/>
    <n v="6099.9399999999978"/>
    <x v="26"/>
    <x v="0"/>
    <n v="7"/>
    <x v="6"/>
    <x v="1"/>
    <x v="0"/>
  </r>
  <r>
    <d v="2025-07-07T00:00:00"/>
    <s v="DIARIA JACINTO-HOTEL FUNCIONARIOS"/>
    <m/>
    <n v="1000"/>
    <n v="5099.9399999999978"/>
    <x v="44"/>
    <x v="0"/>
    <n v="7"/>
    <x v="6"/>
    <x v="1"/>
    <x v="0"/>
  </r>
  <r>
    <d v="2025-07-07T00:00:00"/>
    <s v="AUTO SOCORRO EZEQUIEL - PIX 29.751.094/0001-12-MANUTENÇÃO/PEÇAS  VEICULOS"/>
    <m/>
    <n v="138"/>
    <n v="4961.9399999999978"/>
    <x v="43"/>
    <x v="0"/>
    <n v="7"/>
    <x v="6"/>
    <x v="1"/>
    <x v="0"/>
  </r>
  <r>
    <d v="2025-07-07T00:00:00"/>
    <s v="CLAUDEMIR NUNES DA SILVA - PIX (62) 9 9193-5380-SERVIÇO MOTOBOY / UBER "/>
    <m/>
    <n v="60"/>
    <n v="4901.9399999999978"/>
    <x v="73"/>
    <x v="0"/>
    <n v="7"/>
    <x v="6"/>
    <x v="1"/>
    <x v="0"/>
  </r>
  <r>
    <d v="2025-07-07T00:00:00"/>
    <s v="GOMES FERREIRA E RODRIGUES OLIVEIRA LTDA - PIX 21.092.348/0001-26-EXAMES "/>
    <m/>
    <n v="878"/>
    <n v="4023.9399999999978"/>
    <x v="56"/>
    <x v="0"/>
    <n v="7"/>
    <x v="6"/>
    <x v="1"/>
    <x v="0"/>
  </r>
  <r>
    <d v="2025-07-07T00:00:00"/>
    <s v="GOMES FERREIRA E RODRIGUES OLIVEIRA LTDA - PIX 21.092.348/0001-26-EXAMES "/>
    <m/>
    <n v="535"/>
    <n v="3488.9399999999978"/>
    <x v="56"/>
    <x v="0"/>
    <n v="7"/>
    <x v="6"/>
    <x v="1"/>
    <x v="0"/>
  </r>
  <r>
    <d v="2025-07-07T00:00:00"/>
    <s v="JAIME - PIX 255.951.348-01-MANUTENÇÃO/PEÇAS MAQUINAS E EQUIPAMENTOS"/>
    <m/>
    <n v="9664"/>
    <n v="-6175.0600000000022"/>
    <x v="48"/>
    <x v="0"/>
    <n v="7"/>
    <x v="6"/>
    <x v="1"/>
    <x v="0"/>
  </r>
  <r>
    <d v="2025-07-07T00:00:00"/>
    <s v="DESPESAS ADM REF. 30/06 A 04/07-MANUTENÇÃO/PEÇAS  VEICULOS"/>
    <m/>
    <n v="410"/>
    <n v="-6585.0600000000022"/>
    <x v="43"/>
    <x v="0"/>
    <n v="7"/>
    <x v="6"/>
    <x v="1"/>
    <x v="0"/>
  </r>
  <r>
    <d v="2025-07-07T00:00:00"/>
    <s v="DESPESAS ADM REF. 30/06 A 04/07-MATERIAS DE ESCRITORIO"/>
    <m/>
    <n v="100"/>
    <n v="-6685.0600000000022"/>
    <x v="64"/>
    <x v="0"/>
    <n v="7"/>
    <x v="6"/>
    <x v="1"/>
    <x v="0"/>
  </r>
  <r>
    <d v="2025-07-07T00:00:00"/>
    <s v="DESPESAS ADM REF. 30/06 A 04/07-COMBUSTIVEL EQUIPAMENTOS"/>
    <m/>
    <n v="218.66"/>
    <n v="-6903.7200000000021"/>
    <x v="27"/>
    <x v="0"/>
    <n v="7"/>
    <x v="6"/>
    <x v="1"/>
    <x v="0"/>
  </r>
  <r>
    <d v="2025-07-07T00:00:00"/>
    <s v="DESPESAS ADM REF. 30/06 A 04/07-SERVIÇO MOTOBOY / UBER "/>
    <m/>
    <n v="41.06"/>
    <n v="-6944.7800000000025"/>
    <x v="73"/>
    <x v="0"/>
    <n v="7"/>
    <x v="6"/>
    <x v="1"/>
    <x v="0"/>
  </r>
  <r>
    <d v="2025-07-07T00:00:00"/>
    <s v="DESPESAS MAN. EQUIPAMENTOS REF.  30/06 A 04/07-MANGUEIRAS / CONEXÕES"/>
    <m/>
    <n v="485"/>
    <n v="-7429.7800000000025"/>
    <x v="106"/>
    <x v="0"/>
    <n v="7"/>
    <x v="6"/>
    <x v="1"/>
    <x v="0"/>
  </r>
  <r>
    <d v="2025-07-07T00:00:00"/>
    <s v="DESPESAS MAN. EQUIPAMENTOS REF.  30/06 A 04/07-SERVIÇO SERRALHEIRO "/>
    <m/>
    <n v="350"/>
    <n v="-7779.7800000000025"/>
    <x v="49"/>
    <x v="0"/>
    <n v="7"/>
    <x v="6"/>
    <x v="1"/>
    <x v="0"/>
  </r>
  <r>
    <d v="2025-07-07T00:00:00"/>
    <s v="DESPESAS MAN. EQUIPAMENTOS REF.  30/06 A 04/07-MATERIAIS DE CONSUMO EM OBRAS "/>
    <m/>
    <n v="668.12"/>
    <n v="-8447.9000000000033"/>
    <x v="23"/>
    <x v="0"/>
    <n v="7"/>
    <x v="6"/>
    <x v="1"/>
    <x v="0"/>
  </r>
  <r>
    <d v="2025-07-07T00:00:00"/>
    <s v="SERVICOS CONTABEIS-CONTABILIDADE"/>
    <m/>
    <n v="3910"/>
    <n v="-12357.900000000003"/>
    <x v="24"/>
    <x v="0"/>
    <n v="7"/>
    <x v="6"/>
    <x v="1"/>
    <x v="0"/>
  </r>
  <r>
    <d v="2025-07-07T00:00:00"/>
    <s v="CAIXA ROTATIVO REF. MÊS 06/2025-SERVIÇO LAVA JATO"/>
    <m/>
    <n v="80"/>
    <n v="-12437.900000000003"/>
    <x v="47"/>
    <x v="0"/>
    <n v="7"/>
    <x v="6"/>
    <x v="1"/>
    <x v="0"/>
  </r>
  <r>
    <d v="2025-07-07T00:00:00"/>
    <s v="CAIXA ROTATIVO REF. MÊS 06/2025-MANUTENÇÃO/PEÇAS  VEICULOS"/>
    <m/>
    <n v="275"/>
    <n v="-12712.900000000003"/>
    <x v="43"/>
    <x v="0"/>
    <n v="7"/>
    <x v="6"/>
    <x v="1"/>
    <x v="0"/>
  </r>
  <r>
    <d v="2025-07-07T00:00:00"/>
    <s v="CAIXA ROTATIVO REF. MÊS 06/2025-REFEIÇÕES FUNCIONARIOS "/>
    <m/>
    <n v="573.41999999999996"/>
    <n v="-13286.320000000003"/>
    <x v="35"/>
    <x v="0"/>
    <n v="7"/>
    <x v="6"/>
    <x v="1"/>
    <x v="0"/>
  </r>
  <r>
    <d v="2025-07-07T00:00:00"/>
    <s v="CAIXA ROTATIVO REF. MÊS 06/2025-MATERIAIS DE LIMPEZA / HIGIENE "/>
    <m/>
    <n v="64.48"/>
    <n v="-13350.800000000003"/>
    <x v="28"/>
    <x v="0"/>
    <n v="7"/>
    <x v="6"/>
    <x v="1"/>
    <x v="0"/>
  </r>
  <r>
    <d v="2025-07-07T00:00:00"/>
    <s v="CAIXA ROTATIVO REF. MÊS 06/2025-MATERIAIS DE CONSUMO EM OBRAS "/>
    <m/>
    <n v="155.5"/>
    <n v="-13506.300000000003"/>
    <x v="23"/>
    <x v="0"/>
    <n v="7"/>
    <x v="6"/>
    <x v="1"/>
    <x v="0"/>
  </r>
  <r>
    <d v="2025-07-07T00:00:00"/>
    <s v="CAIXA ROTATIVO MES JULHO A AGOSTO 2025-SERVIÇO LAVA JATO"/>
    <m/>
    <n v="186.01"/>
    <n v="-13692.310000000003"/>
    <x v="47"/>
    <x v="0"/>
    <n v="7"/>
    <x v="6"/>
    <x v="1"/>
    <x v="0"/>
  </r>
  <r>
    <d v="2025-07-07T00:00:00"/>
    <s v="CAIXA ROTATIVO MES JULHO A AGOSTO 2025-REFEIÇÕES FUNCIONARIOS "/>
    <m/>
    <n v="311.99"/>
    <n v="-14004.300000000003"/>
    <x v="35"/>
    <x v="0"/>
    <n v="7"/>
    <x v="6"/>
    <x v="1"/>
    <x v="0"/>
  </r>
  <r>
    <d v="2025-07-07T00:00:00"/>
    <s v="CAIXA ROTATIVO MES JULHO A AGOSTO 2025-MATERIAIS DE LIMPEZA / HIGIENE "/>
    <m/>
    <n v="581.42999999999995"/>
    <n v="-14585.730000000003"/>
    <x v="28"/>
    <x v="0"/>
    <n v="7"/>
    <x v="6"/>
    <x v="1"/>
    <x v="0"/>
  </r>
  <r>
    <d v="2025-07-07T00:00:00"/>
    <s v="CAIXA ROTATIVO MES JULHO A AGOSTO 2025-MATERIAIS DE CONSUMO EM OBRAS "/>
    <m/>
    <n v="149.99"/>
    <n v="-14735.720000000003"/>
    <x v="23"/>
    <x v="0"/>
    <n v="7"/>
    <x v="6"/>
    <x v="1"/>
    <x v="0"/>
  </r>
  <r>
    <d v="2025-07-07T00:00:00"/>
    <s v="R. ALFEU MARRA Nº 65 CASA 02-ALUGUEL ALOJAMENTO "/>
    <m/>
    <n v="4000"/>
    <n v="-18735.72"/>
    <x v="21"/>
    <x v="0"/>
    <n v="7"/>
    <x v="6"/>
    <x v="1"/>
    <x v="0"/>
  </r>
  <r>
    <d v="2025-07-07T00:00:00"/>
    <s v="R. JACY GUIMARAES 12 CS REF. 05.07 A 05.08.25-ALUGUEL ALOJAMENTO "/>
    <m/>
    <n v="1600"/>
    <n v="-20335.72"/>
    <x v="21"/>
    <x v="0"/>
    <n v="7"/>
    <x v="6"/>
    <x v="1"/>
    <x v="0"/>
  </r>
  <r>
    <d v="2025-07-07T00:00:00"/>
    <s v="CASA DE CALDAS GILVAN GENILDO-RETIRADAS GILVAN / GENILDO"/>
    <m/>
    <n v="2660.93"/>
    <n v="-22996.65"/>
    <x v="54"/>
    <x v="0"/>
    <n v="7"/>
    <x v="6"/>
    <x v="1"/>
    <x v="0"/>
  </r>
  <r>
    <d v="2025-07-08T00:00:00"/>
    <s v="TAR CONTR/ RENOV CTA GAR-TARIFAS BANCARIAS"/>
    <m/>
    <n v="36"/>
    <n v="-23032.65"/>
    <x v="8"/>
    <x v="0"/>
    <n v="7"/>
    <x v="6"/>
    <x v="1"/>
    <x v="0"/>
  </r>
  <r>
    <d v="2025-07-08T00:00:00"/>
    <s v="130 mts MANGUEIRA DE JATO ABRASIVO-MANGUEIRAS / CONEXÕES"/>
    <m/>
    <n v="5800"/>
    <n v="-28832.65"/>
    <x v="106"/>
    <x v="0"/>
    <n v="7"/>
    <x v="6"/>
    <x v="1"/>
    <x v="0"/>
  </r>
  <r>
    <d v="2025-07-08T00:00:00"/>
    <s v="TRANSFERÊNCIA ENTRE BANCOS SAFRA X ITAÚ-Transferência entre Bancos"/>
    <n v="50000"/>
    <m/>
    <n v="21167.35"/>
    <x v="6"/>
    <x v="0"/>
    <n v="7"/>
    <x v="6"/>
    <x v="1"/>
    <x v="0"/>
  </r>
  <r>
    <d v="2025-07-08T00:00:00"/>
    <s v="AUTO PEÇAS E MECANICA CARDOSO LTDA - PIX 15.299.929/0001-30-MANUTENÇÃO/PEÇAS  VEICULOS"/>
    <m/>
    <n v="350"/>
    <n v="20817.349999999999"/>
    <x v="43"/>
    <x v="0"/>
    <n v="7"/>
    <x v="6"/>
    <x v="1"/>
    <x v="0"/>
  </r>
  <r>
    <d v="2025-07-08T00:00:00"/>
    <s v="THIAGO DE CASTRO VIEIRA - PIX 05.971.755/0001-57-COMBUSTIVEL VEICULOS"/>
    <m/>
    <n v="240.5"/>
    <n v="20576.849999999999"/>
    <x v="26"/>
    <x v="0"/>
    <n v="7"/>
    <x v="6"/>
    <x v="1"/>
    <x v="0"/>
  </r>
  <r>
    <d v="2025-07-08T00:00:00"/>
    <s v="DESPESA VIAGEM REF. SEMANA 07/07 A 11/07-REFEIÇÕES FUNCIONARIOS "/>
    <m/>
    <n v="800"/>
    <n v="19776.849999999999"/>
    <x v="35"/>
    <x v="0"/>
    <n v="7"/>
    <x v="6"/>
    <x v="1"/>
    <x v="0"/>
  </r>
  <r>
    <d v="2025-07-08T00:00:00"/>
    <s v="DESPESA VIAGEM REF. SEMANA 07/07 A 11/07-PASSAGENS FUNCIONARIOS"/>
    <m/>
    <n v="760"/>
    <n v="19016.849999999999"/>
    <x v="36"/>
    <x v="0"/>
    <n v="7"/>
    <x v="6"/>
    <x v="1"/>
    <x v="0"/>
  </r>
  <r>
    <d v="2025-07-08T00:00:00"/>
    <s v="PASSAGENS FUNCIONÁRIOS REF. 30/06 A 04/07-PASSAGENS FUNCIONARIOS"/>
    <m/>
    <n v="4695.82"/>
    <n v="14321.029999999999"/>
    <x v="36"/>
    <x v="0"/>
    <n v="7"/>
    <x v="6"/>
    <x v="1"/>
    <x v="0"/>
  </r>
  <r>
    <d v="2025-07-08T00:00:00"/>
    <s v="WELDER ANTONIO DA SILVA - PIX (64) 9 9996-6602-MATERIAIS / FERRAMENTAS  MANUAIS "/>
    <m/>
    <n v="1000"/>
    <n v="13321.029999999999"/>
    <x v="18"/>
    <x v="0"/>
    <n v="7"/>
    <x v="6"/>
    <x v="1"/>
    <x v="0"/>
  </r>
  <r>
    <d v="2025-07-08T00:00:00"/>
    <s v="MOACIR BERNARDO DE BRITO SANTO - PIX (62) 9 9179-6006-SERVIÇO MOTOBOY / UBER "/>
    <m/>
    <n v="60"/>
    <n v="13261.029999999999"/>
    <x v="73"/>
    <x v="0"/>
    <n v="7"/>
    <x v="6"/>
    <x v="1"/>
    <x v="0"/>
  </r>
  <r>
    <d v="2025-07-08T00:00:00"/>
    <s v="NOTA DE REAJUSTE CONTRATUAL EUROCHEM NF 2465-RETIRADAS GILVAN / GENILDO"/>
    <m/>
    <n v="3187.06"/>
    <n v="10073.969999999999"/>
    <x v="54"/>
    <x v="0"/>
    <n v="7"/>
    <x v="6"/>
    <x v="1"/>
    <x v="0"/>
  </r>
  <r>
    <d v="2025-07-08T00:00:00"/>
    <s v="CAIXA ROTATIVO REF. MÊS 06/2025-COMBUSTIVEL VEICULOS"/>
    <m/>
    <n v="504.14"/>
    <n v="9569.83"/>
    <x v="26"/>
    <x v="0"/>
    <n v="7"/>
    <x v="6"/>
    <x v="1"/>
    <x v="0"/>
  </r>
  <r>
    <d v="2025-07-08T00:00:00"/>
    <s v="CAIXA ROTATIVO REF. MÊS 06/2025-HOTEL FUNCIONARIOS"/>
    <m/>
    <n v="200"/>
    <n v="9369.83"/>
    <x v="44"/>
    <x v="0"/>
    <n v="7"/>
    <x v="6"/>
    <x v="1"/>
    <x v="0"/>
  </r>
  <r>
    <d v="2025-07-08T00:00:00"/>
    <s v="CAIXA ROTATIVO REF. MÊS 06/2025-REFEIÇÕES FUNCIONARIOS "/>
    <m/>
    <n v="430.35"/>
    <n v="8939.48"/>
    <x v="35"/>
    <x v="0"/>
    <n v="7"/>
    <x v="6"/>
    <x v="1"/>
    <x v="0"/>
  </r>
  <r>
    <d v="2025-07-08T00:00:00"/>
    <s v="CAIXA ROTATIVO REF. MÊS 06/2025-PASSAGENS FUNCIONARIOS"/>
    <m/>
    <n v="96.18"/>
    <n v="8843.2999999999993"/>
    <x v="36"/>
    <x v="0"/>
    <n v="7"/>
    <x v="6"/>
    <x v="1"/>
    <x v="0"/>
  </r>
  <r>
    <d v="2025-07-08T00:00:00"/>
    <s v="CAIXA ROTATIVO REF. MÊS 06/2025-PEDAGIOS "/>
    <m/>
    <n v="58"/>
    <n v="8785.2999999999993"/>
    <x v="72"/>
    <x v="0"/>
    <n v="7"/>
    <x v="6"/>
    <x v="1"/>
    <x v="0"/>
  </r>
  <r>
    <d v="2025-07-08T00:00:00"/>
    <s v="AJUDA DE CUSTO MES 06-2025-SALARIO"/>
    <m/>
    <n v="3000"/>
    <n v="5785.2999999999993"/>
    <x v="7"/>
    <x v="0"/>
    <n v="7"/>
    <x v="6"/>
    <x v="1"/>
    <x v="0"/>
  </r>
  <r>
    <d v="2025-07-08T00:00:00"/>
    <s v="KIT TESTE DE ADERENCIA-EQUIPAMENTOS DE AFERIÇÃO"/>
    <m/>
    <n v="140"/>
    <n v="5645.2999999999993"/>
    <x v="134"/>
    <x v="0"/>
    <n v="7"/>
    <x v="6"/>
    <x v="1"/>
    <x v="0"/>
  </r>
  <r>
    <d v="2025-07-08T00:00:00"/>
    <s v="AV. LENCOIS, 5 REF. 06/2025-ENERGIA ALOJAMENTO"/>
    <m/>
    <n v="265.23"/>
    <n v="5380.07"/>
    <x v="81"/>
    <x v="0"/>
    <n v="7"/>
    <x v="6"/>
    <x v="1"/>
    <x v="0"/>
  </r>
  <r>
    <d v="2025-07-08T00:00:00"/>
    <s v="CONTRATO PRESTAÇÃO DE SERVIÇO RICARDO-SALARIO"/>
    <m/>
    <n v="9000"/>
    <n v="-3619.9300000000003"/>
    <x v="7"/>
    <x v="0"/>
    <n v="7"/>
    <x v="6"/>
    <x v="1"/>
    <x v="0"/>
  </r>
  <r>
    <d v="2025-07-08T00:00:00"/>
    <s v="EPIS-EPIS"/>
    <m/>
    <n v="184"/>
    <n v="-3803.9300000000003"/>
    <x v="20"/>
    <x v="0"/>
    <n v="7"/>
    <x v="6"/>
    <x v="1"/>
    <x v="0"/>
  </r>
  <r>
    <d v="2025-07-08T00:00:00"/>
    <s v="ALIMENTAÇÃO ADM-ALIMENTAÇÃO ADM"/>
    <m/>
    <n v="281.92"/>
    <n v="-4085.8500000000004"/>
    <x v="66"/>
    <x v="0"/>
    <n v="7"/>
    <x v="6"/>
    <x v="1"/>
    <x v="0"/>
  </r>
  <r>
    <d v="2025-07-09T00:00:00"/>
    <s v="VALE ALIMENTAÇÃO REF. 06/2025-VALE ALIMENTAÇÃO"/>
    <m/>
    <n v="19712"/>
    <n v="-23797.85"/>
    <x v="76"/>
    <x v="0"/>
    <n v="7"/>
    <x v="6"/>
    <x v="1"/>
    <x v="0"/>
  </r>
  <r>
    <d v="2025-07-09T00:00:00"/>
    <s v="TAXA DE EXPEDIENTE DE SERVICOS DIVERSOS 02/23-TARIFA PREFEITURA"/>
    <m/>
    <n v="254.47"/>
    <n v="-24052.32"/>
    <x v="85"/>
    <x v="0"/>
    <n v="7"/>
    <x v="6"/>
    <x v="1"/>
    <x v="0"/>
  </r>
  <r>
    <d v="2025-07-09T00:00:00"/>
    <s v="TAXA DE EXPEDIENTE DE SERVICOS DIVERSOS 01/23-TARIFA PREFEITURA"/>
    <m/>
    <n v="265.23"/>
    <n v="-24317.55"/>
    <x v="85"/>
    <x v="0"/>
    <n v="7"/>
    <x v="6"/>
    <x v="1"/>
    <x v="0"/>
  </r>
  <r>
    <d v="2025-07-09T00:00:00"/>
    <s v="TAXA DE LICENCA P/ FUNCIONAMENTO (ESPONTANEO)  04/23-TARIFA PREFEITURA"/>
    <m/>
    <n v="439.21"/>
    <n v="-24756.76"/>
    <x v="85"/>
    <x v="0"/>
    <n v="7"/>
    <x v="6"/>
    <x v="1"/>
    <x v="0"/>
  </r>
  <r>
    <d v="2025-07-09T00:00:00"/>
    <s v="TAXA DE LICENCA P/ FUNCIONAMENTO (ESPONTANEO)  03/23-TARIFA PREFEITURA"/>
    <m/>
    <n v="443.04"/>
    <n v="-25199.8"/>
    <x v="85"/>
    <x v="0"/>
    <n v="7"/>
    <x v="6"/>
    <x v="1"/>
    <x v="0"/>
  </r>
  <r>
    <d v="2025-07-09T00:00:00"/>
    <s v="TAXA DE LICENCA P/ FUNCIONAMENTO (ESPONTANEO)  02/23-TARIFA PREFEITURA"/>
    <m/>
    <n v="447.05"/>
    <n v="-25646.85"/>
    <x v="85"/>
    <x v="0"/>
    <n v="7"/>
    <x v="6"/>
    <x v="1"/>
    <x v="0"/>
  </r>
  <r>
    <d v="2025-07-09T00:00:00"/>
    <s v="TAXA DE LICENCA P/ FUNCIONAMENTO (ESPONTANEO)  01/23-TARIFA PREFEITURA"/>
    <m/>
    <n v="450.35"/>
    <n v="-26097.199999999997"/>
    <x v="85"/>
    <x v="0"/>
    <n v="7"/>
    <x v="6"/>
    <x v="1"/>
    <x v="0"/>
  </r>
  <r>
    <d v="2025-07-09T00:00:00"/>
    <s v="REFEIÇÃO E PASSAGEM FUNCIONARIO JOSE ROBERTO DA SILVA-REFEIÇÕES FUNCIONARIOS "/>
    <m/>
    <n v="160"/>
    <n v="-26257.199999999997"/>
    <x v="35"/>
    <x v="0"/>
    <n v="7"/>
    <x v="6"/>
    <x v="1"/>
    <x v="0"/>
  </r>
  <r>
    <d v="2025-07-09T00:00:00"/>
    <s v="REFEIÇÃO E PASSAGEM FUNCIONARIO JOSE ROBERTO DA SILVA-PASSAGENS FUNCIONARIOS"/>
    <m/>
    <n v="50"/>
    <n v="-26307.199999999997"/>
    <x v="36"/>
    <x v="0"/>
    <n v="7"/>
    <x v="6"/>
    <x v="1"/>
    <x v="0"/>
  </r>
  <r>
    <d v="2025-07-09T00:00:00"/>
    <s v="PASSAGEM E REFEIÇÃO FUNCIONARIO KEVIN-REFEIÇÕES FUNCIONARIOS "/>
    <m/>
    <n v="160"/>
    <n v="-26467.199999999997"/>
    <x v="35"/>
    <x v="0"/>
    <n v="7"/>
    <x v="6"/>
    <x v="1"/>
    <x v="0"/>
  </r>
  <r>
    <d v="2025-07-09T00:00:00"/>
    <s v="PASSAGEM E REFEIÇÃO FUNCIONARIO KEVIN-PASSAGENS FUNCIONARIOS"/>
    <m/>
    <n v="100"/>
    <n v="-26567.199999999997"/>
    <x v="36"/>
    <x v="0"/>
    <n v="7"/>
    <x v="6"/>
    <x v="1"/>
    <x v="0"/>
  </r>
  <r>
    <d v="2025-07-09T00:00:00"/>
    <s v="COMBUSTIVEL OROCH-COMBUSTIVEL VEICULOS"/>
    <m/>
    <n v="241.11"/>
    <n v="-26808.309999999998"/>
    <x v="26"/>
    <x v="0"/>
    <n v="7"/>
    <x v="6"/>
    <x v="1"/>
    <x v="0"/>
  </r>
  <r>
    <d v="2025-07-09T00:00:00"/>
    <s v="PASSAGEM FUNCIONARIO JOSE EDSON-PASSAGENS FUNCIONARIOS"/>
    <m/>
    <n v="50"/>
    <n v="-26858.309999999998"/>
    <x v="36"/>
    <x v="0"/>
    <n v="7"/>
    <x v="6"/>
    <x v="1"/>
    <x v="0"/>
  </r>
  <r>
    <d v="2025-07-09T00:00:00"/>
    <s v="REVISÃO DA RANGER-MANUTENÇÃO/PEÇAS  VEICULOS"/>
    <m/>
    <n v="870"/>
    <n v="-27728.309999999998"/>
    <x v="43"/>
    <x v="0"/>
    <n v="7"/>
    <x v="6"/>
    <x v="1"/>
    <x v="0"/>
  </r>
  <r>
    <d v="2025-07-09T00:00:00"/>
    <s v="MC MATERIAIS DE CONSTRUCAO LTD - PIX 03.881.836/0001-30-TINTAS E SOLVENTES"/>
    <m/>
    <n v="1450"/>
    <n v="-29178.309999999998"/>
    <x v="34"/>
    <x v="0"/>
    <n v="7"/>
    <x v="6"/>
    <x v="1"/>
    <x v="0"/>
  </r>
  <r>
    <d v="2025-07-09T00:00:00"/>
    <s v="TRANSFERÊNCIA ENTRE BANCOS ITAÚ X CEF-Transferência entre Bancos"/>
    <m/>
    <n v="6000"/>
    <n v="-35178.31"/>
    <x v="1"/>
    <x v="0"/>
    <n v="7"/>
    <x v="6"/>
    <x v="1"/>
    <x v="0"/>
  </r>
  <r>
    <d v="2025-07-09T00:00:00"/>
    <s v="TRANSFERÊNCIA ENTRE BANCOS MERCANTIL X ITAÚ-Transferência entre Bancos"/>
    <n v="50000"/>
    <m/>
    <n v="14821.690000000002"/>
    <x v="6"/>
    <x v="0"/>
    <n v="7"/>
    <x v="6"/>
    <x v="1"/>
    <x v="0"/>
  </r>
  <r>
    <d v="2025-07-09T00:00:00"/>
    <s v="TRANSFERÊNCIA ENTRE BANCOS SAFRA X ITAÚ-Transferência entre Bancos"/>
    <n v="18000"/>
    <m/>
    <n v="32821.69"/>
    <x v="6"/>
    <x v="0"/>
    <n v="7"/>
    <x v="6"/>
    <x v="1"/>
    <x v="0"/>
  </r>
  <r>
    <d v="2025-07-09T00:00:00"/>
    <s v="COMBUSTIVER RANGER-COMBUSTIVEL VEICULOS"/>
    <m/>
    <n v="330.03"/>
    <n v="32491.660000000003"/>
    <x v="26"/>
    <x v="0"/>
    <n v="7"/>
    <x v="6"/>
    <x v="1"/>
    <x v="0"/>
  </r>
  <r>
    <d v="2025-07-09T00:00:00"/>
    <s v="ISS RETIDO NA FONTE (ESPONTANEO)  REF. 05/2025-ISS "/>
    <m/>
    <n v="324.76"/>
    <n v="32166.900000000005"/>
    <x v="120"/>
    <x v="0"/>
    <n v="7"/>
    <x v="6"/>
    <x v="1"/>
    <x v="0"/>
  </r>
  <r>
    <d v="2025-07-09T00:00:00"/>
    <s v="REFEIÇÃO FUNCIONARIOS-REFEIÇÕES FUNCIONARIOS "/>
    <m/>
    <n v="322.99"/>
    <n v="31843.910000000003"/>
    <x v="35"/>
    <x v="0"/>
    <n v="7"/>
    <x v="6"/>
    <x v="1"/>
    <x v="0"/>
  </r>
  <r>
    <d v="2025-07-09T00:00:00"/>
    <s v="UBER ADM CLINICA ASO X AIDEAL TRINDADE-SERVIÇO MOTOBOY / UBER "/>
    <m/>
    <n v="36.229999999999997"/>
    <n v="31807.680000000004"/>
    <x v="73"/>
    <x v="0"/>
    <n v="7"/>
    <x v="6"/>
    <x v="1"/>
    <x v="0"/>
  </r>
  <r>
    <d v="2025-07-09T00:00:00"/>
    <s v="VALE ALIMENTAÇÃO REF. 06/2025-VALE ALIMENTAÇÃO"/>
    <m/>
    <n v="1710"/>
    <n v="30097.680000000004"/>
    <x v="76"/>
    <x v="0"/>
    <n v="7"/>
    <x v="6"/>
    <x v="1"/>
    <x v="0"/>
  </r>
  <r>
    <d v="2025-07-09T00:00:00"/>
    <s v="VALE ALIMENTAÇÃO REF. 06/2025-VALE ALIMENTAÇÃO"/>
    <m/>
    <n v="770"/>
    <n v="29327.680000000004"/>
    <x v="76"/>
    <x v="0"/>
    <n v="7"/>
    <x v="6"/>
    <x v="1"/>
    <x v="0"/>
  </r>
  <r>
    <d v="2025-07-09T00:00:00"/>
    <s v="VALE ALIMENTAÇÃO REF. 06/2025-VALE ALIMENTAÇÃO"/>
    <m/>
    <n v="2106.67"/>
    <n v="27221.010000000002"/>
    <x v="76"/>
    <x v="0"/>
    <n v="7"/>
    <x v="6"/>
    <x v="1"/>
    <x v="0"/>
  </r>
  <r>
    <d v="2025-07-09T00:00:00"/>
    <s v="VALE ALIMENTAÇÃO REF. 06/2025-VALE ALIMENTAÇÃO"/>
    <m/>
    <n v="1450"/>
    <n v="25771.010000000002"/>
    <x v="76"/>
    <x v="0"/>
    <n v="7"/>
    <x v="6"/>
    <x v="1"/>
    <x v="0"/>
  </r>
  <r>
    <d v="2025-07-09T00:00:00"/>
    <s v="VALE ALIMENTAÇÃO REF. 06/2025-VALE ALIMENTAÇÃO"/>
    <m/>
    <n v="1727.22"/>
    <n v="24043.79"/>
    <x v="76"/>
    <x v="0"/>
    <n v="7"/>
    <x v="6"/>
    <x v="1"/>
    <x v="0"/>
  </r>
  <r>
    <d v="2025-07-09T00:00:00"/>
    <s v="VALE ALIMENTAÇÃO REF. 06/2025-VALE ALIMENTAÇÃO"/>
    <m/>
    <n v="4570.34"/>
    <n v="19473.45"/>
    <x v="76"/>
    <x v="0"/>
    <n v="7"/>
    <x v="6"/>
    <x v="1"/>
    <x v="0"/>
  </r>
  <r>
    <d v="2025-07-09T00:00:00"/>
    <s v="SINDICATO-SINDICATO "/>
    <m/>
    <n v="466.52"/>
    <n v="19006.93"/>
    <x v="60"/>
    <x v="0"/>
    <n v="7"/>
    <x v="6"/>
    <x v="1"/>
    <x v="0"/>
  </r>
  <r>
    <d v="2025-07-09T00:00:00"/>
    <s v="SINDICATO-SINDICATO "/>
    <m/>
    <n v="1417.57"/>
    <n v="17589.36"/>
    <x v="60"/>
    <x v="0"/>
    <n v="7"/>
    <x v="6"/>
    <x v="1"/>
    <x v="0"/>
  </r>
  <r>
    <d v="2025-07-09T00:00:00"/>
    <s v="COMBUSTIVEIS EQUIPAMENTOS-COMBUSTIVEL EQUIPAMENTOS"/>
    <m/>
    <n v="2055.1799999999998"/>
    <n v="15534.18"/>
    <x v="27"/>
    <x v="0"/>
    <n v="7"/>
    <x v="6"/>
    <x v="1"/>
    <x v="0"/>
  </r>
  <r>
    <d v="2025-07-09T00:00:00"/>
    <s v="COMBUSTIVEIS VEICULOS-COMBUSTIVEL VEICULOS"/>
    <m/>
    <n v="940.24"/>
    <n v="14593.94"/>
    <x v="26"/>
    <x v="0"/>
    <n v="7"/>
    <x v="6"/>
    <x v="1"/>
    <x v="0"/>
  </r>
  <r>
    <d v="2025-07-09T00:00:00"/>
    <s v="SEGUROS EFFA / IVECO-SEGUROS DE VEICULOS "/>
    <m/>
    <n v="690.1"/>
    <n v="13903.84"/>
    <x v="71"/>
    <x v="0"/>
    <n v="7"/>
    <x v="6"/>
    <x v="1"/>
    <x v="0"/>
  </r>
  <r>
    <d v="2025-07-09T00:00:00"/>
    <s v="ARTHUR RODRIGUES SEIDEMAN - PIX (64) 9 9302-3866-TRANSPORTE FUNCIONARIOS "/>
    <m/>
    <n v="970"/>
    <n v="12933.84"/>
    <x v="39"/>
    <x v="0"/>
    <n v="7"/>
    <x v="6"/>
    <x v="1"/>
    <x v="0"/>
  </r>
  <r>
    <d v="2025-07-09T00:00:00"/>
    <s v="EDIVALDO PEREIRA DE ARAUJO 34 9 9907-1602-TRANSPORTE FUNCIONARIOS "/>
    <m/>
    <n v="2280"/>
    <n v="10653.84"/>
    <x v="39"/>
    <x v="0"/>
    <n v="7"/>
    <x v="6"/>
    <x v="1"/>
    <x v="0"/>
  </r>
  <r>
    <d v="2025-07-09T00:00:00"/>
    <s v="DESPESA REF. SEMANA 30/06 A 04/07-COMBUSTIVEL VEICULOS"/>
    <m/>
    <n v="680"/>
    <n v="9973.84"/>
    <x v="26"/>
    <x v="0"/>
    <n v="7"/>
    <x v="6"/>
    <x v="1"/>
    <x v="0"/>
  </r>
  <r>
    <d v="2025-07-09T00:00:00"/>
    <s v="DESPESA REF. SEMANA 30/06 A 04/07-REFEIÇÕES FUNCIONARIOS "/>
    <m/>
    <n v="165.12"/>
    <n v="9808.7199999999993"/>
    <x v="35"/>
    <x v="0"/>
    <n v="7"/>
    <x v="6"/>
    <x v="1"/>
    <x v="0"/>
  </r>
  <r>
    <d v="2025-07-09T00:00:00"/>
    <s v="DESPESA REF. SEMANA 30/06 A 04/07-MATERIAS DE ESCRITORIO"/>
    <m/>
    <n v="43.98"/>
    <n v="9764.74"/>
    <x v="64"/>
    <x v="0"/>
    <n v="7"/>
    <x v="6"/>
    <x v="1"/>
    <x v="0"/>
  </r>
  <r>
    <d v="2025-07-09T00:00:00"/>
    <s v="HOSPEDAGEM DE SITE / E-MAIL-SISTEMA / SERVIDOR "/>
    <m/>
    <n v="506.1"/>
    <n v="9258.64"/>
    <x v="69"/>
    <x v="0"/>
    <n v="7"/>
    <x v="6"/>
    <x v="1"/>
    <x v="0"/>
  </r>
  <r>
    <d v="2025-07-09T00:00:00"/>
    <s v="MATERIAIS DE LIMPEZA-MATERIAIS DE LIMPEZA / HIGIENE "/>
    <m/>
    <n v="1277.17"/>
    <n v="7981.4699999999993"/>
    <x v="28"/>
    <x v="0"/>
    <n v="7"/>
    <x v="6"/>
    <x v="1"/>
    <x v="0"/>
  </r>
  <r>
    <d v="2025-07-09T00:00:00"/>
    <s v="JUCIANE - Jucianed077@gmail.com-SERVIÇO LAVA JATO"/>
    <m/>
    <n v="820"/>
    <n v="7161.4699999999993"/>
    <x v="47"/>
    <x v="0"/>
    <n v="7"/>
    <x v="6"/>
    <x v="1"/>
    <x v="0"/>
  </r>
  <r>
    <d v="2025-07-09T00:00:00"/>
    <s v="LOCAÇÃO CONTAINER REF. 05/07 A 04/08-LOCAÇÃO CONTAINER "/>
    <m/>
    <n v="900"/>
    <n v="6261.4699999999993"/>
    <x v="22"/>
    <x v="0"/>
    <n v="7"/>
    <x v="6"/>
    <x v="1"/>
    <x v="0"/>
  </r>
  <r>
    <d v="2025-07-09T00:00:00"/>
    <s v="SISTEMA OBRA PRIMA / CONFECÇÃO DE 01 RELATÓRIO-SISTEMA / SERVIDOR "/>
    <m/>
    <n v="99"/>
    <n v="6162.4699999999993"/>
    <x v="69"/>
    <x v="0"/>
    <n v="7"/>
    <x v="6"/>
    <x v="1"/>
    <x v="0"/>
  </r>
  <r>
    <d v="2025-07-09T00:00:00"/>
    <s v="EXPRESS MANOEL - PIX (11) 9 9112-7994-FRETE ABRASIVOS "/>
    <m/>
    <n v="2500"/>
    <n v="3662.4699999999993"/>
    <x v="127"/>
    <x v="0"/>
    <n v="7"/>
    <x v="6"/>
    <x v="1"/>
    <x v="0"/>
  </r>
  <r>
    <d v="2025-07-09T00:00:00"/>
    <s v="RESTAURANTE MATA FOME - PIX 57.730.611/0001-02-REFEIÇÕES FUNCIONARIOS "/>
    <m/>
    <n v="6152"/>
    <n v="-2489.5300000000007"/>
    <x v="35"/>
    <x v="0"/>
    <n v="7"/>
    <x v="6"/>
    <x v="1"/>
    <x v="0"/>
  </r>
  <r>
    <d v="2025-07-09T00:00:00"/>
    <s v="INTERNET OBRA-INTERNET OBRAS "/>
    <m/>
    <n v="380"/>
    <n v="-2869.5300000000007"/>
    <x v="30"/>
    <x v="0"/>
    <n v="7"/>
    <x v="6"/>
    <x v="1"/>
    <x v="0"/>
  </r>
  <r>
    <d v="2025-07-09T00:00:00"/>
    <s v="LOCAÇÃO 02 COMPRESSORES REF. 06/06 A 05/07/25-LOCAÇÃO COMPRESSORES"/>
    <m/>
    <n v="11600"/>
    <n v="-14469.53"/>
    <x v="50"/>
    <x v="0"/>
    <n v="7"/>
    <x v="6"/>
    <x v="1"/>
    <x v="0"/>
  </r>
  <r>
    <d v="2025-07-09T00:00:00"/>
    <s v="PLANO ODONTOLÓGICO REF. 06/2024-PLANO DE SAUDE "/>
    <m/>
    <n v="301"/>
    <n v="-14770.53"/>
    <x v="67"/>
    <x v="0"/>
    <n v="7"/>
    <x v="6"/>
    <x v="1"/>
    <x v="0"/>
  </r>
  <r>
    <d v="2025-07-09T00:00:00"/>
    <s v="MATERIAIS DE ESCRITORIO-MATERIAS DE ESCRITORIO"/>
    <m/>
    <n v="197.41"/>
    <n v="-14967.94"/>
    <x v="64"/>
    <x v="0"/>
    <n v="7"/>
    <x v="6"/>
    <x v="1"/>
    <x v="0"/>
  </r>
  <r>
    <d v="2025-07-09T00:00:00"/>
    <s v="EPIS-EPIS"/>
    <m/>
    <n v="1246.04"/>
    <n v="-16213.98"/>
    <x v="20"/>
    <x v="0"/>
    <n v="7"/>
    <x v="6"/>
    <x v="1"/>
    <x v="0"/>
  </r>
  <r>
    <d v="2025-07-09T00:00:00"/>
    <s v="MATERIAS DE LIMPEZA-MATERIAIS DE LIMPEZA / HIGIENE "/>
    <m/>
    <n v="124.47"/>
    <n v="-16338.449999999999"/>
    <x v="28"/>
    <x v="0"/>
    <n v="7"/>
    <x v="6"/>
    <x v="1"/>
    <x v="0"/>
  </r>
  <r>
    <d v="2025-07-09T00:00:00"/>
    <s v="MATERIAL DE CONSUMO-MATERIAIS DE CONSUMO EM OBRAS "/>
    <m/>
    <n v="643"/>
    <n v="-16981.449999999997"/>
    <x v="23"/>
    <x v="0"/>
    <n v="7"/>
    <x v="6"/>
    <x v="1"/>
    <x v="0"/>
  </r>
  <r>
    <d v="2025-07-09T00:00:00"/>
    <s v="EPIS-EPIS"/>
    <m/>
    <n v="255.9"/>
    <n v="-17237.349999999999"/>
    <x v="20"/>
    <x v="0"/>
    <n v="7"/>
    <x v="6"/>
    <x v="1"/>
    <x v="0"/>
  </r>
  <r>
    <d v="2025-07-09T00:00:00"/>
    <s v="EPIS-EPIS"/>
    <m/>
    <n v="2237.14"/>
    <n v="-19474.489999999998"/>
    <x v="20"/>
    <x v="0"/>
    <n v="7"/>
    <x v="6"/>
    <x v="1"/>
    <x v="0"/>
  </r>
  <r>
    <d v="2025-07-09T00:00:00"/>
    <s v="MANGUEIRAS E CONEXÕES-MANGUEIRAS / CONEXÕES"/>
    <m/>
    <n v="31.54"/>
    <n v="-19506.03"/>
    <x v="106"/>
    <x v="0"/>
    <n v="7"/>
    <x v="6"/>
    <x v="1"/>
    <x v="0"/>
  </r>
  <r>
    <d v="2025-07-09T00:00:00"/>
    <s v="EPIS-EPIS"/>
    <m/>
    <n v="1170.92"/>
    <n v="-20676.949999999997"/>
    <x v="20"/>
    <x v="0"/>
    <n v="7"/>
    <x v="6"/>
    <x v="1"/>
    <x v="0"/>
  </r>
  <r>
    <d v="2025-07-09T00:00:00"/>
    <s v="MAT. CONSUMO-MATERIAIS DE CONSUMO EM OBRAS "/>
    <m/>
    <n v="349.14"/>
    <n v="-21026.089999999997"/>
    <x v="23"/>
    <x v="0"/>
    <n v="7"/>
    <x v="6"/>
    <x v="1"/>
    <x v="0"/>
  </r>
  <r>
    <d v="2025-07-09T00:00:00"/>
    <s v="TINTAS E SOLVENTES-TINTAS E SOLVENTES"/>
    <m/>
    <n v="737"/>
    <n v="-21763.089999999997"/>
    <x v="34"/>
    <x v="0"/>
    <n v="7"/>
    <x v="6"/>
    <x v="1"/>
    <x v="0"/>
  </r>
  <r>
    <d v="2025-07-09T00:00:00"/>
    <s v="MATERIAIS DE CONSUMO-MATERIAIS DE CONSUMO EM OBRAS "/>
    <m/>
    <n v="550"/>
    <n v="-22313.089999999997"/>
    <x v="23"/>
    <x v="0"/>
    <n v="7"/>
    <x v="6"/>
    <x v="1"/>
    <x v="0"/>
  </r>
  <r>
    <d v="2025-07-09T00:00:00"/>
    <s v="TINTAS E SOLVENTES-TINTAS E SOLVENTES"/>
    <m/>
    <n v="1491"/>
    <n v="-23804.089999999997"/>
    <x v="34"/>
    <x v="0"/>
    <n v="7"/>
    <x v="6"/>
    <x v="1"/>
    <x v="0"/>
  </r>
  <r>
    <d v="2025-07-09T00:00:00"/>
    <s v="EPIS-EPIS"/>
    <m/>
    <n v="1557.9"/>
    <n v="-25361.989999999998"/>
    <x v="20"/>
    <x v="0"/>
    <n v="7"/>
    <x v="6"/>
    <x v="1"/>
    <x v="0"/>
  </r>
  <r>
    <d v="2025-07-09T00:00:00"/>
    <s v="MAQUINA / EQUIPAMENTO - FURADEIRA-MAQUINAS / EQUIPAMENTOS "/>
    <m/>
    <n v="605"/>
    <n v="-25966.989999999998"/>
    <x v="38"/>
    <x v="0"/>
    <n v="7"/>
    <x v="6"/>
    <x v="1"/>
    <x v="0"/>
  </r>
  <r>
    <d v="2025-07-09T00:00:00"/>
    <s v="EPIS-EPIS"/>
    <m/>
    <n v="1756.82"/>
    <n v="-27723.809999999998"/>
    <x v="20"/>
    <x v="0"/>
    <n v="7"/>
    <x v="6"/>
    <x v="1"/>
    <x v="0"/>
  </r>
  <r>
    <d v="2025-07-09T00:00:00"/>
    <s v="PAGAMENTO DE EMPRESTIMO 2% A.M-Recebimento de empréstimo "/>
    <n v="98000"/>
    <m/>
    <n v="70276.19"/>
    <x v="129"/>
    <x v="0"/>
    <n v="7"/>
    <x v="6"/>
    <x v="1"/>
    <x v="0"/>
  </r>
  <r>
    <d v="2025-07-10T00:00:00"/>
    <s v="EXPRESS MANOEL - PIX (11) 9 9112-7994-FRETE ABRASIVOS "/>
    <m/>
    <n v="2250"/>
    <n v="68026.19"/>
    <x v="127"/>
    <x v="0"/>
    <n v="7"/>
    <x v="6"/>
    <x v="1"/>
    <x v="0"/>
  </r>
  <r>
    <d v="2025-07-10T00:00:00"/>
    <s v="COMBUSTIVEL VEICULOS-COMBUSTIVEL VEICULOS"/>
    <m/>
    <n v="126.8"/>
    <n v="67899.39"/>
    <x v="26"/>
    <x v="0"/>
    <n v="7"/>
    <x v="6"/>
    <x v="1"/>
    <x v="0"/>
  </r>
  <r>
    <d v="2025-07-10T00:00:00"/>
    <s v="COMBUSTÍVEL VEÍCULOS-COMBUSTIVEL VEICULOS"/>
    <m/>
    <n v="1052.32"/>
    <n v="66847.069999999992"/>
    <x v="26"/>
    <x v="0"/>
    <n v="7"/>
    <x v="6"/>
    <x v="1"/>
    <x v="0"/>
  </r>
  <r>
    <d v="2025-07-10T00:00:00"/>
    <s v="HOTEL KI SONO - PIX 04.802.946/0001-22-HOTEL FUNCIONARIOS"/>
    <m/>
    <n v="220"/>
    <n v="66627.069999999992"/>
    <x v="44"/>
    <x v="0"/>
    <n v="7"/>
    <x v="6"/>
    <x v="1"/>
    <x v="0"/>
  </r>
  <r>
    <d v="2025-07-10T00:00:00"/>
    <s v="GABRIELLE ELIAS DE FREITAS - PIX (64) 9 9259-1215-FRETE TRANSPORTADORA"/>
    <m/>
    <n v="150"/>
    <n v="66477.069999999992"/>
    <x v="31"/>
    <x v="0"/>
    <n v="7"/>
    <x v="6"/>
    <x v="1"/>
    <x v="0"/>
  </r>
  <r>
    <d v="2025-07-10T00:00:00"/>
    <s v="ISS RETIDO NA FONTE (ESPONTANEO)  REF. 06/2025-ISS "/>
    <m/>
    <n v="277.91000000000003"/>
    <n v="66199.159999999989"/>
    <x v="120"/>
    <x v="0"/>
    <n v="7"/>
    <x v="6"/>
    <x v="1"/>
    <x v="0"/>
  </r>
  <r>
    <d v="2025-07-10T00:00:00"/>
    <s v="IPTU2023 LOTE 14,15,16,17 - PAGAMENTO EM CONTA-IPTU"/>
    <m/>
    <n v="3704.6"/>
    <n v="62494.55999999999"/>
    <x v="104"/>
    <x v="0"/>
    <n v="7"/>
    <x v="6"/>
    <x v="1"/>
    <x v="0"/>
  </r>
  <r>
    <d v="2025-07-10T00:00:00"/>
    <s v="DESTRATO GALPAO PARQUE OESTE  ACORDO 6X-ALUGUEIS ADM"/>
    <m/>
    <n v="2500"/>
    <n v="59994.55999999999"/>
    <x v="77"/>
    <x v="0"/>
    <n v="7"/>
    <x v="6"/>
    <x v="1"/>
    <x v="0"/>
  </r>
  <r>
    <d v="2025-07-10T00:00:00"/>
    <s v="JOSE EDSON ARRUDA DA SILVA-FERIAS "/>
    <m/>
    <n v="3166.88"/>
    <n v="56827.679999999993"/>
    <x v="25"/>
    <x v="0"/>
    <n v="7"/>
    <x v="6"/>
    <x v="1"/>
    <x v="0"/>
  </r>
  <r>
    <d v="2025-07-10T00:00:00"/>
    <s v="ACORDO SINDICATO - 2025-SINDICATO "/>
    <m/>
    <n v="5000"/>
    <n v="51827.679999999993"/>
    <x v="60"/>
    <x v="0"/>
    <n v="7"/>
    <x v="6"/>
    <x v="1"/>
    <x v="0"/>
  </r>
  <r>
    <d v="2025-07-10T00:00:00"/>
    <s v="R. CONCEIÇÃO DAS ALAGOAS Nº 596 REF.10 /06 A 10/07-ALUGUEL ALOJAMENTO "/>
    <m/>
    <n v="2018.38"/>
    <n v="49809.299999999996"/>
    <x v="21"/>
    <x v="0"/>
    <n v="7"/>
    <x v="6"/>
    <x v="1"/>
    <x v="0"/>
  </r>
  <r>
    <d v="2025-07-10T00:00:00"/>
    <s v="LUANA ROLIM PEREIRA - PIX (62) 9 8138-1927-RETIRADAS GILVAN / GENILDO"/>
    <m/>
    <n v="1000"/>
    <n v="48809.299999999996"/>
    <x v="54"/>
    <x v="0"/>
    <n v="7"/>
    <x v="6"/>
    <x v="1"/>
    <x v="0"/>
  </r>
  <r>
    <d v="2025-07-10T00:00:00"/>
    <s v="PASSAGEM FUNCIONARIO KEVIN-PASSAGENS FUNCIONARIOS"/>
    <m/>
    <n v="100"/>
    <n v="48709.299999999996"/>
    <x v="36"/>
    <x v="0"/>
    <n v="7"/>
    <x v="6"/>
    <x v="1"/>
    <x v="0"/>
  </r>
  <r>
    <d v="2025-07-10T00:00:00"/>
    <s v="MASTER TUR TRANSPORTE - PIX 46.829.447/0001-79-TRANSPORTE FUNCIONARIOS "/>
    <m/>
    <n v="10000"/>
    <n v="38709.299999999996"/>
    <x v="39"/>
    <x v="0"/>
    <n v="7"/>
    <x v="6"/>
    <x v="1"/>
    <x v="0"/>
  </r>
  <r>
    <d v="2025-07-10T00:00:00"/>
    <s v="LOCAÇÃO DE COMPRESSOR 03/04 A 19/05-LOCAÇÃO COMPRESSORES"/>
    <m/>
    <n v="10720"/>
    <n v="27989.299999999996"/>
    <x v="50"/>
    <x v="0"/>
    <n v="7"/>
    <x v="6"/>
    <x v="1"/>
    <x v="0"/>
  </r>
  <r>
    <d v="2025-07-10T00:00:00"/>
    <s v="PLANO DE SAÚDE REF. MÊS 07/2025-PLANO DE SAUDE "/>
    <m/>
    <n v="1558.94"/>
    <n v="26430.359999999997"/>
    <x v="67"/>
    <x v="0"/>
    <n v="7"/>
    <x v="6"/>
    <x v="1"/>
    <x v="0"/>
  </r>
  <r>
    <d v="2025-07-10T00:00:00"/>
    <s v="MAGNO-ALUGUEL ALOJAMENTO "/>
    <m/>
    <n v="1000"/>
    <n v="25430.359999999997"/>
    <x v="21"/>
    <x v="0"/>
    <n v="7"/>
    <x v="6"/>
    <x v="1"/>
    <x v="0"/>
  </r>
  <r>
    <d v="2025-07-10T00:00:00"/>
    <s v="MARIA ÂNGELA - R. SANTO ANTÔNIO QD 04 LT 07 Nº 207  BAIRRO CENTRO-ALUGUEL ALOJAMENTO "/>
    <m/>
    <n v="2118"/>
    <n v="23312.359999999997"/>
    <x v="21"/>
    <x v="0"/>
    <n v="7"/>
    <x v="6"/>
    <x v="1"/>
    <x v="0"/>
  </r>
  <r>
    <d v="2025-07-10T00:00:00"/>
    <s v="RUA DOS ANDRADES N 211 PERIODO 10-07 A 10-08-ALUGUEL ALOJAMENTO "/>
    <m/>
    <n v="4800"/>
    <n v="18512.359999999997"/>
    <x v="21"/>
    <x v="0"/>
    <n v="7"/>
    <x v="6"/>
    <x v="1"/>
    <x v="0"/>
  </r>
  <r>
    <d v="2025-07-10T00:00:00"/>
    <s v="MARIA ÂNGELA - R. SANTO ANTONIO S/N-ALUGUEL ALOJAMENTO "/>
    <m/>
    <n v="1412"/>
    <n v="17100.359999999997"/>
    <x v="21"/>
    <x v="0"/>
    <n v="7"/>
    <x v="6"/>
    <x v="1"/>
    <x v="0"/>
  </r>
  <r>
    <d v="2025-07-10T00:00:00"/>
    <s v="SIDNEY FRANCISCO DA SILVA - PIX  008.392.741-73-ALUGUEL ALOJAMENTO "/>
    <m/>
    <n v="1400"/>
    <n v="15700.359999999997"/>
    <x v="21"/>
    <x v="0"/>
    <n v="7"/>
    <x v="6"/>
    <x v="1"/>
    <x v="0"/>
  </r>
  <r>
    <d v="2025-07-10T00:00:00"/>
    <s v="CURSO CEO GENILDO-CURSOS / TREINAMENTOS "/>
    <m/>
    <n v="550"/>
    <n v="15150.359999999997"/>
    <x v="63"/>
    <x v="0"/>
    <n v="7"/>
    <x v="6"/>
    <x v="1"/>
    <x v="0"/>
  </r>
  <r>
    <d v="2025-07-11T00:00:00"/>
    <s v="INTERNET ADM (PROPORCIONAL)-INTERNET / TELEFONE ADM "/>
    <m/>
    <n v="97.49"/>
    <n v="15052.869999999997"/>
    <x v="84"/>
    <x v="0"/>
    <n v="7"/>
    <x v="6"/>
    <x v="1"/>
    <x v="0"/>
  </r>
  <r>
    <d v="2025-07-11T00:00:00"/>
    <s v="INSPEÇÃO EM 3 EQUIPAMENTOS - EUROCHEM SERRA-SERVIÇO LAUDO TECNICO"/>
    <m/>
    <n v="3455"/>
    <n v="11597.869999999997"/>
    <x v="79"/>
    <x v="0"/>
    <n v="7"/>
    <x v="6"/>
    <x v="1"/>
    <x v="0"/>
  </r>
  <r>
    <d v="2025-07-11T00:00:00"/>
    <s v="SERVIÇO LAVA JATO - RANGER-SERVIÇO LAVA JATO"/>
    <m/>
    <n v="100"/>
    <n v="11497.869999999997"/>
    <x v="47"/>
    <x v="0"/>
    <n v="7"/>
    <x v="6"/>
    <x v="1"/>
    <x v="0"/>
  </r>
  <r>
    <d v="2025-07-11T00:00:00"/>
    <s v="VIAGEM GOIÂNIA X BRASÍLIA-REFEIÇÕES FUNCIONARIOS "/>
    <m/>
    <n v="40.5"/>
    <n v="11457.369999999997"/>
    <x v="35"/>
    <x v="0"/>
    <n v="7"/>
    <x v="6"/>
    <x v="1"/>
    <x v="0"/>
  </r>
  <r>
    <d v="2025-07-11T00:00:00"/>
    <s v="VIAGEM GOIÂNIA X BRASÍLIA-PEDAGIOS "/>
    <m/>
    <n v="38.4"/>
    <n v="11418.969999999998"/>
    <x v="72"/>
    <x v="0"/>
    <n v="7"/>
    <x v="6"/>
    <x v="1"/>
    <x v="0"/>
  </r>
  <r>
    <d v="2025-07-11T00:00:00"/>
    <s v="COMBUSTIVEL RANGER-COMBUSTIVEL VEICULOS"/>
    <m/>
    <n v="355.09"/>
    <n v="11063.879999999997"/>
    <x v="26"/>
    <x v="0"/>
    <n v="7"/>
    <x v="6"/>
    <x v="1"/>
    <x v="0"/>
  </r>
  <r>
    <d v="2025-07-11T00:00:00"/>
    <s v="NOTAS MANUTENÇÃO ONIBOS SCANEA-MANUTENÇÃO/PEÇAS  VEICULOS"/>
    <m/>
    <n v="356"/>
    <n v="10707.879999999997"/>
    <x v="43"/>
    <x v="0"/>
    <n v="7"/>
    <x v="6"/>
    <x v="1"/>
    <x v="0"/>
  </r>
  <r>
    <d v="2025-07-11T00:00:00"/>
    <s v="LP TRINDADE HOTEL LTDA-ME - PIX 28.134.079/0001-62-HOTEL FUNCIONARIOS"/>
    <m/>
    <n v="550"/>
    <n v="10157.879999999997"/>
    <x v="44"/>
    <x v="0"/>
    <n v="7"/>
    <x v="6"/>
    <x v="1"/>
    <x v="0"/>
  </r>
  <r>
    <d v="2025-07-11T00:00:00"/>
    <s v="DESPESA OBRA PORTO FERREIRA-REFEIÇÕES FUNCIONARIOS "/>
    <m/>
    <n v="32"/>
    <n v="10125.879999999997"/>
    <x v="35"/>
    <x v="0"/>
    <n v="7"/>
    <x v="6"/>
    <x v="1"/>
    <x v="0"/>
  </r>
  <r>
    <d v="2025-07-11T00:00:00"/>
    <s v="DESPESAS DE OBRAS NIOBIO E FOSFATO-REFEIÇÕES FUNCIONARIOS "/>
    <m/>
    <n v="200"/>
    <n v="9925.8799999999974"/>
    <x v="35"/>
    <x v="0"/>
    <n v="7"/>
    <x v="6"/>
    <x v="1"/>
    <x v="0"/>
  </r>
  <r>
    <d v="2025-07-11T00:00:00"/>
    <s v="DESPESAS DE OBRAS NIOBIO E FOSFATO-MATERIAIS DE LIMPEZA / HIGIENE "/>
    <m/>
    <n v="120.54"/>
    <n v="9805.3399999999965"/>
    <x v="28"/>
    <x v="0"/>
    <n v="7"/>
    <x v="6"/>
    <x v="1"/>
    <x v="0"/>
  </r>
  <r>
    <d v="2025-07-11T00:00:00"/>
    <s v="DESPESAS DE OBRAS NIOBIO E FOSFATO-MANUTENÇÃO/PEÇAS MAQUINAS E EQUIPAMENTOS"/>
    <m/>
    <n v="160"/>
    <n v="9645.3399999999965"/>
    <x v="48"/>
    <x v="0"/>
    <n v="7"/>
    <x v="6"/>
    <x v="1"/>
    <x v="0"/>
  </r>
  <r>
    <d v="2025-07-11T00:00:00"/>
    <s v="MURILO VIEIRA ALVES-ACERTO RESCISORIOS "/>
    <m/>
    <n v="5098.95"/>
    <n v="4546.3899999999967"/>
    <x v="51"/>
    <x v="0"/>
    <n v="7"/>
    <x v="6"/>
    <x v="1"/>
    <x v="0"/>
  </r>
  <r>
    <d v="2025-07-11T00:00:00"/>
    <s v="LUIZ CARLOS DOS SANTOS-FGTS FUNCIONARIOS "/>
    <m/>
    <n v="524.96"/>
    <n v="4021.4299999999967"/>
    <x v="58"/>
    <x v="0"/>
    <n v="7"/>
    <x v="6"/>
    <x v="1"/>
    <x v="0"/>
  </r>
  <r>
    <d v="2025-07-11T00:00:00"/>
    <s v="LUIZ CARLOS DOS SANTOS-MULTA RESCISORIAS FGTS"/>
    <m/>
    <n v="1406.99"/>
    <n v="2614.4399999999969"/>
    <x v="29"/>
    <x v="0"/>
    <n v="7"/>
    <x v="6"/>
    <x v="1"/>
    <x v="0"/>
  </r>
  <r>
    <d v="2025-07-11T00:00:00"/>
    <s v="LUIZ CARLOS DOS SANTOS-ACERTO RESCISORIOS "/>
    <m/>
    <n v="4244.95"/>
    <n v="-1630.5100000000029"/>
    <x v="51"/>
    <x v="0"/>
    <n v="7"/>
    <x v="6"/>
    <x v="1"/>
    <x v="0"/>
  </r>
  <r>
    <d v="2025-07-11T00:00:00"/>
    <s v="JULIO CESAR DE OLIVEIRA QUEIROZ - PIX 416.142.593-72-TRANSPORTE FUNCIONARIOS "/>
    <m/>
    <n v="6000"/>
    <n v="-7630.5100000000029"/>
    <x v="39"/>
    <x v="0"/>
    <n v="7"/>
    <x v="6"/>
    <x v="1"/>
    <x v="0"/>
  </r>
  <r>
    <d v="2025-07-14T00:00:00"/>
    <s v="-Recebimento de Clientes"/>
    <n v="19794.71"/>
    <m/>
    <n v="12164.199999999997"/>
    <x v="3"/>
    <x v="0"/>
    <n v="7"/>
    <x v="6"/>
    <x v="1"/>
    <x v="0"/>
  </r>
  <r>
    <d v="2025-07-14T00:00:00"/>
    <s v="SILAS VILIAM FELIPE - PIX 870.522.291-53-FRETE MATERIAIS E EQUIPAMENTOS"/>
    <m/>
    <n v="1000"/>
    <n v="11164.199999999997"/>
    <x v="40"/>
    <x v="0"/>
    <n v="7"/>
    <x v="6"/>
    <x v="1"/>
    <x v="0"/>
  </r>
  <r>
    <d v="2025-07-14T00:00:00"/>
    <s v="SISTEMA OBRA PRIMA-SISTEMA / SERVIDOR "/>
    <m/>
    <n v="766.04"/>
    <n v="10398.159999999996"/>
    <x v="69"/>
    <x v="0"/>
    <n v="7"/>
    <x v="6"/>
    <x v="1"/>
    <x v="0"/>
  </r>
  <r>
    <d v="2025-07-14T00:00:00"/>
    <s v="GABRIELLE ELIAS DE FREITAS - PIX (64) 9 9259-1215-FRETE TRANSPORTADORA"/>
    <m/>
    <n v="90"/>
    <n v="10308.159999999996"/>
    <x v="31"/>
    <x v="0"/>
    <n v="7"/>
    <x v="6"/>
    <x v="1"/>
    <x v="0"/>
  </r>
  <r>
    <d v="2025-07-14T00:00:00"/>
    <s v="MOBILIZAÇÃO PORTO FERREIRA-FRETE MATERIAIS E EQUIPAMENTOS"/>
    <m/>
    <n v="3000"/>
    <n v="7308.1599999999962"/>
    <x v="40"/>
    <x v="0"/>
    <n v="7"/>
    <x v="6"/>
    <x v="1"/>
    <x v="0"/>
  </r>
  <r>
    <d v="2025-07-14T00:00:00"/>
    <s v="SEGUROS VEICULOS-SEGUROS DE VEICULOS "/>
    <m/>
    <n v="1603.54"/>
    <n v="5704.6199999999963"/>
    <x v="71"/>
    <x v="0"/>
    <n v="7"/>
    <x v="6"/>
    <x v="1"/>
    <x v="0"/>
  </r>
  <r>
    <d v="2025-07-14T00:00:00"/>
    <s v="CLAUDEMIR NUNES DA SILVA - PIX (62) 9 9193-5380-SERVIÇO MOTOBOY / UBER "/>
    <m/>
    <n v="70"/>
    <n v="5634.6199999999963"/>
    <x v="73"/>
    <x v="0"/>
    <n v="7"/>
    <x v="6"/>
    <x v="1"/>
    <x v="0"/>
  </r>
  <r>
    <d v="2025-07-14T00:00:00"/>
    <s v="MARIA DA FE VIDAL PASCOA - PIX 07.430.239/000140-COMBUSTIVEL VEICULOS"/>
    <m/>
    <n v="2000"/>
    <n v="3634.6199999999963"/>
    <x v="26"/>
    <x v="0"/>
    <n v="7"/>
    <x v="6"/>
    <x v="1"/>
    <x v="0"/>
  </r>
  <r>
    <d v="2025-07-14T00:00:00"/>
    <s v="TINTAS E SOLVENTES-TINTAS E SOLVENTES"/>
    <m/>
    <n v="3295.6"/>
    <n v="339.01999999999634"/>
    <x v="34"/>
    <x v="0"/>
    <n v="7"/>
    <x v="6"/>
    <x v="1"/>
    <x v="0"/>
  </r>
  <r>
    <d v="2025-07-14T00:00:00"/>
    <s v="DEVOLUÇÃO BRASIL INSPEÇÃO - INSS RETIDO-SERVIÇO LAUDO TECNICO"/>
    <n v="540.71"/>
    <m/>
    <n v="879.72999999999638"/>
    <x v="13"/>
    <x v="0"/>
    <n v="7"/>
    <x v="6"/>
    <x v="1"/>
    <x v="0"/>
  </r>
  <r>
    <d v="2025-07-15T00:00:00"/>
    <s v="JUROS LIMITE DA CONTA-JUROS BANCARIOS "/>
    <m/>
    <n v="456.58"/>
    <n v="423.1499999999964"/>
    <x v="2"/>
    <x v="0"/>
    <n v="7"/>
    <x v="6"/>
    <x v="1"/>
    <x v="0"/>
  </r>
  <r>
    <d v="2025-07-15T00:00:00"/>
    <s v="BONIFICAÇÃO NF 2467-BONIFICAÇOES"/>
    <m/>
    <n v="8000"/>
    <n v="-7576.850000000004"/>
    <x v="45"/>
    <x v="0"/>
    <n v="7"/>
    <x v="6"/>
    <x v="1"/>
    <x v="0"/>
  </r>
  <r>
    <d v="2025-07-15T00:00:00"/>
    <s v="BONIFICAÇAO NF 2468-BONIFICAÇOES"/>
    <m/>
    <n v="20000"/>
    <n v="-27576.850000000006"/>
    <x v="45"/>
    <x v="0"/>
    <n v="7"/>
    <x v="6"/>
    <x v="1"/>
    <x v="0"/>
  </r>
  <r>
    <d v="2025-07-15T00:00:00"/>
    <s v="UBER-SERVIÇO MOTOBOY / UBER "/>
    <m/>
    <n v="49.97"/>
    <n v="-27626.820000000007"/>
    <x v="73"/>
    <x v="0"/>
    <n v="7"/>
    <x v="6"/>
    <x v="1"/>
    <x v="0"/>
  </r>
  <r>
    <d v="2025-07-15T00:00:00"/>
    <s v="ALIMENTAÇÃO ADM-ALIMENTAÇÃO ADM"/>
    <m/>
    <n v="100"/>
    <n v="-27726.820000000007"/>
    <x v="66"/>
    <x v="0"/>
    <n v="7"/>
    <x v="6"/>
    <x v="1"/>
    <x v="0"/>
  </r>
  <r>
    <d v="2025-07-15T00:00:00"/>
    <s v="ANUIDADE C6 BANK-TARIFAS BANCARIAS"/>
    <m/>
    <n v="24.9"/>
    <n v="-27751.720000000008"/>
    <x v="8"/>
    <x v="0"/>
    <n v="7"/>
    <x v="6"/>
    <x v="1"/>
    <x v="0"/>
  </r>
  <r>
    <d v="2025-07-15T00:00:00"/>
    <s v="MERCADO / ADM-ALIMENTAÇÃO ADM"/>
    <m/>
    <n v="182"/>
    <n v="-27933.720000000008"/>
    <x v="66"/>
    <x v="0"/>
    <n v="7"/>
    <x v="6"/>
    <x v="1"/>
    <x v="0"/>
  </r>
  <r>
    <d v="2025-07-15T00:00:00"/>
    <s v="ALPHA IMPORIO-ALIMENTAÇÃO ADM"/>
    <m/>
    <n v="87.57"/>
    <n v="-28021.290000000008"/>
    <x v="66"/>
    <x v="0"/>
    <n v="7"/>
    <x v="6"/>
    <x v="1"/>
    <x v="0"/>
  </r>
  <r>
    <d v="2025-07-15T00:00:00"/>
    <s v="NELSON T FARIA-ALIMENTAÇÃO ADM"/>
    <m/>
    <n v="38"/>
    <n v="-28059.290000000008"/>
    <x v="66"/>
    <x v="0"/>
    <n v="7"/>
    <x v="6"/>
    <x v="1"/>
    <x v="0"/>
  </r>
  <r>
    <d v="2025-07-15T00:00:00"/>
    <s v="GUILHERME MON-ALIMENTAÇÃO ADM"/>
    <m/>
    <n v="50"/>
    <n v="-28109.290000000008"/>
    <x v="66"/>
    <x v="0"/>
    <n v="7"/>
    <x v="6"/>
    <x v="1"/>
    <x v="0"/>
  </r>
  <r>
    <d v="2025-07-15T00:00:00"/>
    <s v="RESTAURANTE / ADM-ALIMENTAÇÃO ADM"/>
    <m/>
    <n v="42.16"/>
    <n v="-28151.450000000008"/>
    <x v="66"/>
    <x v="0"/>
    <n v="7"/>
    <x v="6"/>
    <x v="1"/>
    <x v="0"/>
  </r>
  <r>
    <d v="2025-07-15T00:00:00"/>
    <s v="AQUARIO / ADM-ALIMENTAÇÃO ADM"/>
    <m/>
    <n v="52.31"/>
    <n v="-28203.760000000009"/>
    <x v="66"/>
    <x v="0"/>
    <n v="7"/>
    <x v="6"/>
    <x v="1"/>
    <x v="0"/>
  </r>
  <r>
    <d v="2025-07-15T00:00:00"/>
    <s v="REDE MAE ALIMENTAÇÃO-ALIMENTAÇÃO ADM"/>
    <m/>
    <n v="60.15"/>
    <n v="-28263.910000000011"/>
    <x v="66"/>
    <x v="0"/>
    <n v="7"/>
    <x v="6"/>
    <x v="1"/>
    <x v="0"/>
  </r>
  <r>
    <d v="2025-07-15T00:00:00"/>
    <s v="CALIFA PAES-ALIMENTAÇÃO ADM"/>
    <m/>
    <n v="27.06"/>
    <n v="-28290.970000000012"/>
    <x v="66"/>
    <x v="0"/>
    <n v="7"/>
    <x v="6"/>
    <x v="1"/>
    <x v="0"/>
  </r>
  <r>
    <d v="2025-07-15T00:00:00"/>
    <s v="ALIMENTAÇÃO THALLYS-ALIMENTAÇÃO ADM"/>
    <m/>
    <n v="25"/>
    <n v="-28315.970000000012"/>
    <x v="66"/>
    <x v="0"/>
    <n v="7"/>
    <x v="6"/>
    <x v="1"/>
    <x v="0"/>
  </r>
  <r>
    <d v="2025-07-15T00:00:00"/>
    <s v="MERCADO / ADM-ALIMENTAÇÃO ADM"/>
    <m/>
    <n v="23.35"/>
    <n v="-28339.320000000011"/>
    <x v="66"/>
    <x v="0"/>
    <n v="7"/>
    <x v="6"/>
    <x v="1"/>
    <x v="0"/>
  </r>
  <r>
    <d v="2025-07-15T00:00:00"/>
    <s v="MERCADO / ADM-ALIMENTAÇÃO ADM"/>
    <m/>
    <n v="33.47"/>
    <n v="-28372.790000000012"/>
    <x v="66"/>
    <x v="0"/>
    <n v="7"/>
    <x v="6"/>
    <x v="1"/>
    <x v="0"/>
  </r>
  <r>
    <d v="2025-07-15T00:00:00"/>
    <s v="AUTENTIQUE.COM-SISTEMA / SERVIDOR "/>
    <m/>
    <n v="99"/>
    <n v="-28471.790000000012"/>
    <x v="69"/>
    <x v="0"/>
    <n v="7"/>
    <x v="6"/>
    <x v="1"/>
    <x v="0"/>
  </r>
  <r>
    <d v="2025-07-15T00:00:00"/>
    <s v="STARLINK INTERNET-INTERNET OBRAS "/>
    <m/>
    <n v="235.52"/>
    <n v="-28707.310000000012"/>
    <x v="30"/>
    <x v="0"/>
    <n v="7"/>
    <x v="6"/>
    <x v="1"/>
    <x v="0"/>
  </r>
  <r>
    <d v="2025-07-15T00:00:00"/>
    <s v="STARLINK INTERNET-INTERNET OBRAS "/>
    <m/>
    <n v="235.52"/>
    <n v="-28942.830000000013"/>
    <x v="30"/>
    <x v="0"/>
    <n v="7"/>
    <x v="6"/>
    <x v="1"/>
    <x v="0"/>
  </r>
  <r>
    <d v="2025-07-15T00:00:00"/>
    <s v="INFOMIDIA / NOTEBOOK SANSUMG 6/6-MATERIAIS DE INFORMATICA / COMPUTADOR"/>
    <m/>
    <n v="301.37"/>
    <n v="-29244.200000000012"/>
    <x v="70"/>
    <x v="0"/>
    <n v="7"/>
    <x v="6"/>
    <x v="1"/>
    <x v="0"/>
  </r>
  <r>
    <d v="2025-07-15T00:00:00"/>
    <s v="ANUNCIO OLX DOBLO-MANUTENÇÃO/PEÇAS  VEICULOS"/>
    <m/>
    <n v="54.33"/>
    <n v="-29298.530000000013"/>
    <x v="43"/>
    <x v="0"/>
    <n v="7"/>
    <x v="6"/>
    <x v="1"/>
    <x v="0"/>
  </r>
  <r>
    <d v="2025-07-15T00:00:00"/>
    <s v="TRANSFERÊNCIA ENTRE BANCO ITAÚ X SAFRA-Transferência entre Bancos"/>
    <m/>
    <n v="15144.19"/>
    <n v="-44442.720000000016"/>
    <x v="1"/>
    <x v="0"/>
    <n v="7"/>
    <x v="6"/>
    <x v="1"/>
    <x v="0"/>
  </r>
  <r>
    <d v="2025-07-15T00:00:00"/>
    <s v="FGTS REF. 06/2025 LUIZ CARLOS DOS SANTOS E MURILO VIEIRA ALVES-FGTS FUNCIONARIOS "/>
    <m/>
    <n v="431.23"/>
    <n v="-44873.950000000019"/>
    <x v="58"/>
    <x v="0"/>
    <n v="7"/>
    <x v="6"/>
    <x v="1"/>
    <x v="0"/>
  </r>
  <r>
    <d v="2025-07-15T00:00:00"/>
    <s v="ADEVALDO MELO DE SOUZA - PIX (62) 98167-5998-ALIMENTAÇÃO ADM"/>
    <m/>
    <n v="1377"/>
    <n v="-46250.950000000019"/>
    <x v="66"/>
    <x v="0"/>
    <n v="7"/>
    <x v="6"/>
    <x v="1"/>
    <x v="0"/>
  </r>
  <r>
    <d v="2025-07-15T00:00:00"/>
    <s v="CURSO POS GECYKA 6º MENSALIDADE-CURSOS / TREINAMENTOS "/>
    <m/>
    <n v="1127.46"/>
    <n v="-47378.410000000018"/>
    <x v="63"/>
    <x v="0"/>
    <n v="7"/>
    <x v="6"/>
    <x v="1"/>
    <x v="0"/>
  </r>
  <r>
    <d v="2025-07-15T00:00:00"/>
    <s v="CURSO POS EDUARDO 6º MENSALIDADE-CURSOS / TREINAMENTOS "/>
    <m/>
    <n v="1127.46"/>
    <n v="-48505.870000000017"/>
    <x v="63"/>
    <x v="0"/>
    <n v="7"/>
    <x v="6"/>
    <x v="1"/>
    <x v="0"/>
  </r>
  <r>
    <d v="2025-07-15T00:00:00"/>
    <s v="SERVIÇO DE BORDADOS-UNIFORMES"/>
    <m/>
    <n v="764"/>
    <n v="-49269.870000000017"/>
    <x v="19"/>
    <x v="0"/>
    <n v="7"/>
    <x v="6"/>
    <x v="1"/>
    <x v="0"/>
  </r>
  <r>
    <d v="2025-07-15T00:00:00"/>
    <s v="PAR CALÇO DE RODA P/ CAMINHÃO-MANUTENÇÃO/PEÇAS  VEICULOS"/>
    <m/>
    <n v="82.41"/>
    <n v="-49352.280000000021"/>
    <x v="43"/>
    <x v="0"/>
    <n v="7"/>
    <x v="6"/>
    <x v="1"/>
    <x v="0"/>
  </r>
  <r>
    <d v="2025-07-15T00:00:00"/>
    <s v="MASTER TUR TRANSPORTE - PIX 46.829.447/0001-79-TRANSPORTE FUNCIONARIOS "/>
    <m/>
    <n v="8750"/>
    <n v="-58102.280000000021"/>
    <x v="39"/>
    <x v="0"/>
    <n v="7"/>
    <x v="6"/>
    <x v="1"/>
    <x v="0"/>
  </r>
  <r>
    <d v="2025-07-15T00:00:00"/>
    <s v="REF. FOLHA PAGAMENTO 06/2025-SALARIO"/>
    <m/>
    <n v="11747.33"/>
    <n v="-69849.610000000015"/>
    <x v="7"/>
    <x v="0"/>
    <n v="7"/>
    <x v="6"/>
    <x v="1"/>
    <x v="0"/>
  </r>
  <r>
    <d v="2025-07-15T00:00:00"/>
    <s v="COMBUSTIVEL VEICULOS-COMBUSTIVEL VEICULOS"/>
    <m/>
    <n v="249.6"/>
    <n v="-70099.210000000021"/>
    <x v="26"/>
    <x v="0"/>
    <n v="7"/>
    <x v="6"/>
    <x v="1"/>
    <x v="0"/>
  </r>
  <r>
    <d v="2025-07-15T00:00:00"/>
    <s v="MARTINS E SÁ IMPORTAÇÃO - PIX 71.187.165/0001-62-EPIS"/>
    <m/>
    <n v="2392"/>
    <n v="-72491.210000000021"/>
    <x v="20"/>
    <x v="0"/>
    <n v="7"/>
    <x v="6"/>
    <x v="1"/>
    <x v="0"/>
  </r>
  <r>
    <d v="2025-07-15T00:00:00"/>
    <s v="VALE ALIMENTAÇÃO REF. 06/2025-VALE ALIMENTAÇÃO"/>
    <m/>
    <n v="27248"/>
    <n v="-99739.210000000021"/>
    <x v="76"/>
    <x v="0"/>
    <n v="7"/>
    <x v="6"/>
    <x v="1"/>
    <x v="0"/>
  </r>
  <r>
    <d v="2025-07-15T00:00:00"/>
    <s v="R. DOS ABACATEIROS APT 04 - GESTORLUCIANO - PIX (62) 9 8112-3739-ALUGUEL ALOJAMENTO "/>
    <m/>
    <n v="1370"/>
    <n v="-101109.21000000002"/>
    <x v="21"/>
    <x v="0"/>
    <n v="7"/>
    <x v="6"/>
    <x v="1"/>
    <x v="0"/>
  </r>
  <r>
    <d v="2025-07-15T00:00:00"/>
    <s v="RUA DO NIQUEL COND. ACACIA APT. 102 REF. 15-07 A 15-08-ALUGUEL ALOJAMENTO "/>
    <m/>
    <n v="1160"/>
    <n v="-102269.21000000002"/>
    <x v="21"/>
    <x v="0"/>
    <n v="7"/>
    <x v="6"/>
    <x v="1"/>
    <x v="0"/>
  </r>
  <r>
    <d v="2025-07-15T00:00:00"/>
    <s v="EXAMES - ASO-EXAMES "/>
    <m/>
    <n v="2659.69"/>
    <n v="-104928.90000000002"/>
    <x v="56"/>
    <x v="0"/>
    <n v="7"/>
    <x v="6"/>
    <x v="1"/>
    <x v="0"/>
  </r>
  <r>
    <d v="2025-07-15T00:00:00"/>
    <s v="HONORÁRIO ADVOCATÍCIO - STELLA-HONORARIOS ADVOCATICIOS "/>
    <m/>
    <n v="150"/>
    <n v="-105078.90000000002"/>
    <x v="17"/>
    <x v="0"/>
    <n v="7"/>
    <x v="6"/>
    <x v="1"/>
    <x v="0"/>
  </r>
  <r>
    <d v="2025-07-15T00:00:00"/>
    <s v="R. FRANCISCA NOG. COSTA Nº 564  15.07 A 15.08-ALUGUEL ALOJAMENTO "/>
    <m/>
    <n v="1500"/>
    <n v="-106578.90000000002"/>
    <x v="21"/>
    <x v="0"/>
    <n v="7"/>
    <x v="6"/>
    <x v="1"/>
    <x v="0"/>
  </r>
  <r>
    <d v="2025-07-15T00:00:00"/>
    <s v="RUA AV. BEATRIZ BRAGA CASA 03 REF. 15-07 A 15-08-25-ALUGUEL ALOJAMENTO "/>
    <m/>
    <n v="800"/>
    <n v="-107378.90000000002"/>
    <x v="21"/>
    <x v="0"/>
    <n v="7"/>
    <x v="6"/>
    <x v="1"/>
    <x v="0"/>
  </r>
  <r>
    <d v="2025-07-15T00:00:00"/>
    <s v="MAQUINAS E EQUIPAMENTO-MAQUINAS / EQUIPAMENTOS "/>
    <m/>
    <n v="3335.71"/>
    <n v="-110714.61000000003"/>
    <x v="38"/>
    <x v="0"/>
    <n v="7"/>
    <x v="6"/>
    <x v="1"/>
    <x v="0"/>
  </r>
  <r>
    <d v="2025-07-15T00:00:00"/>
    <s v="IPVA I/FORD RANGER XLTCD4A32C - PLACA RBN3G39 7º PARCELA-IPVA"/>
    <m/>
    <n v="621.51"/>
    <n v="-111336.12000000002"/>
    <x v="105"/>
    <x v="0"/>
    <n v="7"/>
    <x v="6"/>
    <x v="1"/>
    <x v="0"/>
  </r>
  <r>
    <d v="2025-07-15T00:00:00"/>
    <s v="IPVA RENAULT/OROCH EXP 16 SCE - PLACA RTP7H45 7º PARCELA-IPVA"/>
    <m/>
    <n v="283.44"/>
    <n v="-111619.56000000003"/>
    <x v="105"/>
    <x v="0"/>
    <n v="7"/>
    <x v="6"/>
    <x v="1"/>
    <x v="0"/>
  </r>
  <r>
    <d v="2025-07-15T00:00:00"/>
    <s v="IPVA EFFA/V21 - PLACA SDJ9E34 7º PARCELA-IPVA"/>
    <m/>
    <n v="323.81"/>
    <n v="-111943.37000000002"/>
    <x v="105"/>
    <x v="0"/>
    <n v="7"/>
    <x v="6"/>
    <x v="1"/>
    <x v="0"/>
  </r>
  <r>
    <d v="2025-07-15T00:00:00"/>
    <s v="IPVA I/FORD RANGER XLTCD4A32C - PLACA PRW6F12 7º PARCELA-IPVA"/>
    <m/>
    <n v="562.98"/>
    <n v="-112506.35000000002"/>
    <x v="105"/>
    <x v="0"/>
    <n v="7"/>
    <x v="6"/>
    <x v="1"/>
    <x v="0"/>
  </r>
  <r>
    <d v="2025-07-15T00:00:00"/>
    <s v="REMESSA TINTA CONTRATO VLI - PECEM-TINTAS E SOLVENTES"/>
    <m/>
    <n v="23591.85"/>
    <n v="-136098.20000000001"/>
    <x v="34"/>
    <x v="0"/>
    <n v="7"/>
    <x v="6"/>
    <x v="1"/>
    <x v="0"/>
  </r>
  <r>
    <d v="2025-07-15T00:00:00"/>
    <s v="VENDA DE TINTA EUROCHEM-TINTAS E SOLVENTES"/>
    <m/>
    <n v="8321.89"/>
    <n v="-144420.09000000003"/>
    <x v="34"/>
    <x v="0"/>
    <n v="7"/>
    <x v="6"/>
    <x v="1"/>
    <x v="0"/>
  </r>
  <r>
    <d v="2025-07-15T00:00:00"/>
    <s v="SERVIÇO PISO CMOC-TINTAS E SOLVENTES"/>
    <m/>
    <n v="4452.92"/>
    <n v="-148873.01000000004"/>
    <x v="34"/>
    <x v="0"/>
    <n v="7"/>
    <x v="6"/>
    <x v="1"/>
    <x v="0"/>
  </r>
  <r>
    <d v="2025-07-15T00:00:00"/>
    <s v="IPVA I/FORD RANGER XLTCD4A32C - PLACA RCF2A85 7º PARCELA-IPVA"/>
    <m/>
    <n v="621.51"/>
    <n v="-149494.52000000005"/>
    <x v="105"/>
    <x v="0"/>
    <n v="7"/>
    <x v="6"/>
    <x v="1"/>
    <x v="0"/>
  </r>
  <r>
    <d v="2025-07-15T00:00:00"/>
    <s v="IPVA I/FORD RANGER XLTCD3D4A - PLACA SDN9A29 7º PARCELA-IPVA"/>
    <m/>
    <n v="980.62"/>
    <n v="-150475.14000000004"/>
    <x v="105"/>
    <x v="0"/>
    <n v="7"/>
    <x v="6"/>
    <x v="1"/>
    <x v="0"/>
  </r>
  <r>
    <d v="2025-07-15T00:00:00"/>
    <s v="IPVA FIAT/ARGO DRIVE 1.0 - PLACA PBE2E75 7º PARCELA-IPVA"/>
    <m/>
    <n v="129.22"/>
    <n v="-150604.36000000004"/>
    <x v="105"/>
    <x v="0"/>
    <n v="7"/>
    <x v="6"/>
    <x v="1"/>
    <x v="0"/>
  </r>
  <r>
    <d v="2025-07-15T00:00:00"/>
    <s v="IPVA HYUNDAI/HB20S 1.6A PREM - PLACA QTS7F16 7º PARCELA-IPVA"/>
    <m/>
    <n v="253.11"/>
    <n v="-150857.47000000003"/>
    <x v="105"/>
    <x v="0"/>
    <n v="7"/>
    <x v="6"/>
    <x v="1"/>
    <x v="0"/>
  </r>
  <r>
    <d v="2025-07-15T00:00:00"/>
    <s v="IPVA IVECO/CITYCLASS 70C17 - PLACA ONB7A66 7º PARCELA-IPVA"/>
    <m/>
    <n v="117.39"/>
    <n v="-150974.86000000004"/>
    <x v="105"/>
    <x v="0"/>
    <n v="7"/>
    <x v="6"/>
    <x v="1"/>
    <x v="0"/>
  </r>
  <r>
    <d v="2025-07-15T00:00:00"/>
    <s v="IPVA RENAULT/OROCH PRO 16 - PLACA SDK1B29 7º PARCELA-IPVA"/>
    <m/>
    <n v="353.48"/>
    <n v="-151328.34000000005"/>
    <x v="105"/>
    <x v="0"/>
    <n v="7"/>
    <x v="6"/>
    <x v="1"/>
    <x v="0"/>
  </r>
  <r>
    <d v="2025-07-15T00:00:00"/>
    <s v="IPVA CHEVROLET/S10 LT DD4 - PLACA OBA1J57 7º PARCELA-IPVA"/>
    <m/>
    <n v="354.6"/>
    <n v="-151682.94000000006"/>
    <x v="105"/>
    <x v="0"/>
    <n v="7"/>
    <x v="6"/>
    <x v="1"/>
    <x v="0"/>
  </r>
  <r>
    <d v="2025-07-15T00:00:00"/>
    <s v="IPVA FIAT/TORO FREEDOM AT9 D - PLACA PLQ2I02 7º PARCELA-IPVA"/>
    <m/>
    <n v="440.35"/>
    <n v="-152123.29000000007"/>
    <x v="105"/>
    <x v="0"/>
    <n v="7"/>
    <x v="6"/>
    <x v="1"/>
    <x v="0"/>
  </r>
  <r>
    <d v="2025-07-15T00:00:00"/>
    <s v="IPVA SAVEIRO RB MBVS - PLACA QTN3I85 7º PARCELA-IPVA"/>
    <m/>
    <n v="198.65"/>
    <n v="-152321.94000000006"/>
    <x v="105"/>
    <x v="0"/>
    <n v="7"/>
    <x v="6"/>
    <x v="1"/>
    <x v="0"/>
  </r>
  <r>
    <d v="2025-07-15T00:00:00"/>
    <s v="INTERNET AABA-INTERNET OBRAS "/>
    <m/>
    <n v="70"/>
    <n v="-152391.94000000006"/>
    <x v="30"/>
    <x v="0"/>
    <n v="7"/>
    <x v="6"/>
    <x v="1"/>
    <x v="0"/>
  </r>
  <r>
    <d v="2025-07-15T00:00:00"/>
    <s v="FOSFATO-Recebimento de Clientes"/>
    <n v="26643.08"/>
    <m/>
    <n v="-125748.86000000006"/>
    <x v="3"/>
    <x v="0"/>
    <n v="7"/>
    <x v="6"/>
    <x v="1"/>
    <x v="0"/>
  </r>
  <r>
    <d v="2025-07-15T00:00:00"/>
    <s v="NIOBIO-Recebimento de Clientes"/>
    <n v="30417.85"/>
    <m/>
    <n v="-95331.010000000068"/>
    <x v="3"/>
    <x v="0"/>
    <n v="7"/>
    <x v="6"/>
    <x v="1"/>
    <x v="0"/>
  </r>
  <r>
    <d v="2025-07-15T00:00:00"/>
    <s v="NIOBIO-Recebimento de Clientes"/>
    <n v="99611.75"/>
    <m/>
    <n v="4280.7399999999325"/>
    <x v="3"/>
    <x v="0"/>
    <n v="7"/>
    <x v="6"/>
    <x v="1"/>
    <x v="0"/>
  </r>
  <r>
    <d v="2025-07-15T00:00:00"/>
    <s v="NIOBIO-Recebimento de Clientes"/>
    <n v="50527.32"/>
    <m/>
    <n v="54808.059999999932"/>
    <x v="3"/>
    <x v="0"/>
    <n v="7"/>
    <x v="6"/>
    <x v="1"/>
    <x v="0"/>
  </r>
  <r>
    <d v="2025-07-15T00:00:00"/>
    <s v="NIOBIO-Recebimento de Clientes"/>
    <n v="34213.699999999997"/>
    <m/>
    <n v="89021.759999999922"/>
    <x v="3"/>
    <x v="0"/>
    <n v="7"/>
    <x v="6"/>
    <x v="1"/>
    <x v="0"/>
  </r>
  <r>
    <d v="2025-07-15T00:00:00"/>
    <s v="FOSFATO-Recebimento de Clientes"/>
    <n v="13498.82"/>
    <m/>
    <n v="102520.57999999993"/>
    <x v="3"/>
    <x v="0"/>
    <n v="7"/>
    <x v="6"/>
    <x v="1"/>
    <x v="0"/>
  </r>
  <r>
    <d v="2025-07-16T00:00:00"/>
    <s v="VISITA TECNICA RICARDO GOIANÉSIA-COMBUSTIVEL VEICULOS"/>
    <m/>
    <n v="300"/>
    <n v="102220.57999999993"/>
    <x v="26"/>
    <x v="0"/>
    <n v="7"/>
    <x v="6"/>
    <x v="1"/>
    <x v="0"/>
  </r>
  <r>
    <d v="2025-07-16T00:00:00"/>
    <s v="BONIFICAÇÃO, SER PISO NF 2470-BONIFICAÇOES"/>
    <m/>
    <n v="23216.2"/>
    <n v="79004.379999999932"/>
    <x v="45"/>
    <x v="0"/>
    <n v="7"/>
    <x v="6"/>
    <x v="1"/>
    <x v="0"/>
  </r>
  <r>
    <d v="2025-07-16T00:00:00"/>
    <s v="VISITA TECNICA VALDMAR NA EMPRESA JALES MACHADO EM GOIANÉSIA-COMBUSTIVEL VEICULOS"/>
    <m/>
    <n v="400"/>
    <n v="78604.379999999932"/>
    <x v="26"/>
    <x v="0"/>
    <n v="7"/>
    <x v="6"/>
    <x v="1"/>
    <x v="0"/>
  </r>
  <r>
    <d v="2025-07-16T00:00:00"/>
    <s v="VISITA TECNICA VALDMAR NA EMPRESA JALES MACHADO EM GOIANÉSIA-REFEIÇÕES FUNCIONARIOS "/>
    <m/>
    <n v="200"/>
    <n v="78404.379999999932"/>
    <x v="35"/>
    <x v="0"/>
    <n v="7"/>
    <x v="6"/>
    <x v="1"/>
    <x v="0"/>
  </r>
  <r>
    <d v="2025-07-16T00:00:00"/>
    <s v="CENILIA PRADO DA SILVA - PIX (64) 9 9976-1166-MATERIAIS DE CONSUMO EM OBRAS "/>
    <m/>
    <n v="250"/>
    <n v="78154.379999999932"/>
    <x v="23"/>
    <x v="0"/>
    <n v="7"/>
    <x v="6"/>
    <x v="1"/>
    <x v="0"/>
  </r>
  <r>
    <d v="2025-07-16T00:00:00"/>
    <s v="DESPESA VIAGEM REF. SEMANA 14/07 A 18/07-REFEIÇÕES FUNCIONARIOS "/>
    <m/>
    <n v="800"/>
    <n v="77354.379999999932"/>
    <x v="35"/>
    <x v="0"/>
    <n v="7"/>
    <x v="6"/>
    <x v="1"/>
    <x v="0"/>
  </r>
  <r>
    <d v="2025-07-16T00:00:00"/>
    <s v="DESPESA VIAGEM REF. SEMANA 14/07 A 18/07-PASSAGENS FUNCIONARIOS"/>
    <m/>
    <n v="360"/>
    <n v="76994.379999999932"/>
    <x v="36"/>
    <x v="0"/>
    <n v="7"/>
    <x v="6"/>
    <x v="1"/>
    <x v="0"/>
  </r>
  <r>
    <d v="2025-07-16T00:00:00"/>
    <s v="PASSAGENS FUNCIONÁRIOS REF. 07/07 A 11/07-PASSAGENS FUNCIONARIOS"/>
    <m/>
    <n v="5384.87"/>
    <n v="71609.509999999937"/>
    <x v="36"/>
    <x v="0"/>
    <n v="7"/>
    <x v="6"/>
    <x v="1"/>
    <x v="0"/>
  </r>
  <r>
    <d v="2025-07-16T00:00:00"/>
    <s v="REFEIÇÕES COLABORADORES REF. 16/07 A 31/07-REFEIÇÕES FUNCIONARIOS "/>
    <m/>
    <n v="4132"/>
    <n v="67477.509999999937"/>
    <x v="35"/>
    <x v="0"/>
    <n v="7"/>
    <x v="6"/>
    <x v="1"/>
    <x v="0"/>
  </r>
  <r>
    <d v="2025-07-16T00:00:00"/>
    <s v="REFEIÇÕES COLABORADORES REF. 16/07 A 31/07-REFEIÇÕES FUNCIONARIOS "/>
    <m/>
    <n v="2660"/>
    <n v="64817.509999999937"/>
    <x v="35"/>
    <x v="0"/>
    <n v="7"/>
    <x v="6"/>
    <x v="1"/>
    <x v="0"/>
  </r>
  <r>
    <d v="2025-07-16T00:00:00"/>
    <s v="REFEIÇÕES COLABORADORES REF. 16/07 A 31/07-REFEIÇÕES FUNCIONARIOS "/>
    <m/>
    <n v="5240"/>
    <n v="59577.509999999937"/>
    <x v="35"/>
    <x v="0"/>
    <n v="7"/>
    <x v="6"/>
    <x v="1"/>
    <x v="0"/>
  </r>
  <r>
    <d v="2025-07-16T00:00:00"/>
    <s v="REFEIÇÕES COLABORADORES REF. 16/07 A 31/07-REFEIÇÕES FUNCIONARIOS "/>
    <m/>
    <n v="4960"/>
    <n v="54617.509999999937"/>
    <x v="35"/>
    <x v="0"/>
    <n v="7"/>
    <x v="6"/>
    <x v="1"/>
    <x v="0"/>
  </r>
  <r>
    <d v="2025-07-16T00:00:00"/>
    <s v="REFEIÇÕES COLABORADORES REF. 16/07 A 31/07-REFEIÇÕES FUNCIONARIOS "/>
    <m/>
    <n v="3900"/>
    <n v="50717.509999999937"/>
    <x v="35"/>
    <x v="0"/>
    <n v="7"/>
    <x v="6"/>
    <x v="1"/>
    <x v="0"/>
  </r>
  <r>
    <d v="2025-07-16T00:00:00"/>
    <s v="REFEIÇÕES COLABORADORES REF. 16/07 A 31/07-REFEIÇÕES FUNCIONARIOS "/>
    <m/>
    <n v="3010"/>
    <n v="47707.509999999937"/>
    <x v="35"/>
    <x v="0"/>
    <n v="7"/>
    <x v="6"/>
    <x v="1"/>
    <x v="0"/>
  </r>
  <r>
    <d v="2025-07-16T00:00:00"/>
    <s v="VALE ALIMENTAÇÃO RESTANTE AABA-VALE ALIMENTAÇÃO"/>
    <m/>
    <n v="357.66"/>
    <n v="47349.849999999933"/>
    <x v="76"/>
    <x v="0"/>
    <n v="7"/>
    <x v="6"/>
    <x v="1"/>
    <x v="0"/>
  </r>
  <r>
    <d v="2025-07-16T00:00:00"/>
    <s v="COMBUSTIVEL VEICULOS-COMBUSTIVEL VEICULOS"/>
    <m/>
    <n v="516"/>
    <n v="46833.849999999933"/>
    <x v="26"/>
    <x v="0"/>
    <n v="7"/>
    <x v="6"/>
    <x v="1"/>
    <x v="0"/>
  </r>
  <r>
    <d v="2025-07-16T00:00:00"/>
    <s v="DESPESAS REF. 10/07 E 11/07-REFEIÇÕES FUNCIONARIOS "/>
    <m/>
    <n v="426"/>
    <n v="46407.849999999933"/>
    <x v="35"/>
    <x v="0"/>
    <n v="7"/>
    <x v="6"/>
    <x v="1"/>
    <x v="0"/>
  </r>
  <r>
    <d v="2025-07-16T00:00:00"/>
    <s v="DESPESAS REF. 10/07 E 11/07-EPIS"/>
    <m/>
    <n v="150"/>
    <n v="46257.849999999933"/>
    <x v="20"/>
    <x v="0"/>
    <n v="7"/>
    <x v="6"/>
    <x v="1"/>
    <x v="0"/>
  </r>
  <r>
    <d v="2025-07-16T00:00:00"/>
    <s v="DESPESAS REF. 10/07 E 11/07-MANGUEIRAS / CONEXÕES"/>
    <m/>
    <n v="50"/>
    <n v="46207.849999999933"/>
    <x v="106"/>
    <x v="0"/>
    <n v="7"/>
    <x v="6"/>
    <x v="1"/>
    <x v="0"/>
  </r>
  <r>
    <d v="2025-07-16T00:00:00"/>
    <s v="DESPESAS REF. 10/07 E 11/07-BONIFICAÇOES"/>
    <m/>
    <n v="100"/>
    <n v="46107.849999999933"/>
    <x v="45"/>
    <x v="0"/>
    <n v="7"/>
    <x v="6"/>
    <x v="1"/>
    <x v="0"/>
  </r>
  <r>
    <d v="2025-07-16T00:00:00"/>
    <s v="DESPESAS REF. 10/07 E 11/07-MATERIAIS DE INFORMATICA / COMPUTADOR"/>
    <m/>
    <n v="88"/>
    <n v="46019.849999999933"/>
    <x v="70"/>
    <x v="0"/>
    <n v="7"/>
    <x v="6"/>
    <x v="1"/>
    <x v="0"/>
  </r>
  <r>
    <d v="2025-07-16T00:00:00"/>
    <s v="DESPESAS REF. 10/07 E 11/07-INTERNET OBRAS "/>
    <m/>
    <n v="106.07"/>
    <n v="45913.779999999933"/>
    <x v="30"/>
    <x v="0"/>
    <n v="7"/>
    <x v="6"/>
    <x v="1"/>
    <x v="0"/>
  </r>
  <r>
    <d v="2025-07-16T00:00:00"/>
    <s v="DESPESAS REF. 10/07 E 11/07-MATERIAIS DE CONSUMO EM OBRAS "/>
    <m/>
    <n v="107.9"/>
    <n v="45805.879999999932"/>
    <x v="23"/>
    <x v="0"/>
    <n v="7"/>
    <x v="6"/>
    <x v="1"/>
    <x v="0"/>
  </r>
  <r>
    <d v="2025-07-16T00:00:00"/>
    <s v="ARTHUR RODRIGUES SEIDEMAN - PIX (64) 9 9302-3866-TRANSPORTE FUNCIONARIOS "/>
    <m/>
    <n v="1381"/>
    <n v="44424.879999999932"/>
    <x v="39"/>
    <x v="0"/>
    <n v="7"/>
    <x v="6"/>
    <x v="1"/>
    <x v="0"/>
  </r>
  <r>
    <d v="2025-07-16T00:00:00"/>
    <s v="SISTEMA EMISSOR NF-SISTEMA / SERVIDOR "/>
    <m/>
    <n v="195.9"/>
    <n v="44228.97999999993"/>
    <x v="69"/>
    <x v="0"/>
    <n v="7"/>
    <x v="6"/>
    <x v="1"/>
    <x v="0"/>
  </r>
  <r>
    <d v="2025-07-16T00:00:00"/>
    <s v="VIAGEM REINALDO P/ MOSAIC-REFEIÇÕES FUNCIONARIOS "/>
    <m/>
    <n v="54"/>
    <n v="44174.97999999993"/>
    <x v="35"/>
    <x v="0"/>
    <n v="7"/>
    <x v="6"/>
    <x v="1"/>
    <x v="0"/>
  </r>
  <r>
    <d v="2025-07-16T00:00:00"/>
    <s v="VIAGEM REINALDO P/ MOSAIC-PEDAGIOS "/>
    <m/>
    <n v="110.35"/>
    <n v="44064.629999999932"/>
    <x v="72"/>
    <x v="0"/>
    <n v="7"/>
    <x v="6"/>
    <x v="1"/>
    <x v="0"/>
  </r>
  <r>
    <d v="2025-07-16T00:00:00"/>
    <s v="VIAGEM REINALDO P/ MOSAIC-COMBUSTIVEL VEICULOS"/>
    <m/>
    <n v="503.29"/>
    <n v="43561.339999999931"/>
    <x v="26"/>
    <x v="0"/>
    <n v="7"/>
    <x v="6"/>
    <x v="1"/>
    <x v="0"/>
  </r>
  <r>
    <d v="2025-07-16T00:00:00"/>
    <s v="VILMAR ALVES TOLEDO JUNIOR - PIX - 861.236.021-87-SISTEMA / SERVIDOR "/>
    <m/>
    <n v="730.94"/>
    <n v="42830.399999999929"/>
    <x v="69"/>
    <x v="0"/>
    <n v="7"/>
    <x v="6"/>
    <x v="1"/>
    <x v="0"/>
  </r>
  <r>
    <d v="2025-07-16T00:00:00"/>
    <s v="DESPESAS REF. 04/07 A 09/07-REFEIÇÕES FUNCIONARIOS "/>
    <m/>
    <n v="393.88"/>
    <n v="42436.519999999931"/>
    <x v="35"/>
    <x v="0"/>
    <n v="7"/>
    <x v="6"/>
    <x v="1"/>
    <x v="0"/>
  </r>
  <r>
    <d v="2025-07-16T00:00:00"/>
    <s v="DESPESAS REF. 04/07 A 09/07-EPIS"/>
    <m/>
    <n v="210"/>
    <n v="42226.519999999931"/>
    <x v="20"/>
    <x v="0"/>
    <n v="7"/>
    <x v="6"/>
    <x v="1"/>
    <x v="0"/>
  </r>
  <r>
    <d v="2025-07-16T00:00:00"/>
    <s v="DESPESAS REF. 04/07 A 09/07-SERVIÇO MOTOBOY / UBER "/>
    <m/>
    <n v="150"/>
    <n v="42076.519999999931"/>
    <x v="73"/>
    <x v="0"/>
    <n v="7"/>
    <x v="6"/>
    <x v="1"/>
    <x v="0"/>
  </r>
  <r>
    <d v="2025-07-16T00:00:00"/>
    <s v="DESPESAS REF. 04/07 A 09/07-MATERIAIS DE INFORMATICA / COMPUTADOR"/>
    <m/>
    <n v="49"/>
    <n v="42027.519999999931"/>
    <x v="70"/>
    <x v="0"/>
    <n v="7"/>
    <x v="6"/>
    <x v="1"/>
    <x v="0"/>
  </r>
  <r>
    <d v="2025-07-16T00:00:00"/>
    <s v="COMBUSTIVEL VEICULOS-COMBUSTIVEL VEICULOS"/>
    <m/>
    <n v="148"/>
    <n v="41879.519999999931"/>
    <x v="26"/>
    <x v="0"/>
    <n v="7"/>
    <x v="6"/>
    <x v="1"/>
    <x v="0"/>
  </r>
  <r>
    <d v="2025-07-16T00:00:00"/>
    <s v="DESP. REF. 30/06 A 06/07-SERVIÇO LAVA JATO"/>
    <m/>
    <n v="140"/>
    <n v="41739.519999999931"/>
    <x v="47"/>
    <x v="0"/>
    <n v="7"/>
    <x v="6"/>
    <x v="1"/>
    <x v="0"/>
  </r>
  <r>
    <d v="2025-07-16T00:00:00"/>
    <s v="SUPERMERCADO LONDRINA - PIX (62) 9 8545-9270-REFEIÇÕES FUNCIONARIOS "/>
    <m/>
    <n v="497.28"/>
    <n v="41242.239999999932"/>
    <x v="35"/>
    <x v="0"/>
    <n v="7"/>
    <x v="6"/>
    <x v="1"/>
    <x v="0"/>
  </r>
  <r>
    <d v="2025-07-16T00:00:00"/>
    <s v="SUPERMERCADO LONDRINA - PIX (62) 9 8545-9270-MATERIAIS DE LIMPEZA / HIGIENE "/>
    <m/>
    <n v="609.73"/>
    <n v="40632.509999999929"/>
    <x v="28"/>
    <x v="0"/>
    <n v="7"/>
    <x v="6"/>
    <x v="1"/>
    <x v="0"/>
  </r>
  <r>
    <d v="2025-07-16T00:00:00"/>
    <s v="CONSULTA CONNECT REF. MÊS 06/2025-SERVIÇO SERASA"/>
    <m/>
    <n v="897.02"/>
    <n v="39735.489999999932"/>
    <x v="92"/>
    <x v="0"/>
    <n v="7"/>
    <x v="6"/>
    <x v="1"/>
    <x v="0"/>
  </r>
  <r>
    <d v="2025-07-16T00:00:00"/>
    <s v="TRANSP. COLAB. REF. 506 VALES MÊS 07/2025-TRANSPORTE FUNCIONARIOS "/>
    <m/>
    <n v="4946.84"/>
    <n v="34788.649999999936"/>
    <x v="39"/>
    <x v="0"/>
    <n v="7"/>
    <x v="6"/>
    <x v="1"/>
    <x v="0"/>
  </r>
  <r>
    <d v="2025-07-16T00:00:00"/>
    <s v="COMBUSTÍVEL EQUIPAMENTOS-COMBUSTIVEL EQUIPAMENTOS"/>
    <m/>
    <n v="856.48"/>
    <n v="33932.169999999933"/>
    <x v="27"/>
    <x v="0"/>
    <n v="7"/>
    <x v="6"/>
    <x v="1"/>
    <x v="0"/>
  </r>
  <r>
    <d v="2025-07-16T00:00:00"/>
    <s v="COMBUSTIVEL VEICULOS-COMBUSTIVEL VEICULOS"/>
    <m/>
    <n v="974.42"/>
    <n v="32957.749999999935"/>
    <x v="26"/>
    <x v="0"/>
    <n v="7"/>
    <x v="6"/>
    <x v="1"/>
    <x v="0"/>
  </r>
  <r>
    <d v="2025-07-16T00:00:00"/>
    <s v="COMBUSTIVEL-COMBUSTIVEL VEICULOS"/>
    <m/>
    <n v="10712.37"/>
    <n v="22245.379999999932"/>
    <x v="26"/>
    <x v="0"/>
    <n v="7"/>
    <x v="6"/>
    <x v="1"/>
    <x v="0"/>
  </r>
  <r>
    <d v="2025-07-16T00:00:00"/>
    <s v="INTERNET ADM-INTERNET / TELEFONE ADM "/>
    <m/>
    <n v="900"/>
    <n v="21345.379999999932"/>
    <x v="84"/>
    <x v="0"/>
    <n v="7"/>
    <x v="6"/>
    <x v="1"/>
    <x v="0"/>
  </r>
  <r>
    <d v="2025-07-16T00:00:00"/>
    <s v="REFEIÇÃO FUNCIONÁRIOS-REFEIÇÕES FUNCIONARIOS "/>
    <m/>
    <n v="2829"/>
    <n v="18516.379999999932"/>
    <x v="35"/>
    <x v="0"/>
    <n v="7"/>
    <x v="6"/>
    <x v="1"/>
    <x v="0"/>
  </r>
  <r>
    <d v="2025-07-16T00:00:00"/>
    <s v="RESTAURANTE MARINA - PIX 50.531.065/0001-31-REFEIÇÕES FUNCIONARIOS "/>
    <m/>
    <n v="2255.5"/>
    <n v="16260.879999999932"/>
    <x v="35"/>
    <x v="0"/>
    <n v="7"/>
    <x v="6"/>
    <x v="1"/>
    <x v="0"/>
  </r>
  <r>
    <d v="2025-07-16T00:00:00"/>
    <s v="EPIS-EPIS"/>
    <m/>
    <n v="217.24"/>
    <n v="16043.639999999932"/>
    <x v="20"/>
    <x v="0"/>
    <n v="7"/>
    <x v="6"/>
    <x v="1"/>
    <x v="0"/>
  </r>
  <r>
    <d v="2025-07-16T00:00:00"/>
    <s v="MATERIAIS DE CONSUMO-MATERIAIS DE CONSUMO EM OBRAS "/>
    <m/>
    <n v="767"/>
    <n v="15276.639999999932"/>
    <x v="23"/>
    <x v="0"/>
    <n v="7"/>
    <x v="6"/>
    <x v="1"/>
    <x v="0"/>
  </r>
  <r>
    <d v="2025-07-16T00:00:00"/>
    <s v="TELEMETRIA / COBLI-SERVIÇO TELEMETRIA / FADIGA"/>
    <m/>
    <n v="2449.4"/>
    <n v="12827.239999999932"/>
    <x v="90"/>
    <x v="0"/>
    <n v="7"/>
    <x v="6"/>
    <x v="1"/>
    <x v="0"/>
  </r>
  <r>
    <d v="2025-07-16T00:00:00"/>
    <s v="AQUARELA LANCHONETE - PIX 09.327.589/0001-01-REFEIÇÕES FUNCIONARIOS "/>
    <m/>
    <n v="5426"/>
    <n v="7401.2399999999325"/>
    <x v="35"/>
    <x v="0"/>
    <n v="7"/>
    <x v="6"/>
    <x v="1"/>
    <x v="0"/>
  </r>
  <r>
    <d v="2025-07-16T00:00:00"/>
    <s v="EPIS-EPIS"/>
    <m/>
    <n v="247"/>
    <n v="7154.2399999999325"/>
    <x v="20"/>
    <x v="0"/>
    <n v="7"/>
    <x v="6"/>
    <x v="1"/>
    <x v="0"/>
  </r>
  <r>
    <d v="2025-07-16T00:00:00"/>
    <s v="MANUTENCAO EQUIPAMENTO-MANUTENÇÃO/PEÇAS MAQUINAS E EQUIPAMENTOS"/>
    <m/>
    <n v="550"/>
    <n v="6604.2399999999325"/>
    <x v="48"/>
    <x v="0"/>
    <n v="7"/>
    <x v="6"/>
    <x v="1"/>
    <x v="0"/>
  </r>
  <r>
    <d v="2025-07-16T00:00:00"/>
    <s v="MAQUINAS / EQUIPAMENTOS-MAQUINAS / EQUIPAMENTOS "/>
    <m/>
    <n v="445"/>
    <n v="6159.2399999999325"/>
    <x v="38"/>
    <x v="0"/>
    <n v="7"/>
    <x v="6"/>
    <x v="1"/>
    <x v="0"/>
  </r>
  <r>
    <d v="2025-07-16T00:00:00"/>
    <s v="CARLOS - PIX 29.841.928/0001-80-CURSOS / TREINAMENTOS "/>
    <m/>
    <n v="500"/>
    <n v="5659.2399999999325"/>
    <x v="63"/>
    <x v="0"/>
    <n v="7"/>
    <x v="6"/>
    <x v="1"/>
    <x v="0"/>
  </r>
  <r>
    <d v="2025-07-16T00:00:00"/>
    <s v="EXAMES - ASO-EXAMES "/>
    <m/>
    <n v="1250"/>
    <n v="4409.2399999999325"/>
    <x v="56"/>
    <x v="0"/>
    <n v="7"/>
    <x v="6"/>
    <x v="1"/>
    <x v="0"/>
  </r>
  <r>
    <d v="2025-07-16T00:00:00"/>
    <s v="TINTAS E SOLVENTES-TINTAS E SOLVENTES"/>
    <m/>
    <n v="2996"/>
    <n v="1413.2399999999325"/>
    <x v="34"/>
    <x v="0"/>
    <n v="7"/>
    <x v="6"/>
    <x v="1"/>
    <x v="0"/>
  </r>
  <r>
    <d v="2025-07-16T00:00:00"/>
    <s v="TREINAMENTO NR35-CURSOS / TREINAMENTOS "/>
    <m/>
    <n v="119.9"/>
    <n v="1293.3399999999324"/>
    <x v="63"/>
    <x v="0"/>
    <n v="7"/>
    <x v="6"/>
    <x v="1"/>
    <x v="0"/>
  </r>
  <r>
    <d v="2025-07-16T00:00:00"/>
    <s v="MATERIAIS ESCRITORIO-MATERIAS DE ESCRITORIO"/>
    <m/>
    <n v="430.8"/>
    <n v="862.53999999993243"/>
    <x v="64"/>
    <x v="0"/>
    <n v="7"/>
    <x v="6"/>
    <x v="1"/>
    <x v="0"/>
  </r>
  <r>
    <d v="2025-07-16T00:00:00"/>
    <s v="EPIS-EPIS"/>
    <m/>
    <n v="1320.19"/>
    <n v="-457.65000000006762"/>
    <x v="20"/>
    <x v="0"/>
    <n v="7"/>
    <x v="6"/>
    <x v="1"/>
    <x v="0"/>
  </r>
  <r>
    <d v="2025-07-16T00:00:00"/>
    <s v="MATERIAL ELETRICO-MATERIAL ELETRICO "/>
    <m/>
    <n v="351.3"/>
    <n v="-808.95000000006758"/>
    <x v="111"/>
    <x v="0"/>
    <n v="7"/>
    <x v="6"/>
    <x v="1"/>
    <x v="0"/>
  </r>
  <r>
    <d v="2025-07-16T00:00:00"/>
    <s v="LOCAÇÃO BANHEIROS QUÍMICOS REF. 12/05 A 11/06-LOCAÇAO BANHEIRO QUIMICO "/>
    <m/>
    <n v="861.85"/>
    <n v="-1670.8000000000675"/>
    <x v="137"/>
    <x v="0"/>
    <n v="7"/>
    <x v="6"/>
    <x v="1"/>
    <x v="0"/>
  </r>
  <r>
    <d v="2025-07-16T00:00:00"/>
    <s v="TRANSFORMADOR 75 KVA E 380 S 440 P/ COMPRESSOR 275 PCM-MAQUINAS / EQUIPAMENTOS "/>
    <m/>
    <n v="2650"/>
    <n v="-4320.8000000000675"/>
    <x v="38"/>
    <x v="0"/>
    <n v="7"/>
    <x v="6"/>
    <x v="1"/>
    <x v="0"/>
  </r>
  <r>
    <d v="2025-07-16T00:00:00"/>
    <s v="FERRAMENTAS MANUAIS - ESTILETE STARRET-MATERIAIS / FERRAMENTAS  MANUAIS "/>
    <m/>
    <n v="147.4"/>
    <n v="-4468.2000000000671"/>
    <x v="18"/>
    <x v="0"/>
    <n v="7"/>
    <x v="6"/>
    <x v="1"/>
    <x v="0"/>
  </r>
  <r>
    <d v="2025-07-16T00:00:00"/>
    <s v="MATERIAL ELETRICO-MATERIAL ELETRICO "/>
    <m/>
    <n v="138.6"/>
    <n v="-4606.8000000000675"/>
    <x v="111"/>
    <x v="0"/>
    <n v="7"/>
    <x v="6"/>
    <x v="1"/>
    <x v="0"/>
  </r>
  <r>
    <d v="2025-07-16T00:00:00"/>
    <s v="MATERIAL ELETRICO-MATERIAL ELETRICO "/>
    <m/>
    <n v="157.47"/>
    <n v="-4764.2700000000677"/>
    <x v="111"/>
    <x v="0"/>
    <n v="7"/>
    <x v="6"/>
    <x v="1"/>
    <x v="0"/>
  </r>
  <r>
    <d v="2025-07-16T00:00:00"/>
    <s v="ATENDIMENTO PRE HOSPITALAR (PRIMEIRO SOCORROS)-PROGRAMA DE SEGURANÇA DO TRABALHO "/>
    <m/>
    <n v="749.5"/>
    <n v="-5513.7700000000677"/>
    <x v="65"/>
    <x v="0"/>
    <n v="7"/>
    <x v="6"/>
    <x v="1"/>
    <x v="0"/>
  </r>
  <r>
    <d v="2025-07-16T00:00:00"/>
    <s v="TREINAMENTO NR33-CURSOS / TREINAMENTOS "/>
    <m/>
    <n v="159.9"/>
    <n v="-5673.6700000000674"/>
    <x v="63"/>
    <x v="0"/>
    <n v="7"/>
    <x v="6"/>
    <x v="1"/>
    <x v="0"/>
  </r>
  <r>
    <d v="2025-07-16T00:00:00"/>
    <s v="MARIA VITORIA MACHADO DA SILVA-FGTS FUNCIONARIOS "/>
    <m/>
    <n v="253.85"/>
    <n v="-5927.5200000000677"/>
    <x v="58"/>
    <x v="0"/>
    <n v="7"/>
    <x v="6"/>
    <x v="1"/>
    <x v="0"/>
  </r>
  <r>
    <d v="2025-07-16T00:00:00"/>
    <s v="MARIA VITORIA MACHADO DA SILVA-FGTS FUNCIONARIOS "/>
    <m/>
    <n v="195.55"/>
    <n v="-6123.0700000000679"/>
    <x v="58"/>
    <x v="0"/>
    <n v="7"/>
    <x v="6"/>
    <x v="1"/>
    <x v="0"/>
  </r>
  <r>
    <d v="2025-07-16T00:00:00"/>
    <s v="MARIA VITORIA MACHADO DA SILVA-ACERTO RESCISORIOS "/>
    <m/>
    <n v="7281.68"/>
    <n v="-13404.750000000069"/>
    <x v="51"/>
    <x v="0"/>
    <n v="7"/>
    <x v="6"/>
    <x v="1"/>
    <x v="0"/>
  </r>
  <r>
    <d v="2025-07-16T00:00:00"/>
    <s v="FGTS VICTOR GABRIEL PEREIRA REF. 06/2025-FGTS FUNCIONARIOS "/>
    <m/>
    <n v="12.39"/>
    <n v="-13417.140000000069"/>
    <x v="58"/>
    <x v="0"/>
    <n v="7"/>
    <x v="6"/>
    <x v="1"/>
    <x v="0"/>
  </r>
  <r>
    <d v="2025-07-16T00:00:00"/>
    <s v="FGTS GILMAR APARECIDO TAVARES REF. 06/2025-FGTS FUNCIONARIOS "/>
    <m/>
    <n v="54.1"/>
    <n v="-13471.240000000069"/>
    <x v="58"/>
    <x v="0"/>
    <n v="7"/>
    <x v="6"/>
    <x v="1"/>
    <x v="0"/>
  </r>
  <r>
    <d v="2025-07-16T00:00:00"/>
    <s v="FGTS ADRIEL SILVA DE SOUSA-FGTS FUNCIONARIOS "/>
    <m/>
    <n v="461.5"/>
    <n v="-13932.740000000069"/>
    <x v="58"/>
    <x v="0"/>
    <n v="7"/>
    <x v="6"/>
    <x v="1"/>
    <x v="0"/>
  </r>
  <r>
    <d v="2025-07-16T00:00:00"/>
    <s v="MATERIAIS DE ESCRITÓRIO-MATERIAS DE ESCRITORIO"/>
    <m/>
    <n v="204.11"/>
    <n v="-14136.850000000069"/>
    <x v="64"/>
    <x v="0"/>
    <n v="7"/>
    <x v="6"/>
    <x v="1"/>
    <x v="0"/>
  </r>
  <r>
    <d v="2025-07-16T00:00:00"/>
    <s v="EPIS-EPIS"/>
    <m/>
    <n v="742.63"/>
    <n v="-14879.480000000069"/>
    <x v="20"/>
    <x v="0"/>
    <n v="7"/>
    <x v="6"/>
    <x v="1"/>
    <x v="0"/>
  </r>
  <r>
    <d v="2025-07-16T00:00:00"/>
    <s v="EPIS-EPIS"/>
    <m/>
    <n v="1179.72"/>
    <n v="-16059.200000000068"/>
    <x v="20"/>
    <x v="0"/>
    <n v="7"/>
    <x v="6"/>
    <x v="1"/>
    <x v="0"/>
  </r>
  <r>
    <d v="2025-07-16T00:00:00"/>
    <s v="EPIS-EPIS"/>
    <m/>
    <n v="1688.73"/>
    <n v="-17747.930000000069"/>
    <x v="20"/>
    <x v="0"/>
    <n v="7"/>
    <x v="6"/>
    <x v="1"/>
    <x v="0"/>
  </r>
  <r>
    <d v="2025-07-16T00:00:00"/>
    <s v="MATERIAIS DE ESCRITORIO-MATERIAS DE ESCRITORIO"/>
    <m/>
    <n v="178.37"/>
    <n v="-17926.300000000068"/>
    <x v="64"/>
    <x v="0"/>
    <n v="7"/>
    <x v="6"/>
    <x v="1"/>
    <x v="0"/>
  </r>
  <r>
    <d v="2025-07-16T00:00:00"/>
    <s v="EPIS-EPIS"/>
    <m/>
    <n v="1061.17"/>
    <n v="-18987.470000000067"/>
    <x v="20"/>
    <x v="0"/>
    <n v="7"/>
    <x v="6"/>
    <x v="1"/>
    <x v="0"/>
  </r>
  <r>
    <d v="2025-07-16T00:00:00"/>
    <s v="COMPUTADOR DELL I7 N-MATERIAIS DE INFORMATICA / COMPUTADOR"/>
    <m/>
    <n v="500"/>
    <n v="-19487.470000000067"/>
    <x v="70"/>
    <x v="0"/>
    <n v="7"/>
    <x v="6"/>
    <x v="1"/>
    <x v="0"/>
  </r>
  <r>
    <d v="2025-07-17T00:00:00"/>
    <s v="PAGAMENTO DE EMPRESTIMO 2% A.M 18 DIAS-Recebimento de empréstimo "/>
    <n v="98800"/>
    <m/>
    <n v="79312.529999999941"/>
    <x v="129"/>
    <x v="0"/>
    <n v="7"/>
    <x v="6"/>
    <x v="1"/>
    <x v="0"/>
  </r>
  <r>
    <d v="2025-07-17T00:00:00"/>
    <s v="CASA FREITAS - PIX 01.740.627/0001-41-MOVEIS OBRAS "/>
    <m/>
    <n v="864.95"/>
    <n v="78447.579999999944"/>
    <x v="98"/>
    <x v="0"/>
    <n v="7"/>
    <x v="6"/>
    <x v="1"/>
    <x v="0"/>
  </r>
  <r>
    <d v="2025-07-17T00:00:00"/>
    <s v="TRANSFERÊNCIA ENTRE BANCOS ITAÚ X CEF-Transferência entre Bancos"/>
    <m/>
    <n v="1000"/>
    <n v="77447.579999999944"/>
    <x v="1"/>
    <x v="0"/>
    <n v="7"/>
    <x v="6"/>
    <x v="1"/>
    <x v="0"/>
  </r>
  <r>
    <d v="2025-07-17T00:00:00"/>
    <s v="COMBUSTIVEL RANGER-COMBUSTIVEL VEICULOS"/>
    <m/>
    <n v="410.34"/>
    <n v="77037.239999999947"/>
    <x v="26"/>
    <x v="0"/>
    <n v="7"/>
    <x v="6"/>
    <x v="1"/>
    <x v="0"/>
  </r>
  <r>
    <d v="2025-07-17T00:00:00"/>
    <s v="CREA MINAS GERAIS X CONDUTOS-SERVIÇO CREA ANUIDADE"/>
    <m/>
    <n v="271.47000000000003"/>
    <n v="76765.769999999946"/>
    <x v="74"/>
    <x v="0"/>
    <n v="7"/>
    <x v="6"/>
    <x v="1"/>
    <x v="0"/>
  </r>
  <r>
    <d v="2025-07-17T00:00:00"/>
    <s v="CREA MINAS GERAIS X CONDUTOS-SERVIÇO CREA ANUIDADE"/>
    <m/>
    <n v="103.03"/>
    <n v="76662.739999999947"/>
    <x v="74"/>
    <x v="0"/>
    <n v="7"/>
    <x v="6"/>
    <x v="1"/>
    <x v="0"/>
  </r>
  <r>
    <d v="2025-07-17T00:00:00"/>
    <s v="FERNANDO HENRIQUE - PIX 020.333.981-96-MANUTENÇÃO/PEÇAS MAQUINAS E EQUIPAMENTOS"/>
    <m/>
    <n v="400"/>
    <n v="76262.739999999947"/>
    <x v="48"/>
    <x v="0"/>
    <n v="7"/>
    <x v="6"/>
    <x v="1"/>
    <x v="0"/>
  </r>
  <r>
    <d v="2025-07-17T00:00:00"/>
    <s v="JOAO PAULO - PIX (85) 9 9631-9092-ENERGIA ALOJAMENTO"/>
    <m/>
    <n v="400"/>
    <n v="75862.739999999947"/>
    <x v="81"/>
    <x v="0"/>
    <n v="7"/>
    <x v="6"/>
    <x v="1"/>
    <x v="0"/>
  </r>
  <r>
    <d v="2025-07-17T00:00:00"/>
    <s v="PROCESSO TRABALHISTA RICARDO JOSÉ DO NASCIMENTO-GUIAS TRABALHISTAS E PROCESSO"/>
    <m/>
    <n v="5178.59"/>
    <n v="70684.149999999951"/>
    <x v="15"/>
    <x v="0"/>
    <n v="7"/>
    <x v="6"/>
    <x v="1"/>
    <x v="0"/>
  </r>
  <r>
    <d v="2025-07-17T00:00:00"/>
    <s v="P/ FAZER PAGAMENTO DO SEM PARAR-PEDAGIOS "/>
    <m/>
    <n v="322.22000000000003"/>
    <n v="70361.929999999949"/>
    <x v="72"/>
    <x v="0"/>
    <n v="7"/>
    <x v="6"/>
    <x v="1"/>
    <x v="0"/>
  </r>
  <r>
    <d v="2025-07-17T00:00:00"/>
    <s v="HOTEL SHALON - PIX 35.587.728/0001-46-HOTEL FUNCIONARIOS"/>
    <m/>
    <n v="1790"/>
    <n v="68571.929999999949"/>
    <x v="44"/>
    <x v="0"/>
    <n v="7"/>
    <x v="6"/>
    <x v="1"/>
    <x v="0"/>
  </r>
  <r>
    <d v="2025-07-17T00:00:00"/>
    <s v="AV. LENCOIS, 5 REF. 07/2025-ENERGIA ALOJAMENTO"/>
    <m/>
    <n v="291.51"/>
    <n v="68280.419999999955"/>
    <x v="81"/>
    <x v="0"/>
    <n v="7"/>
    <x v="6"/>
    <x v="1"/>
    <x v="0"/>
  </r>
  <r>
    <d v="2025-07-17T00:00:00"/>
    <s v="R. ALFEU MARRA Nº 65 CASA 02 REF. 06/2025-ENERGIA ALOJAMENTO"/>
    <m/>
    <n v="337.31"/>
    <n v="67943.109999999957"/>
    <x v="81"/>
    <x v="0"/>
    <n v="7"/>
    <x v="6"/>
    <x v="1"/>
    <x v="0"/>
  </r>
  <r>
    <d v="2025-07-17T00:00:00"/>
    <s v="R. PONTE 7 D CENTRO REF. 07/2025-ENERGIA ALOJAMENTO"/>
    <m/>
    <n v="35.64"/>
    <n v="67907.469999999958"/>
    <x v="81"/>
    <x v="0"/>
    <n v="7"/>
    <x v="6"/>
    <x v="1"/>
    <x v="0"/>
  </r>
  <r>
    <d v="2025-07-17T00:00:00"/>
    <s v="R. 402 Nº 916 QD 64 LT 08 REF. 06/2025-AGUA ALOJAMENTO"/>
    <m/>
    <n v="98.22"/>
    <n v="67809.249999999956"/>
    <x v="83"/>
    <x v="0"/>
    <n v="7"/>
    <x v="6"/>
    <x v="1"/>
    <x v="0"/>
  </r>
  <r>
    <d v="2025-07-17T00:00:00"/>
    <s v="RUA 402 Nº 916 CASA 02 BAIRRO PORTAL NORTE REF. 06/2025-ENERGIA ALOJAMENTO"/>
    <m/>
    <n v="142.32"/>
    <n v="67666.929999999949"/>
    <x v="81"/>
    <x v="0"/>
    <n v="7"/>
    <x v="6"/>
    <x v="1"/>
    <x v="0"/>
  </r>
  <r>
    <d v="2025-07-17T00:00:00"/>
    <s v="SANEAMENTO RUA . 2, 44 JK CATALÃO  MES 06/2025-AGUA ALOJAMENTO"/>
    <m/>
    <n v="176.8"/>
    <n v="67490.129999999946"/>
    <x v="83"/>
    <x v="0"/>
    <n v="7"/>
    <x v="6"/>
    <x v="1"/>
    <x v="0"/>
  </r>
  <r>
    <d v="2025-07-17T00:00:00"/>
    <s v="RUA . 2, 44 JK CATALÃO  MES 06/2025-ENERGIA ALOJAMENTO"/>
    <m/>
    <n v="169.81"/>
    <n v="67320.319999999949"/>
    <x v="81"/>
    <x v="0"/>
    <n v="7"/>
    <x v="6"/>
    <x v="1"/>
    <x v="0"/>
  </r>
  <r>
    <d v="2025-07-17T00:00:00"/>
    <s v="RUA 413, 315 CASA 01 PONTAL NORTE REF. 06/2025-AGUA ALOJAMENTO"/>
    <m/>
    <n v="191.43"/>
    <n v="67128.889999999956"/>
    <x v="83"/>
    <x v="0"/>
    <n v="7"/>
    <x v="6"/>
    <x v="1"/>
    <x v="0"/>
  </r>
  <r>
    <d v="2025-07-17T00:00:00"/>
    <s v="RUA 413, Nº 315 BAIRRO PONTAL NORTE REF. 06/2025-ENERGIA ALOJAMENTO"/>
    <m/>
    <n v="204.32"/>
    <n v="66924.569999999949"/>
    <x v="81"/>
    <x v="0"/>
    <n v="7"/>
    <x v="6"/>
    <x v="1"/>
    <x v="0"/>
  </r>
  <r>
    <d v="2025-07-17T00:00:00"/>
    <s v="RUA 419 Nº 85 QD 27 LT 11 PONTAL NORTE REF. 06/25-AGUA ALOJAMENTO"/>
    <m/>
    <n v="170.2"/>
    <n v="66754.369999999952"/>
    <x v="83"/>
    <x v="0"/>
    <n v="7"/>
    <x v="6"/>
    <x v="1"/>
    <x v="0"/>
  </r>
  <r>
    <d v="2025-07-17T00:00:00"/>
    <s v="RUA 419 Nº 85 QD 27 LT 11 PONTAL NORTE REF. 06/25-ENERGIA ALOJAMENTO"/>
    <m/>
    <n v="227.95"/>
    <n v="66526.419999999955"/>
    <x v="81"/>
    <x v="0"/>
    <n v="7"/>
    <x v="6"/>
    <x v="1"/>
    <x v="0"/>
  </r>
  <r>
    <d v="2025-07-17T00:00:00"/>
    <s v="R. JACY GUIMARÃES, 12 REF. 06/2025-AGUA ALOJAMENTO"/>
    <m/>
    <n v="68.75"/>
    <n v="66457.669999999955"/>
    <x v="83"/>
    <x v="0"/>
    <n v="7"/>
    <x v="6"/>
    <x v="1"/>
    <x v="0"/>
  </r>
  <r>
    <d v="2025-07-17T00:00:00"/>
    <s v="R. SANTO ANTÔNIO QD 04 LT 07 REF. 06/2025-AGUA ALOJAMENTO"/>
    <m/>
    <n v="808.36"/>
    <n v="65649.309999999954"/>
    <x v="83"/>
    <x v="0"/>
    <n v="7"/>
    <x v="6"/>
    <x v="1"/>
    <x v="0"/>
  </r>
  <r>
    <d v="2025-07-17T00:00:00"/>
    <s v="R. CONCEIÇÃO DAS ALAGOAS Nº 596 REF. 07/25-ENERGIA ALOJAMENTO"/>
    <m/>
    <n v="14.04"/>
    <n v="65635.26999999996"/>
    <x v="82"/>
    <x v="0"/>
    <n v="7"/>
    <x v="6"/>
    <x v="1"/>
    <x v="0"/>
  </r>
  <r>
    <d v="2025-07-17T00:00:00"/>
    <s v="R. CONCEIÇÃO DAS ALAGOAS Nº 596 REF. 07/25-AGUA ALOJAMENTO"/>
    <m/>
    <n v="183.43"/>
    <n v="65451.83999999996"/>
    <x v="83"/>
    <x v="0"/>
    <n v="7"/>
    <x v="6"/>
    <x v="1"/>
    <x v="0"/>
  </r>
  <r>
    <d v="2025-07-17T00:00:00"/>
    <s v="R. OLIMPIA QD. 66A LT. AERA S/N REF. 06/2025-ENERGIA ADM"/>
    <m/>
    <n v="461.18"/>
    <n v="64990.65999999996"/>
    <x v="82"/>
    <x v="0"/>
    <n v="7"/>
    <x v="6"/>
    <x v="1"/>
    <x v="0"/>
  </r>
  <r>
    <d v="2025-07-17T00:00:00"/>
    <s v="R. ALFEU MARRA Nº 65 CASA 02 CENTRO REF. 06/2025-AGUA ALOJAMENTO"/>
    <m/>
    <n v="317.33"/>
    <n v="64673.329999999958"/>
    <x v="83"/>
    <x v="0"/>
    <n v="7"/>
    <x v="6"/>
    <x v="1"/>
    <x v="0"/>
  </r>
  <r>
    <d v="2025-07-17T00:00:00"/>
    <s v="R. DOS ANDRADAS 211 REF. 06/2025-ENERGIA ALOJAMENTO"/>
    <m/>
    <n v="593.21"/>
    <n v="64080.119999999959"/>
    <x v="81"/>
    <x v="0"/>
    <n v="7"/>
    <x v="6"/>
    <x v="1"/>
    <x v="0"/>
  </r>
  <r>
    <d v="2025-07-17T00:00:00"/>
    <s v="R. SANTO ANTONIO QD 04 LT 07 REF. 06/2025-ENERGIA ALOJAMENTO"/>
    <m/>
    <n v="470.01"/>
    <n v="63610.109999999957"/>
    <x v="81"/>
    <x v="0"/>
    <n v="7"/>
    <x v="6"/>
    <x v="1"/>
    <x v="0"/>
  </r>
  <r>
    <d v="2025-07-17T00:00:00"/>
    <s v="R. JACY GUIMARAES 12 CS REF. 06/2025-ENERGIA ALOJAMENTO"/>
    <m/>
    <n v="161.09"/>
    <n v="63449.01999999996"/>
    <x v="81"/>
    <x v="0"/>
    <n v="7"/>
    <x v="6"/>
    <x v="1"/>
    <x v="0"/>
  </r>
  <r>
    <d v="2025-07-17T00:00:00"/>
    <s v="DALISSON RODRIGO ALVES ROMAO-FERIAS "/>
    <m/>
    <n v="5233.2"/>
    <n v="58215.819999999963"/>
    <x v="25"/>
    <x v="0"/>
    <n v="7"/>
    <x v="6"/>
    <x v="1"/>
    <x v="0"/>
  </r>
  <r>
    <d v="2025-07-18T00:00:00"/>
    <s v="JUROS / ITAÚ NV-JUROS BANCARIOS "/>
    <m/>
    <n v="15.1"/>
    <n v="58200.719999999965"/>
    <x v="2"/>
    <x v="0"/>
    <n v="7"/>
    <x v="6"/>
    <x v="1"/>
    <x v="0"/>
  </r>
  <r>
    <d v="2025-07-18T00:00:00"/>
    <s v="PISOS P/ GALPÃO ADM 6/10-DESPESAS C/ CONSTRUÇÃO ESCRITORIO ADM "/>
    <m/>
    <n v="445"/>
    <n v="57755.719999999965"/>
    <x v="112"/>
    <x v="0"/>
    <n v="7"/>
    <x v="6"/>
    <x v="1"/>
    <x v="0"/>
  </r>
  <r>
    <d v="2025-07-18T00:00:00"/>
    <s v="YELUMSEG / RANGER GENILDO 7/10-SEGUROS DE VEICULOS "/>
    <m/>
    <n v="580.69000000000005"/>
    <n v="57175.029999999962"/>
    <x v="71"/>
    <x v="0"/>
    <n v="7"/>
    <x v="6"/>
    <x v="1"/>
    <x v="0"/>
  </r>
  <r>
    <d v="2025-07-18T00:00:00"/>
    <s v="SEGURO RANGER PRW 7/10-SEGUROS DE VEICULOS "/>
    <m/>
    <n v="564.98"/>
    <n v="56610.049999999959"/>
    <x v="71"/>
    <x v="0"/>
    <n v="7"/>
    <x v="6"/>
    <x v="1"/>
    <x v="0"/>
  </r>
  <r>
    <d v="2025-07-18T00:00:00"/>
    <s v="300 LUVA MISTA CANO CURTA-EPIS"/>
    <m/>
    <n v="2057"/>
    <n v="54553.049999999959"/>
    <x v="20"/>
    <x v="0"/>
    <n v="7"/>
    <x v="6"/>
    <x v="1"/>
    <x v="0"/>
  </r>
  <r>
    <d v="2025-07-18T00:00:00"/>
    <s v="BEBEDOR E REFRIGERADOR-MAQUINAS / EQUIPAMENTOS "/>
    <m/>
    <n v="500"/>
    <n v="54053.049999999959"/>
    <x v="38"/>
    <x v="0"/>
    <n v="7"/>
    <x v="6"/>
    <x v="1"/>
    <x v="0"/>
  </r>
  <r>
    <d v="2025-07-18T00:00:00"/>
    <s v="VIAGEM MAGNO P/ ALEM PARAÍBA-COMBUSTIVEL VEICULOS"/>
    <m/>
    <n v="800"/>
    <n v="53253.049999999959"/>
    <x v="26"/>
    <x v="0"/>
    <n v="7"/>
    <x v="6"/>
    <x v="1"/>
    <x v="0"/>
  </r>
  <r>
    <d v="2025-07-18T00:00:00"/>
    <s v="VIAGEM MAGNO P/ ALEM PARAÍBA-HOTEL FUNCIONARIOS"/>
    <m/>
    <n v="350"/>
    <n v="52903.049999999959"/>
    <x v="44"/>
    <x v="0"/>
    <n v="7"/>
    <x v="6"/>
    <x v="1"/>
    <x v="0"/>
  </r>
  <r>
    <d v="2025-07-18T00:00:00"/>
    <s v="VIAGEM MAGNO P/ ALEM PARAÍBA-REFEIÇÕES FUNCIONARIOS "/>
    <m/>
    <n v="350"/>
    <n v="52553.049999999959"/>
    <x v="35"/>
    <x v="0"/>
    <n v="7"/>
    <x v="6"/>
    <x v="1"/>
    <x v="0"/>
  </r>
  <r>
    <d v="2025-07-18T00:00:00"/>
    <s v="PIS/ COFINS/ CSLL E IRPJ-PIS"/>
    <m/>
    <n v="350.43"/>
    <n v="52202.619999999959"/>
    <x v="102"/>
    <x v="0"/>
    <n v="7"/>
    <x v="6"/>
    <x v="1"/>
    <x v="0"/>
  </r>
  <r>
    <d v="2025-07-18T00:00:00"/>
    <s v="JEFFERSON DE CARVALHO - PIX (21) 9 8246-3495-FRETE TINTAS E SOLVENTE"/>
    <m/>
    <n v="2500"/>
    <n v="49702.619999999959"/>
    <x v="115"/>
    <x v="0"/>
    <n v="7"/>
    <x v="6"/>
    <x v="1"/>
    <x v="0"/>
  </r>
  <r>
    <d v="2025-07-18T00:00:00"/>
    <s v="ROSANGELA HELENA - PIX 002.992.221-60-MATERIAIS DE LIMPEZA / HIGIENE "/>
    <m/>
    <n v="174.43"/>
    <n v="49528.189999999959"/>
    <x v="28"/>
    <x v="0"/>
    <n v="7"/>
    <x v="6"/>
    <x v="1"/>
    <x v="0"/>
  </r>
  <r>
    <d v="2025-07-18T00:00:00"/>
    <s v="BUSCAR PNEUS SÃO LUIS X PAULINO NEVES-FRETE TRANSPORTADORA"/>
    <m/>
    <n v="100"/>
    <n v="49428.189999999959"/>
    <x v="31"/>
    <x v="0"/>
    <n v="7"/>
    <x v="6"/>
    <x v="1"/>
    <x v="0"/>
  </r>
  <r>
    <d v="2025-07-18T00:00:00"/>
    <s v="PNEUS P/ RANGER-MANUTENÇÃO/PEÇAS  VEICULOS"/>
    <m/>
    <n v="1600"/>
    <n v="47828.189999999959"/>
    <x v="43"/>
    <x v="0"/>
    <n v="7"/>
    <x v="6"/>
    <x v="1"/>
    <x v="0"/>
  </r>
  <r>
    <d v="2025-07-18T00:00:00"/>
    <s v="SERGIO  CPF 006.626.551-76-FRETE TRANSPORTADORA"/>
    <m/>
    <n v="120"/>
    <n v="47708.189999999959"/>
    <x v="31"/>
    <x v="0"/>
    <n v="7"/>
    <x v="6"/>
    <x v="1"/>
    <x v="0"/>
  </r>
  <r>
    <d v="2025-07-18T00:00:00"/>
    <s v="FRETE EDIAL GOIANIA X CALDAS  COMPRESSOR E BALANCINHO-FRETE MATERIAIS E EQUIPAMENTOS"/>
    <m/>
    <n v="4500"/>
    <n v="43208.189999999959"/>
    <x v="40"/>
    <x v="0"/>
    <n v="7"/>
    <x v="6"/>
    <x v="1"/>
    <x v="0"/>
  </r>
  <r>
    <d v="2025-07-18T00:00:00"/>
    <s v="SILAS VILIAM FELIPE - PIX 870.522.291-53-FRETE MATERIAIS E EQUIPAMENTOS"/>
    <m/>
    <n v="4379.1000000000004"/>
    <n v="38829.08999999996"/>
    <x v="40"/>
    <x v="0"/>
    <n v="7"/>
    <x v="6"/>
    <x v="1"/>
    <x v="0"/>
  </r>
  <r>
    <d v="2025-07-18T00:00:00"/>
    <s v="CLAUDEMIR NUNES DA SILVA - PIX (62) 9 9193-5380-SERVIÇO MOTOBOY / UBER "/>
    <m/>
    <n v="60"/>
    <n v="38769.08999999996"/>
    <x v="73"/>
    <x v="0"/>
    <n v="7"/>
    <x v="6"/>
    <x v="1"/>
    <x v="0"/>
  </r>
  <r>
    <d v="2025-07-18T00:00:00"/>
    <s v="CLEBER DE SOUZA SANTOS-PASSAGENS FUNCIONARIOS"/>
    <m/>
    <n v="1500"/>
    <n v="37269.08999999996"/>
    <x v="36"/>
    <x v="0"/>
    <n v="7"/>
    <x v="6"/>
    <x v="1"/>
    <x v="0"/>
  </r>
  <r>
    <d v="2025-07-18T00:00:00"/>
    <s v="POSTO DE COMBUSTIVEL EUROCHEM-COMBUSTIVEL VEICULOS"/>
    <m/>
    <n v="2000"/>
    <n v="35269.08999999996"/>
    <x v="26"/>
    <x v="0"/>
    <n v="7"/>
    <x v="6"/>
    <x v="1"/>
    <x v="0"/>
  </r>
  <r>
    <d v="2025-07-18T00:00:00"/>
    <s v="SOL NASCENTE LAVANDERIA - PIX 08.807.690/0001-05-LAVANDERIA"/>
    <m/>
    <n v="385.5"/>
    <n v="34883.58999999996"/>
    <x v="117"/>
    <x v="0"/>
    <n v="7"/>
    <x v="6"/>
    <x v="1"/>
    <x v="0"/>
  </r>
  <r>
    <d v="2025-07-18T00:00:00"/>
    <s v="DESP. REF. 07/07 A 13/07-COMBUSTIVEL VEICULOS"/>
    <m/>
    <n v="200.03"/>
    <n v="34683.559999999961"/>
    <x v="26"/>
    <x v="0"/>
    <n v="7"/>
    <x v="6"/>
    <x v="1"/>
    <x v="0"/>
  </r>
  <r>
    <d v="2025-07-18T00:00:00"/>
    <s v="DESP. REF. 07/07 A 13/07-SERVIÇO LAVA JATO"/>
    <m/>
    <n v="140"/>
    <n v="34543.559999999961"/>
    <x v="47"/>
    <x v="0"/>
    <n v="7"/>
    <x v="6"/>
    <x v="1"/>
    <x v="0"/>
  </r>
  <r>
    <d v="2025-07-18T00:00:00"/>
    <s v="DESP. REF. 07/07 A 13/07-MANUTENÇÃO/PEÇAS  VEICULOS"/>
    <m/>
    <n v="20"/>
    <n v="34523.559999999961"/>
    <x v="43"/>
    <x v="0"/>
    <n v="7"/>
    <x v="6"/>
    <x v="1"/>
    <x v="0"/>
  </r>
  <r>
    <d v="2025-07-18T00:00:00"/>
    <s v="DESP. REF. 07/07 A 13/07-FRETE MATERIAIS E EQUIPAMENTOS"/>
    <m/>
    <n v="400"/>
    <n v="34123.559999999961"/>
    <x v="40"/>
    <x v="0"/>
    <n v="7"/>
    <x v="6"/>
    <x v="1"/>
    <x v="0"/>
  </r>
  <r>
    <d v="2025-07-21T00:00:00"/>
    <s v="EMPRESTIMO DE CAPITAL - PORTO FERREIRA-PAGAMENTOS EMPRESTIMOS"/>
    <m/>
    <n v="9000"/>
    <n v="25123.559999999961"/>
    <x v="4"/>
    <x v="0"/>
    <n v="7"/>
    <x v="6"/>
    <x v="1"/>
    <x v="0"/>
  </r>
  <r>
    <d v="2025-07-21T00:00:00"/>
    <s v="MATERIAIS DE CONSUMO-MATERIAIS DE CONSUMO EM OBRAS "/>
    <m/>
    <n v="143.69999999999999"/>
    <n v="24979.859999999961"/>
    <x v="23"/>
    <x v="0"/>
    <n v="7"/>
    <x v="6"/>
    <x v="1"/>
    <x v="0"/>
  </r>
  <r>
    <d v="2025-07-21T00:00:00"/>
    <s v="RESTANTE ADIANTAMENTO 40% DALISSON RODRIGO-SALARIO"/>
    <m/>
    <n v="445.27"/>
    <n v="24534.58999999996"/>
    <x v="7"/>
    <x v="0"/>
    <n v="7"/>
    <x v="6"/>
    <x v="1"/>
    <x v="0"/>
  </r>
  <r>
    <d v="2025-07-21T00:00:00"/>
    <s v="ADIANTAMENTO 40%-SALARIO"/>
    <m/>
    <n v="1945.3"/>
    <n v="22589.289999999961"/>
    <x v="7"/>
    <x v="0"/>
    <n v="7"/>
    <x v="6"/>
    <x v="1"/>
    <x v="0"/>
  </r>
  <r>
    <d v="2025-07-21T00:00:00"/>
    <s v="GRANALHA DE AÇO / ABRASIVO-ABRASIVOS"/>
    <m/>
    <n v="10177.66"/>
    <n v="12411.629999999961"/>
    <x v="52"/>
    <x v="0"/>
    <n v="7"/>
    <x v="6"/>
    <x v="1"/>
    <x v="0"/>
  </r>
  <r>
    <d v="2025-07-21T00:00:00"/>
    <s v="TRANSFERÊNCIA ENTRE BANCOS ITAÚ X CEF-Transferência entre Bancos"/>
    <m/>
    <n v="70606.559999999998"/>
    <n v="-58194.930000000037"/>
    <x v="1"/>
    <x v="0"/>
    <n v="7"/>
    <x v="6"/>
    <x v="1"/>
    <x v="0"/>
  </r>
  <r>
    <d v="2025-07-21T00:00:00"/>
    <s v="TRANSFERÊNCIA ENTRE BANCOS MERCANTIL X ITAÚ-Transferência entre Bancos"/>
    <n v="55000"/>
    <m/>
    <n v="-3194.9300000000367"/>
    <x v="6"/>
    <x v="0"/>
    <n v="7"/>
    <x v="6"/>
    <x v="1"/>
    <x v="0"/>
  </r>
  <r>
    <d v="2025-07-21T00:00:00"/>
    <s v="TRANSFERÊNCIA ENTRE BANCOS SAFRA X ITAÚ-Transferência entre Bancos"/>
    <n v="15000"/>
    <m/>
    <n v="11805.069999999963"/>
    <x v="6"/>
    <x v="0"/>
    <n v="7"/>
    <x v="6"/>
    <x v="1"/>
    <x v="0"/>
  </r>
  <r>
    <d v="2025-07-21T00:00:00"/>
    <s v="R. TANCREDO NEVES S/N-ALUGUEL ALOJAMENTO "/>
    <m/>
    <n v="1100"/>
    <n v="10705.069999999963"/>
    <x v="21"/>
    <x v="0"/>
    <n v="7"/>
    <x v="6"/>
    <x v="1"/>
    <x v="0"/>
  </r>
  <r>
    <d v="2025-07-21T00:00:00"/>
    <s v="DESPESA VIAGEM FUNCIONARIO PATRYCK SILVA SOUSA-REFEIÇÕES FUNCIONARIOS "/>
    <m/>
    <n v="80"/>
    <n v="10625.069999999963"/>
    <x v="35"/>
    <x v="0"/>
    <n v="7"/>
    <x v="6"/>
    <x v="1"/>
    <x v="0"/>
  </r>
  <r>
    <d v="2025-07-21T00:00:00"/>
    <s v="DESPESA VIAGEM FUNCIONARIO PATRYCK SILVA SOUSA-PASSAGENS FUNCIONARIOS"/>
    <m/>
    <n v="160"/>
    <n v="10465.069999999963"/>
    <x v="36"/>
    <x v="0"/>
    <n v="7"/>
    <x v="6"/>
    <x v="1"/>
    <x v="0"/>
  </r>
  <r>
    <d v="2025-07-21T00:00:00"/>
    <s v="MATERIAIS DE LIMPEZA-MATERIAIS DE LIMPEZA / HIGIENE "/>
    <m/>
    <n v="141.9"/>
    <n v="10323.169999999964"/>
    <x v="28"/>
    <x v="0"/>
    <n v="7"/>
    <x v="6"/>
    <x v="1"/>
    <x v="0"/>
  </r>
  <r>
    <d v="2025-07-21T00:00:00"/>
    <s v="REFEIÇÃO FUNCIONARIO DAMIAO BORGES-REFEIÇÕES FUNCIONARIOS "/>
    <m/>
    <n v="342.5"/>
    <n v="9980.6699999999637"/>
    <x v="35"/>
    <x v="0"/>
    <n v="7"/>
    <x v="6"/>
    <x v="1"/>
    <x v="0"/>
  </r>
  <r>
    <d v="2025-07-21T00:00:00"/>
    <s v="REFEIÇÃO FUNCIONÁRIOS-REFEIÇÕES FUNCIONARIOS "/>
    <m/>
    <n v="5596.55"/>
    <n v="4384.1199999999635"/>
    <x v="35"/>
    <x v="0"/>
    <n v="7"/>
    <x v="6"/>
    <x v="1"/>
    <x v="0"/>
  </r>
  <r>
    <d v="2025-07-21T00:00:00"/>
    <s v="REFEIÇÃO FUNCIONÁRIOS-REFEIÇÕES FUNCIONARIOS "/>
    <m/>
    <n v="2114.1799999999998"/>
    <n v="2269.9399999999637"/>
    <x v="35"/>
    <x v="0"/>
    <n v="7"/>
    <x v="6"/>
    <x v="1"/>
    <x v="0"/>
  </r>
  <r>
    <d v="2025-07-21T00:00:00"/>
    <s v="REFEIÇÃO FUNCIONÁRIOS-REFEIÇÕES FUNCIONARIOS "/>
    <m/>
    <n v="5405.51"/>
    <n v="-3135.5700000000365"/>
    <x v="35"/>
    <x v="0"/>
    <n v="7"/>
    <x v="6"/>
    <x v="1"/>
    <x v="0"/>
  </r>
  <r>
    <d v="2025-07-21T00:00:00"/>
    <s v="COMBUSTIVEL FIAT ARGO-COMBUSTIVEL VEICULOS"/>
    <m/>
    <n v="171.85"/>
    <n v="-3307.4200000000365"/>
    <x v="26"/>
    <x v="0"/>
    <n v="7"/>
    <x v="6"/>
    <x v="1"/>
    <x v="0"/>
  </r>
  <r>
    <d v="2025-07-21T00:00:00"/>
    <s v="ALIMENTAÇÃO ADM-ALIMENTAÇÃO ADM"/>
    <m/>
    <n v="20.98"/>
    <n v="-3328.4000000000365"/>
    <x v="66"/>
    <x v="0"/>
    <n v="7"/>
    <x v="6"/>
    <x v="1"/>
    <x v="0"/>
  </r>
  <r>
    <d v="2025-07-21T00:00:00"/>
    <s v="CAIXA ROTATIVO REF. MÊS 06/2025 (RESTANTE)-PEDAGIOS "/>
    <m/>
    <n v="14.5"/>
    <n v="-3342.9000000000365"/>
    <x v="72"/>
    <x v="0"/>
    <n v="7"/>
    <x v="6"/>
    <x v="1"/>
    <x v="0"/>
  </r>
  <r>
    <d v="2025-07-21T00:00:00"/>
    <s v="BRUNO VINICIUS DOS SANTOS-MULTA RESCISORIAS FGTS"/>
    <m/>
    <n v="6013.41"/>
    <n v="-9356.3100000000359"/>
    <x v="29"/>
    <x v="0"/>
    <n v="7"/>
    <x v="6"/>
    <x v="1"/>
    <x v="0"/>
  </r>
  <r>
    <d v="2025-07-21T00:00:00"/>
    <s v="BRUNO VINICIUS DOS SANTOS-ACERTO RESCISORIOS "/>
    <m/>
    <n v="7748.4"/>
    <n v="-17104.710000000036"/>
    <x v="51"/>
    <x v="0"/>
    <n v="7"/>
    <x v="6"/>
    <x v="1"/>
    <x v="0"/>
  </r>
  <r>
    <d v="2025-07-21T00:00:00"/>
    <s v="TAG CAIXA REF. MÊS 06/2025-PEDAGIOS "/>
    <m/>
    <n v="702.71"/>
    <n v="-17807.420000000035"/>
    <x v="72"/>
    <x v="0"/>
    <n v="7"/>
    <x v="6"/>
    <x v="1"/>
    <x v="0"/>
  </r>
  <r>
    <d v="2025-07-21T00:00:00"/>
    <s v="TRAV DA PONTE Nº 07 CENTRO REF. 07/2025-ALUGUEL ALOJAMENTO "/>
    <m/>
    <n v="600"/>
    <n v="-18407.420000000035"/>
    <x v="21"/>
    <x v="0"/>
    <n v="7"/>
    <x v="6"/>
    <x v="1"/>
    <x v="0"/>
  </r>
  <r>
    <d v="2025-07-21T00:00:00"/>
    <s v="AV. LENCOIS, 5 REF. 20.07 A 20.08-ALUGUEL ALOJAMENTO "/>
    <m/>
    <n v="1500"/>
    <n v="-19907.420000000035"/>
    <x v="21"/>
    <x v="0"/>
    <n v="7"/>
    <x v="6"/>
    <x v="1"/>
    <x v="0"/>
  </r>
  <r>
    <d v="2025-07-22T00:00:00"/>
    <s v="MANGUEIRAS E CONEXÕES-MANGUEIRAS / CONEXÕES"/>
    <m/>
    <n v="3600"/>
    <n v="-23507.420000000035"/>
    <x v="106"/>
    <x v="0"/>
    <n v="7"/>
    <x v="6"/>
    <x v="1"/>
    <x v="0"/>
  </r>
  <r>
    <d v="2025-07-22T00:00:00"/>
    <s v="MANGUEIRAS E CONEXÕES E LOCAÇÃO MUNCK P/ OBRA-LOCAÇÃO MUNCK / GUINDASTES"/>
    <m/>
    <n v="1250"/>
    <n v="-24757.420000000035"/>
    <x v="37"/>
    <x v="0"/>
    <n v="7"/>
    <x v="6"/>
    <x v="1"/>
    <x v="0"/>
  </r>
  <r>
    <d v="2025-07-22T00:00:00"/>
    <s v="MANGUEIRAS E CONEXÕES E LOCAÇÃO MUNCK P/ OBRA-MANGUEIRAS / CONEXÕES"/>
    <m/>
    <n v="49"/>
    <n v="-24806.420000000035"/>
    <x v="106"/>
    <x v="0"/>
    <n v="7"/>
    <x v="6"/>
    <x v="1"/>
    <x v="0"/>
  </r>
  <r>
    <d v="2025-07-22T00:00:00"/>
    <s v="DESPESA DA SEMANA REF. 11/07 A 16/07-MATERIAIS / FERRAMENTAS  MANUAIS "/>
    <m/>
    <n v="779.76"/>
    <n v="-25586.180000000033"/>
    <x v="18"/>
    <x v="0"/>
    <n v="7"/>
    <x v="6"/>
    <x v="1"/>
    <x v="0"/>
  </r>
  <r>
    <d v="2025-07-22T00:00:00"/>
    <s v="DESPESA DA SEMANA REF. 11/07 A 16/07-MATERIAIS DE CONSUMO EM OBRAS "/>
    <m/>
    <n v="68"/>
    <n v="-25654.180000000033"/>
    <x v="23"/>
    <x v="0"/>
    <n v="7"/>
    <x v="6"/>
    <x v="1"/>
    <x v="0"/>
  </r>
  <r>
    <d v="2025-07-22T00:00:00"/>
    <s v="REFEIÇÃO FUNCIONARIO RENAN SOARES DE OLIVEIRA-REFEIÇÕES FUNCIONARIOS "/>
    <m/>
    <n v="480"/>
    <n v="-26134.180000000033"/>
    <x v="35"/>
    <x v="0"/>
    <n v="7"/>
    <x v="6"/>
    <x v="1"/>
    <x v="0"/>
  </r>
  <r>
    <d v="2025-07-22T00:00:00"/>
    <s v="REFEIÇÃO FUNCIONARIO CLEBER DE SOUZA SANTOS-REFEIÇÕES FUNCIONARIOS "/>
    <m/>
    <n v="360"/>
    <n v="-26494.180000000033"/>
    <x v="35"/>
    <x v="0"/>
    <n v="7"/>
    <x v="6"/>
    <x v="1"/>
    <x v="0"/>
  </r>
  <r>
    <d v="2025-07-22T00:00:00"/>
    <s v="MOVEIS ESCRITORIO-MATERIAS DE ESCRITORIO"/>
    <m/>
    <n v="328.33"/>
    <n v="-26822.510000000035"/>
    <x v="64"/>
    <x v="0"/>
    <n v="7"/>
    <x v="6"/>
    <x v="1"/>
    <x v="0"/>
  </r>
  <r>
    <d v="2025-07-22T00:00:00"/>
    <s v="PASSAGEM FUNCIONARION PEDRO HENRIQUE BARBOSA LIMA-PASSAGENS FUNCIONARIOS"/>
    <m/>
    <n v="109"/>
    <n v="-26931.510000000035"/>
    <x v="36"/>
    <x v="0"/>
    <n v="7"/>
    <x v="6"/>
    <x v="1"/>
    <x v="0"/>
  </r>
  <r>
    <d v="2025-07-22T00:00:00"/>
    <s v="APARELHO DE PRESSÃO-EQUIPAMENTOS DE AFERIÇÃO"/>
    <m/>
    <n v="100"/>
    <n v="-27031.510000000035"/>
    <x v="134"/>
    <x v="0"/>
    <n v="7"/>
    <x v="6"/>
    <x v="1"/>
    <x v="0"/>
  </r>
  <r>
    <d v="2025-07-22T00:00:00"/>
    <s v="MATERIAIS DE CONSUMO - VIDRO-MATERIAIS DE CONSUMO EM OBRAS "/>
    <m/>
    <n v="150"/>
    <n v="-27181.510000000035"/>
    <x v="23"/>
    <x v="0"/>
    <n v="7"/>
    <x v="6"/>
    <x v="1"/>
    <x v="0"/>
  </r>
  <r>
    <d v="2025-07-22T00:00:00"/>
    <s v="MESA PIRENÓPOLIS-MOVEIS OBRAS "/>
    <m/>
    <n v="496.56"/>
    <n v="-27678.070000000036"/>
    <x v="98"/>
    <x v="0"/>
    <n v="7"/>
    <x v="6"/>
    <x v="1"/>
    <x v="0"/>
  </r>
  <r>
    <d v="2025-07-22T00:00:00"/>
    <s v="TRANSFERÊNCIA ENTRE BANCOS ITAÚ X SAFRA-Transferência entre Bancos"/>
    <m/>
    <n v="79602.490000000005"/>
    <n v="-107280.56000000004"/>
    <x v="1"/>
    <x v="0"/>
    <n v="7"/>
    <x v="6"/>
    <x v="1"/>
    <x v="0"/>
  </r>
  <r>
    <d v="2025-07-22T00:00:00"/>
    <s v="TRANSFERÊNCIA ENTRE BANCOS ITAÚ X CEF-Transferência entre Bancos"/>
    <m/>
    <n v="200000"/>
    <n v="-307280.56000000006"/>
    <x v="1"/>
    <x v="0"/>
    <n v="7"/>
    <x v="6"/>
    <x v="1"/>
    <x v="0"/>
  </r>
  <r>
    <d v="2025-07-22T00:00:00"/>
    <s v="TRANSFERÊNCIA ENTRE BANCOS ITAÚ X MERCANTIL-Transferência entre Bancos"/>
    <m/>
    <n v="150000"/>
    <n v="-457280.56000000006"/>
    <x v="1"/>
    <x v="0"/>
    <n v="7"/>
    <x v="6"/>
    <x v="1"/>
    <x v="0"/>
  </r>
  <r>
    <d v="2025-07-22T00:00:00"/>
    <s v="BICO TURBO KARCHER-MAQUINAS / EQUIPAMENTOS "/>
    <m/>
    <n v="1077"/>
    <n v="-458357.56000000006"/>
    <x v="38"/>
    <x v="0"/>
    <n v="7"/>
    <x v="6"/>
    <x v="1"/>
    <x v="0"/>
  </r>
  <r>
    <d v="2025-07-22T00:00:00"/>
    <s v="REFLETOR HOLOFOTE LED C/ BATERIA-MAQUINAS / EQUIPAMENTOS "/>
    <m/>
    <n v="3230"/>
    <n v="-461587.56000000006"/>
    <x v="38"/>
    <x v="0"/>
    <n v="7"/>
    <x v="6"/>
    <x v="1"/>
    <x v="0"/>
  </r>
  <r>
    <d v="2025-07-22T00:00:00"/>
    <s v="PA RETA PLASTICA CABO MADEIRA-MATERIAIS / FERRAMENTAS  MANUAIS "/>
    <m/>
    <n v="560.34"/>
    <n v="-462147.90000000008"/>
    <x v="18"/>
    <x v="0"/>
    <n v="7"/>
    <x v="6"/>
    <x v="1"/>
    <x v="0"/>
  </r>
  <r>
    <d v="2025-07-22T00:00:00"/>
    <s v="KIT 2 RADIO WALK TALK-MAQUINAS / EQUIPAMENTOS "/>
    <m/>
    <n v="639.75"/>
    <n v="-462787.65000000008"/>
    <x v="38"/>
    <x v="0"/>
    <n v="7"/>
    <x v="6"/>
    <x v="1"/>
    <x v="0"/>
  </r>
  <r>
    <d v="2025-07-22T00:00:00"/>
    <s v="10 JOGOS DE FLANGE E PORCA REDONDA-MANUTENÇÃO/PEÇAS MAQUINAS E EQUIPAMENTOS"/>
    <m/>
    <n v="132.18"/>
    <n v="-462919.83000000007"/>
    <x v="48"/>
    <x v="0"/>
    <n v="7"/>
    <x v="6"/>
    <x v="1"/>
    <x v="0"/>
  </r>
  <r>
    <d v="2025-07-22T00:00:00"/>
    <s v="TERMÔMETRO INFRAVERMELHO-EQUIPAMENTOS DE AFERIÇÃO"/>
    <m/>
    <n v="142.72"/>
    <n v="-463062.55000000005"/>
    <x v="134"/>
    <x v="0"/>
    <n v="7"/>
    <x v="6"/>
    <x v="1"/>
    <x v="0"/>
  </r>
  <r>
    <d v="2025-07-22T00:00:00"/>
    <s v="PULVERIZADOR BORRIFADOR ALTA PRESSÃO-MATERIAIS / FERRAMENTAS  MANUAIS "/>
    <m/>
    <n v="263.2"/>
    <n v="-463325.75000000006"/>
    <x v="18"/>
    <x v="0"/>
    <n v="7"/>
    <x v="6"/>
    <x v="1"/>
    <x v="0"/>
  </r>
  <r>
    <d v="2025-07-22T00:00:00"/>
    <s v="PULVERIZADOR VONDER 5LT-MATERIAIS / FERRAMENTAS  MANUAIS "/>
    <m/>
    <n v="311.72000000000003"/>
    <n v="-463637.47000000003"/>
    <x v="18"/>
    <x v="0"/>
    <n v="7"/>
    <x v="6"/>
    <x v="1"/>
    <x v="0"/>
  </r>
  <r>
    <d v="2025-07-22T00:00:00"/>
    <s v="AUTO PEÇAS E MECANICA CARDOSO LTDA-MANUTENÇÃO/PEÇAS  VEICULOS"/>
    <m/>
    <n v="775"/>
    <n v="-464412.47000000003"/>
    <x v="43"/>
    <x v="0"/>
    <n v="7"/>
    <x v="6"/>
    <x v="1"/>
    <x v="0"/>
  </r>
  <r>
    <d v="2025-07-22T00:00:00"/>
    <s v="AUTO PEÇAS E MECÂNICA CARDOSO LTDA-MANUTENÇÃO/PEÇAS  VEICULOS"/>
    <m/>
    <n v="225"/>
    <n v="-464637.47000000003"/>
    <x v="43"/>
    <x v="0"/>
    <n v="7"/>
    <x v="6"/>
    <x v="1"/>
    <x v="0"/>
  </r>
  <r>
    <d v="2025-07-22T00:00:00"/>
    <s v="PLOTAGEM RANGER  1/2-SERVIÇO PLOTAGEM / ADESIVO / PLACAS / CRACHAS "/>
    <m/>
    <n v="1631.53"/>
    <n v="-466269.00000000006"/>
    <x v="75"/>
    <x v="0"/>
    <n v="7"/>
    <x v="6"/>
    <x v="1"/>
    <x v="0"/>
  </r>
  <r>
    <d v="2025-07-22T00:00:00"/>
    <s v="AUTO CARDOSO / REVISAO RANGER 1/2-MANUTENÇÃO/PEÇAS  VEICULOS"/>
    <m/>
    <n v="623.86"/>
    <n v="-466892.86000000004"/>
    <x v="43"/>
    <x v="0"/>
    <n v="7"/>
    <x v="6"/>
    <x v="1"/>
    <x v="0"/>
  </r>
  <r>
    <d v="2025-07-22T00:00:00"/>
    <s v="COMPUTADOR RICARDO 1/6-MATERIAIS DE INFORMATICA / COMPUTADOR"/>
    <m/>
    <n v="377.56"/>
    <n v="-467270.42000000004"/>
    <x v="70"/>
    <x v="0"/>
    <n v="7"/>
    <x v="6"/>
    <x v="1"/>
    <x v="0"/>
  </r>
  <r>
    <d v="2025-07-22T00:00:00"/>
    <s v="BANCOS RANGER-MANUTENÇÃO/PEÇAS  VEICULOS"/>
    <m/>
    <n v="645"/>
    <n v="-467915.42000000004"/>
    <x v="43"/>
    <x v="0"/>
    <n v="7"/>
    <x v="6"/>
    <x v="1"/>
    <x v="0"/>
  </r>
  <r>
    <d v="2025-07-22T00:00:00"/>
    <s v="TANQUE PULMÃO 500L / SCHULZ 1/2-MAQUINAS / EQUIPAMENTOS "/>
    <m/>
    <n v="2368.35"/>
    <n v="-470283.77"/>
    <x v="38"/>
    <x v="0"/>
    <n v="7"/>
    <x v="6"/>
    <x v="1"/>
    <x v="0"/>
  </r>
  <r>
    <d v="2025-07-22T00:00:00"/>
    <s v="JDL SEGURANCA CAMERAS, ALARMES E MOTOR 1/18-DESPESAS C/ CONSTRUÇÃO ESCRITORIO ADM "/>
    <m/>
    <n v="1000"/>
    <n v="-471283.77"/>
    <x v="112"/>
    <x v="0"/>
    <n v="7"/>
    <x v="6"/>
    <x v="1"/>
    <x v="0"/>
  </r>
  <r>
    <d v="2025-07-22T00:00:00"/>
    <s v="CARTÓRIO / CERTIDÕES-SERVIÇO CARTORIO"/>
    <m/>
    <n v="259.89999999999998"/>
    <n v="-471543.67000000004"/>
    <x v="59"/>
    <x v="0"/>
    <n v="7"/>
    <x v="6"/>
    <x v="1"/>
    <x v="0"/>
  </r>
  <r>
    <d v="2025-07-22T00:00:00"/>
    <s v="JUROS / ITAÚ-JUROS BANCARIOS "/>
    <m/>
    <n v="977.4"/>
    <n v="-472521.07000000007"/>
    <x v="2"/>
    <x v="0"/>
    <n v="7"/>
    <x v="6"/>
    <x v="1"/>
    <x v="0"/>
  </r>
  <r>
    <d v="2025-07-22T00:00:00"/>
    <s v="GELADEIRA ADM-MOVEIS OBRAS "/>
    <m/>
    <n v="300"/>
    <n v="-472821.07000000007"/>
    <x v="98"/>
    <x v="0"/>
    <n v="7"/>
    <x v="6"/>
    <x v="1"/>
    <x v="0"/>
  </r>
  <r>
    <d v="2025-07-22T00:00:00"/>
    <s v="NOTEBOOK / RH 1/6-MATERIAIS DE INFORMATICA / COMPUTADOR"/>
    <m/>
    <n v="259.52999999999997"/>
    <n v="-473080.60000000009"/>
    <x v="70"/>
    <x v="0"/>
    <n v="7"/>
    <x v="6"/>
    <x v="1"/>
    <x v="0"/>
  </r>
  <r>
    <d v="2025-07-22T00:00:00"/>
    <s v="MANUTENÇÃO PNEU RANGER 2/2-MANUTENÇÃO/PEÇAS  VEICULOS"/>
    <m/>
    <n v="890"/>
    <n v="-473970.60000000009"/>
    <x v="43"/>
    <x v="0"/>
    <n v="7"/>
    <x v="6"/>
    <x v="1"/>
    <x v="0"/>
  </r>
  <r>
    <d v="2025-07-22T00:00:00"/>
    <s v="PASSAGEM GENILDO E REINALDO GYN X GIG 2/2-PASSAGENS FUNCIONARIOS"/>
    <m/>
    <n v="1093.2"/>
    <n v="-475063.8000000001"/>
    <x v="36"/>
    <x v="0"/>
    <n v="7"/>
    <x v="6"/>
    <x v="1"/>
    <x v="0"/>
  </r>
  <r>
    <d v="2025-07-22T00:00:00"/>
    <s v="MESA DO GILVAN AFM 2/6-DESPESAS C/ CONSTRUÇÃO ESCRITORIO ADM "/>
    <m/>
    <n v="750"/>
    <n v="-475813.8000000001"/>
    <x v="112"/>
    <x v="0"/>
    <n v="7"/>
    <x v="6"/>
    <x v="1"/>
    <x v="0"/>
  </r>
  <r>
    <d v="2025-07-22T00:00:00"/>
    <s v="COMPUTADOR / ADM GECYKA 2/6-MATERIAIS DE INFORMATICA / COMPUTADOR"/>
    <m/>
    <n v="378.42"/>
    <n v="-476192.22000000009"/>
    <x v="70"/>
    <x v="0"/>
    <n v="7"/>
    <x v="6"/>
    <x v="1"/>
    <x v="0"/>
  </r>
  <r>
    <d v="2025-07-22T00:00:00"/>
    <s v="NAVESA / REVISÃO RANGER GENILDO 3/4-MANUTENÇÃO/PEÇAS  VEICULOS"/>
    <m/>
    <n v="472.05"/>
    <n v="-476664.27000000008"/>
    <x v="43"/>
    <x v="0"/>
    <n v="7"/>
    <x v="6"/>
    <x v="1"/>
    <x v="0"/>
  </r>
  <r>
    <d v="2025-07-22T00:00:00"/>
    <s v="NAVESA / REVISÃO RANGER GILVAN 3/4-MANUTENÇÃO/PEÇAS  VEICULOS"/>
    <m/>
    <n v="900"/>
    <n v="-477564.27000000008"/>
    <x v="43"/>
    <x v="0"/>
    <n v="7"/>
    <x v="6"/>
    <x v="1"/>
    <x v="0"/>
  </r>
  <r>
    <d v="2025-07-22T00:00:00"/>
    <s v="CADEIRA ESCRITÓRIO / ADM 3/6-DESPESAS C/ CONSTRUÇÃO ESCRITORIO ADM "/>
    <m/>
    <n v="635.36"/>
    <n v="-478199.63000000006"/>
    <x v="112"/>
    <x v="0"/>
    <n v="7"/>
    <x v="6"/>
    <x v="1"/>
    <x v="0"/>
  </r>
  <r>
    <d v="2025-07-22T00:00:00"/>
    <s v="PASSAGEM AEREA YCARO-PASSAGENS FUNCIONARIOS"/>
    <m/>
    <n v="658.76"/>
    <n v="-478858.39000000007"/>
    <x v="36"/>
    <x v="0"/>
    <n v="7"/>
    <x v="6"/>
    <x v="1"/>
    <x v="0"/>
  </r>
  <r>
    <d v="2025-07-22T00:00:00"/>
    <s v="ARMARIO SERVIDOR / COMPUTADOR 3/6-MATERIAIS DE INFORMATICA / COMPUTADOR"/>
    <m/>
    <n v="845.66"/>
    <n v="-479704.05000000005"/>
    <x v="70"/>
    <x v="0"/>
    <n v="7"/>
    <x v="6"/>
    <x v="1"/>
    <x v="0"/>
  </r>
  <r>
    <d v="2025-07-22T00:00:00"/>
    <s v="NAVESA / MANUTENÇÃO RANGER GILVAN 3/4-MANUTENÇÃO/PEÇAS  VEICULOS"/>
    <m/>
    <n v="1686.25"/>
    <n v="-481390.30000000005"/>
    <x v="43"/>
    <x v="0"/>
    <n v="7"/>
    <x v="6"/>
    <x v="1"/>
    <x v="0"/>
  </r>
  <r>
    <d v="2025-07-22T00:00:00"/>
    <s v="PORTO SEGURO / RANGER GILVAN 3/10-SEGUROS DE VEICULOS "/>
    <m/>
    <n v="363.41"/>
    <n v="-481753.71"/>
    <x v="71"/>
    <x v="0"/>
    <n v="7"/>
    <x v="6"/>
    <x v="1"/>
    <x v="0"/>
  </r>
  <r>
    <d v="2025-07-22T00:00:00"/>
    <s v="PASSAGEM 123 MILHA STEFÂNIA 3/3-PASSAGENS FUNCIONARIOS"/>
    <m/>
    <n v="589.67999999999995"/>
    <n v="-482343.39"/>
    <x v="36"/>
    <x v="0"/>
    <n v="7"/>
    <x v="6"/>
    <x v="1"/>
    <x v="0"/>
  </r>
  <r>
    <d v="2025-07-22T00:00:00"/>
    <s v="CASA DO MARCINEIRO / MESA ADM ESCRITÓRIO 3/10-DESPESAS C/ CONSTRUÇÃO ESCRITORIO ADM "/>
    <m/>
    <n v="1495"/>
    <n v="-483838.39"/>
    <x v="112"/>
    <x v="0"/>
    <n v="7"/>
    <x v="6"/>
    <x v="1"/>
    <x v="0"/>
  </r>
  <r>
    <d v="2025-07-22T00:00:00"/>
    <s v="REFORMULAÇÃO SITE A IDEAL PARTNER GOOGLE 4/10-SISTEMA / SERVIDOR "/>
    <m/>
    <n v="250"/>
    <n v="-484088.39"/>
    <x v="69"/>
    <x v="0"/>
    <n v="7"/>
    <x v="6"/>
    <x v="1"/>
    <x v="0"/>
  </r>
  <r>
    <d v="2025-07-22T00:00:00"/>
    <s v="COMPUTADOR / ADM RH 4/6-MATERIAIS DE INFORMATICA / COMPUTADOR"/>
    <m/>
    <n v="331.38"/>
    <n v="-484419.77"/>
    <x v="70"/>
    <x v="0"/>
    <n v="7"/>
    <x v="6"/>
    <x v="1"/>
    <x v="0"/>
  </r>
  <r>
    <d v="2025-07-22T00:00:00"/>
    <s v="INFOMIDIA / ALEX COMPUTADOR ADM 5/6-MATERIAIS DE INFORMATICA / COMPUTADOR"/>
    <m/>
    <n v="332.22"/>
    <n v="-484751.99"/>
    <x v="70"/>
    <x v="0"/>
    <n v="7"/>
    <x v="6"/>
    <x v="1"/>
    <x v="0"/>
  </r>
  <r>
    <d v="2025-07-22T00:00:00"/>
    <s v="PISOS P/ GALPÃO ADM 6/10-DESPESAS C/ CONSTRUÇÃO ESCRITORIO ADM "/>
    <m/>
    <n v="1500"/>
    <n v="-486251.99"/>
    <x v="112"/>
    <x v="0"/>
    <n v="7"/>
    <x v="6"/>
    <x v="1"/>
    <x v="0"/>
  </r>
  <r>
    <d v="2025-07-22T00:00:00"/>
    <s v="INSULFILMS FUME G5-MATERIAS DE ESCRITORIO"/>
    <m/>
    <n v="525"/>
    <n v="-486776.99"/>
    <x v="64"/>
    <x v="0"/>
    <n v="7"/>
    <x v="6"/>
    <x v="1"/>
    <x v="0"/>
  </r>
  <r>
    <d v="2025-07-22T00:00:00"/>
    <s v="GASTOS COM PROPAGANDA/ COMERCIAL-SERVIÇO GOOGLE ADS"/>
    <m/>
    <n v="1999.99992"/>
    <n v="-488776.98991999996"/>
    <x v="87"/>
    <x v="0"/>
    <n v="7"/>
    <x v="6"/>
    <x v="1"/>
    <x v="0"/>
  </r>
  <r>
    <d v="2025-07-22T00:00:00"/>
    <s v="EPIS-EPIS"/>
    <m/>
    <n v="280.54000000000002"/>
    <n v="-489057.52991999994"/>
    <x v="20"/>
    <x v="0"/>
    <n v="7"/>
    <x v="6"/>
    <x v="1"/>
    <x v="0"/>
  </r>
  <r>
    <d v="2025-07-22T00:00:00"/>
    <s v="EPIS-EPIS"/>
    <m/>
    <n v="260.37"/>
    <n v="-489317.89991999994"/>
    <x v="20"/>
    <x v="0"/>
    <n v="7"/>
    <x v="6"/>
    <x v="1"/>
    <x v="0"/>
  </r>
  <r>
    <d v="2025-07-22T00:00:00"/>
    <s v="EPIS-EPIS"/>
    <m/>
    <n v="165.5"/>
    <n v="-489483.39991999994"/>
    <x v="20"/>
    <x v="0"/>
    <n v="7"/>
    <x v="6"/>
    <x v="1"/>
    <x v="0"/>
  </r>
  <r>
    <d v="2025-07-22T00:00:00"/>
    <s v="REFEIÇÃO FUNCIONÁRIOS-REFEIÇÕES FUNCIONARIOS "/>
    <m/>
    <n v="4210.8599999999997"/>
    <n v="-493694.25991999992"/>
    <x v="35"/>
    <x v="0"/>
    <n v="7"/>
    <x v="6"/>
    <x v="1"/>
    <x v="0"/>
  </r>
  <r>
    <d v="2025-07-22T00:00:00"/>
    <s v="COMBUSTIVEL VEICULOS-COMBUSTIVEL VEICULOS"/>
    <m/>
    <n v="3968.74"/>
    <n v="-497662.99991999991"/>
    <x v="26"/>
    <x v="0"/>
    <n v="7"/>
    <x v="6"/>
    <x v="1"/>
    <x v="0"/>
  </r>
  <r>
    <d v="2025-07-22T00:00:00"/>
    <s v="COMBUSTIVEL VEICULOS-COMBUSTIVEL VEICULOS"/>
    <m/>
    <n v="1449.14"/>
    <n v="-499112.13991999993"/>
    <x v="26"/>
    <x v="0"/>
    <n v="7"/>
    <x v="6"/>
    <x v="1"/>
    <x v="0"/>
  </r>
  <r>
    <d v="2025-07-22T00:00:00"/>
    <s v="JOSE DE RIBAMAR DA ROCHA  NASCIMENTO-ACERTO RESCISORIOS "/>
    <m/>
    <n v="17087.96"/>
    <n v="-516200.09991999995"/>
    <x v="51"/>
    <x v="0"/>
    <n v="7"/>
    <x v="6"/>
    <x v="1"/>
    <x v="0"/>
  </r>
  <r>
    <d v="2025-07-22T00:00:00"/>
    <s v="CREA SERENA 10-SERVIÇO CREA ANUIDADE"/>
    <m/>
    <n v="271.47000000000003"/>
    <n v="-516471.56991999992"/>
    <x v="74"/>
    <x v="0"/>
    <n v="7"/>
    <x v="6"/>
    <x v="1"/>
    <x v="0"/>
  </r>
  <r>
    <d v="2025-07-22T00:00:00"/>
    <s v="LS MANGUEIRAS LTDA - PIX (31) 98425-3748-MATERIAIS / FERRAMENTAS  MANUAIS "/>
    <m/>
    <n v="1210"/>
    <n v="-517681.56991999992"/>
    <x v="18"/>
    <x v="0"/>
    <n v="7"/>
    <x v="6"/>
    <x v="1"/>
    <x v="0"/>
  </r>
  <r>
    <d v="2025-07-22T00:00:00"/>
    <s v="CARLOS ALBERTO CONCEIÇÃO OLIVEIRA - PIX 231.200.612-04-FRETE TRANSPORTADORA"/>
    <m/>
    <n v="60"/>
    <n v="-517741.56991999992"/>
    <x v="31"/>
    <x v="0"/>
    <n v="7"/>
    <x v="6"/>
    <x v="1"/>
    <x v="0"/>
  </r>
  <r>
    <d v="2025-07-22T00:00:00"/>
    <s v="DESPESAS VIAGEM VISITA VALDMAR P/ EMPRESAS VALGROUP LAMINADOS LORENA SP/ UNIVELER BRASIL INDAITATUBA SP-COMBUSTIVEL VEICULOS"/>
    <m/>
    <n v="1050"/>
    <n v="-518791.56991999992"/>
    <x v="26"/>
    <x v="0"/>
    <n v="7"/>
    <x v="6"/>
    <x v="1"/>
    <x v="0"/>
  </r>
  <r>
    <d v="2025-07-22T00:00:00"/>
    <s v="DESPESAS VIAGEM VISITA VALDMAR P/ EMPRESAS VALGROUP LAMINADOS LORENA SP/ UNIVELER BRASIL INDAITATUBA SP-HOTEL FUNCIONARIOS"/>
    <m/>
    <n v="150"/>
    <n v="-518941.56991999992"/>
    <x v="44"/>
    <x v="0"/>
    <n v="7"/>
    <x v="6"/>
    <x v="1"/>
    <x v="0"/>
  </r>
  <r>
    <d v="2025-07-22T00:00:00"/>
    <s v="DESPESAS VIAGEM VISITA VALDMAR P/ EMPRESAS VALGROUP LAMINADOS LORENA SP/ UNIVELER BRASIL INDAITATUBA SP-REFEIÇÕES FUNCIONARIOS "/>
    <m/>
    <n v="300"/>
    <n v="-519241.56991999992"/>
    <x v="35"/>
    <x v="0"/>
    <n v="7"/>
    <x v="6"/>
    <x v="1"/>
    <x v="0"/>
  </r>
  <r>
    <d v="2025-07-22T00:00:00"/>
    <s v="ORLÂNIA AMADOR DOS SANTOS - PIX 036.712.655-90-REFEIÇÕES FUNCIONARIOS "/>
    <m/>
    <n v="1904"/>
    <n v="-521145.56991999992"/>
    <x v="35"/>
    <x v="0"/>
    <n v="7"/>
    <x v="6"/>
    <x v="1"/>
    <x v="0"/>
  </r>
  <r>
    <d v="2025-07-22T00:00:00"/>
    <s v="AV. BEATRIZ BRAGA 0 CASA 03 REF. 06/2025-ENERGIA ALOJAMENTO"/>
    <m/>
    <n v="91.79"/>
    <n v="-521237.3599199999"/>
    <x v="81"/>
    <x v="0"/>
    <n v="7"/>
    <x v="6"/>
    <x v="1"/>
    <x v="0"/>
  </r>
  <r>
    <d v="2025-07-22T00:00:00"/>
    <s v="R. FRANCISCO NOGUEIRA REF. 07/2025-ENERGIA ALOJAMENTO"/>
    <m/>
    <n v="163.19999999999999"/>
    <n v="-521400.55991999991"/>
    <x v="81"/>
    <x v="0"/>
    <n v="7"/>
    <x v="6"/>
    <x v="1"/>
    <x v="0"/>
  </r>
  <r>
    <d v="2025-07-22T00:00:00"/>
    <s v="R. FRANCISCO NOGUEIRA REF. 06/2025-ENERGIA ALOJAMENTO"/>
    <m/>
    <n v="246.51"/>
    <n v="-521647.06991999992"/>
    <x v="81"/>
    <x v="0"/>
    <n v="7"/>
    <x v="6"/>
    <x v="1"/>
    <x v="0"/>
  </r>
  <r>
    <d v="2025-07-22T00:00:00"/>
    <s v="JOSÉ DE RIBAMAR DA ROCHA NASCIMENTO-MULTA RESCISORIAS FGTS"/>
    <m/>
    <n v="11705.52"/>
    <n v="-533352.58991999994"/>
    <x v="29"/>
    <x v="0"/>
    <n v="7"/>
    <x v="6"/>
    <x v="1"/>
    <x v="0"/>
  </r>
  <r>
    <d v="2025-07-22T00:00:00"/>
    <s v="-Recebimento de Clientes"/>
    <n v="618759.07999999996"/>
    <m/>
    <n v="85406.490080000018"/>
    <x v="3"/>
    <x v="0"/>
    <n v="7"/>
    <x v="6"/>
    <x v="1"/>
    <x v="0"/>
  </r>
  <r>
    <d v="2025-07-23T00:00:00"/>
    <s v="MANUTENÇÃO AIR LESS MARK 5 E MARK 4-MANUTENÇÃO/PEÇAS MAQUINAS E EQUIPAMENTOS"/>
    <m/>
    <n v="10146.799999999999"/>
    <n v="75259.690080000015"/>
    <x v="48"/>
    <x v="0"/>
    <n v="7"/>
    <x v="6"/>
    <x v="1"/>
    <x v="0"/>
  </r>
  <r>
    <d v="2025-07-23T00:00:00"/>
    <s v="EXAMES - ASO-EXAMES "/>
    <m/>
    <n v="215.03"/>
    <n v="75044.660080000016"/>
    <x v="56"/>
    <x v="0"/>
    <n v="7"/>
    <x v="6"/>
    <x v="1"/>
    <x v="0"/>
  </r>
  <r>
    <d v="2025-07-23T00:00:00"/>
    <s v="AURELIO ALVES DE FREITAS - PIX (62) 9 9407-8484-FRETE MATERIAIS E EQUIPAMENTOS"/>
    <m/>
    <n v="3524.5"/>
    <n v="71520.160080000016"/>
    <x v="40"/>
    <x v="0"/>
    <n v="7"/>
    <x v="6"/>
    <x v="1"/>
    <x v="0"/>
  </r>
  <r>
    <d v="2025-07-23T00:00:00"/>
    <s v="R. OLIMPIA AREA QD 66-A REF. 07/2025-AGUA ADM"/>
    <m/>
    <n v="604.05999999999995"/>
    <n v="70916.100080000018"/>
    <x v="80"/>
    <x v="0"/>
    <n v="7"/>
    <x v="6"/>
    <x v="1"/>
    <x v="0"/>
  </r>
  <r>
    <d v="2025-07-23T00:00:00"/>
    <s v="EDIVALDO PEREIRA DE ARAUJO - PIX (34) 9 9907-1602-TRANSPORTE FUNCIONARIOS "/>
    <m/>
    <n v="2400"/>
    <n v="68516.100080000018"/>
    <x v="39"/>
    <x v="0"/>
    <n v="7"/>
    <x v="6"/>
    <x v="1"/>
    <x v="0"/>
  </r>
  <r>
    <d v="2025-07-23T00:00:00"/>
    <s v="ARTHUR RODRIGUES SEIDEMAN - PIX (64) 9 9302-3866-TRANSPORTE FUNCIONARIOS "/>
    <m/>
    <n v="470"/>
    <n v="68046.100080000018"/>
    <x v="39"/>
    <x v="0"/>
    <n v="7"/>
    <x v="6"/>
    <x v="1"/>
    <x v="0"/>
  </r>
  <r>
    <d v="2025-07-23T00:00:00"/>
    <s v="DESPESAS REF. SEMANA 14/07 A 18/07-MANUTENÇÃO/PEÇAS  VEICULOS"/>
    <m/>
    <n v="30"/>
    <n v="68016.100080000018"/>
    <x v="43"/>
    <x v="0"/>
    <n v="7"/>
    <x v="6"/>
    <x v="1"/>
    <x v="0"/>
  </r>
  <r>
    <d v="2025-07-23T00:00:00"/>
    <s v="DESPESAS REF. SEMANA 14/07 A 18/07-REFEIÇÕES FUNCIONARIOS "/>
    <m/>
    <n v="115"/>
    <n v="67901.100080000018"/>
    <x v="35"/>
    <x v="0"/>
    <n v="7"/>
    <x v="6"/>
    <x v="1"/>
    <x v="0"/>
  </r>
  <r>
    <d v="2025-07-23T00:00:00"/>
    <s v="DESPESAS REF. SEMANA 14/07 A 18/07-EPIS"/>
    <m/>
    <n v="120"/>
    <n v="67781.100080000018"/>
    <x v="20"/>
    <x v="0"/>
    <n v="7"/>
    <x v="6"/>
    <x v="1"/>
    <x v="0"/>
  </r>
  <r>
    <d v="2025-07-23T00:00:00"/>
    <s v="DESPESAS REF. SEMANA 14/07 A 18/07-SERVIÇO LIMPEZA ALOJAMENTO/ESCRITORIO"/>
    <m/>
    <n v="200"/>
    <n v="67581.100080000018"/>
    <x v="61"/>
    <x v="0"/>
    <n v="7"/>
    <x v="6"/>
    <x v="1"/>
    <x v="0"/>
  </r>
  <r>
    <d v="2025-07-23T00:00:00"/>
    <s v="COMBUSTÍVEL VEÍCULOS-COMBUSTIVEL VEICULOS"/>
    <m/>
    <n v="256"/>
    <n v="67325.100080000018"/>
    <x v="26"/>
    <x v="0"/>
    <n v="7"/>
    <x v="6"/>
    <x v="1"/>
    <x v="0"/>
  </r>
  <r>
    <d v="2025-07-23T00:00:00"/>
    <s v="DESPESAS SEMANA REF. 14/07 A 18/07-MATERIAIS DE CONSUMO EM OBRAS "/>
    <m/>
    <n v="214"/>
    <n v="67111.100080000018"/>
    <x v="23"/>
    <x v="0"/>
    <n v="7"/>
    <x v="6"/>
    <x v="1"/>
    <x v="0"/>
  </r>
  <r>
    <d v="2025-07-23T00:00:00"/>
    <s v="DESPESAS REF. 14/07 A 18/07-MATERIAIS DE CONSUMO EM OBRAS "/>
    <m/>
    <n v="63"/>
    <n v="67048.100080000018"/>
    <x v="23"/>
    <x v="0"/>
    <n v="7"/>
    <x v="6"/>
    <x v="1"/>
    <x v="0"/>
  </r>
  <r>
    <d v="2025-07-23T00:00:00"/>
    <s v="MANGUEIRAS E CONEXÕES-MANGUEIRAS / CONEXÕES"/>
    <m/>
    <n v="26.32"/>
    <n v="67021.780080000011"/>
    <x v="106"/>
    <x v="0"/>
    <n v="7"/>
    <x v="6"/>
    <x v="1"/>
    <x v="0"/>
  </r>
  <r>
    <d v="2025-07-23T00:00:00"/>
    <s v="COMBUSTÍVEL VEÍCULOS-COMBUSTIVEL VEICULOS"/>
    <m/>
    <n v="1211.28"/>
    <n v="65810.500080000013"/>
    <x v="26"/>
    <x v="0"/>
    <n v="7"/>
    <x v="6"/>
    <x v="1"/>
    <x v="0"/>
  </r>
  <r>
    <d v="2025-07-23T00:00:00"/>
    <s v="MANOEL PIRES SANTANA - PIX (98) 9 8407-6318-REFEIÇÕES FUNCIONARIOS "/>
    <m/>
    <n v="2737"/>
    <n v="63073.500080000013"/>
    <x v="35"/>
    <x v="0"/>
    <n v="7"/>
    <x v="6"/>
    <x v="1"/>
    <x v="0"/>
  </r>
  <r>
    <d v="2025-07-23T00:00:00"/>
    <s v="EXAMES - ASO REF. 06/2025-EXAMES "/>
    <m/>
    <n v="617.87"/>
    <n v="62455.63008000001"/>
    <x v="56"/>
    <x v="0"/>
    <n v="7"/>
    <x v="6"/>
    <x v="1"/>
    <x v="0"/>
  </r>
  <r>
    <d v="2025-07-23T00:00:00"/>
    <s v="SEGURO DE VIDA REF. MÊS 06/2025-SEGUROS DE VIDA "/>
    <m/>
    <n v="1822.34"/>
    <n v="60633.290080000013"/>
    <x v="41"/>
    <x v="0"/>
    <n v="7"/>
    <x v="6"/>
    <x v="1"/>
    <x v="0"/>
  </r>
  <r>
    <d v="2025-07-23T00:00:00"/>
    <s v="EXAMES - ASO-EXAMES "/>
    <m/>
    <n v="131"/>
    <n v="60502.290080000013"/>
    <x v="56"/>
    <x v="0"/>
    <n v="7"/>
    <x v="6"/>
    <x v="1"/>
    <x v="0"/>
  </r>
  <r>
    <d v="2025-07-23T00:00:00"/>
    <s v="COMBUSTIVEL VEICULOS-COMBUSTIVEL VEICULOS"/>
    <m/>
    <n v="1652.05"/>
    <n v="58850.24008000001"/>
    <x v="26"/>
    <x v="0"/>
    <n v="7"/>
    <x v="6"/>
    <x v="1"/>
    <x v="0"/>
  </r>
  <r>
    <d v="2025-07-23T00:00:00"/>
    <s v="COMBUSTIVEL EQUIPAMENTOS-COMBUSTIVEL EQUIPAMENTOS"/>
    <m/>
    <n v="1164.98"/>
    <n v="57685.260080000007"/>
    <x v="27"/>
    <x v="0"/>
    <n v="7"/>
    <x v="6"/>
    <x v="1"/>
    <x v="0"/>
  </r>
  <r>
    <d v="2025-07-23T00:00:00"/>
    <s v="MANUTENÇÃO VEICULOS-MANUTENÇÃO/PEÇAS  VEICULOS"/>
    <m/>
    <n v="413.53"/>
    <n v="57271.730080000008"/>
    <x v="43"/>
    <x v="0"/>
    <n v="7"/>
    <x v="6"/>
    <x v="1"/>
    <x v="0"/>
  </r>
  <r>
    <d v="2025-07-23T00:00:00"/>
    <s v="MATERIAIS DE LIMPEZA-MATERIAIS DE LIMPEZA / HIGIENE "/>
    <m/>
    <n v="331.65"/>
    <n v="56940.080080000007"/>
    <x v="28"/>
    <x v="0"/>
    <n v="7"/>
    <x v="6"/>
    <x v="1"/>
    <x v="0"/>
  </r>
  <r>
    <d v="2025-07-23T00:00:00"/>
    <s v="EXPRESS MANOEL - PIX (11) 9 9112-7994-FRETE ABRASIVOS "/>
    <m/>
    <n v="2250"/>
    <n v="54690.080080000007"/>
    <x v="127"/>
    <x v="0"/>
    <n v="7"/>
    <x v="6"/>
    <x v="1"/>
    <x v="0"/>
  </r>
  <r>
    <d v="2025-07-23T00:00:00"/>
    <s v="PLANO DE SAÚDE REF. MÊS 07/2025-PLANO DE SAUDE "/>
    <m/>
    <n v="617.64"/>
    <n v="54072.440080000008"/>
    <x v="67"/>
    <x v="0"/>
    <n v="7"/>
    <x v="6"/>
    <x v="1"/>
    <x v="0"/>
  </r>
  <r>
    <d v="2025-07-23T00:00:00"/>
    <s v="PLANO SAÚDE REF. MÊS 07/25-PLANO DE SAUDE "/>
    <m/>
    <n v="9818.4500000000007"/>
    <n v="44253.990080000003"/>
    <x v="67"/>
    <x v="0"/>
    <n v="7"/>
    <x v="6"/>
    <x v="1"/>
    <x v="0"/>
  </r>
  <r>
    <d v="2025-07-23T00:00:00"/>
    <s v="LOCAÇÃO DE RÁDIO PORTÁTIL-LOCAÇAO RADIOS DE COMUNICAÇÃO"/>
    <m/>
    <n v="840"/>
    <n v="43413.990080000003"/>
    <x v="101"/>
    <x v="0"/>
    <n v="7"/>
    <x v="6"/>
    <x v="1"/>
    <x v="0"/>
  </r>
  <r>
    <d v="2025-07-23T00:00:00"/>
    <s v="INTERNET PARCERIA EUROCHEM SERRA-INTERNET OBRAS "/>
    <m/>
    <n v="200"/>
    <n v="43213.990080000003"/>
    <x v="30"/>
    <x v="0"/>
    <n v="7"/>
    <x v="6"/>
    <x v="1"/>
    <x v="0"/>
  </r>
  <r>
    <d v="2025-07-23T00:00:00"/>
    <s v="LOCAÇÃO 01 DISTRIBUIDOR DE AR 6 SAÍDAS-MANUTENÇÃO/PEÇAS MAQUINAS E EQUIPAMENTOS"/>
    <m/>
    <n v="3000"/>
    <n v="40213.990080000003"/>
    <x v="48"/>
    <x v="0"/>
    <n v="7"/>
    <x v="6"/>
    <x v="1"/>
    <x v="0"/>
  </r>
  <r>
    <d v="2025-07-23T00:00:00"/>
    <s v="EPIS-EPIS"/>
    <m/>
    <n v="160"/>
    <n v="40053.990080000003"/>
    <x v="20"/>
    <x v="0"/>
    <n v="7"/>
    <x v="6"/>
    <x v="1"/>
    <x v="0"/>
  </r>
  <r>
    <d v="2025-07-23T00:00:00"/>
    <s v="MATERIAL DE CONSUMO-MATERIAIS DE CONSUMO EM OBRAS "/>
    <m/>
    <n v="143.66"/>
    <n v="39910.33008"/>
    <x v="23"/>
    <x v="0"/>
    <n v="7"/>
    <x v="6"/>
    <x v="1"/>
    <x v="0"/>
  </r>
  <r>
    <d v="2025-07-23T00:00:00"/>
    <s v="EPIS-EPIS"/>
    <m/>
    <n v="891.15"/>
    <n v="39019.180079999998"/>
    <x v="20"/>
    <x v="0"/>
    <n v="7"/>
    <x v="6"/>
    <x v="1"/>
    <x v="0"/>
  </r>
  <r>
    <d v="2025-07-23T00:00:00"/>
    <s v="MANGUEIRAS E CONEXÕES-MANGUEIRAS / CONEXÕES"/>
    <m/>
    <n v="80.239999999999995"/>
    <n v="38938.94008"/>
    <x v="106"/>
    <x v="0"/>
    <n v="7"/>
    <x v="6"/>
    <x v="1"/>
    <x v="0"/>
  </r>
  <r>
    <d v="2025-07-23T00:00:00"/>
    <s v="TREINAMENTO NR18/ NR33/ NR34/ NR35-CURSOS / TREINAMENTOS "/>
    <m/>
    <n v="544.6"/>
    <n v="38394.340080000002"/>
    <x v="63"/>
    <x v="0"/>
    <n v="7"/>
    <x v="6"/>
    <x v="1"/>
    <x v="0"/>
  </r>
  <r>
    <d v="2025-07-23T00:00:00"/>
    <s v="EPIS-EPIS"/>
    <m/>
    <n v="457.62"/>
    <n v="37936.720079999999"/>
    <x v="20"/>
    <x v="0"/>
    <n v="7"/>
    <x v="6"/>
    <x v="1"/>
    <x v="0"/>
  </r>
  <r>
    <d v="2025-07-23T00:00:00"/>
    <s v="SISTEMA / SERVIDOR-SISTEMA / SERVIDOR "/>
    <m/>
    <n v="730.1"/>
    <n v="37206.620080000001"/>
    <x v="69"/>
    <x v="0"/>
    <n v="7"/>
    <x v="6"/>
    <x v="1"/>
    <x v="0"/>
  </r>
  <r>
    <d v="2025-07-23T00:00:00"/>
    <s v="TINTAS E SOLVENTES-TINTAS E SOLVENTES"/>
    <m/>
    <n v="596.4"/>
    <n v="36610.220079999999"/>
    <x v="34"/>
    <x v="0"/>
    <n v="7"/>
    <x v="6"/>
    <x v="1"/>
    <x v="0"/>
  </r>
  <r>
    <d v="2025-07-23T00:00:00"/>
    <s v="UNIFORMES-UNIFORMES"/>
    <m/>
    <n v="2720"/>
    <n v="33890.220079999999"/>
    <x v="19"/>
    <x v="0"/>
    <n v="7"/>
    <x v="6"/>
    <x v="1"/>
    <x v="0"/>
  </r>
  <r>
    <d v="2025-07-23T00:00:00"/>
    <s v="EXAMES - ASO-EXAMES "/>
    <m/>
    <n v="353.51"/>
    <n v="33536.710079999997"/>
    <x v="56"/>
    <x v="0"/>
    <n v="7"/>
    <x v="6"/>
    <x v="1"/>
    <x v="0"/>
  </r>
  <r>
    <d v="2025-07-23T00:00:00"/>
    <s v="MATERIAL DE CONSUMO-MATERIAIS DE CONSUMO EM OBRAS "/>
    <m/>
    <n v="440"/>
    <n v="33096.710079999997"/>
    <x v="23"/>
    <x v="0"/>
    <n v="7"/>
    <x v="6"/>
    <x v="1"/>
    <x v="0"/>
  </r>
  <r>
    <d v="2025-07-23T00:00:00"/>
    <s v="MANGUEIRAS E CONEXÕES-MANGUEIRAS / CONEXÕES"/>
    <m/>
    <n v="650"/>
    <n v="32446.710079999997"/>
    <x v="106"/>
    <x v="0"/>
    <n v="7"/>
    <x v="6"/>
    <x v="1"/>
    <x v="0"/>
  </r>
  <r>
    <d v="2025-07-23T00:00:00"/>
    <s v="MATERIAL ELÉTRICO-MATERIAL ELETRICO "/>
    <m/>
    <n v="80.83"/>
    <n v="32365.880079999995"/>
    <x v="111"/>
    <x v="0"/>
    <n v="7"/>
    <x v="6"/>
    <x v="1"/>
    <x v="0"/>
  </r>
  <r>
    <d v="2025-07-23T00:00:00"/>
    <s v="MATERIAL ELÉTRICO-MATERIAL ELETRICO "/>
    <m/>
    <n v="64.22"/>
    <n v="32301.660079999994"/>
    <x v="111"/>
    <x v="0"/>
    <n v="7"/>
    <x v="6"/>
    <x v="1"/>
    <x v="0"/>
  </r>
  <r>
    <d v="2025-07-23T00:00:00"/>
    <s v="EPIS-EPIS"/>
    <m/>
    <n v="2237.13"/>
    <n v="30064.530079999993"/>
    <x v="20"/>
    <x v="0"/>
    <n v="7"/>
    <x v="6"/>
    <x v="1"/>
    <x v="0"/>
  </r>
  <r>
    <d v="2025-07-23T00:00:00"/>
    <s v="TINTAS E SOLVENTES-TINTAS E SOLVENTES"/>
    <m/>
    <n v="1491"/>
    <n v="28573.530079999993"/>
    <x v="34"/>
    <x v="0"/>
    <n v="7"/>
    <x v="6"/>
    <x v="1"/>
    <x v="0"/>
  </r>
  <r>
    <d v="2025-07-23T00:00:00"/>
    <s v="REPARCELAMENTO / CARTAO DE CREDITO-DESPESA CARTAO DE CREDITO "/>
    <m/>
    <n v="2942.71"/>
    <n v="25630.820079999994"/>
    <x v="132"/>
    <x v="0"/>
    <n v="7"/>
    <x v="6"/>
    <x v="1"/>
    <x v="0"/>
  </r>
  <r>
    <d v="2025-07-23T00:00:00"/>
    <s v="DESPESA VIAGEM REF. SEMANA 21/07 A 25/07-REFEIÇÕES FUNCIONARIOS "/>
    <m/>
    <n v="600"/>
    <n v="25030.820079999994"/>
    <x v="35"/>
    <x v="0"/>
    <n v="7"/>
    <x v="6"/>
    <x v="1"/>
    <x v="0"/>
  </r>
  <r>
    <d v="2025-07-23T00:00:00"/>
    <s v="DESPESA VIAGEM REF. SEMANA 21/07 A 25/07-PASSAGENS FUNCIONARIOS"/>
    <m/>
    <n v="1090"/>
    <n v="23940.820079999994"/>
    <x v="36"/>
    <x v="0"/>
    <n v="7"/>
    <x v="6"/>
    <x v="1"/>
    <x v="0"/>
  </r>
  <r>
    <d v="2025-07-23T00:00:00"/>
    <s v="PASSAGENS FUNCIONÁRIOS REF. 14/07 A 18/07-PASSAGENS FUNCIONARIOS"/>
    <m/>
    <n v="3766.41"/>
    <n v="20174.410079999994"/>
    <x v="36"/>
    <x v="0"/>
    <n v="7"/>
    <x v="6"/>
    <x v="1"/>
    <x v="0"/>
  </r>
  <r>
    <d v="2025-07-23T00:00:00"/>
    <s v="LOCAÇÃO COMPRESSOR REF. 03/05 A 19/06-LOCAÇÃO COMPRESSORES"/>
    <m/>
    <n v="10000"/>
    <n v="10174.410079999994"/>
    <x v="50"/>
    <x v="0"/>
    <n v="7"/>
    <x v="6"/>
    <x v="1"/>
    <x v="0"/>
  </r>
  <r>
    <d v="2025-07-23T00:00:00"/>
    <s v="DR BRUNNA ADVOGADA ADM MES 06-2025-HONORARIOS ADVOCATICIOS "/>
    <m/>
    <n v="3600"/>
    <n v="6574.4100799999942"/>
    <x v="17"/>
    <x v="0"/>
    <n v="7"/>
    <x v="6"/>
    <x v="1"/>
    <x v="0"/>
  </r>
  <r>
    <d v="2025-07-24T00:00:00"/>
    <s v="VISITA TECNICA MAGNO P/ CMOC CUBATÃO-COMBUSTIVEL VEICULOS"/>
    <m/>
    <n v="800"/>
    <n v="5774.4100799999942"/>
    <x v="26"/>
    <x v="0"/>
    <n v="7"/>
    <x v="6"/>
    <x v="1"/>
    <x v="0"/>
  </r>
  <r>
    <d v="2025-07-24T00:00:00"/>
    <s v="VISITA TECNICA MAGNO P/ CMOC CUBATÃO-HOTEL FUNCIONARIOS"/>
    <m/>
    <n v="200"/>
    <n v="5574.4100799999942"/>
    <x v="44"/>
    <x v="0"/>
    <n v="7"/>
    <x v="6"/>
    <x v="1"/>
    <x v="0"/>
  </r>
  <r>
    <d v="2025-07-24T00:00:00"/>
    <s v="VISITA TECNICA MAGNO P/ CMOC CUBATÃO-REFEIÇÕES FUNCIONARIOS "/>
    <m/>
    <n v="200"/>
    <n v="5374.4100799999942"/>
    <x v="35"/>
    <x v="0"/>
    <n v="7"/>
    <x v="6"/>
    <x v="1"/>
    <x v="0"/>
  </r>
  <r>
    <d v="2025-07-24T00:00:00"/>
    <s v="DIARIA HOTEL MOTORISTA ANTONIO-HOTEL FUNCIONARIOS"/>
    <m/>
    <n v="90"/>
    <n v="5284.4100799999942"/>
    <x v="44"/>
    <x v="0"/>
    <n v="7"/>
    <x v="6"/>
    <x v="1"/>
    <x v="0"/>
  </r>
  <r>
    <d v="2025-07-24T00:00:00"/>
    <s v="UNIFORMES-UNIFORMES"/>
    <m/>
    <n v="2835.46"/>
    <n v="2448.9500799999942"/>
    <x v="19"/>
    <x v="0"/>
    <n v="7"/>
    <x v="6"/>
    <x v="1"/>
    <x v="0"/>
  </r>
  <r>
    <d v="2025-07-24T00:00:00"/>
    <s v="REFEIÇÃO FUNCIONÁRIO JOSÉ NILTON PEREIRA-REFEIÇÕES FUNCIONARIOS "/>
    <m/>
    <n v="160"/>
    <n v="2288.9500799999942"/>
    <x v="35"/>
    <x v="0"/>
    <n v="7"/>
    <x v="6"/>
    <x v="1"/>
    <x v="0"/>
  </r>
  <r>
    <d v="2025-07-24T00:00:00"/>
    <s v="PASSAGEM FUNCIONÁRIO JOÃO DE DEUS DE SOUSA SILVA-PASSAGENS FUNCIONARIOS"/>
    <m/>
    <n v="120"/>
    <n v="2168.9500799999942"/>
    <x v="36"/>
    <x v="0"/>
    <n v="7"/>
    <x v="6"/>
    <x v="1"/>
    <x v="0"/>
  </r>
  <r>
    <d v="2025-07-24T00:00:00"/>
    <s v="PASSAGEM FUNCIONARIO JOSIEL SILVA MARTINS-PASSAGENS FUNCIONARIOS"/>
    <m/>
    <n v="120"/>
    <n v="2048.9500799999942"/>
    <x v="36"/>
    <x v="0"/>
    <n v="7"/>
    <x v="6"/>
    <x v="1"/>
    <x v="0"/>
  </r>
  <r>
    <d v="2025-07-24T00:00:00"/>
    <s v="BATERIA P/  GERADOR-MANUTENÇÃO/PEÇAS MAQUINAS E EQUIPAMENTOS"/>
    <m/>
    <n v="290"/>
    <n v="1758.9500799999942"/>
    <x v="48"/>
    <x v="0"/>
    <n v="7"/>
    <x v="6"/>
    <x v="1"/>
    <x v="0"/>
  </r>
  <r>
    <d v="2025-07-24T00:00:00"/>
    <s v="SISTEMA/SERVIDOR REF. 06/2025-SISTEMA / SERVIDOR "/>
    <m/>
    <n v="1567.02"/>
    <n v="191.93007999999418"/>
    <x v="69"/>
    <x v="0"/>
    <n v="7"/>
    <x v="6"/>
    <x v="1"/>
    <x v="0"/>
  </r>
  <r>
    <d v="2025-07-24T00:00:00"/>
    <s v="REFEIÇÃO FUNCIONARIO PEDRO HENRIQUE BARBOSA-REFEIÇÕES FUNCIONARIOS "/>
    <m/>
    <n v="280"/>
    <n v="-88.069920000005823"/>
    <x v="35"/>
    <x v="0"/>
    <n v="7"/>
    <x v="6"/>
    <x v="1"/>
    <x v="0"/>
  </r>
  <r>
    <d v="2025-07-24T00:00:00"/>
    <s v="BOTOSSO TRANSPORTE - PIX 51.158.620/0001-94-FRETE TRANSPORTADORA"/>
    <m/>
    <n v="150"/>
    <n v="-238.06992000000582"/>
    <x v="31"/>
    <x v="0"/>
    <n v="7"/>
    <x v="6"/>
    <x v="1"/>
    <x v="0"/>
  </r>
  <r>
    <d v="2025-07-24T00:00:00"/>
    <s v="REEMBOLSO PASSAGEM FERIAS E FOLGA-PASSAGENS FUNCIONARIOS"/>
    <m/>
    <n v="750"/>
    <n v="-988.06992000000582"/>
    <x v="36"/>
    <x v="0"/>
    <n v="7"/>
    <x v="6"/>
    <x v="1"/>
    <x v="0"/>
  </r>
  <r>
    <d v="2025-07-24T00:00:00"/>
    <s v="REFEIÇÃO FUNCIONÁRIO MARCOS VINICIUS MARTINS-REFEIÇÕES FUNCIONARIOS "/>
    <m/>
    <n v="437.5"/>
    <n v="-1425.5699200000058"/>
    <x v="35"/>
    <x v="0"/>
    <n v="7"/>
    <x v="6"/>
    <x v="1"/>
    <x v="0"/>
  </r>
  <r>
    <d v="2025-07-24T00:00:00"/>
    <s v="LABORATORIO POPULAR LTDA - PIX 18.409.521/0001-62-EXAMES "/>
    <m/>
    <n v="2430"/>
    <n v="-3855.5699200000058"/>
    <x v="56"/>
    <x v="0"/>
    <n v="7"/>
    <x v="6"/>
    <x v="1"/>
    <x v="0"/>
  </r>
  <r>
    <d v="2025-07-24T00:00:00"/>
    <s v="MAURO J. MACEDO - PIX Josemacedo2412@gmail.com-SERVIÇO PLOTAGEM / ADESIVO / PLACAS / CRACHAS "/>
    <m/>
    <n v="1400"/>
    <n v="-5255.5699200000054"/>
    <x v="75"/>
    <x v="0"/>
    <n v="7"/>
    <x v="6"/>
    <x v="1"/>
    <x v="0"/>
  </r>
  <r>
    <d v="2025-07-24T00:00:00"/>
    <s v="MARIA DIVINA OLIVEIRA SILVA - PIX 54.670.136/0001-38-MANUTENÇÃO/PEÇAS MAQUINAS E EQUIPAMENTOS"/>
    <m/>
    <n v="350"/>
    <n v="-5605.5699200000054"/>
    <x v="48"/>
    <x v="0"/>
    <n v="7"/>
    <x v="6"/>
    <x v="1"/>
    <x v="0"/>
  </r>
  <r>
    <d v="2025-07-25T00:00:00"/>
    <s v="REFEIÇÃO FUNCIONÁRIOS PEDRO HENRIQUE E MAURICIO-REFEIÇÕES FUNCIONARIOS "/>
    <m/>
    <n v="340"/>
    <n v="-5945.5699200000054"/>
    <x v="35"/>
    <x v="0"/>
    <n v="7"/>
    <x v="6"/>
    <x v="1"/>
    <x v="0"/>
  </r>
  <r>
    <d v="2025-07-25T00:00:00"/>
    <s v="MOACIR BERNARDO DE BRITO SANTO - PIX (62) 9 9179-6006-SERVIÇO MOTOBOY / UBER "/>
    <m/>
    <n v="50"/>
    <n v="-5995.5699200000054"/>
    <x v="73"/>
    <x v="0"/>
    <n v="7"/>
    <x v="6"/>
    <x v="1"/>
    <x v="0"/>
  </r>
  <r>
    <d v="2025-07-25T00:00:00"/>
    <s v="MULTA ANTIGAS VEÍCULO FORD KA-MULTAS DE TRANSITO "/>
    <m/>
    <n v="1257.23"/>
    <n v="-7252.7999200000049"/>
    <x v="42"/>
    <x v="0"/>
    <n v="7"/>
    <x v="6"/>
    <x v="1"/>
    <x v="0"/>
  </r>
  <r>
    <d v="2025-07-25T00:00:00"/>
    <s v="CONSULTORIA ANALISE ENVOLVENDO ORGANIZAÇÃO SOCIETARIA E HOLDING-SERVIÇOS DE CONSULTORIA "/>
    <m/>
    <n v="7900"/>
    <n v="-15152.799920000005"/>
    <x v="53"/>
    <x v="0"/>
    <n v="7"/>
    <x v="6"/>
    <x v="1"/>
    <x v="0"/>
  </r>
  <r>
    <d v="2025-07-25T00:00:00"/>
    <s v="REFEIÇÃO COLABORADORES-REFEIÇÕES FUNCIONARIOS "/>
    <m/>
    <n v="150"/>
    <n v="-15302.799920000005"/>
    <x v="35"/>
    <x v="0"/>
    <n v="7"/>
    <x v="6"/>
    <x v="1"/>
    <x v="0"/>
  </r>
  <r>
    <d v="2025-07-25T00:00:00"/>
    <s v="TRANSFERÊNCIA ENTRE BANCOS SAFRA X ITAÚ-Transferência entre Bancos"/>
    <n v="50000"/>
    <m/>
    <n v="34697.200079999995"/>
    <x v="6"/>
    <x v="0"/>
    <n v="7"/>
    <x v="6"/>
    <x v="1"/>
    <x v="0"/>
  </r>
  <r>
    <d v="2025-07-25T00:00:00"/>
    <s v="ROLDANA P/POCO-MATERIAIS / FERRAMENTAS  MANUAIS "/>
    <m/>
    <n v="100"/>
    <n v="34597.200079999995"/>
    <x v="18"/>
    <x v="0"/>
    <n v="7"/>
    <x v="6"/>
    <x v="1"/>
    <x v="0"/>
  </r>
  <r>
    <d v="2025-07-25T00:00:00"/>
    <s v="TRANSPORTE COLABORADORES-TRANSPORTE FUNCIONARIOS "/>
    <m/>
    <n v="6000"/>
    <n v="28597.200079999995"/>
    <x v="39"/>
    <x v="0"/>
    <n v="7"/>
    <x v="6"/>
    <x v="1"/>
    <x v="0"/>
  </r>
  <r>
    <d v="2025-07-25T00:00:00"/>
    <s v="LOCAÇÃO COMPRESSOR REF. 03/05 A 19/06-LOCAÇÃO COMPRESSORES"/>
    <m/>
    <n v="10000"/>
    <n v="18597.200079999995"/>
    <x v="50"/>
    <x v="0"/>
    <n v="7"/>
    <x v="6"/>
    <x v="1"/>
    <x v="0"/>
  </r>
  <r>
    <d v="2025-07-25T00:00:00"/>
    <s v="REFEIÇÃO FUNCIONARIO PATRYCK SILVA SOUSA DO ROSARIO-REFEIÇÕES FUNCIONARIOS "/>
    <m/>
    <n v="272.5"/>
    <n v="18324.700079999995"/>
    <x v="35"/>
    <x v="0"/>
    <n v="7"/>
    <x v="6"/>
    <x v="1"/>
    <x v="0"/>
  </r>
  <r>
    <d v="2025-07-25T00:00:00"/>
    <s v="REFEIÇÃO FUNCIONARIO MAURICIO DA SILVA SANTOS-REFEIÇÕES FUNCIONARIOS "/>
    <m/>
    <n v="332.5"/>
    <n v="17992.200079999995"/>
    <x v="35"/>
    <x v="0"/>
    <n v="7"/>
    <x v="6"/>
    <x v="1"/>
    <x v="0"/>
  </r>
  <r>
    <d v="2025-07-25T00:00:00"/>
    <s v="LABORATORIO POPULAR LTDA - PIX 18.409.521/0001-62-EXAMES "/>
    <m/>
    <n v="200"/>
    <n v="17792.200079999995"/>
    <x v="56"/>
    <x v="0"/>
    <n v="7"/>
    <x v="6"/>
    <x v="1"/>
    <x v="0"/>
  </r>
  <r>
    <d v="2025-07-25T00:00:00"/>
    <s v="COMBUSTIVEL COMPRESSOR-COMBUSTIVEL EQUIPAMENTOS"/>
    <m/>
    <n v="123.28"/>
    <n v="17668.920079999996"/>
    <x v="27"/>
    <x v="0"/>
    <n v="7"/>
    <x v="6"/>
    <x v="1"/>
    <x v="0"/>
  </r>
  <r>
    <d v="2025-07-25T00:00:00"/>
    <s v="JULIO CESAR DE OLIVEIRA QUEIROZ - PIX 416.142.593-72-TRANSPORTE FUNCIONARIOS "/>
    <m/>
    <n v="7200"/>
    <n v="10468.920079999996"/>
    <x v="39"/>
    <x v="0"/>
    <n v="7"/>
    <x v="6"/>
    <x v="1"/>
    <x v="0"/>
  </r>
  <r>
    <d v="2025-07-25T00:00:00"/>
    <s v="DESP. REF. 14/07 A 20/07-SERVIÇO LAVA JATO"/>
    <m/>
    <n v="140"/>
    <n v="10328.920079999996"/>
    <x v="47"/>
    <x v="0"/>
    <n v="7"/>
    <x v="6"/>
    <x v="1"/>
    <x v="0"/>
  </r>
  <r>
    <d v="2025-07-25T00:00:00"/>
    <s v="DESP. REF. 14/07 A 20/07-MANUTENÇÃO/PEÇAS  VEICULOS"/>
    <m/>
    <n v="80"/>
    <n v="10248.920079999996"/>
    <x v="43"/>
    <x v="0"/>
    <n v="7"/>
    <x v="6"/>
    <x v="1"/>
    <x v="0"/>
  </r>
  <r>
    <d v="2025-07-25T00:00:00"/>
    <s v="RESTAURANTE MATA FOME - PIX 57.730.611/0001-02-REFEIÇÕES FUNCIONARIOS "/>
    <m/>
    <n v="6832"/>
    <n v="3416.9200799999962"/>
    <x v="35"/>
    <x v="0"/>
    <n v="7"/>
    <x v="6"/>
    <x v="1"/>
    <x v="0"/>
  </r>
  <r>
    <d v="2025-07-25T00:00:00"/>
    <s v="MANOEL PIRES SANTANA - PIX (98) 9 8407-6318-REFEIÇÕES FUNCIONARIOS "/>
    <m/>
    <n v="1150"/>
    <n v="2266.9200799999962"/>
    <x v="35"/>
    <x v="0"/>
    <n v="7"/>
    <x v="6"/>
    <x v="1"/>
    <x v="0"/>
  </r>
  <r>
    <d v="2025-07-25T00:00:00"/>
    <s v="DESP. REF. 23/06 A 29/06-SERVIÇO LAVA JATO"/>
    <m/>
    <n v="140"/>
    <n v="2126.9200799999962"/>
    <x v="47"/>
    <x v="0"/>
    <n v="7"/>
    <x v="6"/>
    <x v="1"/>
    <x v="0"/>
  </r>
  <r>
    <d v="2025-07-25T00:00:00"/>
    <s v="FOSFATO-Recebimento de Clientes"/>
    <n v="18099.91"/>
    <m/>
    <n v="20226.830079999996"/>
    <x v="3"/>
    <x v="0"/>
    <n v="7"/>
    <x v="6"/>
    <x v="1"/>
    <x v="0"/>
  </r>
  <r>
    <d v="2025-07-25T00:00:00"/>
    <s v="FOSFATO-Recebimento de Clientes"/>
    <n v="44382.41"/>
    <m/>
    <n v="64609.240080000003"/>
    <x v="3"/>
    <x v="0"/>
    <n v="7"/>
    <x v="6"/>
    <x v="1"/>
    <x v="0"/>
  </r>
  <r>
    <d v="2025-07-27T00:00:00"/>
    <s v="FINANCIAMENTO OROCH-FINANCIAMENTO"/>
    <m/>
    <n v="3601.26"/>
    <n v="61007.980080000001"/>
    <x v="9"/>
    <x v="0"/>
    <n v="7"/>
    <x v="6"/>
    <x v="1"/>
    <x v="0"/>
  </r>
  <r>
    <d v="2025-07-28T00:00:00"/>
    <s v="SEGUROS VEICULOS-SEGUROS DE VEICULOS "/>
    <m/>
    <n v="513.75"/>
    <n v="60494.230080000001"/>
    <x v="71"/>
    <x v="0"/>
    <n v="7"/>
    <x v="6"/>
    <x v="1"/>
    <x v="0"/>
  </r>
  <r>
    <d v="2025-07-28T00:00:00"/>
    <s v="CARLOS AUGUSTO SILVA SANTOS-ACERTO RESCISORIOS "/>
    <m/>
    <n v="16384.400000000001"/>
    <n v="44109.83008"/>
    <x v="51"/>
    <x v="0"/>
    <n v="7"/>
    <x v="6"/>
    <x v="1"/>
    <x v="0"/>
  </r>
  <r>
    <d v="2025-07-28T00:00:00"/>
    <s v="EMPRESTIMO BANCO ITAU CAIXA AVAL-PAGAMENTOS EMPRESTIMOS"/>
    <m/>
    <n v="6314.11"/>
    <n v="37795.720079999999"/>
    <x v="4"/>
    <x v="0"/>
    <n v="7"/>
    <x v="6"/>
    <x v="1"/>
    <x v="0"/>
  </r>
  <r>
    <d v="2025-07-28T00:00:00"/>
    <s v="ADIANTAMENTO ROBERTO VIAGEM PAULINO NEVES SPIN/ARGO-COMBUSTIVEL VEICULOS"/>
    <m/>
    <n v="3000"/>
    <n v="34795.720079999999"/>
    <x v="26"/>
    <x v="0"/>
    <n v="7"/>
    <x v="6"/>
    <x v="1"/>
    <x v="0"/>
  </r>
  <r>
    <d v="2025-07-28T00:00:00"/>
    <s v="HONORARIOS ADVOCATICIOS REF. 06/2025-HONORARIOS ADVOCATICIOS "/>
    <m/>
    <n v="2940"/>
    <n v="31855.720079999999"/>
    <x v="17"/>
    <x v="0"/>
    <n v="7"/>
    <x v="6"/>
    <x v="1"/>
    <x v="0"/>
  </r>
  <r>
    <d v="2025-07-28T00:00:00"/>
    <s v="AURELIO ALVES DE FREITAS - PIX (62) 9 9407-8484-FRETE MATERIAIS E EQUIPAMENTOS"/>
    <m/>
    <n v="700"/>
    <n v="31155.720079999999"/>
    <x v="40"/>
    <x v="0"/>
    <n v="7"/>
    <x v="6"/>
    <x v="1"/>
    <x v="0"/>
  </r>
  <r>
    <d v="2025-07-28T00:00:00"/>
    <s v="MOACIR BERNARDO DE BRITO SANTO - PIX (62) 9 9179-6006-SERVIÇO MOTOBOY / UBER "/>
    <m/>
    <n v="80"/>
    <n v="31075.720079999999"/>
    <x v="73"/>
    <x v="0"/>
    <n v="7"/>
    <x v="6"/>
    <x v="1"/>
    <x v="0"/>
  </r>
  <r>
    <d v="2025-07-28T00:00:00"/>
    <s v="REFEIÇÃO COLABORADORES-REFEIÇÕES FUNCIONARIOS "/>
    <m/>
    <n v="756"/>
    <n v="30319.720079999999"/>
    <x v="35"/>
    <x v="0"/>
    <n v="7"/>
    <x v="6"/>
    <x v="1"/>
    <x v="0"/>
  </r>
  <r>
    <d v="2025-07-28T00:00:00"/>
    <s v="REEMBOLSO REINALDO RIBEIRO - PIX (41) 9 9219-1965-EPIS"/>
    <m/>
    <n v="174.9"/>
    <n v="30144.820079999998"/>
    <x v="20"/>
    <x v="0"/>
    <n v="7"/>
    <x v="6"/>
    <x v="1"/>
    <x v="0"/>
  </r>
  <r>
    <d v="2025-07-28T00:00:00"/>
    <s v="VISITA VALDMAR NA EMPRESA MOSAIC SORISSO MATO GROSSO-HOTEL FUNCIONARIOS"/>
    <m/>
    <n v="600"/>
    <n v="29544.820079999998"/>
    <x v="44"/>
    <x v="0"/>
    <n v="7"/>
    <x v="6"/>
    <x v="1"/>
    <x v="0"/>
  </r>
  <r>
    <d v="2025-07-28T00:00:00"/>
    <s v="VISITA VALDMAR NA EMPRESA MOSAIC SORISSO MATO GROSSO-REFEIÇÕES FUNCIONARIOS "/>
    <m/>
    <n v="300"/>
    <n v="29244.820079999998"/>
    <x v="35"/>
    <x v="0"/>
    <n v="7"/>
    <x v="6"/>
    <x v="1"/>
    <x v="0"/>
  </r>
  <r>
    <d v="2025-07-28T00:00:00"/>
    <s v="VISITA TECNICA VALDMAR NA EMPRESA JALES MACHADO EM GOIANÉSIA-COMBUSTIVEL VEICULOS"/>
    <m/>
    <n v="8.0895738193977742"/>
    <n v="29236.7305061806"/>
    <x v="26"/>
    <x v="0"/>
    <n v="7"/>
    <x v="6"/>
    <x v="1"/>
    <x v="0"/>
  </r>
  <r>
    <d v="2025-07-28T00:00:00"/>
    <s v="VISITA TECNICA VALDMAR NA EMPRESA JALES MACHADO EM GOIANÉSIA-REFEIÇÕES FUNCIONARIOS "/>
    <m/>
    <n v="0.99037815332666745"/>
    <n v="29235.740128027275"/>
    <x v="35"/>
    <x v="0"/>
    <n v="7"/>
    <x v="6"/>
    <x v="1"/>
    <x v="0"/>
  </r>
  <r>
    <d v="2025-07-28T00:00:00"/>
    <s v="VISITA TECNICA VALDMAR NA EMPRESA JALES MACHADO EM GOIANÉSIA-MATERIAIS DE LIMPEZA / HIGIENE "/>
    <m/>
    <n v="0.99004802727555852"/>
    <n v="29234.750079999998"/>
    <x v="28"/>
    <x v="0"/>
    <n v="7"/>
    <x v="6"/>
    <x v="1"/>
    <x v="0"/>
  </r>
  <r>
    <d v="2025-07-28T00:00:00"/>
    <s v="BIANCA VITÓRIA ALVES RODRIGUES - PIX 056.057.668/0001-20-MANUTENÇÃO/PEÇAS MAQUINAS E EQUIPAMENTOS"/>
    <m/>
    <n v="1900"/>
    <n v="27334.750079999998"/>
    <x v="48"/>
    <x v="0"/>
    <n v="7"/>
    <x v="6"/>
    <x v="1"/>
    <x v="0"/>
  </r>
  <r>
    <d v="2025-07-28T00:00:00"/>
    <s v="CARLOS AUGUSTO SILVA SANTOS-MULTA RESCISORIAS FGTS"/>
    <m/>
    <n v="2890.04"/>
    <n v="24444.710079999997"/>
    <x v="29"/>
    <x v="0"/>
    <n v="7"/>
    <x v="6"/>
    <x v="1"/>
    <x v="0"/>
  </r>
  <r>
    <d v="2025-07-28T00:00:00"/>
    <s v="TINTAS E SOLVENTES-TINTAS E SOLVENTES"/>
    <m/>
    <n v="3295.6"/>
    <n v="21149.110079999999"/>
    <x v="34"/>
    <x v="0"/>
    <n v="7"/>
    <x v="6"/>
    <x v="1"/>
    <x v="0"/>
  </r>
  <r>
    <d v="2025-07-28T00:00:00"/>
    <s v="COMBUSTIVEL VEÍCULO-COMBUSTIVEL VEICULOS"/>
    <m/>
    <n v="175.62"/>
    <n v="20973.49008"/>
    <x v="26"/>
    <x v="0"/>
    <n v="7"/>
    <x v="6"/>
    <x v="1"/>
    <x v="0"/>
  </r>
  <r>
    <d v="2025-07-29T00:00:00"/>
    <s v="-Recebimento de Clientes"/>
    <n v="56222.19"/>
    <m/>
    <n v="77195.680080000006"/>
    <x v="3"/>
    <x v="0"/>
    <n v="7"/>
    <x v="6"/>
    <x v="1"/>
    <x v="0"/>
  </r>
  <r>
    <d v="2025-07-29T00:00:00"/>
    <s v="-Recebimento de Clientes"/>
    <n v="165873.37"/>
    <m/>
    <n v="243069.05008000002"/>
    <x v="3"/>
    <x v="0"/>
    <n v="7"/>
    <x v="6"/>
    <x v="1"/>
    <x v="0"/>
  </r>
  <r>
    <d v="2025-07-29T00:00:00"/>
    <s v="S N AUTO PECAS E MECANICA LTDA - PIX 11.505.323/0001-53-MANUTENÇÃO/PEÇAS  VEICULOS"/>
    <m/>
    <n v="1497"/>
    <n v="241572.05008000002"/>
    <x v="43"/>
    <x v="0"/>
    <n v="7"/>
    <x v="6"/>
    <x v="1"/>
    <x v="0"/>
  </r>
  <r>
    <d v="2025-07-29T00:00:00"/>
    <s v="PASSAGENS FUNCIONÁRIOS REF. 21/07 A 25/07-PASSAGENS FUNCIONARIOS"/>
    <m/>
    <n v="7524.63"/>
    <n v="234047.42008000001"/>
    <x v="36"/>
    <x v="0"/>
    <n v="7"/>
    <x v="6"/>
    <x v="1"/>
    <x v="0"/>
  </r>
  <r>
    <d v="2025-07-29T00:00:00"/>
    <s v="DESPESA VIAGEM REF. SEMANA 28/07 A 01/08-REFEIÇÕES FUNCIONARIOS "/>
    <m/>
    <n v="800"/>
    <n v="233247.42008000001"/>
    <x v="35"/>
    <x v="0"/>
    <n v="7"/>
    <x v="6"/>
    <x v="1"/>
    <x v="0"/>
  </r>
  <r>
    <d v="2025-07-29T00:00:00"/>
    <s v="DESPESA VIAGEM REF. SEMANA 28/07 A 01/08-PASSAGENS FUNCIONARIOS"/>
    <m/>
    <n v="1110"/>
    <n v="232137.42008000001"/>
    <x v="36"/>
    <x v="0"/>
    <n v="7"/>
    <x v="6"/>
    <x v="1"/>
    <x v="0"/>
  </r>
  <r>
    <d v="2025-07-29T00:00:00"/>
    <s v="TERMO HIGRÔMETRO COM SENSOR-EQUIPAMENTOS DE AFERIÇÃO"/>
    <m/>
    <n v="254.73"/>
    <n v="231882.69008"/>
    <x v="134"/>
    <x v="0"/>
    <n v="7"/>
    <x v="6"/>
    <x v="1"/>
    <x v="0"/>
  </r>
  <r>
    <d v="2025-07-29T00:00:00"/>
    <s v="GABRIELLE ELIAS DE FREITAS - PIX (64) 9 9259-1215-FRETE TRANSPORTADORA"/>
    <m/>
    <n v="110"/>
    <n v="231772.69008"/>
    <x v="31"/>
    <x v="0"/>
    <n v="7"/>
    <x v="6"/>
    <x v="1"/>
    <x v="0"/>
  </r>
  <r>
    <d v="2025-07-29T00:00:00"/>
    <s v="CLAUDEMIR NUNES DA SILVA - PIX (62) 9 9193-5380-SERVIÇO MOTOBOY / UBER "/>
    <m/>
    <n v="60"/>
    <n v="231712.69008"/>
    <x v="73"/>
    <x v="0"/>
    <n v="7"/>
    <x v="6"/>
    <x v="1"/>
    <x v="0"/>
  </r>
  <r>
    <d v="2025-07-29T00:00:00"/>
    <s v="COMBUSTÍVEL VEÍCULO SPIN-COMBUSTIVEL VEICULOS"/>
    <m/>
    <n v="252.5"/>
    <n v="231460.19008"/>
    <x v="26"/>
    <x v="0"/>
    <n v="7"/>
    <x v="6"/>
    <x v="1"/>
    <x v="0"/>
  </r>
  <r>
    <d v="2025-07-29T00:00:00"/>
    <s v="MANUTENÇÃO ARGO-MANUTENÇÃO/PEÇAS  VEICULOS"/>
    <m/>
    <n v="850"/>
    <n v="230610.19008"/>
    <x v="43"/>
    <x v="0"/>
    <n v="7"/>
    <x v="6"/>
    <x v="1"/>
    <x v="0"/>
  </r>
  <r>
    <d v="2025-07-29T00:00:00"/>
    <s v="ENXADA-MATERIAIS / FERRAMENTAS  MANUAIS "/>
    <m/>
    <n v="166.09"/>
    <n v="230444.10008"/>
    <x v="18"/>
    <x v="0"/>
    <n v="7"/>
    <x v="6"/>
    <x v="1"/>
    <x v="0"/>
  </r>
  <r>
    <d v="2025-07-29T00:00:00"/>
    <s v="TERMOMETRO LASER-EQUIPAMENTOS DE AFERIÇÃO"/>
    <m/>
    <n v="142.72"/>
    <n v="230301.38008"/>
    <x v="134"/>
    <x v="0"/>
    <n v="7"/>
    <x v="6"/>
    <x v="1"/>
    <x v="0"/>
  </r>
  <r>
    <d v="2025-07-29T00:00:00"/>
    <s v="LAUDOS EQUIP. AUTO ENGE-SERVIÇO MOTOBOY / UBER "/>
    <m/>
    <n v="180"/>
    <n v="230121.38008"/>
    <x v="73"/>
    <x v="0"/>
    <n v="7"/>
    <x v="6"/>
    <x v="1"/>
    <x v="0"/>
  </r>
  <r>
    <d v="2025-07-29T00:00:00"/>
    <s v="JUROS ITAÚ-JUROS BANCARIOS "/>
    <m/>
    <n v="290.82"/>
    <n v="229830.56008"/>
    <x v="2"/>
    <x v="0"/>
    <n v="7"/>
    <x v="6"/>
    <x v="1"/>
    <x v="0"/>
  </r>
  <r>
    <d v="2025-07-29T00:00:00"/>
    <s v="CREDITO NO CELULAR DA EMPRESA-INTERNET / TELEFONE ADM "/>
    <m/>
    <n v="20"/>
    <n v="229810.56008"/>
    <x v="84"/>
    <x v="0"/>
    <n v="7"/>
    <x v="6"/>
    <x v="1"/>
    <x v="0"/>
  </r>
  <r>
    <d v="2025-07-29T00:00:00"/>
    <s v="UNIFORMES-UNIFORMES"/>
    <m/>
    <n v="1428"/>
    <n v="228382.56008"/>
    <x v="19"/>
    <x v="0"/>
    <n v="7"/>
    <x v="6"/>
    <x v="1"/>
    <x v="0"/>
  </r>
  <r>
    <d v="2025-07-29T00:00:00"/>
    <s v="UBER / RENATO-SERVIÇO MOTOBOY / UBER "/>
    <m/>
    <n v="50"/>
    <n v="228332.56008"/>
    <x v="73"/>
    <x v="0"/>
    <n v="7"/>
    <x v="6"/>
    <x v="1"/>
    <x v="0"/>
  </r>
  <r>
    <d v="2025-07-29T00:00:00"/>
    <s v="VISITA TECNICA MAGNO P/ CMOC CUBATÃO-SERVIÇO LAVA JATO"/>
    <m/>
    <n v="59.204503682727257"/>
    <n v="228273.35557631726"/>
    <x v="47"/>
    <x v="0"/>
    <n v="7"/>
    <x v="6"/>
    <x v="1"/>
    <x v="0"/>
  </r>
  <r>
    <d v="2025-07-29T00:00:00"/>
    <s v="VISITA TECNICA MAGNO P/ CMOC CUBATÃO-COMBUSTIVEL VEICULOS"/>
    <m/>
    <n v="238.15239316006588"/>
    <n v="228035.20318315719"/>
    <x v="26"/>
    <x v="0"/>
    <n v="7"/>
    <x v="6"/>
    <x v="1"/>
    <x v="0"/>
  </r>
  <r>
    <d v="2025-07-29T00:00:00"/>
    <s v="VISITA TECNICA MAGNO P/ CMOC CUBATÃO-HOTEL FUNCIONARIOS"/>
    <m/>
    <n v="191.27608882111883"/>
    <n v="227843.92709433608"/>
    <x v="44"/>
    <x v="0"/>
    <n v="7"/>
    <x v="6"/>
    <x v="1"/>
    <x v="0"/>
  </r>
  <r>
    <d v="2025-07-29T00:00:00"/>
    <s v="VISITA TECNICA MAGNO P/ CMOC CUBATÃO-REFEIÇÕES FUNCIONARIOS "/>
    <m/>
    <n v="165.77261031163633"/>
    <n v="227678.15448402445"/>
    <x v="35"/>
    <x v="0"/>
    <n v="7"/>
    <x v="6"/>
    <x v="1"/>
    <x v="0"/>
  </r>
  <r>
    <d v="2025-07-29T00:00:00"/>
    <s v="VISITA TECNICA MAGNO P/ CMOC CUBATÃO-PEDAGIOS "/>
    <m/>
    <n v="157.84831520333285"/>
    <n v="227520.30616882112"/>
    <x v="72"/>
    <x v="0"/>
    <n v="7"/>
    <x v="6"/>
    <x v="1"/>
    <x v="0"/>
  </r>
  <r>
    <d v="2025-07-29T00:00:00"/>
    <s v="VISITA TECNICA MAGNO P/ CMOC CUBATÃO-SERVIÇO MOTOBOY / UBER "/>
    <m/>
    <n v="191.27608882111883"/>
    <n v="227329.03008"/>
    <x v="73"/>
    <x v="0"/>
    <n v="7"/>
    <x v="6"/>
    <x v="1"/>
    <x v="0"/>
  </r>
  <r>
    <d v="2025-07-29T00:00:00"/>
    <s v="MAURO J. MACEDO - PIX Josemacedo2412@gmail.com-SERVIÇO PLOTAGEM / ADESIVO / PLACAS / CRACHAS "/>
    <m/>
    <n v="650"/>
    <n v="226679.03008"/>
    <x v="75"/>
    <x v="0"/>
    <n v="7"/>
    <x v="6"/>
    <x v="1"/>
    <x v="0"/>
  </r>
  <r>
    <d v="2025-07-29T00:00:00"/>
    <s v="ESPEDITO NICOLAU DOS SANTOS - PIX 271.495.521-53-SERVIÇO PLOTAGEM / ADESIVO / PLACAS / CRACHAS "/>
    <m/>
    <n v="465"/>
    <n v="226214.03008"/>
    <x v="75"/>
    <x v="0"/>
    <n v="7"/>
    <x v="6"/>
    <x v="1"/>
    <x v="0"/>
  </r>
  <r>
    <d v="2025-07-30T00:00:00"/>
    <s v="LOCAÇÃO DE ANDAIMES-LOCAÇÃO ANDAIMES"/>
    <m/>
    <n v="27819.119999999999"/>
    <n v="198394.91008"/>
    <x v="99"/>
    <x v="0"/>
    <n v="7"/>
    <x v="6"/>
    <x v="1"/>
    <x v="0"/>
  </r>
  <r>
    <d v="2025-07-30T00:00:00"/>
    <s v="PASSAGEM FUNCIONARIO JOSIEL SILVA-PASSAGENS FUNCIONARIOS"/>
    <m/>
    <n v="120"/>
    <n v="198274.91008"/>
    <x v="36"/>
    <x v="0"/>
    <n v="7"/>
    <x v="6"/>
    <x v="1"/>
    <x v="0"/>
  </r>
  <r>
    <d v="2025-07-30T00:00:00"/>
    <s v="PASSAGEM FUNCIONÁRIO JOÃO DE DEUS-PASSAGENS FUNCIONARIOS"/>
    <m/>
    <n v="120"/>
    <n v="198154.91008"/>
    <x v="36"/>
    <x v="0"/>
    <n v="7"/>
    <x v="6"/>
    <x v="1"/>
    <x v="0"/>
  </r>
  <r>
    <d v="2025-07-30T00:00:00"/>
    <s v="CARLOS ALBERTO CONCEIÇÃO OLIVEIRA - PIX 231.200.612-04-PASSAGENS FUNCIONARIOS"/>
    <m/>
    <n v="80"/>
    <n v="198074.91008"/>
    <x v="36"/>
    <x v="0"/>
    <n v="7"/>
    <x v="6"/>
    <x v="1"/>
    <x v="0"/>
  </r>
  <r>
    <d v="2025-07-30T00:00:00"/>
    <s v="CARTÃO PARA TODOS-ASSISTENCIA MEDICA ADM "/>
    <m/>
    <n v="4128.3"/>
    <n v="193946.61008000001"/>
    <x v="100"/>
    <x v="0"/>
    <n v="7"/>
    <x v="6"/>
    <x v="1"/>
    <x v="0"/>
  </r>
  <r>
    <d v="2025-07-30T00:00:00"/>
    <s v="TINTAS E SOLVENTES / REEMBOLSO MAGNO-TINTAS E SOLVENTES"/>
    <m/>
    <n v="2050"/>
    <n v="191896.61008000001"/>
    <x v="34"/>
    <x v="0"/>
    <n v="7"/>
    <x v="6"/>
    <x v="1"/>
    <x v="0"/>
  </r>
  <r>
    <d v="2025-07-30T00:00:00"/>
    <s v="TINTAS REFIL EPSON-MATERIAIS DE INFORMATICA / COMPUTADOR"/>
    <m/>
    <n v="105"/>
    <n v="191791.61008000001"/>
    <x v="70"/>
    <x v="0"/>
    <n v="7"/>
    <x v="6"/>
    <x v="1"/>
    <x v="0"/>
  </r>
  <r>
    <d v="2025-07-30T00:00:00"/>
    <s v="ARTHUR RODRIGUES SEIDEMAN - PIX (64) 9 9302-3866-TRANSPORTE FUNCIONARIOS "/>
    <m/>
    <n v="3150"/>
    <n v="188641.61008000001"/>
    <x v="39"/>
    <x v="0"/>
    <n v="7"/>
    <x v="6"/>
    <x v="1"/>
    <x v="0"/>
  </r>
  <r>
    <d v="2025-07-30T00:00:00"/>
    <s v="LIMPEZA ADM TRINDADE 9 LIMPEZA 08/06 A 26/07-SERVIÇO LIMPEZA ALOJAMENTO/ESCRITORIO"/>
    <m/>
    <n v="2350"/>
    <n v="186291.61008000001"/>
    <x v="61"/>
    <x v="0"/>
    <n v="7"/>
    <x v="6"/>
    <x v="1"/>
    <x v="0"/>
  </r>
  <r>
    <d v="2025-07-30T00:00:00"/>
    <s v="REEMBOLSO REINALDO-COMBUSTIVEL EQUIPAMENTOS"/>
    <m/>
    <n v="28.95"/>
    <n v="186262.66008"/>
    <x v="27"/>
    <x v="0"/>
    <n v="7"/>
    <x v="6"/>
    <x v="1"/>
    <x v="0"/>
  </r>
  <r>
    <d v="2025-07-30T00:00:00"/>
    <s v="REEMBOLSO REINALDO-MANGUEIRAS / CONEXÕES"/>
    <m/>
    <n v="347"/>
    <n v="185915.66008"/>
    <x v="106"/>
    <x v="0"/>
    <n v="7"/>
    <x v="6"/>
    <x v="1"/>
    <x v="0"/>
  </r>
  <r>
    <d v="2025-07-30T00:00:00"/>
    <s v="REEMBOLSO REINALDO-MANUTENÇÃO/PEÇAS  VEICULOS"/>
    <m/>
    <n v="550"/>
    <n v="185365.66008"/>
    <x v="43"/>
    <x v="0"/>
    <n v="7"/>
    <x v="6"/>
    <x v="1"/>
    <x v="0"/>
  </r>
  <r>
    <d v="2025-07-30T00:00:00"/>
    <s v="REEMBOLSO REINALDO-MANGUEIRAS / CONEXÕES"/>
    <m/>
    <n v="675.35"/>
    <n v="184690.31008"/>
    <x v="106"/>
    <x v="0"/>
    <n v="7"/>
    <x v="6"/>
    <x v="1"/>
    <x v="0"/>
  </r>
  <r>
    <d v="2025-07-30T00:00:00"/>
    <s v="REEMBOLSO REINALDO-MATERIAIS DE CONSUMO EM OBRAS "/>
    <m/>
    <n v="200"/>
    <n v="184490.31008"/>
    <x v="23"/>
    <x v="0"/>
    <n v="7"/>
    <x v="6"/>
    <x v="1"/>
    <x v="0"/>
  </r>
  <r>
    <d v="2025-07-30T00:00:00"/>
    <s v="MATERIAIS DE LIMPEZA-MATERIAIS DE LIMPEZA / HIGIENE "/>
    <m/>
    <n v="117.41"/>
    <n v="184372.90007999999"/>
    <x v="28"/>
    <x v="0"/>
    <n v="7"/>
    <x v="6"/>
    <x v="1"/>
    <x v="0"/>
  </r>
  <r>
    <d v="2025-07-30T00:00:00"/>
    <s v="REFEIÇÃO / REEMBOLSO MAGNO-REFEIÇÕES FUNCIONARIOS "/>
    <m/>
    <n v="23"/>
    <n v="184349.90007999999"/>
    <x v="35"/>
    <x v="0"/>
    <n v="7"/>
    <x v="6"/>
    <x v="1"/>
    <x v="0"/>
  </r>
  <r>
    <d v="2025-07-30T00:00:00"/>
    <s v="EPIS / REEMBOLSO MAGNO-EPIS"/>
    <m/>
    <n v="336.85"/>
    <n v="184013.05007999999"/>
    <x v="20"/>
    <x v="0"/>
    <n v="7"/>
    <x v="6"/>
    <x v="1"/>
    <x v="0"/>
  </r>
  <r>
    <d v="2025-07-30T00:00:00"/>
    <s v="FERRAMENTAS MANUAIS / REEMBOLSO MAGNO-MATERIAIS / FERRAMENTAS  MANUAIS "/>
    <m/>
    <n v="262"/>
    <n v="183751.05007999999"/>
    <x v="18"/>
    <x v="0"/>
    <n v="7"/>
    <x v="6"/>
    <x v="1"/>
    <x v="0"/>
  </r>
  <r>
    <d v="2025-07-30T00:00:00"/>
    <s v="DESPESA VIAGEM MAGNO P/ OBRA ELETROBRAS-COMBUSTIVEL VEICULOS"/>
    <m/>
    <n v="842.85373809868872"/>
    <n v="182908.19634190129"/>
    <x v="26"/>
    <x v="0"/>
    <n v="7"/>
    <x v="6"/>
    <x v="1"/>
    <x v="0"/>
  </r>
  <r>
    <d v="2025-07-30T00:00:00"/>
    <s v="DESPESA VIAGEM MAGNO P/ OBRA ELETROBRAS-REFEIÇÕES FUNCIONARIOS "/>
    <m/>
    <n v="537.39711740946814"/>
    <n v="182370.79922449181"/>
    <x v="35"/>
    <x v="0"/>
    <n v="7"/>
    <x v="6"/>
    <x v="1"/>
    <x v="0"/>
  </r>
  <r>
    <d v="2025-07-30T00:00:00"/>
    <s v="DESPESA VIAGEM MAGNO P/ OBRA ELETROBRAS-PEDAGIOS "/>
    <m/>
    <n v="188.28650733139679"/>
    <n v="182182.51271716043"/>
    <x v="72"/>
    <x v="0"/>
    <n v="7"/>
    <x v="6"/>
    <x v="1"/>
    <x v="0"/>
  </r>
  <r>
    <d v="2025-07-30T00:00:00"/>
    <s v="DESPESA VIAGEM MAGNO P/ OBRA ELETROBRAS-SERVIÇO LIMPEZA ALOJAMENTO/ESCRITORIO"/>
    <m/>
    <n v="105.48263716044637"/>
    <n v="182077.03007999997"/>
    <x v="61"/>
    <x v="0"/>
    <n v="7"/>
    <x v="6"/>
    <x v="1"/>
    <x v="0"/>
  </r>
  <r>
    <d v="2025-07-30T00:00:00"/>
    <s v="EXAMES - ASO-EXAMES "/>
    <m/>
    <n v="1036.6400000000001"/>
    <n v="181040.39007999995"/>
    <x v="56"/>
    <x v="0"/>
    <n v="7"/>
    <x v="6"/>
    <x v="1"/>
    <x v="0"/>
  </r>
  <r>
    <d v="2025-07-30T00:00:00"/>
    <s v="COMBUSTÍVEL EQUIPAMENTO-COMBUSTIVEL EQUIPAMENTOS"/>
    <m/>
    <n v="546.76"/>
    <n v="180493.63007999994"/>
    <x v="27"/>
    <x v="0"/>
    <n v="7"/>
    <x v="6"/>
    <x v="1"/>
    <x v="0"/>
  </r>
  <r>
    <d v="2025-07-30T00:00:00"/>
    <s v="COMBUSTÍVEL VEÍCULOS-COMBUSTIVEL VEICULOS"/>
    <m/>
    <n v="1259.99"/>
    <n v="179233.64007999995"/>
    <x v="26"/>
    <x v="0"/>
    <n v="7"/>
    <x v="6"/>
    <x v="1"/>
    <x v="0"/>
  </r>
  <r>
    <d v="2025-07-30T00:00:00"/>
    <s v="MANUTENÇÃO COMPRESSOR 90 PCM-MANUTENÇÃO/PEÇAS MAQUINAS E EQUIPAMENTOS"/>
    <m/>
    <n v="882"/>
    <n v="178351.64007999995"/>
    <x v="48"/>
    <x v="0"/>
    <n v="7"/>
    <x v="6"/>
    <x v="1"/>
    <x v="0"/>
  </r>
  <r>
    <d v="2025-07-30T00:00:00"/>
    <s v="MANUTENÇÃO COMPRESSOR 90 PCM-MANUTENÇÃO/PEÇAS MAQUINAS E EQUIPAMENTOS"/>
    <m/>
    <n v="1710"/>
    <n v="176641.64007999995"/>
    <x v="48"/>
    <x v="0"/>
    <n v="7"/>
    <x v="6"/>
    <x v="1"/>
    <x v="0"/>
  </r>
  <r>
    <d v="2025-07-30T00:00:00"/>
    <s v="LOCAÇÃO VEÍCULO HB20 REF. 17/06 A 17/07/25-LOCAÇAO VEICULOS "/>
    <m/>
    <n v="2835.41"/>
    <n v="173806.23007999995"/>
    <x v="68"/>
    <x v="0"/>
    <n v="7"/>
    <x v="6"/>
    <x v="1"/>
    <x v="0"/>
  </r>
  <r>
    <d v="2025-07-30T00:00:00"/>
    <s v="JEFFERSON DE CARVALHO - PIX (21) 9 8246-3495-FRETE TINTAS E SOLVENTE"/>
    <m/>
    <n v="2500"/>
    <n v="171306.23007999995"/>
    <x v="115"/>
    <x v="0"/>
    <n v="7"/>
    <x v="6"/>
    <x v="1"/>
    <x v="0"/>
  </r>
  <r>
    <d v="2025-07-30T00:00:00"/>
    <s v="LOCAÇÃO VEÍCULOS 16/06 A 16/07-LOCAÇAO VEICULOS "/>
    <m/>
    <n v="2823.74"/>
    <n v="168482.49007999996"/>
    <x v="68"/>
    <x v="0"/>
    <n v="7"/>
    <x v="6"/>
    <x v="1"/>
    <x v="0"/>
  </r>
  <r>
    <d v="2025-07-30T00:00:00"/>
    <s v="CALIBRAÇÃO DE 01 CONDUTIVÍMETRO, 01 MEDIDOR DE ESPESSURA-EQUIPAMENTOS DE AFERIÇÃO"/>
    <m/>
    <n v="460"/>
    <n v="168022.49007999996"/>
    <x v="134"/>
    <x v="0"/>
    <n v="7"/>
    <x v="6"/>
    <x v="1"/>
    <x v="0"/>
  </r>
  <r>
    <d v="2025-07-30T00:00:00"/>
    <s v="CLARO TELEFONIA REF. 06/2025-INTERNET / TELEFONE ADM "/>
    <m/>
    <n v="339.41"/>
    <n v="167683.08007999996"/>
    <x v="84"/>
    <x v="0"/>
    <n v="7"/>
    <x v="6"/>
    <x v="1"/>
    <x v="0"/>
  </r>
  <r>
    <d v="2025-07-30T00:00:00"/>
    <s v="MATERIAIS DE CONSUMO-MATERIAIS DE CONSUMO EM OBRAS "/>
    <m/>
    <n v="134.08000000000001"/>
    <n v="167549.00007999997"/>
    <x v="23"/>
    <x v="0"/>
    <n v="7"/>
    <x v="6"/>
    <x v="1"/>
    <x v="0"/>
  </r>
  <r>
    <d v="2025-07-30T00:00:00"/>
    <s v="MATERIAIS DE CONSUMO-MATERIAIS DE CONSUMO EM OBRAS "/>
    <m/>
    <n v="195.61"/>
    <n v="167353.39007999998"/>
    <x v="23"/>
    <x v="0"/>
    <n v="7"/>
    <x v="6"/>
    <x v="1"/>
    <x v="0"/>
  </r>
  <r>
    <d v="2025-07-30T00:00:00"/>
    <s v="LOCAÇÃO RÁDIO PERÍODO 15/05 A 14/06-LOCAÇAO RADIOS DE COMUNICAÇÃO"/>
    <m/>
    <n v="900"/>
    <n v="166453.39007999998"/>
    <x v="101"/>
    <x v="0"/>
    <n v="7"/>
    <x v="6"/>
    <x v="1"/>
    <x v="0"/>
  </r>
  <r>
    <d v="2025-07-30T00:00:00"/>
    <s v="END ARAUJO ELETRONICA - PIX 05.556.554/0001-93-EQUIPAMENTOS DE AFERIÇÃO"/>
    <m/>
    <n v="2060"/>
    <n v="164393.39007999998"/>
    <x v="134"/>
    <x v="0"/>
    <n v="7"/>
    <x v="6"/>
    <x v="1"/>
    <x v="0"/>
  </r>
  <r>
    <d v="2025-07-30T00:00:00"/>
    <s v="TREINAMENTO NR10 BASICO / NR35/ NR10 COMPLEMENTAR-CURSOS / TREINAMENTOS "/>
    <m/>
    <n v="1084.2"/>
    <n v="163309.19007999997"/>
    <x v="63"/>
    <x v="0"/>
    <n v="7"/>
    <x v="6"/>
    <x v="1"/>
    <x v="0"/>
  </r>
  <r>
    <d v="2025-07-30T00:00:00"/>
    <s v="EPIS-EPIS"/>
    <m/>
    <n v="240"/>
    <n v="163069.19007999997"/>
    <x v="20"/>
    <x v="0"/>
    <n v="7"/>
    <x v="6"/>
    <x v="1"/>
    <x v="0"/>
  </r>
  <r>
    <d v="2025-07-30T00:00:00"/>
    <s v="LOCAÇÃO RADIO REF. MÊS 06/2025-LOCAÇAO RADIOS DE COMUNICAÇÃO"/>
    <m/>
    <n v="780"/>
    <n v="162289.19007999997"/>
    <x v="101"/>
    <x v="0"/>
    <n v="7"/>
    <x v="6"/>
    <x v="1"/>
    <x v="0"/>
  </r>
  <r>
    <d v="2025-07-30T00:00:00"/>
    <s v="FERRAMENTAS MANUAIS-MATERIAIS / FERRAMENTAS  MANUAIS "/>
    <m/>
    <n v="722"/>
    <n v="161567.19007999997"/>
    <x v="18"/>
    <x v="0"/>
    <n v="7"/>
    <x v="6"/>
    <x v="1"/>
    <x v="0"/>
  </r>
  <r>
    <d v="2025-07-30T00:00:00"/>
    <s v="LOCAÇÃO DE CONTAINER REF. PERÍODO 02/07 A 02/08-LOCAÇÃO CONTAINER "/>
    <m/>
    <n v="500"/>
    <n v="161067.19007999997"/>
    <x v="22"/>
    <x v="0"/>
    <n v="7"/>
    <x v="6"/>
    <x v="1"/>
    <x v="0"/>
  </r>
  <r>
    <d v="2025-07-30T00:00:00"/>
    <s v="LOCAÇÃO CONTAINER REF. 02/07 A 31/07-LOCAÇÃO CONTAINER "/>
    <m/>
    <n v="633.54"/>
    <n v="160433.65007999996"/>
    <x v="22"/>
    <x v="0"/>
    <n v="7"/>
    <x v="6"/>
    <x v="1"/>
    <x v="0"/>
  </r>
  <r>
    <d v="2025-07-30T00:00:00"/>
    <s v="TINTAS E SOLVENTES-TINTAS E SOLVENTES"/>
    <m/>
    <n v="262"/>
    <n v="160171.65007999996"/>
    <x v="34"/>
    <x v="0"/>
    <n v="7"/>
    <x v="6"/>
    <x v="1"/>
    <x v="0"/>
  </r>
  <r>
    <d v="2025-07-30T00:00:00"/>
    <s v="MANUTENÇÃO EQUIPAMENTOS-MANUTENÇÃO/PEÇAS MAQUINAS E EQUIPAMENTOS"/>
    <m/>
    <n v="461"/>
    <n v="159710.65007999996"/>
    <x v="48"/>
    <x v="0"/>
    <n v="7"/>
    <x v="6"/>
    <x v="1"/>
    <x v="0"/>
  </r>
  <r>
    <d v="2025-07-30T00:00:00"/>
    <s v="MANUTENÇÃO EQUIPAMENTOS-MANUTENÇÃO/PEÇAS MAQUINAS E EQUIPAMENTOS"/>
    <m/>
    <n v="1183.9000000000001"/>
    <n v="158526.75007999997"/>
    <x v="48"/>
    <x v="0"/>
    <n v="7"/>
    <x v="6"/>
    <x v="1"/>
    <x v="0"/>
  </r>
  <r>
    <d v="2025-07-30T00:00:00"/>
    <s v="TINTAS E SOLVENTES-TINTAS E SOLVENTES"/>
    <m/>
    <n v="1095"/>
    <n v="157431.75007999997"/>
    <x v="34"/>
    <x v="0"/>
    <n v="7"/>
    <x v="6"/>
    <x v="1"/>
    <x v="0"/>
  </r>
  <r>
    <d v="2025-07-30T00:00:00"/>
    <s v="MAT. CONSUMO-MATERIAIS DE CONSUMO EM OBRAS "/>
    <m/>
    <n v="345"/>
    <n v="157086.75007999997"/>
    <x v="23"/>
    <x v="0"/>
    <n v="7"/>
    <x v="6"/>
    <x v="1"/>
    <x v="0"/>
  </r>
  <r>
    <d v="2025-07-30T00:00:00"/>
    <s v="TINTAS E SOLVENTES-TINTAS E SOLVENTES"/>
    <m/>
    <n v="2996"/>
    <n v="154090.75007999997"/>
    <x v="34"/>
    <x v="0"/>
    <n v="7"/>
    <x v="6"/>
    <x v="1"/>
    <x v="0"/>
  </r>
  <r>
    <d v="2025-07-30T00:00:00"/>
    <s v="MATERIAIS DE ESCRITORIO-MATERIAS DE ESCRITORIO"/>
    <m/>
    <n v="197.87"/>
    <n v="153892.88007999997"/>
    <x v="64"/>
    <x v="0"/>
    <n v="7"/>
    <x v="6"/>
    <x v="1"/>
    <x v="0"/>
  </r>
  <r>
    <d v="2025-07-30T00:00:00"/>
    <s v="UNIFORMES NR10 E ANTI ACIDO-UNIFORMES"/>
    <m/>
    <n v="1468.34"/>
    <n v="152424.54007999998"/>
    <x v="19"/>
    <x v="0"/>
    <n v="7"/>
    <x v="6"/>
    <x v="1"/>
    <x v="0"/>
  </r>
  <r>
    <d v="2025-07-30T00:00:00"/>
    <s v="EPIS-EPIS"/>
    <m/>
    <n v="1320.2"/>
    <n v="151104.34007999997"/>
    <x v="20"/>
    <x v="0"/>
    <n v="7"/>
    <x v="6"/>
    <x v="1"/>
    <x v="0"/>
  </r>
  <r>
    <d v="2025-07-30T00:00:00"/>
    <s v="EPIS-EPIS"/>
    <m/>
    <n v="1179.72"/>
    <n v="149924.62007999996"/>
    <x v="20"/>
    <x v="0"/>
    <n v="7"/>
    <x v="6"/>
    <x v="1"/>
    <x v="0"/>
  </r>
  <r>
    <d v="2025-07-30T00:00:00"/>
    <s v="EPIS-EPIS"/>
    <m/>
    <n v="1688.73"/>
    <n v="148235.89007999995"/>
    <x v="20"/>
    <x v="0"/>
    <n v="7"/>
    <x v="6"/>
    <x v="1"/>
    <x v="0"/>
  </r>
  <r>
    <d v="2025-07-30T00:00:00"/>
    <s v="TREINAMENTO NR18 / NR33/  NR34/ NR35-CURSOS / TREINAMENTOS "/>
    <m/>
    <n v="894.35"/>
    <n v="147341.54007999995"/>
    <x v="63"/>
    <x v="0"/>
    <n v="7"/>
    <x v="6"/>
    <x v="1"/>
    <x v="0"/>
  </r>
  <r>
    <d v="2025-07-30T00:00:00"/>
    <s v="MATERIAIS DE CONSUMO-MATERIAIS DE CONSUMO EM OBRAS "/>
    <m/>
    <n v="550"/>
    <n v="146791.54007999995"/>
    <x v="23"/>
    <x v="0"/>
    <n v="7"/>
    <x v="6"/>
    <x v="1"/>
    <x v="0"/>
  </r>
  <r>
    <d v="2025-07-30T00:00:00"/>
    <s v="FERRAMENTA MANUAL - CABO P/ ENXADA-MATERIAIS / FERRAMENTAS  MANUAIS "/>
    <m/>
    <n v="150"/>
    <n v="146641.54007999995"/>
    <x v="18"/>
    <x v="0"/>
    <n v="7"/>
    <x v="6"/>
    <x v="1"/>
    <x v="0"/>
  </r>
  <r>
    <d v="2025-07-30T00:00:00"/>
    <s v="CAMARA DE AR CARRINHO-MANUTENÇÃO/PEÇAS MAQUINAS E EQUIPAMENTOS"/>
    <m/>
    <n v="25"/>
    <n v="146616.54007999995"/>
    <x v="48"/>
    <x v="0"/>
    <n v="7"/>
    <x v="6"/>
    <x v="1"/>
    <x v="0"/>
  </r>
  <r>
    <d v="2025-07-31T00:00:00"/>
    <s v="PARCELAMENTO RFB 2435 01-60-PARCELAMENTO"/>
    <m/>
    <n v="55645.440000000002"/>
    <n v="90971.100079999946"/>
    <x v="10"/>
    <x v="0"/>
    <n v="7"/>
    <x v="6"/>
    <x v="1"/>
    <x v="0"/>
  </r>
  <r>
    <d v="2025-07-31T00:00:00"/>
    <s v="EMPRESTIMO DE CAPITAL - PORTO FERREIRA-PAGAMENTOS EMPRESTIMOS"/>
    <m/>
    <n v="15244.29"/>
    <n v="75726.810079999937"/>
    <x v="4"/>
    <x v="0"/>
    <n v="7"/>
    <x v="6"/>
    <x v="1"/>
    <x v="0"/>
  </r>
  <r>
    <d v="2025-07-31T00:00:00"/>
    <s v="MANGUEIRAS E CONEXÕES-MANGUEIRAS / CONEXÕES"/>
    <m/>
    <n v="159"/>
    <n v="75567.810079999937"/>
    <x v="106"/>
    <x v="0"/>
    <n v="7"/>
    <x v="6"/>
    <x v="1"/>
    <x v="0"/>
  </r>
  <r>
    <d v="2025-07-31T00:00:00"/>
    <s v="DESPESAS REF. SEMANA 28/07 A 01/08-REFEIÇÕES FUNCIONARIOS "/>
    <m/>
    <n v="160"/>
    <n v="75407.810079999937"/>
    <x v="35"/>
    <x v="0"/>
    <n v="7"/>
    <x v="6"/>
    <x v="1"/>
    <x v="0"/>
  </r>
  <r>
    <d v="2025-07-31T00:00:00"/>
    <s v="DESPESAS REF. SEMANA 28/07 A 01/08-PASSAGENS FUNCIONARIOS"/>
    <m/>
    <n v="450"/>
    <n v="74957.810079999937"/>
    <x v="36"/>
    <x v="0"/>
    <n v="7"/>
    <x v="6"/>
    <x v="1"/>
    <x v="0"/>
  </r>
  <r>
    <d v="2025-07-31T00:00:00"/>
    <s v="AC SERVICO E TRANSPORTE LTDA - (85) 9 8700-1111-GUINCHO "/>
    <m/>
    <n v="450"/>
    <n v="74507.810079999937"/>
    <x v="46"/>
    <x v="0"/>
    <n v="7"/>
    <x v="6"/>
    <x v="1"/>
    <x v="0"/>
  </r>
  <r>
    <d v="2025-07-31T00:00:00"/>
    <s v="J. P. H. BORDADOS LTDA - ME - PIX 05.480.460/0001-88-UNIFORMES"/>
    <m/>
    <n v="2739.1"/>
    <n v="71768.710079999932"/>
    <x v="19"/>
    <x v="0"/>
    <n v="7"/>
    <x v="6"/>
    <x v="1"/>
    <x v="0"/>
  </r>
  <r>
    <d v="2025-07-31T00:00:00"/>
    <s v="SILAS VILIAM FELIPE - PIX 870.522.291-53-FRETE MATERIAIS E EQUIPAMENTOS"/>
    <m/>
    <n v="8000"/>
    <n v="63768.710079999932"/>
    <x v="40"/>
    <x v="0"/>
    <n v="7"/>
    <x v="6"/>
    <x v="1"/>
    <x v="0"/>
  </r>
  <r>
    <d v="2025-07-31T00:00:00"/>
    <s v="FORMULA R PNEUS - PIX : 00.905.653/0001-10-MANUTENÇÃO/PEÇAS  VEICULOS"/>
    <m/>
    <n v="250"/>
    <n v="63518.710079999932"/>
    <x v="43"/>
    <x v="0"/>
    <n v="7"/>
    <x v="6"/>
    <x v="1"/>
    <x v="0"/>
  </r>
  <r>
    <d v="2025-07-31T00:00:00"/>
    <s v="PARCELAMENTO PGFN SISPAR 012544350-PARCELAMENTO"/>
    <m/>
    <n v="2370.5100000000002"/>
    <n v="61148.20007999993"/>
    <x v="10"/>
    <x v="0"/>
    <n v="7"/>
    <x v="6"/>
    <x v="1"/>
    <x v="0"/>
  </r>
  <r>
    <d v="2025-07-31T00:00:00"/>
    <s v="PARCELAMENTO PGFN SISPAR 012544309-PARCELAMENTO"/>
    <m/>
    <n v="554.42999999999995"/>
    <n v="60593.770079999929"/>
    <x v="10"/>
    <x v="0"/>
    <n v="7"/>
    <x v="6"/>
    <x v="1"/>
    <x v="0"/>
  </r>
  <r>
    <d v="2025-07-31T00:00:00"/>
    <s v="PARCELMANETO PGFN 011468295-PARCELAMENTO"/>
    <m/>
    <n v="15063.94"/>
    <n v="45529.830079999927"/>
    <x v="10"/>
    <x v="0"/>
    <n v="7"/>
    <x v="6"/>
    <x v="1"/>
    <x v="0"/>
  </r>
  <r>
    <d v="2025-07-31T00:00:00"/>
    <s v="PGFN - SISPAR: 012850218 REF. 06/2025-PARCELAMENTO"/>
    <m/>
    <n v="9870.81"/>
    <n v="35659.020079999929"/>
    <x v="10"/>
    <x v="0"/>
    <n v="7"/>
    <x v="6"/>
    <x v="1"/>
    <x v="0"/>
  </r>
  <r>
    <d v="2025-07-31T00:00:00"/>
    <s v="PARCELAMENTO PGFN 011319136 1 - 60-PARCELAMENTO"/>
    <m/>
    <n v="9477.7199999999993"/>
    <n v="26181.300079999928"/>
    <x v="10"/>
    <x v="0"/>
    <n v="7"/>
    <x v="6"/>
    <x v="1"/>
    <x v="0"/>
  </r>
  <r>
    <d v="2025-07-31T00:00:00"/>
    <s v="MARIA DA FE VIDAL PASCOA - PIX 07.430.239/0001-40-COMBUSTIVEL VEICULOS"/>
    <m/>
    <n v="1500"/>
    <n v="24681.300079999928"/>
    <x v="26"/>
    <x v="0"/>
    <n v="7"/>
    <x v="6"/>
    <x v="1"/>
    <x v="0"/>
  </r>
  <r>
    <d v="2025-07-31T00:00:00"/>
    <s v="BOLHAS DE ACRILICO PARA REFLETOR-MATERIAIS DE CONSUMO EM OBRAS "/>
    <m/>
    <n v="580"/>
    <n v="24101.300079999928"/>
    <x v="23"/>
    <x v="0"/>
    <n v="7"/>
    <x v="6"/>
    <x v="1"/>
    <x v="0"/>
  </r>
  <r>
    <d v="2025-07-31T00:00:00"/>
    <s v="COMBUSTIVEL RANGER-COMBUSTIVEL VEICULOS"/>
    <m/>
    <n v="435.22"/>
    <n v="23666.080079999927"/>
    <x v="26"/>
    <x v="0"/>
    <n v="7"/>
    <x v="6"/>
    <x v="1"/>
    <x v="0"/>
  </r>
  <r>
    <d v="2025-07-31T00:00:00"/>
    <s v="RODRIGO DANIEL DA CONCEIÇAO - PIX 017.143.291-60-SERVIÇO ELETRICO "/>
    <m/>
    <n v="1200"/>
    <n v="22466.080079999927"/>
    <x v="94"/>
    <x v="0"/>
    <n v="7"/>
    <x v="6"/>
    <x v="1"/>
    <x v="0"/>
  </r>
  <r>
    <d v="2025-07-31T00:00:00"/>
    <s v="GABRIELLE ELIAS DE FREITAS - PIX (64) 9 9259-1215-FRETE TRANSPORTADORA"/>
    <m/>
    <n v="100"/>
    <n v="22366.080079999927"/>
    <x v="31"/>
    <x v="0"/>
    <n v="7"/>
    <x v="6"/>
    <x v="1"/>
    <x v="0"/>
  </r>
  <r>
    <d v="2025-07-31T00:00:00"/>
    <s v="VALE TRANSPORTE REF. 21 DIAS-TRANSPORTE FUNCIONARIOS "/>
    <m/>
    <n v="180.6"/>
    <n v="22185.480079999928"/>
    <x v="39"/>
    <x v="0"/>
    <n v="7"/>
    <x v="6"/>
    <x v="1"/>
    <x v="0"/>
  </r>
  <r>
    <d v="2025-07-31T00:00:00"/>
    <s v="VALE TRANSPORTE REF. 21 DIAS-TRANSPORTE FUNCIONARIOS "/>
    <m/>
    <n v="180.6"/>
    <n v="22004.88007999993"/>
    <x v="39"/>
    <x v="0"/>
    <n v="7"/>
    <x v="6"/>
    <x v="1"/>
    <x v="0"/>
  </r>
  <r>
    <d v="2025-07-31T00:00:00"/>
    <s v="VALE TRANSPORTE REF. 21 DIAS-TRANSPORTE FUNCIONARIOS "/>
    <m/>
    <n v="163.4"/>
    <n v="21841.480079999928"/>
    <x v="39"/>
    <x v="0"/>
    <n v="7"/>
    <x v="6"/>
    <x v="1"/>
    <x v="0"/>
  </r>
  <r>
    <d v="2025-07-31T00:00:00"/>
    <s v="VALE TRANSPORTE REF. 21 DIAS-TRANSPORTE FUNCIONARIOS "/>
    <m/>
    <n v="180.6"/>
    <n v="21660.88007999993"/>
    <x v="39"/>
    <x v="0"/>
    <n v="7"/>
    <x v="6"/>
    <x v="1"/>
    <x v="0"/>
  </r>
  <r>
    <d v="2025-07-31T00:00:00"/>
    <s v="CLEBISOM TIAGO NUNES-FERIAS "/>
    <m/>
    <n v="3918.61"/>
    <n v="17742.270079999929"/>
    <x v="25"/>
    <x v="0"/>
    <n v="7"/>
    <x v="6"/>
    <x v="1"/>
    <x v="0"/>
  </r>
  <r>
    <d v="2025-07-31T00:00:00"/>
    <s v="HERIVELTON PAULINO DE LEMOS FILHO-FERIAS "/>
    <m/>
    <n v="3567.95"/>
    <n v="14174.320079999929"/>
    <x v="25"/>
    <x v="0"/>
    <n v="7"/>
    <x v="6"/>
    <x v="1"/>
    <x v="0"/>
  </r>
  <r>
    <d v="2025-07-31T00:00:00"/>
    <s v="JOAO BOSCO ALVES PAIVA - PIX (85) 9 9686-5845-MANUTENÇÃO/PEÇAS  VEICULOS"/>
    <m/>
    <n v="650"/>
    <n v="13524.320079999929"/>
    <x v="43"/>
    <x v="0"/>
    <n v="7"/>
    <x v="6"/>
    <x v="1"/>
    <x v="0"/>
  </r>
  <r>
    <d v="2025-07-31T00:00:00"/>
    <s v="JOAO BOSCO ALVES PAIVA - PIX (85) 9 9686-5845-MANUTENÇÃO/PEÇAS  VEICULOS"/>
    <m/>
    <n v="615"/>
    <n v="12909.320079999929"/>
    <x v="43"/>
    <x v="0"/>
    <n v="7"/>
    <x v="6"/>
    <x v="1"/>
    <x v="0"/>
  </r>
  <r>
    <d v="2025-07-31T00:00:00"/>
    <s v="saldo "/>
    <m/>
    <n v="12909.32"/>
    <n v="0"/>
    <x v="110"/>
    <x v="0"/>
    <n v="7"/>
    <x v="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96DB9-9020-4D7B-B367-1A8784609F1B}" name="Tabela dinâmica1" cacheId="38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3:R144" firstHeaderRow="1" firstDataRow="3" firstDataCol="1" rowPageCount="1" colPageCount="1"/>
  <pivotFields count="11">
    <pivotField showAll="0"/>
    <pivotField showAll="0"/>
    <pivotField dataField="1" showAll="0"/>
    <pivotField dataField="1" showAll="0"/>
    <pivotField numFmtId="166" showAll="0"/>
    <pivotField axis="axisRow" showAll="0">
      <items count="265">
        <item m="1" x="211"/>
        <item m="1" x="145"/>
        <item m="1" x="146"/>
        <item m="1" x="192"/>
        <item m="1" x="171"/>
        <item m="1" x="249"/>
        <item m="1" x="218"/>
        <item m="1" x="206"/>
        <item m="1" x="257"/>
        <item m="1" x="147"/>
        <item m="1" x="247"/>
        <item m="1" x="195"/>
        <item m="1" x="212"/>
        <item x="91"/>
        <item x="114"/>
        <item m="1" x="144"/>
        <item x="13"/>
        <item x="12"/>
        <item m="1" x="150"/>
        <item m="1" x="252"/>
        <item m="1" x="261"/>
        <item m="1" x="174"/>
        <item m="1" x="204"/>
        <item m="1" x="188"/>
        <item m="1" x="184"/>
        <item m="1" x="168"/>
        <item m="1" x="235"/>
        <item m="1" x="200"/>
        <item m="1" x="153"/>
        <item m="1" x="202"/>
        <item m="1" x="177"/>
        <item x="104"/>
        <item m="1" x="199"/>
        <item x="109"/>
        <item m="1" x="143"/>
        <item m="1" x="244"/>
        <item m="1" x="178"/>
        <item m="1" x="183"/>
        <item m="1" x="189"/>
        <item m="1" x="155"/>
        <item m="1" x="263"/>
        <item m="1" x="208"/>
        <item m="1" x="193"/>
        <item m="1" x="191"/>
        <item m="1" x="213"/>
        <item m="1" x="203"/>
        <item m="1" x="201"/>
        <item m="1" x="166"/>
        <item m="1" x="185"/>
        <item m="1" x="229"/>
        <item m="1" x="156"/>
        <item m="1" x="149"/>
        <item x="102"/>
        <item x="54"/>
        <item m="1" x="158"/>
        <item m="1" x="210"/>
        <item m="1" x="169"/>
        <item m="1" x="157"/>
        <item m="1" x="236"/>
        <item m="1" x="230"/>
        <item m="1" x="259"/>
        <item m="1" x="190"/>
        <item m="1" x="205"/>
        <item m="1" x="197"/>
        <item m="1" x="182"/>
        <item m="1" x="256"/>
        <item m="1" x="237"/>
        <item m="1" x="141"/>
        <item m="1" x="159"/>
        <item m="1" x="240"/>
        <item m="1" x="223"/>
        <item m="1" x="172"/>
        <item m="1" x="180"/>
        <item m="1" x="154"/>
        <item x="1"/>
        <item x="6"/>
        <item m="1" x="148"/>
        <item m="1" x="221"/>
        <item m="1" x="209"/>
        <item m="1" x="163"/>
        <item m="1" x="253"/>
        <item m="1" x="239"/>
        <item m="1" x="173"/>
        <item m="1" x="170"/>
        <item m="1" x="176"/>
        <item m="1" x="181"/>
        <item m="1" x="186"/>
        <item m="1" x="226"/>
        <item m="1" x="234"/>
        <item m="1" x="243"/>
        <item m="1" x="152"/>
        <item m="1" x="238"/>
        <item m="1" x="245"/>
        <item m="1" x="251"/>
        <item m="1" x="246"/>
        <item x="11"/>
        <item m="1" x="164"/>
        <item m="1" x="198"/>
        <item m="1" x="231"/>
        <item m="1" x="242"/>
        <item m="1" x="162"/>
        <item m="1" x="233"/>
        <item m="1" x="258"/>
        <item m="1" x="262"/>
        <item m="1" x="260"/>
        <item m="1" x="248"/>
        <item m="1" x="167"/>
        <item m="1" x="254"/>
        <item m="1" x="165"/>
        <item m="1" x="241"/>
        <item m="1" x="250"/>
        <item m="1" x="140"/>
        <item m="1" x="207"/>
        <item m="1" x="232"/>
        <item x="0"/>
        <item m="1" x="227"/>
        <item x="121"/>
        <item x="128"/>
        <item m="1" x="255"/>
        <item m="1" x="138"/>
        <item m="1" x="179"/>
        <item x="5"/>
        <item m="1" x="151"/>
        <item m="1" x="194"/>
        <item m="1" x="196"/>
        <item m="1" x="175"/>
        <item x="125"/>
        <item x="16"/>
        <item m="1" x="187"/>
        <item x="126"/>
        <item x="110"/>
        <item x="10"/>
        <item m="1" x="228"/>
        <item x="135"/>
        <item m="1" x="217"/>
        <item m="1" x="215"/>
        <item m="1" x="216"/>
        <item m="1" x="220"/>
        <item m="1" x="222"/>
        <item m="1" x="219"/>
        <item x="113"/>
        <item m="1" x="224"/>
        <item m="1" x="225"/>
        <item m="1" x="214"/>
        <item x="4"/>
        <item m="1" x="160"/>
        <item m="1" x="161"/>
        <item m="1" x="142"/>
        <item x="112"/>
        <item x="2"/>
        <item x="3"/>
        <item x="7"/>
        <item x="8"/>
        <item x="9"/>
        <item x="14"/>
        <item x="15"/>
        <item x="17"/>
        <item x="18"/>
        <item x="19"/>
        <item x="20"/>
        <item x="21"/>
        <item x="32"/>
        <item x="129"/>
        <item x="22"/>
        <item x="23"/>
        <item x="24"/>
        <item x="25"/>
        <item x="28"/>
        <item x="29"/>
        <item x="30"/>
        <item x="31"/>
        <item x="33"/>
        <item x="34"/>
        <item x="35"/>
        <item x="37"/>
        <item x="38"/>
        <item x="39"/>
        <item x="41"/>
        <item x="42"/>
        <item x="27"/>
        <item x="50"/>
        <item x="36"/>
        <item x="51"/>
        <item x="52"/>
        <item x="43"/>
        <item x="26"/>
        <item x="53"/>
        <item x="55"/>
        <item x="56"/>
        <item x="57"/>
        <item x="58"/>
        <item x="59"/>
        <item x="44"/>
        <item x="60"/>
        <item x="61"/>
        <item x="48"/>
        <item x="62"/>
        <item x="63"/>
        <item x="64"/>
        <item x="65"/>
        <item x="67"/>
        <item x="84"/>
        <item x="66"/>
        <item x="69"/>
        <item x="70"/>
        <item x="71"/>
        <item x="72"/>
        <item x="40"/>
        <item x="87"/>
        <item x="47"/>
        <item x="92"/>
        <item x="73"/>
        <item x="74"/>
        <item x="75"/>
        <item x="76"/>
        <item x="45"/>
        <item x="77"/>
        <item x="79"/>
        <item x="80"/>
        <item x="81"/>
        <item x="82"/>
        <item x="83"/>
        <item x="85"/>
        <item x="86"/>
        <item x="93"/>
        <item x="94"/>
        <item m="1" x="139"/>
        <item x="105"/>
        <item x="95"/>
        <item x="68"/>
        <item x="90"/>
        <item x="97"/>
        <item x="98"/>
        <item x="99"/>
        <item x="100"/>
        <item x="101"/>
        <item x="103"/>
        <item x="106"/>
        <item x="111"/>
        <item x="124"/>
        <item x="78"/>
        <item x="107"/>
        <item x="89"/>
        <item x="108"/>
        <item x="117"/>
        <item x="46"/>
        <item x="120"/>
        <item x="122"/>
        <item x="96"/>
        <item x="115"/>
        <item x="118"/>
        <item x="119"/>
        <item x="123"/>
        <item x="49"/>
        <item x="88"/>
        <item x="116"/>
        <item x="127"/>
        <item x="130"/>
        <item x="131"/>
        <item x="132"/>
        <item x="134"/>
        <item x="133"/>
        <item x="137"/>
        <item x="136"/>
        <item t="default"/>
      </items>
    </pivotField>
    <pivotField axis="axisPage" showAll="0">
      <items count="8">
        <item m="1" x="5"/>
        <item m="1" x="6"/>
        <item m="1" x="4"/>
        <item m="1" x="1"/>
        <item m="1" x="2"/>
        <item m="1" x="3"/>
        <item x="0"/>
        <item t="default"/>
      </items>
    </pivotField>
    <pivotField numFmtId="167" showAll="0"/>
    <pivotField axis="axisCol" showAll="0">
      <items count="15">
        <item x="0"/>
        <item x="1"/>
        <item x="2"/>
        <item x="3"/>
        <item x="4"/>
        <item x="5"/>
        <item x="6"/>
        <item m="1" x="8"/>
        <item m="1" x="9"/>
        <item m="1" x="10"/>
        <item m="1" x="11"/>
        <item m="1" x="12"/>
        <item m="1" x="13"/>
        <item m="1" x="7"/>
        <item t="default"/>
      </items>
    </pivotField>
    <pivotField showAll="0">
      <items count="7">
        <item x="0"/>
        <item x="1"/>
        <item x="2"/>
        <item x="3"/>
        <item x="4"/>
        <item m="1" x="5"/>
        <item t="default"/>
      </items>
    </pivotField>
    <pivotField showAll="0">
      <items count="10">
        <item x="0"/>
        <item m="1" x="3"/>
        <item m="1" x="5"/>
        <item m="1" x="4"/>
        <item m="1" x="7"/>
        <item m="1" x="8"/>
        <item m="1" x="2"/>
        <item m="1" x="6"/>
        <item m="1" x="1"/>
        <item t="default"/>
      </items>
    </pivotField>
  </pivotFields>
  <rowFields count="1">
    <field x="5"/>
  </rowFields>
  <rowItems count="139">
    <i>
      <x v="13"/>
    </i>
    <i>
      <x v="14"/>
    </i>
    <i>
      <x v="16"/>
    </i>
    <i>
      <x v="17"/>
    </i>
    <i>
      <x v="31"/>
    </i>
    <i>
      <x v="33"/>
    </i>
    <i>
      <x v="52"/>
    </i>
    <i>
      <x v="53"/>
    </i>
    <i>
      <x v="74"/>
    </i>
    <i>
      <x v="75"/>
    </i>
    <i>
      <x v="95"/>
    </i>
    <i>
      <x v="114"/>
    </i>
    <i>
      <x v="116"/>
    </i>
    <i>
      <x v="117"/>
    </i>
    <i>
      <x v="121"/>
    </i>
    <i>
      <x v="126"/>
    </i>
    <i>
      <x v="127"/>
    </i>
    <i>
      <x v="129"/>
    </i>
    <i>
      <x v="130"/>
    </i>
    <i>
      <x v="131"/>
    </i>
    <i>
      <x v="133"/>
    </i>
    <i>
      <x v="140"/>
    </i>
    <i>
      <x v="144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Fields count="2">
    <field x="8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pageFields count="1">
    <pageField fld="6" hier="-1"/>
  </pageFields>
  <dataFields count="2">
    <dataField name="Soma de Crédito" fld="2" baseField="0" baseItem="0"/>
    <dataField name="Soma de Débit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1CC39AD-A2AA-476D-A34F-142D09F19CD8}" sourceName="Ano">
  <pivotTables>
    <pivotTable tabId="17" name="Tabela dinâmica1"/>
  </pivotTables>
  <data>
    <tabular pivotCacheId="1663366687">
      <items count="7">
        <i x="0" s="1"/>
        <i x="1" s="1" nd="1"/>
        <i x="5" s="1" nd="1"/>
        <i x="6" s="1" nd="1"/>
        <i x="4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C895899-2836-4FA4-A18A-15F9552414EE}" sourceName="Empresa">
  <pivotTables>
    <pivotTable tabId="17" name="Tabela dinâmica1"/>
  </pivotTables>
  <data>
    <tabular pivotCacheId="1663366687">
      <items count="9">
        <i x="0" s="1"/>
        <i x="3" s="1" nd="1"/>
        <i x="5" s="1" nd="1"/>
        <i x="4" s="1" nd="1"/>
        <i x="7" s="1" nd="1"/>
        <i x="8" s="1" nd="1"/>
        <i x="2" s="1" nd="1"/>
        <i x="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anco" xr10:uid="{5F6289D5-D7C2-4E9C-88B6-F90B78F69AB3}" sourceName="Banco">
  <pivotTables>
    <pivotTable tabId="17" name="Tabela dinâmica1"/>
  </pivotTables>
  <data>
    <tabular pivotCacheId="1663366687">
      <items count="6">
        <i x="0" s="1"/>
        <i x="1" s="1"/>
        <i x="2" s="1"/>
        <i x="3" s="1"/>
        <i x="4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F617488B-B80A-425E-95E2-6AF0A82CBE46}" cache="SegmentaçãodeDados_Ano" caption="Ano" style="SlicerStyleDark1" rowHeight="209550"/>
  <slicer name="Empresa 1" xr10:uid="{B68A0938-F968-4F57-914B-CF1EAEFBFF70}" cache="SegmentaçãodeDados_Empresa" caption="Empresa" style="SlicerStyleDark1" rowHeight="22013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F12EDCDB-1232-477E-A761-5BEA2A4B90F3}" cache="SegmentaçãodeDados_Ano" caption="Ano" style="SlicerStyleOther2" rowHeight="209550"/>
  <slicer name="Empresa" xr10:uid="{E8472659-0007-49BA-AE23-C969D41CEA90}" cache="SegmentaçãodeDados_Empresa" caption="Empresa" style="SlicerStyleOther2" rowHeight="220133"/>
  <slicer name="Banco 1" xr10:uid="{70DF964C-D4F5-49C1-A0CF-55D92E5F46D2}" cache="SegmentaçãodeDados_Banco" caption="Banco" columnCount="3" style="SlicerStyleOther2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A79B6-14A2-41D5-8FAC-129C18C8F10A}" name="FluxoConsol" displayName="FluxoConsol" ref="A1:K6685" totalsRowShown="0" headerRowDxfId="32">
  <autoFilter ref="A1:K6685" xr:uid="{D21A79B6-14A2-41D5-8FAC-129C18C8F10A}">
    <filterColumn colId="8">
      <filters>
        <filter val="Julho"/>
      </filters>
    </filterColumn>
  </autoFilter>
  <tableColumns count="11">
    <tableColumn id="1" xr3:uid="{949F4F13-7186-42FB-9919-8C853D4636DC}" name="Data" dataDxfId="31"/>
    <tableColumn id="2" xr3:uid="{4AC99672-A59C-41B8-9F15-96450347229D}" name="Fornecedor" dataDxfId="30"/>
    <tableColumn id="3" xr3:uid="{2549E902-4A34-4589-BA2D-44D73C11B293}" name="Crédito" dataDxfId="29"/>
    <tableColumn id="4" xr3:uid="{DE6400CD-B82F-447F-8225-A61F93E4F933}" name="Débito" dataDxfId="28"/>
    <tableColumn id="5" xr3:uid="{E862B5B5-76CA-4DDC-A88D-A3C571CC7358}" name="Saldo" dataDxfId="27"/>
    <tableColumn id="6" xr3:uid="{E7064560-1FED-4487-8E32-328F5E15D37F}" name="Classificação" dataDxfId="26" dataCellStyle="Vírgula"/>
    <tableColumn id="7" xr3:uid="{CC99E639-B966-4426-9588-EEFEEC6C7221}" name="Ano" dataDxfId="25" dataCellStyle="Vírgula">
      <calculatedColumnFormula>YEAR(A2)</calculatedColumnFormula>
    </tableColumn>
    <tableColumn id="8" xr3:uid="{FF8DD590-AF93-4AB1-AB69-2C61E373D4E6}" name="C.M." dataDxfId="24">
      <calculatedColumnFormula>MONTH(A2)</calculatedColumnFormula>
    </tableColumn>
    <tableColumn id="9" xr3:uid="{5CFA3325-D9D2-4B1E-9F0D-936329A8D5C9}" name="Mês" dataDxfId="23">
      <calculatedColumnFormula>INDEX(mês[],Consolidado!H2,2)</calculatedColumnFormula>
    </tableColumn>
    <tableColumn id="11" xr3:uid="{1E729E5B-394F-47AF-AB89-B9A2057435F8}" name="Banco" dataDxfId="22"/>
    <tableColumn id="10" xr3:uid="{CE2C90D9-1EE2-4EF5-BB12-39E180CA967F}" name="Empresa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35BCA8-B06B-490E-8A3D-D3CB9F293130}" name="Naturezas" displayName="Naturezas" ref="A1:A161" totalsRowShown="0" headerRowDxfId="20" dataDxfId="19">
  <autoFilter ref="A1:A161" xr:uid="{A035BCA8-B06B-490E-8A3D-D3CB9F293130}"/>
  <sortState xmlns:xlrd2="http://schemas.microsoft.com/office/spreadsheetml/2017/richdata2" ref="A2:A148">
    <sortCondition ref="A1:A148"/>
  </sortState>
  <tableColumns count="1">
    <tableColumn id="1" xr3:uid="{C6BE4A91-EAF5-47F8-9695-B61E41A1FDD6}" name="Naturezas Financeiras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9CCAAE-6C2B-4B2F-B94D-4F1EB0FA325A}" name="mês" displayName="mês" ref="D1:E13" totalsRowShown="0" headerRowDxfId="17" dataDxfId="16">
  <autoFilter ref="D1:E13" xr:uid="{199CCAAE-6C2B-4B2F-B94D-4F1EB0FA325A}"/>
  <tableColumns count="2">
    <tableColumn id="1" xr3:uid="{B5B6F5D8-F85F-423A-B253-802952BD3FBA}" name="Cod. Mês" dataDxfId="15"/>
    <tableColumn id="2" xr3:uid="{CBE9ED20-8012-4B2E-8AEC-92C2694CE77E}" name="Mês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Natural Farm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B4F3A"/>
      </a:accent1>
      <a:accent2>
        <a:srgbClr val="7A9558"/>
      </a:accent2>
      <a:accent3>
        <a:srgbClr val="32926B"/>
      </a:accent3>
      <a:accent4>
        <a:srgbClr val="60C89E"/>
      </a:accent4>
      <a:accent5>
        <a:srgbClr val="A3B989"/>
      </a:accent5>
      <a:accent6>
        <a:srgbClr val="82D4B3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Type="http://schemas.openxmlformats.org/officeDocument/2006/relationships/drawing" Target="..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../tables/table1.xml" Id="rId1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Relationships xmlns="http://schemas.openxmlformats.org/package/2006/relationships"><Relationship Type="http://schemas.openxmlformats.org/officeDocument/2006/relationships/pivotTable" Target="../pivotTables/pivotTable1.xml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246B-308B-4515-90F7-8C8B992EE869}">
  <dimension ref="A1:AD52"/>
  <sheetViews>
    <sheetView showGridLines="0" topLeftCell="M1" zoomScaleNormal="100" workbookViewId="0">
      <selection activeCell="AC10" sqref="AC10"/>
    </sheetView>
  </sheetViews>
  <sheetFormatPr defaultColWidth="0" defaultRowHeight="12.5" zeroHeight="1" x14ac:dyDescent="0.25"/>
  <cols>
    <col min="1" max="19" width="8.81640625" customWidth="1"/>
    <col min="20" max="20" width="11.81640625" customWidth="1"/>
    <col min="21" max="30" width="8.81640625" customWidth="1"/>
    <col min="31" max="16384" width="8.816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U243"/>
  <sheetViews>
    <sheetView showGridLines="0" zoomScale="70" zoomScaleNormal="70" workbookViewId="0">
      <pane xSplit="3" ySplit="5" topLeftCell="D7" activePane="bottomRight" state="frozen"/>
      <selection pane="topRight" activeCell="D1" sqref="D1"/>
      <selection pane="bottomLeft" activeCell="A6" sqref="A6"/>
      <selection pane="bottomRight" activeCell="K1" sqref="K1:O1048576"/>
    </sheetView>
  </sheetViews>
  <sheetFormatPr baseColWidth="8" defaultColWidth="8.54296875" defaultRowHeight="12.5" outlineLevelRow="1"/>
  <cols>
    <col width="1.453125" customWidth="1" style="2" min="1" max="1"/>
    <col width="3.453125" customWidth="1" style="2" min="2" max="2"/>
    <col width="56.81640625" customWidth="1" style="2" min="3" max="3"/>
    <col hidden="1" width="15.81640625" customWidth="1" style="23" min="4" max="6"/>
    <col hidden="1" width="13" customWidth="1" style="180" min="5" max="5"/>
    <col hidden="1" width="13" customWidth="1" style="180" min="6" max="6"/>
    <col hidden="1" width="13.26953125" customWidth="1" style="23" min="7" max="10"/>
    <col width="13" customWidth="1" style="180" min="8" max="8"/>
    <col hidden="1" width="13" customWidth="1" style="180" min="9" max="9"/>
    <col hidden="1" width="13" customWidth="1" style="180" min="10" max="10"/>
    <col hidden="1" width="13.26953125" customWidth="1" style="23" min="11" max="15"/>
    <col hidden="1" width="13" customWidth="1" style="180" min="12" max="12"/>
    <col hidden="1" width="13" customWidth="1" style="180" min="13" max="13"/>
    <col hidden="1" width="13" customWidth="1" style="180" min="14" max="14"/>
    <col hidden="1" width="13" customWidth="1" style="180" min="15" max="15"/>
    <col width="0.453125" customWidth="1" style="180" min="16" max="16"/>
    <col width="15.453125" customWidth="1" style="23" min="17" max="17"/>
    <col width="1.453125" customWidth="1" style="2" min="18" max="18"/>
    <col width="8.54296875" customWidth="1" style="2" min="19" max="19"/>
    <col width="10.54296875" bestFit="1" customWidth="1" style="2" min="20" max="20"/>
    <col width="8.54296875" customWidth="1" style="2" min="21" max="16384"/>
  </cols>
  <sheetData>
    <row r="1" ht="32.15" customHeight="1" s="180">
      <c r="C1" s="12" t="n"/>
      <c r="D1" s="47" t="n"/>
      <c r="E1" s="47" t="n"/>
      <c r="F1" s="47" t="n"/>
      <c r="G1" s="47" t="n"/>
      <c r="H1" s="47" t="n"/>
      <c r="I1" s="47" t="n"/>
      <c r="J1" s="47" t="n"/>
      <c r="K1" s="47" t="n"/>
    </row>
    <row r="2" ht="32.15" customHeight="1" s="180">
      <c r="C2" s="12" t="n"/>
      <c r="D2" s="23" t="inlineStr">
        <is>
          <t> </t>
        </is>
      </c>
      <c r="K2" s="48" t="n"/>
      <c r="L2" s="73" t="n"/>
      <c r="M2" s="73" t="n"/>
    </row>
    <row r="3" ht="32.15" customHeight="1" s="180" thickBot="1">
      <c r="B3" s="167" t="n"/>
      <c r="C3" s="168" t="n"/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  <c r="Q3" s="169" t="n"/>
    </row>
    <row r="4" ht="7.5" customHeight="1" s="180" thickBot="1" thickTop="1">
      <c r="B4" s="103" t="n"/>
    </row>
    <row r="5" ht="21.5" customFormat="1" customHeight="1" s="1" thickBot="1">
      <c r="B5" s="141" t="inlineStr">
        <is>
          <t xml:space="preserve">FLUXO DE CAIXA DIRETO </t>
        </is>
      </c>
      <c r="C5" s="142" t="n"/>
      <c r="D5" s="143" t="inlineStr">
        <is>
          <t>JANEIRO</t>
        </is>
      </c>
      <c r="E5" s="143" t="inlineStr">
        <is>
          <t>FEVEREIRO</t>
        </is>
      </c>
      <c r="F5" s="143" t="inlineStr">
        <is>
          <t>MARÇO</t>
        </is>
      </c>
      <c r="G5" s="143" t="inlineStr">
        <is>
          <t>ABRIL</t>
        </is>
      </c>
      <c r="H5" s="143" t="inlineStr">
        <is>
          <t>MAIO</t>
        </is>
      </c>
      <c r="I5" s="143" t="inlineStr">
        <is>
          <t>JUNHO</t>
        </is>
      </c>
      <c r="J5" s="143" t="inlineStr">
        <is>
          <t>JULHO</t>
        </is>
      </c>
      <c r="K5" s="143" t="inlineStr">
        <is>
          <t>AGOSTO</t>
        </is>
      </c>
      <c r="L5" s="143" t="inlineStr">
        <is>
          <t>SETEMBRO</t>
        </is>
      </c>
      <c r="M5" s="143" t="inlineStr">
        <is>
          <t>OUTUBRO</t>
        </is>
      </c>
      <c r="N5" s="143" t="inlineStr">
        <is>
          <t>NOVEMBRO</t>
        </is>
      </c>
      <c r="O5" s="143" t="inlineStr">
        <is>
          <t>DEZEMBRO</t>
        </is>
      </c>
      <c r="Q5" s="143" t="inlineStr">
        <is>
          <t>ACUMULADO</t>
        </is>
      </c>
    </row>
    <row r="6" hidden="1" ht="5.25" customHeight="1" s="180">
      <c r="B6" s="144" t="n"/>
      <c r="C6" s="144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Q6" s="145" t="n"/>
    </row>
    <row r="7" ht="17" customFormat="1" customHeight="1" s="24">
      <c r="B7" s="146" t="inlineStr">
        <is>
          <t>(+) SALDO INICIAL</t>
        </is>
      </c>
      <c r="C7" s="146" t="n"/>
      <c r="D7" s="182">
        <f>SUM(D9:D18)</f>
        <v/>
      </c>
      <c r="E7" s="182">
        <f>D227</f>
        <v/>
      </c>
      <c r="F7" s="182">
        <f>E227</f>
        <v/>
      </c>
      <c r="G7" s="182">
        <f>F227</f>
        <v/>
      </c>
      <c r="H7" s="182">
        <f>G227</f>
        <v/>
      </c>
      <c r="I7" s="182">
        <f>H227</f>
        <v/>
      </c>
      <c r="J7" s="182">
        <f>I227</f>
        <v/>
      </c>
      <c r="K7" s="182">
        <f>J227</f>
        <v/>
      </c>
      <c r="L7" s="182">
        <f>K227</f>
        <v/>
      </c>
      <c r="M7" s="182">
        <f>L227</f>
        <v/>
      </c>
      <c r="N7" s="182">
        <f>M227</f>
        <v/>
      </c>
      <c r="O7" s="182">
        <f>N227</f>
        <v/>
      </c>
      <c r="Q7" s="182">
        <f>D7</f>
        <v/>
      </c>
    </row>
    <row r="8" hidden="1" outlineLevel="1" customFormat="1" s="25">
      <c r="C8" s="25" t="inlineStr">
        <is>
          <t>Saldo Inicial Aplicações</t>
        </is>
      </c>
      <c r="D8" s="183">
        <f>IFERROR(INDEX(Apoio!$B:$AB,MATCH($C8,Apoio!$B$1:$B$176,0),MATCH('Fluxo de Caixa '!D$5,Apoio!$B$4:$AB$4,0)),0)</f>
        <v/>
      </c>
      <c r="E8" s="183">
        <f>D228</f>
        <v/>
      </c>
      <c r="F8" s="183">
        <f>E228</f>
        <v/>
      </c>
      <c r="G8" s="183">
        <f>F228</f>
        <v/>
      </c>
      <c r="H8" s="183">
        <f>G228</f>
        <v/>
      </c>
      <c r="I8" s="183">
        <f>H228</f>
        <v/>
      </c>
      <c r="J8" s="183">
        <f>I228</f>
        <v/>
      </c>
      <c r="K8" s="183">
        <f>J228</f>
        <v/>
      </c>
      <c r="L8" s="183">
        <f>K228</f>
        <v/>
      </c>
      <c r="M8" s="183">
        <f>L228</f>
        <v/>
      </c>
      <c r="N8" s="183">
        <f>M228</f>
        <v/>
      </c>
      <c r="O8" s="183">
        <f>N228</f>
        <v/>
      </c>
      <c r="Q8" s="183">
        <f>D8</f>
        <v/>
      </c>
    </row>
    <row r="9" hidden="1" outlineLevel="1" customFormat="1" s="26">
      <c r="C9" s="26" t="inlineStr">
        <is>
          <t>Saldo Inicial BB</t>
        </is>
      </c>
      <c r="D9" s="184">
        <f>IFERROR(INDEX(Apoio!$B:$AB,MATCH($C9,Apoio!$B$1:$B$176,0),MATCH('Fluxo de Caixa '!D$5,Apoio!$B$4:$AB$4,0)),0)</f>
        <v/>
      </c>
      <c r="E9" s="184">
        <f>D229</f>
        <v/>
      </c>
      <c r="F9" s="184">
        <f>E229</f>
        <v/>
      </c>
      <c r="G9" s="184">
        <f>F229</f>
        <v/>
      </c>
      <c r="H9" s="184">
        <f>G229</f>
        <v/>
      </c>
      <c r="I9" s="184">
        <f>H229</f>
        <v/>
      </c>
      <c r="J9" s="184">
        <f>I229</f>
        <v/>
      </c>
      <c r="K9" s="184">
        <f>J229</f>
        <v/>
      </c>
      <c r="L9" s="184">
        <f>K229</f>
        <v/>
      </c>
      <c r="M9" s="184">
        <f>L229</f>
        <v/>
      </c>
      <c r="N9" s="184">
        <f>M229</f>
        <v/>
      </c>
      <c r="O9" s="184">
        <f>N229</f>
        <v/>
      </c>
      <c r="Q9" s="184">
        <f>D9</f>
        <v/>
      </c>
    </row>
    <row r="10" hidden="1" outlineLevel="1" customFormat="1" s="26">
      <c r="C10" s="26" t="inlineStr">
        <is>
          <t>Saldo Inicial CEF</t>
        </is>
      </c>
      <c r="D10" s="184">
        <f>IFERROR(INDEX(Apoio!$B:$AB,MATCH($C10,Apoio!$B$1:$B$176,0),MATCH('Fluxo de Caixa '!D$5,Apoio!$B$4:$AB$4,0)),0)</f>
        <v/>
      </c>
      <c r="E10" s="184">
        <f>D230</f>
        <v/>
      </c>
      <c r="F10" s="184">
        <f>E230</f>
        <v/>
      </c>
      <c r="G10" s="184">
        <f>F230</f>
        <v/>
      </c>
      <c r="H10" s="184">
        <f>G230</f>
        <v/>
      </c>
      <c r="I10" s="184">
        <f>H230</f>
        <v/>
      </c>
      <c r="J10" s="184">
        <f>I230</f>
        <v/>
      </c>
      <c r="K10" s="184">
        <f>J230</f>
        <v/>
      </c>
      <c r="L10" s="184">
        <f>K230</f>
        <v/>
      </c>
      <c r="M10" s="184">
        <f>L230</f>
        <v/>
      </c>
      <c r="N10" s="184">
        <f>M230</f>
        <v/>
      </c>
      <c r="O10" s="184">
        <f>N230</f>
        <v/>
      </c>
      <c r="Q10" s="184">
        <f>D10</f>
        <v/>
      </c>
    </row>
    <row r="11" hidden="1" outlineLevel="1" ht="10.5" customFormat="1" customHeight="1" s="26">
      <c r="C11" s="26" t="inlineStr">
        <is>
          <t>Saldo Inicial Mercantil</t>
        </is>
      </c>
      <c r="D11" s="184">
        <f>IFERROR(INDEX(Apoio!$B:$AB,MATCH($C11,Apoio!$B$1:$B$176,0),MATCH('Fluxo de Caixa '!D$5,Apoio!$B$4:$AB$4,0)),0)</f>
        <v/>
      </c>
      <c r="E11" s="184">
        <f>IFERROR(INDEX(Apoio!$B:$AB,MATCH($C11,Apoio!$B$1:$B$176,0),MATCH('Fluxo de Caixa '!E$5,Apoio!$B$4:$AB$4,0)),0)</f>
        <v/>
      </c>
      <c r="F11" s="184">
        <f>IFERROR(INDEX(Apoio!$B:$AB,MATCH($C11,Apoio!$B$1:$B$176,0),MATCH('Fluxo de Caixa '!F$5,Apoio!$B$4:$AB$4,0)),0)</f>
        <v/>
      </c>
      <c r="G11" s="184">
        <f>IFERROR(INDEX(Apoio!$B:$AB,MATCH($C11,Apoio!$B$1:$B$176,0),MATCH('Fluxo de Caixa '!G$5,Apoio!$B$4:$AB$4,0)),0)</f>
        <v/>
      </c>
      <c r="H11" s="184">
        <f>IFERROR(INDEX(Apoio!$B:$AB,MATCH($C11,Apoio!$B$1:$B$176,0),MATCH('Fluxo de Caixa '!H$5,Apoio!$B$4:$AB$4,0)),0)</f>
        <v/>
      </c>
      <c r="I11" s="184">
        <f>IFERROR(INDEX(Apoio!$B:$AB,MATCH($C11,Apoio!$B$1:$B$176,0),MATCH('Fluxo de Caixa '!I$5,Apoio!$B$4:$AB$4,0)),0)</f>
        <v/>
      </c>
      <c r="J11" s="184">
        <f>IFERROR(INDEX(Apoio!$B:$AB,MATCH($C11,Apoio!$B$1:$B$176,0),MATCH('Fluxo de Caixa '!J$5,Apoio!$B$4:$AB$4,0)),0)</f>
        <v/>
      </c>
      <c r="K11" s="184">
        <f>IFERROR(INDEX(Apoio!$B:$AB,MATCH($C11,Apoio!$B$1:$B$176,0),MATCH('Fluxo de Caixa '!K$5,Apoio!$B$4:$AB$4,0)),0)</f>
        <v/>
      </c>
      <c r="L11" s="184">
        <f>IFERROR(INDEX(Apoio!$B:$AB,MATCH($C11,Apoio!$B$1:$B$176,0),MATCH('Fluxo de Caixa '!L$5,Apoio!$B$4:$AB$4,0)),0)</f>
        <v/>
      </c>
      <c r="M11" s="184">
        <f>IFERROR(INDEX(Apoio!$B:$AB,MATCH($C11,Apoio!$B$1:$B$176,0),MATCH('Fluxo de Caixa '!M$5,Apoio!$B$4:$AB$4,0)),0)</f>
        <v/>
      </c>
      <c r="N11" s="184">
        <f>IFERROR(INDEX(Apoio!$B:$AB,MATCH($C11,Apoio!$B$1:$B$176,0),MATCH('Fluxo de Caixa '!N$5,Apoio!$B$4:$AB$4,0)),0)</f>
        <v/>
      </c>
      <c r="O11" s="184">
        <f>IFERROR(INDEX(Apoio!$B:$AB,MATCH($C11,Apoio!$B$1:$B$176,0),MATCH('Fluxo de Caixa '!O$5,Apoio!$B$4:$AB$4,0)),0)</f>
        <v/>
      </c>
      <c r="P11" s="184">
        <f>IFERROR(INDEX(Apoio!$B:$AB,MATCH($C11,Apoio!$B$1:$B$176,0),MATCH('Fluxo de Caixa '!P$5,Apoio!$B$4:$AB$4,0)),0)</f>
        <v/>
      </c>
      <c r="Q11" s="184">
        <f>D11</f>
        <v/>
      </c>
    </row>
    <row r="12" hidden="1" outlineLevel="1" customFormat="1" s="26">
      <c r="C12" s="26" t="inlineStr">
        <is>
          <t>Saldo inicial GC Pay</t>
        </is>
      </c>
      <c r="D12" s="184">
        <f>IFERROR(INDEX(Apoio!$B:$AB,MATCH($C12,Apoio!$B$1:$B$176,0),MATCH('Fluxo de Caixa '!D$5,Apoio!$B$4:$AB$4,0)),0)</f>
        <v/>
      </c>
      <c r="E12" s="184">
        <f>IFERROR(INDEX(Apoio!$B:$AB,MATCH($C12,Apoio!$B$1:$B$176,0),MATCH('Fluxo de Caixa '!E$5,Apoio!$B$4:$AB$4,0)),0)</f>
        <v/>
      </c>
      <c r="F12" s="184">
        <f>IFERROR(INDEX(Apoio!$B:$AB,MATCH($C12,Apoio!$B$1:$B$176,0),MATCH('Fluxo de Caixa '!F$5,Apoio!$B$4:$AB$4,0)),0)</f>
        <v/>
      </c>
      <c r="G12" s="184">
        <f>IFERROR(INDEX(Apoio!$B:$AB,MATCH($C12,Apoio!$B$1:$B$176,0),MATCH('Fluxo de Caixa '!G$5,Apoio!$B$4:$AB$4,0)),0)</f>
        <v/>
      </c>
      <c r="H12" s="184">
        <f>IFERROR(INDEX(Apoio!$B:$AB,MATCH($C12,Apoio!$B$1:$B$176,0),MATCH('Fluxo de Caixa '!H$5,Apoio!$B$4:$AB$4,0)),0)</f>
        <v/>
      </c>
      <c r="I12" s="184">
        <f>IFERROR(INDEX(Apoio!$B:$AB,MATCH($C12,Apoio!$B$1:$B$176,0),MATCH('Fluxo de Caixa '!I$5,Apoio!$B$4:$AB$4,0)),0)</f>
        <v/>
      </c>
      <c r="J12" s="184">
        <f>IFERROR(INDEX(Apoio!$B:$AB,MATCH($C12,Apoio!$B$1:$B$176,0),MATCH('Fluxo de Caixa '!J$5,Apoio!$B$4:$AB$4,0)),0)</f>
        <v/>
      </c>
      <c r="K12" s="184">
        <f>IFERROR(INDEX(Apoio!$B:$AB,MATCH($C12,Apoio!$B$1:$B$176,0),MATCH('Fluxo de Caixa '!K$5,Apoio!$B$4:$AB$4,0)),0)</f>
        <v/>
      </c>
      <c r="L12" s="184">
        <f>IFERROR(INDEX(Apoio!$B:$AB,MATCH($C12,Apoio!$B$1:$B$176,0),MATCH('Fluxo de Caixa '!L$5,Apoio!$B$4:$AB$4,0)),0)</f>
        <v/>
      </c>
      <c r="M12" s="184">
        <f>IFERROR(INDEX(Apoio!$B:$AB,MATCH($C12,Apoio!$B$1:$B$176,0),MATCH('Fluxo de Caixa '!M$5,Apoio!$B$4:$AB$4,0)),0)</f>
        <v/>
      </c>
      <c r="N12" s="184">
        <f>IFERROR(INDEX(Apoio!$B:$AB,MATCH($C12,Apoio!$B$1:$B$176,0),MATCH('Fluxo de Caixa '!N$5,Apoio!$B$4:$AB$4,0)),0)</f>
        <v/>
      </c>
      <c r="O12" s="184">
        <f>IFERROR(INDEX(Apoio!$B:$AB,MATCH($C12,Apoio!$B$1:$B$176,0),MATCH('Fluxo de Caixa '!O$5,Apoio!$B$4:$AB$4,0)),0)</f>
        <v/>
      </c>
      <c r="Q12" s="184">
        <f>D12</f>
        <v/>
      </c>
    </row>
    <row r="13" hidden="1" outlineLevel="1" customFormat="1" s="26">
      <c r="C13" s="26" t="inlineStr">
        <is>
          <t>Saldo inicial Itau Isolamento</t>
        </is>
      </c>
      <c r="D13" s="184">
        <f>IFERROR(INDEX(Apoio!$B:$AB,MATCH($C13,Apoio!$B$1:$B$176,0),MATCH('Fluxo de Caixa '!D$5,Apoio!$B$4:$AB$4,0)),0)</f>
        <v/>
      </c>
      <c r="E13" s="184">
        <f>IFERROR(INDEX(Apoio!$B:$AB,MATCH($C13,Apoio!$B$1:$B$176,0),MATCH('Fluxo de Caixa '!E$5,Apoio!$B$4:$AB$4,0)),0)</f>
        <v/>
      </c>
      <c r="F13" s="184">
        <f>IFERROR(INDEX(Apoio!$B:$AB,MATCH($C13,Apoio!$B$1:$B$176,0),MATCH('Fluxo de Caixa '!F$5,Apoio!$B$4:$AB$4,0)),0)</f>
        <v/>
      </c>
      <c r="G13" s="184">
        <f>IFERROR(INDEX(Apoio!$B:$AB,MATCH($C13,Apoio!$B$1:$B$176,0),MATCH('Fluxo de Caixa '!G$5,Apoio!$B$4:$AB$4,0)),0)</f>
        <v/>
      </c>
      <c r="H13" s="184">
        <f>IFERROR(INDEX(Apoio!$B:$AB,MATCH($C13,Apoio!$B$1:$B$176,0),MATCH('Fluxo de Caixa '!H$5,Apoio!$B$4:$AB$4,0)),0)</f>
        <v/>
      </c>
      <c r="I13" s="184">
        <f>IFERROR(INDEX(Apoio!$B:$AB,MATCH($C13,Apoio!$B$1:$B$176,0),MATCH('Fluxo de Caixa '!I$5,Apoio!$B$4:$AB$4,0)),0)</f>
        <v/>
      </c>
      <c r="J13" s="184">
        <f>IFERROR(INDEX(Apoio!$B:$AB,MATCH($C13,Apoio!$B$1:$B$176,0),MATCH('Fluxo de Caixa '!J$5,Apoio!$B$4:$AB$4,0)),0)</f>
        <v/>
      </c>
      <c r="K13" s="184">
        <f>IFERROR(INDEX(Apoio!$B:$AB,MATCH($C13,Apoio!$B$1:$B$176,0),MATCH('Fluxo de Caixa '!K$5,Apoio!$B$4:$AB$4,0)),0)</f>
        <v/>
      </c>
      <c r="L13" s="184">
        <f>IFERROR(INDEX(Apoio!$B:$AB,MATCH($C13,Apoio!$B$1:$B$176,0),MATCH('Fluxo de Caixa '!L$5,Apoio!$B$4:$AB$4,0)),0)</f>
        <v/>
      </c>
      <c r="M13" s="184">
        <f>IFERROR(INDEX(Apoio!$B:$AB,MATCH($C13,Apoio!$B$1:$B$176,0),MATCH('Fluxo de Caixa '!M$5,Apoio!$B$4:$AB$4,0)),0)</f>
        <v/>
      </c>
      <c r="N13" s="184">
        <f>IFERROR(INDEX(Apoio!$B:$AB,MATCH($C13,Apoio!$B$1:$B$176,0),MATCH('Fluxo de Caixa '!N$5,Apoio!$B$4:$AB$4,0)),0)</f>
        <v/>
      </c>
      <c r="O13" s="184">
        <f>IFERROR(INDEX(Apoio!$B:$AB,MATCH($C13,Apoio!$B$1:$B$176,0),MATCH('Fluxo de Caixa '!O$5,Apoio!$B$4:$AB$4,0)),0)</f>
        <v/>
      </c>
      <c r="Q13" s="184">
        <f>D13</f>
        <v/>
      </c>
    </row>
    <row r="14" hidden="1" outlineLevel="1" customFormat="1" s="26">
      <c r="C14" s="26" t="inlineStr">
        <is>
          <t xml:space="preserve">Saldo inicial permuta </t>
        </is>
      </c>
      <c r="D14" s="184">
        <f>IFERROR(INDEX(Apoio!$B:$AB,MATCH($C14,Apoio!$B$1:$B$176,0),MATCH('Fluxo de Caixa '!D$5,Apoio!$B$4:$AB$4,0)),0)</f>
        <v/>
      </c>
      <c r="E14" s="184">
        <f>IFERROR(INDEX(Apoio!$B:$AB,MATCH($C14,Apoio!$B$1:$B$176,0),MATCH('Fluxo de Caixa '!E$5,Apoio!$B$4:$AB$4,0)),0)</f>
        <v/>
      </c>
      <c r="F14" s="184">
        <f>IFERROR(INDEX(Apoio!$B:$AB,MATCH($C14,Apoio!$B$1:$B$176,0),MATCH('Fluxo de Caixa '!F$5,Apoio!$B$4:$AB$4,0)),0)</f>
        <v/>
      </c>
      <c r="G14" s="184">
        <f>IFERROR(INDEX(Apoio!$B:$AB,MATCH($C14,Apoio!$B$1:$B$176,0),MATCH('Fluxo de Caixa '!G$5,Apoio!$B$4:$AB$4,0)),0)</f>
        <v/>
      </c>
      <c r="H14" s="184">
        <f>IFERROR(INDEX(Apoio!$B:$AB,MATCH($C14,Apoio!$B$1:$B$176,0),MATCH('Fluxo de Caixa '!H$5,Apoio!$B$4:$AB$4,0)),0)</f>
        <v/>
      </c>
      <c r="I14" s="184">
        <f>IFERROR(INDEX(Apoio!$B:$AB,MATCH($C14,Apoio!$B$1:$B$176,0),MATCH('Fluxo de Caixa '!I$5,Apoio!$B$4:$AB$4,0)),0)</f>
        <v/>
      </c>
      <c r="J14" s="184">
        <f>IFERROR(INDEX(Apoio!$B:$AB,MATCH($C14,Apoio!$B$1:$B$176,0),MATCH('Fluxo de Caixa '!J$5,Apoio!$B$4:$AB$4,0)),0)</f>
        <v/>
      </c>
      <c r="K14" s="184">
        <f>IFERROR(INDEX(Apoio!$B:$AB,MATCH($C14,Apoio!$B$1:$B$176,0),MATCH('Fluxo de Caixa '!K$5,Apoio!$B$4:$AB$4,0)),0)</f>
        <v/>
      </c>
      <c r="L14" s="184">
        <f>IFERROR(INDEX(Apoio!$B:$AB,MATCH($C14,Apoio!$B$1:$B$176,0),MATCH('Fluxo de Caixa '!L$5,Apoio!$B$4:$AB$4,0)),0)</f>
        <v/>
      </c>
      <c r="M14" s="184">
        <f>IFERROR(INDEX(Apoio!$B:$AB,MATCH($C14,Apoio!$B$1:$B$176,0),MATCH('Fluxo de Caixa '!M$5,Apoio!$B$4:$AB$4,0)),0)</f>
        <v/>
      </c>
      <c r="N14" s="184">
        <f>IFERROR(INDEX(Apoio!$B:$AB,MATCH($C14,Apoio!$B$1:$B$176,0),MATCH('Fluxo de Caixa '!N$5,Apoio!$B$4:$AB$4,0)),0)</f>
        <v/>
      </c>
      <c r="O14" s="184">
        <f>IFERROR(INDEX(Apoio!$B:$AB,MATCH($C14,Apoio!$B$1:$B$176,0),MATCH('Fluxo de Caixa '!O$5,Apoio!$B$4:$AB$4,0)),0)</f>
        <v/>
      </c>
      <c r="Q14" s="184">
        <f>D14</f>
        <v/>
      </c>
    </row>
    <row r="15" hidden="1" outlineLevel="1" customFormat="1" s="26">
      <c r="C15" s="26" t="inlineStr">
        <is>
          <t>Saldo Inicial Safra</t>
        </is>
      </c>
      <c r="D15" s="184">
        <f>IFERROR(INDEX(Apoio!$B:$AB,MATCH($C15,Apoio!$B$1:$B$176,0),MATCH('Fluxo de Caixa '!D$5,Apoio!$B$4:$AB$4,0)),0)</f>
        <v/>
      </c>
      <c r="E15" s="184">
        <f>D235</f>
        <v/>
      </c>
      <c r="F15" s="184">
        <f>E235</f>
        <v/>
      </c>
      <c r="G15" s="184">
        <f>F235</f>
        <v/>
      </c>
      <c r="H15" s="184">
        <f>G235</f>
        <v/>
      </c>
      <c r="I15" s="184">
        <f>H235</f>
        <v/>
      </c>
      <c r="J15" s="184">
        <f>I235</f>
        <v/>
      </c>
      <c r="K15" s="184">
        <f>J235</f>
        <v/>
      </c>
      <c r="L15" s="184">
        <f>K235</f>
        <v/>
      </c>
      <c r="M15" s="184">
        <f>L235</f>
        <v/>
      </c>
      <c r="N15" s="184">
        <f>M235</f>
        <v/>
      </c>
      <c r="O15" s="184">
        <f>N235</f>
        <v/>
      </c>
      <c r="Q15" s="184">
        <f>D15</f>
        <v/>
      </c>
    </row>
    <row r="16" hidden="1" outlineLevel="1" customFormat="1" s="26">
      <c r="C16" s="26" t="inlineStr">
        <is>
          <t>Saldo Inicial Itau</t>
        </is>
      </c>
      <c r="D16" s="184">
        <f>IFERROR(INDEX(Apoio!$B:$AB,MATCH($C16,Apoio!$B$1:$B$176,0),MATCH('Fluxo de Caixa '!D$5,Apoio!$B$4:$AB$4,0)),0)</f>
        <v/>
      </c>
      <c r="E16" s="184">
        <f>D236</f>
        <v/>
      </c>
      <c r="F16" s="184">
        <f>E236</f>
        <v/>
      </c>
      <c r="G16" s="184">
        <f>F236</f>
        <v/>
      </c>
      <c r="H16" s="184">
        <f>G236</f>
        <v/>
      </c>
      <c r="I16" s="184">
        <f>H236</f>
        <v/>
      </c>
      <c r="J16" s="184">
        <f>I236</f>
        <v/>
      </c>
      <c r="K16" s="184">
        <f>J236</f>
        <v/>
      </c>
      <c r="L16" s="184">
        <f>K236</f>
        <v/>
      </c>
      <c r="M16" s="184">
        <f>L236</f>
        <v/>
      </c>
      <c r="N16" s="184">
        <f>M236</f>
        <v/>
      </c>
      <c r="O16" s="184">
        <f>N236</f>
        <v/>
      </c>
      <c r="Q16" s="184">
        <f>D16</f>
        <v/>
      </c>
    </row>
    <row r="17" hidden="1" outlineLevel="1" customFormat="1" s="26">
      <c r="C17" s="26" t="inlineStr">
        <is>
          <t>Saldo Inicial SICOOB</t>
        </is>
      </c>
      <c r="D17" s="184">
        <f>IFERROR(INDEX(Apoio!$B:$AB,MATCH($C17,Apoio!$B$1:$B$176,0),MATCH('Fluxo de Caixa '!D$5,Apoio!$B$4:$AB$4,0)),0)</f>
        <v/>
      </c>
      <c r="E17" s="184">
        <f>D237</f>
        <v/>
      </c>
      <c r="F17" s="184">
        <f>E237</f>
        <v/>
      </c>
      <c r="G17" s="184">
        <f>F237</f>
        <v/>
      </c>
      <c r="H17" s="184">
        <f>G237</f>
        <v/>
      </c>
      <c r="I17" s="184">
        <f>H237</f>
        <v/>
      </c>
      <c r="J17" s="184">
        <f>I237</f>
        <v/>
      </c>
      <c r="K17" s="184">
        <f>J237</f>
        <v/>
      </c>
      <c r="L17" s="184">
        <f>K237</f>
        <v/>
      </c>
      <c r="M17" s="184">
        <f>L237</f>
        <v/>
      </c>
      <c r="N17" s="184">
        <f>M237</f>
        <v/>
      </c>
      <c r="O17" s="184">
        <f>N237</f>
        <v/>
      </c>
      <c r="Q17" s="184" t="n"/>
    </row>
    <row r="18" hidden="1" outlineLevel="1" customFormat="1" s="26">
      <c r="C18" s="26" t="inlineStr">
        <is>
          <t>Saldo Inicial Dinheiro</t>
        </is>
      </c>
      <c r="D18" s="184">
        <f>IFERROR(INDEX(Apoio!$B:$AB,MATCH($C18,Apoio!$B$1:$B$176,0),MATCH('Fluxo de Caixa '!D$5,Apoio!$B$4:$AB$4,0)),0)</f>
        <v/>
      </c>
      <c r="E18" s="184">
        <f>D238</f>
        <v/>
      </c>
      <c r="F18" s="184">
        <f>E238</f>
        <v/>
      </c>
      <c r="G18" s="184">
        <f>F238</f>
        <v/>
      </c>
      <c r="H18" s="184">
        <f>G238</f>
        <v/>
      </c>
      <c r="I18" s="184">
        <f>H238</f>
        <v/>
      </c>
      <c r="J18" s="184">
        <f>I238</f>
        <v/>
      </c>
      <c r="K18" s="184">
        <f>J238</f>
        <v/>
      </c>
      <c r="L18" s="184">
        <f>K238</f>
        <v/>
      </c>
      <c r="M18" s="184">
        <f>L238</f>
        <v/>
      </c>
      <c r="N18" s="184">
        <f>M238</f>
        <v/>
      </c>
      <c r="O18" s="184">
        <f>N238</f>
        <v/>
      </c>
      <c r="Q18" s="184">
        <f>D18</f>
        <v/>
      </c>
    </row>
    <row r="19" hidden="1" collapsed="1" ht="5.25" customFormat="1" customHeight="1" s="27">
      <c r="D19" s="185" t="n"/>
      <c r="E19" s="184" t="n"/>
      <c r="F19" s="184" t="n"/>
      <c r="G19" s="184" t="n"/>
      <c r="H19" s="185" t="n"/>
      <c r="I19" s="185" t="n"/>
      <c r="J19" s="185" t="n"/>
      <c r="K19" s="185" t="n"/>
      <c r="L19" s="185" t="n"/>
      <c r="M19" s="185" t="n"/>
      <c r="N19" s="185" t="n"/>
      <c r="O19" s="185" t="n"/>
      <c r="Q19" s="185" t="n"/>
    </row>
    <row r="20" ht="14.5" customFormat="1" customHeight="1" s="3">
      <c r="B20" s="3" t="inlineStr">
        <is>
          <t>(+) Recebimentos Operacionais</t>
        </is>
      </c>
      <c r="D20" s="186">
        <f>SUM(D21:D26)</f>
        <v/>
      </c>
      <c r="E20" s="186">
        <f>SUM(E21:E26)</f>
        <v/>
      </c>
      <c r="F20" s="186">
        <f>SUM(F21:F26)</f>
        <v/>
      </c>
      <c r="G20" s="186">
        <f>SUM(G21:G26)</f>
        <v/>
      </c>
      <c r="H20" s="186">
        <f>SUM(H21:H26)</f>
        <v/>
      </c>
      <c r="I20" s="186">
        <f>SUM(I21:I26)</f>
        <v/>
      </c>
      <c r="J20" s="186">
        <f>SUM(J21:J26)</f>
        <v/>
      </c>
      <c r="K20" s="186">
        <f>SUM(K21:K26)</f>
        <v/>
      </c>
      <c r="L20" s="186">
        <f>SUM(L21:L26)</f>
        <v/>
      </c>
      <c r="M20" s="186">
        <f>SUM(M21:M26)</f>
        <v/>
      </c>
      <c r="N20" s="186">
        <f>SUM(N21:N26)</f>
        <v/>
      </c>
      <c r="O20" s="186">
        <f>SUM(O21:O26)</f>
        <v/>
      </c>
      <c r="Q20" s="186">
        <f>SUM(Q21:Q26)</f>
        <v/>
      </c>
    </row>
    <row r="21" hidden="1" outlineLevel="1" ht="14.5" customFormat="1" customHeight="1" s="27">
      <c r="C21" s="187" t="inlineStr">
        <is>
          <t>Recebimento de Clientes</t>
        </is>
      </c>
      <c r="D21" s="188">
        <f>IFERROR(INDEX(Apoio!$B:$AB,MATCH($C21,Apoio!$B$1:$B$176,0),MATCH('Fluxo de Caixa '!D$5,Apoio!$B$4:$AB$4,0)),0)</f>
        <v/>
      </c>
      <c r="E21" s="188">
        <f>IFERROR(INDEX(Apoio!$B:$AB,MATCH($C21,Apoio!$B$1:$B$176,0),MATCH('Fluxo de Caixa '!E$5,Apoio!$B$4:$AB$4,0)),0)</f>
        <v/>
      </c>
      <c r="F21" s="188">
        <f>IFERROR(INDEX(Apoio!$B:$AB,MATCH($C21,Apoio!$B$1:$B$176,0),MATCH('Fluxo de Caixa '!F$5,Apoio!$B$4:$AB$4,0)),0)</f>
        <v/>
      </c>
      <c r="G21" s="188">
        <f>IFERROR(INDEX(Apoio!$B:$AB,MATCH($C21,Apoio!$B$1:$B$176,0),MATCH('Fluxo de Caixa '!G$5,Apoio!$B$4:$AB$4,0)),0)</f>
        <v/>
      </c>
      <c r="H21" s="188">
        <f>IFERROR(INDEX(Apoio!$B:$AB,MATCH($C21,Apoio!$B$1:$B$176,0),MATCH('Fluxo de Caixa '!H$5,Apoio!$B$4:$AB$4,0)),0)</f>
        <v/>
      </c>
      <c r="I21" s="188">
        <f>IFERROR(INDEX(Apoio!$B:$AB,MATCH($C21,Apoio!$B$1:$B$176,0),MATCH('Fluxo de Caixa '!I$5,Apoio!$B$4:$AB$4,0)),0)</f>
        <v/>
      </c>
      <c r="J21" s="188">
        <f>IFERROR(INDEX(Apoio!$B:$AB,MATCH($C21,Apoio!$B$1:$B$176,0),MATCH('Fluxo de Caixa '!J$5,Apoio!$B$4:$AB$4,0)),0)</f>
        <v/>
      </c>
      <c r="K21" s="188">
        <f>IFERROR(INDEX(Apoio!$B:$AB,MATCH($C21,Apoio!$B$1:$B$176,0),MATCH('Fluxo de Caixa '!K$5,Apoio!$B$4:$AB$4,0)),0)</f>
        <v/>
      </c>
      <c r="L21" s="188">
        <f>IFERROR(INDEX(Apoio!$B:$AB,MATCH($C21,Apoio!$B$1:$B$176,0),MATCH('Fluxo de Caixa '!L$5,Apoio!$B$4:$AB$4,0)),0)</f>
        <v/>
      </c>
      <c r="M21" s="188">
        <f>IFERROR(INDEX(Apoio!$B:$AB,MATCH($C21,Apoio!$B$1:$B$176,0),MATCH('Fluxo de Caixa '!M$5,Apoio!$B$4:$AB$4,0)),0)</f>
        <v/>
      </c>
      <c r="N21" s="188">
        <f>IFERROR(INDEX(Apoio!$B:$AB,MATCH($C21,Apoio!$B$1:$B$176,0),MATCH('Fluxo de Caixa '!N$5,Apoio!$B$4:$AB$4,0)),0)</f>
        <v/>
      </c>
      <c r="O21" s="188">
        <f>IFERROR(INDEX(Apoio!$B:$AB,MATCH($C21,Apoio!$B$1:$B$176,0),MATCH('Fluxo de Caixa '!O$5,Apoio!$B$4:$AB$4,0)),0)</f>
        <v/>
      </c>
      <c r="Q21" s="188">
        <f>SUM(D21:P21)</f>
        <v/>
      </c>
    </row>
    <row r="22" hidden="1" outlineLevel="1" ht="14.5" customFormat="1" customHeight="1" s="27">
      <c r="C22" s="187" t="inlineStr">
        <is>
          <t>Serviços Prestados</t>
        </is>
      </c>
      <c r="D22" s="188">
        <f>IFERROR(INDEX(Apoio!$B:$AB,MATCH($C22,Apoio!$B$1:$B$176,0),MATCH('Fluxo de Caixa '!D$5,Apoio!$B$4:$AB$4,0)),0)</f>
        <v/>
      </c>
      <c r="E22" s="188">
        <f>IFERROR(INDEX(Apoio!$B:$AB,MATCH($C22,Apoio!$B$1:$B$176,0),MATCH('Fluxo de Caixa '!E$5,Apoio!$B$4:$AB$4,0)),0)</f>
        <v/>
      </c>
      <c r="F22" s="188">
        <f>IFERROR(INDEX(Apoio!$B:$AB,MATCH($C22,Apoio!$B$1:$B$176,0),MATCH('Fluxo de Caixa '!F$5,Apoio!$B$4:$AB$4,0)),0)</f>
        <v/>
      </c>
      <c r="G22" s="188">
        <f>IFERROR(INDEX(Apoio!$B:$AB,MATCH($C22,Apoio!$B$1:$B$176,0),MATCH('Fluxo de Caixa '!G$5,Apoio!$B$4:$AB$4,0)),0)</f>
        <v/>
      </c>
      <c r="H22" s="188">
        <f>IFERROR(INDEX(Apoio!$B:$AB,MATCH($C22,Apoio!$B$1:$B$176,0),MATCH('Fluxo de Caixa '!H$5,Apoio!$B$4:$AB$4,0)),0)</f>
        <v/>
      </c>
      <c r="I22" s="188">
        <f>IFERROR(INDEX(Apoio!$B:$AB,MATCH($C22,Apoio!$B$1:$B$176,0),MATCH('Fluxo de Caixa '!I$5,Apoio!$B$4:$AB$4,0)),0)</f>
        <v/>
      </c>
      <c r="J22" s="188">
        <f>IFERROR(INDEX(Apoio!$B:$AB,MATCH($C22,Apoio!$B$1:$B$176,0),MATCH('Fluxo de Caixa '!J$5,Apoio!$B$4:$AB$4,0)),0)</f>
        <v/>
      </c>
      <c r="K22" s="188">
        <f>IFERROR(INDEX(Apoio!$B:$AB,MATCH($C22,Apoio!$B$1:$B$176,0),MATCH('Fluxo de Caixa '!K$5,Apoio!$B$4:$AB$4,0)),0)</f>
        <v/>
      </c>
      <c r="L22" s="188">
        <f>IFERROR(INDEX(Apoio!$B:$AB,MATCH($C22,Apoio!$B$1:$B$176,0),MATCH('Fluxo de Caixa '!L$5,Apoio!$B$4:$AB$4,0)),0)</f>
        <v/>
      </c>
      <c r="M22" s="188">
        <f>IFERROR(INDEX(Apoio!$B:$AB,MATCH($C22,Apoio!$B$1:$B$176,0),MATCH('Fluxo de Caixa '!M$5,Apoio!$B$4:$AB$4,0)),0)</f>
        <v/>
      </c>
      <c r="N22" s="188">
        <f>IFERROR(INDEX(Apoio!$B:$AB,MATCH($C22,Apoio!$B$1:$B$176,0),MATCH('Fluxo de Caixa '!N$5,Apoio!$B$4:$AB$4,0)),0)</f>
        <v/>
      </c>
      <c r="O22" s="188">
        <f>IFERROR(INDEX(Apoio!$B:$AB,MATCH($C22,Apoio!$B$1:$B$176,0),MATCH('Fluxo de Caixa '!O$5,Apoio!$B$4:$AB$4,0)),0)</f>
        <v/>
      </c>
      <c r="Q22" s="188">
        <f>SUM(D22:P22)</f>
        <v/>
      </c>
    </row>
    <row r="23" hidden="1" outlineLevel="1" ht="14.5" customFormat="1" customHeight="1" s="27">
      <c r="C23" s="187" t="inlineStr">
        <is>
          <t>Dinheiro</t>
        </is>
      </c>
      <c r="D23" s="188">
        <f>IFERROR(INDEX(Apoio!$B:$AB,MATCH($C23,Apoio!$B$1:$B$176,0),MATCH('Fluxo de Caixa '!D$5,Apoio!$B$4:$AB$4,0)),0)</f>
        <v/>
      </c>
      <c r="E23" s="188">
        <f>IFERROR(INDEX(Apoio!$B:$AB,MATCH($C23,Apoio!$B$1:$B$176,0),MATCH('Fluxo de Caixa '!E$5,Apoio!$B$4:$AB$4,0)),0)</f>
        <v/>
      </c>
      <c r="F23" s="188">
        <f>IFERROR(INDEX(Apoio!$B:$AB,MATCH($C23,Apoio!$B$1:$B$176,0),MATCH('Fluxo de Caixa '!F$5,Apoio!$B$4:$AB$4,0)),0)</f>
        <v/>
      </c>
      <c r="G23" s="188">
        <f>IFERROR(INDEX(Apoio!$B:$AB,MATCH($C23,Apoio!$B$1:$B$176,0),MATCH('Fluxo de Caixa '!G$5,Apoio!$B$4:$AB$4,0)),0)</f>
        <v/>
      </c>
      <c r="H23" s="188">
        <f>IFERROR(INDEX(Apoio!$B:$AB,MATCH($C23,Apoio!$B$1:$B$176,0),MATCH('Fluxo de Caixa '!H$5,Apoio!$B$4:$AB$4,0)),0)</f>
        <v/>
      </c>
      <c r="I23" s="188">
        <f>IFERROR(INDEX(Apoio!$B:$AB,MATCH($C23,Apoio!$B$1:$B$176,0),MATCH('Fluxo de Caixa '!I$5,Apoio!$B$4:$AB$4,0)),0)</f>
        <v/>
      </c>
      <c r="J23" s="188">
        <f>IFERROR(INDEX(Apoio!$B:$AB,MATCH($C23,Apoio!$B$1:$B$176,0),MATCH('Fluxo de Caixa '!J$5,Apoio!$B$4:$AB$4,0)),0)</f>
        <v/>
      </c>
      <c r="K23" s="188">
        <f>IFERROR(INDEX(Apoio!$B:$AB,MATCH($C23,Apoio!$B$1:$B$176,0),MATCH('Fluxo de Caixa '!K$5,Apoio!$B$4:$AB$4,0)),0)</f>
        <v/>
      </c>
      <c r="L23" s="188">
        <f>IFERROR(INDEX(Apoio!$B:$AB,MATCH($C23,Apoio!$B$1:$B$176,0),MATCH('Fluxo de Caixa '!L$5,Apoio!$B$4:$AB$4,0)),0)</f>
        <v/>
      </c>
      <c r="M23" s="188">
        <f>IFERROR(INDEX(Apoio!$B:$AB,MATCH($C23,Apoio!$B$1:$B$176,0),MATCH('Fluxo de Caixa '!M$5,Apoio!$B$4:$AB$4,0)),0)</f>
        <v/>
      </c>
      <c r="N23" s="188">
        <f>IFERROR(INDEX(Apoio!$B:$AB,MATCH($C23,Apoio!$B$1:$B$176,0),MATCH('Fluxo de Caixa '!N$5,Apoio!$B$4:$AB$4,0)),0)</f>
        <v/>
      </c>
      <c r="O23" s="188">
        <f>IFERROR(INDEX(Apoio!$B:$AB,MATCH($C23,Apoio!$B$1:$B$176,0),MATCH('Fluxo de Caixa '!O$5,Apoio!$B$4:$AB$4,0)),0)</f>
        <v/>
      </c>
      <c r="Q23" s="188">
        <f>SUM(D23:P23)</f>
        <v/>
      </c>
    </row>
    <row r="24" hidden="1" outlineLevel="1" ht="14.5" customFormat="1" customHeight="1" s="27">
      <c r="C24" s="187" t="inlineStr">
        <is>
          <t>Antecipação de Recebíveis</t>
        </is>
      </c>
      <c r="D24" s="188">
        <f>IFERROR(INDEX(Apoio!$B:$AB,MATCH($C24,Apoio!$B$1:$B$176,0),MATCH('Fluxo de Caixa '!D$5,Apoio!$B$4:$AB$4,0)),0)</f>
        <v/>
      </c>
      <c r="E24" s="188">
        <f>IFERROR(INDEX(Apoio!$B:$AB,MATCH($C24,Apoio!$B$1:$B$176,0),MATCH('Fluxo de Caixa '!E$5,Apoio!$B$4:$AB$4,0)),0)</f>
        <v/>
      </c>
      <c r="F24" s="188">
        <f>IFERROR(INDEX(Apoio!$B:$AB,MATCH($C24,Apoio!$B$1:$B$176,0),MATCH('Fluxo de Caixa '!F$5,Apoio!$B$4:$AB$4,0)),0)</f>
        <v/>
      </c>
      <c r="G24" s="188">
        <f>IFERROR(INDEX(Apoio!$B:$AB,MATCH($C24,Apoio!$B$1:$B$176,0),MATCH('Fluxo de Caixa '!G$5,Apoio!$B$4:$AB$4,0)),0)</f>
        <v/>
      </c>
      <c r="H24" s="188">
        <f>IFERROR(INDEX(Apoio!$B:$AB,MATCH($C24,Apoio!$B$1:$B$176,0),MATCH('Fluxo de Caixa '!H$5,Apoio!$B$4:$AB$4,0)),0)</f>
        <v/>
      </c>
      <c r="I24" s="188">
        <f>IFERROR(INDEX(Apoio!$B:$AB,MATCH($C24,Apoio!$B$1:$B$176,0),MATCH('Fluxo de Caixa '!I$5,Apoio!$B$4:$AB$4,0)),0)</f>
        <v/>
      </c>
      <c r="J24" s="188">
        <f>IFERROR(INDEX(Apoio!$B:$AB,MATCH($C24,Apoio!$B$1:$B$176,0),MATCH('Fluxo de Caixa '!J$5,Apoio!$B$4:$AB$4,0)),0)</f>
        <v/>
      </c>
      <c r="K24" s="188">
        <f>IFERROR(INDEX(Apoio!$B:$AB,MATCH($C24,Apoio!$B$1:$B$176,0),MATCH('Fluxo de Caixa '!K$5,Apoio!$B$4:$AB$4,0)),0)</f>
        <v/>
      </c>
      <c r="L24" s="188">
        <f>IFERROR(INDEX(Apoio!$B:$AB,MATCH($C24,Apoio!$B$1:$B$176,0),MATCH('Fluxo de Caixa '!L$5,Apoio!$B$4:$AB$4,0)),0)</f>
        <v/>
      </c>
      <c r="M24" s="188">
        <f>IFERROR(INDEX(Apoio!$B:$AB,MATCH($C24,Apoio!$B$1:$B$176,0),MATCH('Fluxo de Caixa '!M$5,Apoio!$B$4:$AB$4,0)),0)</f>
        <v/>
      </c>
      <c r="N24" s="188">
        <f>IFERROR(INDEX(Apoio!$B:$AB,MATCH($C24,Apoio!$B$1:$B$176,0),MATCH('Fluxo de Caixa '!N$5,Apoio!$B$4:$AB$4,0)),0)</f>
        <v/>
      </c>
      <c r="O24" s="188">
        <f>IFERROR(INDEX(Apoio!$B:$AB,MATCH($C24,Apoio!$B$1:$B$176,0),MATCH('Fluxo de Caixa '!O$5,Apoio!$B$4:$AB$4,0)),0)</f>
        <v/>
      </c>
      <c r="Q24" s="188">
        <f>SUM(D24:P24)</f>
        <v/>
      </c>
    </row>
    <row r="25" hidden="1" outlineLevel="1" ht="14.5" customFormat="1" customHeight="1" s="27">
      <c r="C25" s="187" t="inlineStr">
        <is>
          <t>Outras Entradas Operacionais</t>
        </is>
      </c>
      <c r="D25" s="188">
        <f>IFERROR(INDEX(Apoio!$B:$AB,MATCH($C25,Apoio!$B$1:$B$176,0),MATCH('Fluxo de Caixa '!D$5,Apoio!$B$4:$AB$4,0)),0)</f>
        <v/>
      </c>
      <c r="E25" s="188">
        <f>IFERROR(INDEX(Apoio!$B:$AB,MATCH($C25,Apoio!$B$1:$B$176,0),MATCH('Fluxo de Caixa '!E$5,Apoio!$B$4:$AB$4,0)),0)</f>
        <v/>
      </c>
      <c r="F25" s="188">
        <f>IFERROR(INDEX(Apoio!$B:$AB,MATCH($C25,Apoio!$B$1:$B$176,0),MATCH('Fluxo de Caixa '!F$5,Apoio!$B$4:$AB$4,0)),0)</f>
        <v/>
      </c>
      <c r="G25" s="188">
        <f>IFERROR(INDEX(Apoio!$B:$AB,MATCH($C25,Apoio!$B$1:$B$176,0),MATCH('Fluxo de Caixa '!G$5,Apoio!$B$4:$AB$4,0)),0)</f>
        <v/>
      </c>
      <c r="H25" s="188">
        <f>IFERROR(INDEX(Apoio!$B:$AB,MATCH($C25,Apoio!$B$1:$B$176,0),MATCH('Fluxo de Caixa '!H$5,Apoio!$B$4:$AB$4,0)),0)</f>
        <v/>
      </c>
      <c r="I25" s="188">
        <f>IFERROR(INDEX(Apoio!$B:$AB,MATCH($C25,Apoio!$B$1:$B$176,0),MATCH('Fluxo de Caixa '!I$5,Apoio!$B$4:$AB$4,0)),0)</f>
        <v/>
      </c>
      <c r="J25" s="188">
        <f>IFERROR(INDEX(Apoio!$B:$AB,MATCH($C25,Apoio!$B$1:$B$176,0),MATCH('Fluxo de Caixa '!J$5,Apoio!$B$4:$AB$4,0)),0)</f>
        <v/>
      </c>
      <c r="K25" s="188">
        <f>IFERROR(INDEX(Apoio!$B:$AB,MATCH($C25,Apoio!$B$1:$B$176,0),MATCH('Fluxo de Caixa '!K$5,Apoio!$B$4:$AB$4,0)),0)</f>
        <v/>
      </c>
      <c r="L25" s="188">
        <f>IFERROR(INDEX(Apoio!$B:$AB,MATCH($C25,Apoio!$B$1:$B$176,0),MATCH('Fluxo de Caixa '!L$5,Apoio!$B$4:$AB$4,0)),0)</f>
        <v/>
      </c>
      <c r="M25" s="188">
        <f>IFERROR(INDEX(Apoio!$B:$AB,MATCH($C25,Apoio!$B$1:$B$176,0),MATCH('Fluxo de Caixa '!M$5,Apoio!$B$4:$AB$4,0)),0)</f>
        <v/>
      </c>
      <c r="N25" s="188">
        <f>IFERROR(INDEX(Apoio!$B:$AB,MATCH($C25,Apoio!$B$1:$B$176,0),MATCH('Fluxo de Caixa '!N$5,Apoio!$B$4:$AB$4,0)),0)</f>
        <v/>
      </c>
      <c r="O25" s="188">
        <f>IFERROR(INDEX(Apoio!$B:$AB,MATCH($C25,Apoio!$B$1:$B$176,0),MATCH('Fluxo de Caixa '!O$5,Apoio!$B$4:$AB$4,0)),0)</f>
        <v/>
      </c>
      <c r="Q25" s="188">
        <f>SUM(D25:P25)</f>
        <v/>
      </c>
    </row>
    <row r="26" hidden="1" outlineLevel="1" ht="14.5" customHeight="1" s="180">
      <c r="C26" s="30" t="inlineStr">
        <is>
          <t>Ajustes</t>
        </is>
      </c>
      <c r="D26" s="189">
        <f>IFERROR(INDEX(Apoio!$B:$AB,MATCH($C26,Apoio!$B$1:$B$176,0),MATCH('Fluxo de Caixa '!D$5,Apoio!$B$4:$AB$4,0)),0)</f>
        <v/>
      </c>
      <c r="E26" s="189">
        <f>IFERROR(INDEX(Apoio!$B:$AB,MATCH($C26,Apoio!$B$1:$B$176,0),MATCH('Fluxo de Caixa '!E$5,Apoio!$B$4:$AB$4,0)),0)</f>
        <v/>
      </c>
      <c r="F26" s="189">
        <f>IFERROR(INDEX(Apoio!$B:$AB,MATCH($C26,Apoio!$B$1:$B$176,0),MATCH('Fluxo de Caixa '!F$5,Apoio!$B$4:$AB$4,0)),0)</f>
        <v/>
      </c>
      <c r="G26" s="189">
        <f>IFERROR(INDEX(Apoio!$B:$AB,MATCH($C26,Apoio!$B$1:$B$176,0),MATCH('Fluxo de Caixa '!G$5,Apoio!$B$4:$AB$4,0)),0)</f>
        <v/>
      </c>
      <c r="H26" s="189">
        <f>IFERROR(INDEX(Apoio!$B:$AB,MATCH($C26,Apoio!$B$1:$B$176,0),MATCH('Fluxo de Caixa '!H$5,Apoio!$B$4:$AB$4,0)),0)</f>
        <v/>
      </c>
      <c r="I26" s="189">
        <f>IFERROR(INDEX(Apoio!$B:$AB,MATCH($C26,Apoio!$B$1:$B$176,0),MATCH('Fluxo de Caixa '!I$5,Apoio!$B$4:$AB$4,0)),0)</f>
        <v/>
      </c>
      <c r="J26" s="189">
        <f>IFERROR(INDEX(Apoio!$B:$AB,MATCH($C26,Apoio!$B$1:$B$176,0),MATCH('Fluxo de Caixa '!J$5,Apoio!$B$4:$AB$4,0)),0)</f>
        <v/>
      </c>
      <c r="K26" s="189">
        <f>IFERROR(INDEX(Apoio!$B:$AB,MATCH($C26,Apoio!$B$1:$B$176,0),MATCH('Fluxo de Caixa '!K$5,Apoio!$B$4:$AB$4,0)),0)</f>
        <v/>
      </c>
      <c r="L26" s="189">
        <f>IFERROR(INDEX(Apoio!$B:$AB,MATCH($C26,Apoio!$B$1:$B$176,0),MATCH('Fluxo de Caixa '!L$5,Apoio!$B$4:$AB$4,0)),0)</f>
        <v/>
      </c>
      <c r="M26" s="189">
        <f>IFERROR(INDEX(Apoio!$B:$AB,MATCH($C26,Apoio!$B$1:$B$176,0),MATCH('Fluxo de Caixa '!M$5,Apoio!$B$4:$AB$4,0)),0)</f>
        <v/>
      </c>
      <c r="N26" s="189">
        <f>IFERROR(INDEX(Apoio!$B:$AB,MATCH($C26,Apoio!$B$1:$B$176,0),MATCH('Fluxo de Caixa '!N$5,Apoio!$B$4:$AB$4,0)),0)</f>
        <v/>
      </c>
      <c r="O26" s="189">
        <f>IFERROR(INDEX(Apoio!$B:$AB,MATCH($C26,Apoio!$B$1:$B$176,0),MATCH('Fluxo de Caixa '!O$5,Apoio!$B$4:$AB$4,0)),0)</f>
        <v/>
      </c>
      <c r="Q26" s="189">
        <f>SUM(D26:P26)</f>
        <v/>
      </c>
    </row>
    <row r="27" hidden="1" collapsed="1" ht="5.25" customFormat="1" customHeight="1" s="27">
      <c r="D27" s="188" t="n">
        <v>0</v>
      </c>
      <c r="E27" s="184" t="n"/>
      <c r="F27" s="184" t="n"/>
      <c r="G27" s="184" t="n"/>
      <c r="H27" s="188" t="n"/>
      <c r="I27" s="188" t="n"/>
      <c r="J27" s="188" t="n"/>
      <c r="K27" s="188" t="n"/>
      <c r="L27" s="188" t="n"/>
      <c r="M27" s="185" t="n"/>
      <c r="N27" s="185" t="n"/>
      <c r="O27" s="185" t="n"/>
      <c r="Q27" s="188">
        <f>SUM(D27:P27)</f>
        <v/>
      </c>
    </row>
    <row r="28" ht="14.5" customFormat="1" customHeight="1" s="3">
      <c r="B28" s="3" t="inlineStr">
        <is>
          <t>(-) Pagamentos Operacionais</t>
        </is>
      </c>
      <c r="D28" s="186">
        <f>SUM(D29,D55,D68,D74,D83,D95,D126,D132,D137,D140,D144,D110)</f>
        <v/>
      </c>
      <c r="E28" s="186">
        <f>SUM(E29,E55,E68,E74,E83,E95,E126,E132,E137,E140,E144,E110)</f>
        <v/>
      </c>
      <c r="F28" s="186">
        <f>SUM(F29,F55,F68,F74,F83,F95,F126,F132,F137,F140,F144,F110)</f>
        <v/>
      </c>
      <c r="G28" s="186">
        <f>SUM(G29,G55,G68,G74,G83,G95,G126,G132,G137,G140,G144,G110)</f>
        <v/>
      </c>
      <c r="H28" s="186">
        <f>SUM(H29,H55,H68,H74,H83,H95,H126,H132,H137,H140,H144,H110)</f>
        <v/>
      </c>
      <c r="I28" s="186">
        <f>SUM(I29,I55,I68,I74,I83,I95,I126,I132,I137,I140,I144,I110)</f>
        <v/>
      </c>
      <c r="J28" s="186">
        <f>SUM(J29,J55,J68,J74,J83,J95,J126,J132,J137,J140,J144,J110)</f>
        <v/>
      </c>
      <c r="K28" s="186">
        <f>SUM(K29,K55,K68,K74,K83,K95,K126,K132,K137,K140,K144,K110)</f>
        <v/>
      </c>
      <c r="L28" s="186">
        <f>SUM(L29,L55,L68,L74,L83,L95,L126,L132,L137,L140,L144,L110)</f>
        <v/>
      </c>
      <c r="M28" s="186">
        <f>SUM(M29,M55,M68,M74,M83,M95,M126,M132,M137,M140,M144,M110)</f>
        <v/>
      </c>
      <c r="N28" s="186">
        <f>SUM(N29,N55,N68,N74,N83,N95,N126,N132,N137,N140,N144,N110)</f>
        <v/>
      </c>
      <c r="O28" s="186">
        <f>SUM(O29,O55,O68,O74,O83,O95,O126,O132,O137,O140,O144,O110)</f>
        <v/>
      </c>
      <c r="Q28" s="186">
        <f>SUM(Q29,Q55,Q68,Q74,Q83,Q95,Q126,Q132,Q137,Q140,Q144,Q110)</f>
        <v/>
      </c>
    </row>
    <row r="29" ht="14.5" customFormat="1" customHeight="1" s="3">
      <c r="C29" s="148" t="inlineStr">
        <is>
          <t>Gastos com Pessoal</t>
        </is>
      </c>
      <c r="D29" s="190">
        <f>SUM(D30:D53)</f>
        <v/>
      </c>
      <c r="E29" s="190">
        <f>SUM(E30:E53)</f>
        <v/>
      </c>
      <c r="F29" s="190">
        <f>SUM(F30:F53)</f>
        <v/>
      </c>
      <c r="G29" s="190">
        <f>SUM(G30:G53)</f>
        <v/>
      </c>
      <c r="H29" s="190">
        <f>SUM(H30:H53)</f>
        <v/>
      </c>
      <c r="I29" s="190">
        <f>SUM(I30:I53)</f>
        <v/>
      </c>
      <c r="J29" s="190">
        <f>SUM(J30:J53)</f>
        <v/>
      </c>
      <c r="K29" s="190">
        <f>SUM(K30:K53)</f>
        <v/>
      </c>
      <c r="L29" s="190">
        <f>SUM(L30:L53)</f>
        <v/>
      </c>
      <c r="M29" s="190">
        <f>SUM(M30:M53)</f>
        <v/>
      </c>
      <c r="N29" s="190">
        <f>SUM(N30:N53)</f>
        <v/>
      </c>
      <c r="O29" s="190">
        <f>SUM(O30:O53)</f>
        <v/>
      </c>
      <c r="Q29" s="190">
        <f>SUM(Q30:Q53)</f>
        <v/>
      </c>
    </row>
    <row r="30" hidden="1" outlineLevel="1" ht="14.25" customFormat="1" customHeight="1" s="27">
      <c r="C30" s="191" t="inlineStr">
        <is>
          <t>SALARIO</t>
        </is>
      </c>
      <c r="D30" s="192">
        <f>IFERROR(INDEX(Apoio!$B:$AB,MATCH($C30,Apoio!$B$1:$B$176,0),MATCH('Fluxo de Caixa '!D$5,Apoio!$B$4:$AB$4,0)+1),0)</f>
        <v/>
      </c>
      <c r="E30" s="192">
        <f>IFERROR(INDEX(Apoio!$B:$AB,MATCH($C30,Apoio!$B$1:$B$176,0),MATCH('Fluxo de Caixa '!E$5,Apoio!$B$4:$AB$4,0)+1),0)</f>
        <v/>
      </c>
      <c r="F30" s="192">
        <f>IFERROR(INDEX(Apoio!$B:$AB,MATCH($C30,Apoio!$B$1:$B$176,0),MATCH('Fluxo de Caixa '!F$5,Apoio!$B$4:$AB$4,0)+1),0)</f>
        <v/>
      </c>
      <c r="G30" s="192">
        <f>IFERROR(INDEX(Apoio!$B:$AB,MATCH($C30,Apoio!$B$1:$B$176,0),MATCH('Fluxo de Caixa '!G$5,Apoio!$B$4:$AB$4,0)+1),0)</f>
        <v/>
      </c>
      <c r="H30" s="192">
        <f>IFERROR(INDEX(Apoio!$B:$AB,MATCH($C30,Apoio!$B$1:$B$176,0),MATCH('Fluxo de Caixa '!H$5,Apoio!$B$4:$AB$4,0)+1),0)</f>
        <v/>
      </c>
      <c r="I30" s="192">
        <f>IFERROR(INDEX(Apoio!$B:$AB,MATCH($C30,Apoio!$B$1:$B$176,0),MATCH('Fluxo de Caixa '!I$5,Apoio!$B$4:$AB$4,0)+1),0)</f>
        <v/>
      </c>
      <c r="J30" s="192">
        <f>IFERROR(INDEX(Apoio!$B:$AB,MATCH($C30,Apoio!$B$1:$B$176,0),MATCH('Fluxo de Caixa '!J$5,Apoio!$B$4:$AB$4,0)+1),0)</f>
        <v/>
      </c>
      <c r="K30" s="192">
        <f>IFERROR(INDEX(Apoio!$B:$AB,MATCH($C30,Apoio!$B$1:$B$176,0),MATCH('Fluxo de Caixa '!K$5,Apoio!$B$4:$AB$4,0)+1),0)</f>
        <v/>
      </c>
      <c r="L30" s="192">
        <f>IFERROR(INDEX(Apoio!$B:$AB,MATCH($C30,Apoio!$B$1:$B$176,0),MATCH('Fluxo de Caixa '!L$5,Apoio!$B$4:$AB$4,0)+1),0)</f>
        <v/>
      </c>
      <c r="M30" s="192">
        <f>IFERROR(INDEX(Apoio!$B:$AB,MATCH($C30,Apoio!$B$1:$B$176,0),MATCH('Fluxo de Caixa '!M$5,Apoio!$B$4:$AB$4,0)+1),0)</f>
        <v/>
      </c>
      <c r="N30" s="192">
        <f>IFERROR(INDEX(Apoio!$B:$AB,MATCH($C30,Apoio!$B$1:$B$176,0),MATCH('Fluxo de Caixa '!N$5,Apoio!$B$4:$AB$4,0)+1),0)</f>
        <v/>
      </c>
      <c r="O30" s="192">
        <f>IFERROR(INDEX(Apoio!$B:$AB,MATCH($C30,Apoio!$B$1:$B$176,0),MATCH('Fluxo de Caixa '!O$5,Apoio!$B$4:$AB$4,0)+1),0)</f>
        <v/>
      </c>
      <c r="Q30" s="192">
        <f>SUM(D30:P30)</f>
        <v/>
      </c>
    </row>
    <row r="31" hidden="1" outlineLevel="1" ht="14.5" customFormat="1" customHeight="1" s="27">
      <c r="C31" s="191" t="inlineStr">
        <is>
          <t>13° SALARIO</t>
        </is>
      </c>
      <c r="D31" s="192">
        <f>IFERROR(INDEX(Apoio!$B:$AB,MATCH($C31,Apoio!$B$1:$B$176,0),MATCH('Fluxo de Caixa '!D$5,Apoio!$B$4:$AB$4,0)+1),0)</f>
        <v/>
      </c>
      <c r="E31" s="192">
        <f>IFERROR(INDEX(Apoio!$B:$AB,MATCH($C31,Apoio!$B$1:$B$176,0),MATCH('Fluxo de Caixa '!E$5,Apoio!$B$4:$AB$4,0)+1),0)</f>
        <v/>
      </c>
      <c r="F31" s="192">
        <f>IFERROR(INDEX(Apoio!$B:$AB,MATCH($C31,Apoio!$B$1:$B$176,0),MATCH('Fluxo de Caixa '!F$5,Apoio!$B$4:$AB$4,0)+1),0)</f>
        <v/>
      </c>
      <c r="G31" s="192">
        <f>IFERROR(INDEX(Apoio!$B:$AB,MATCH($C31,Apoio!$B$1:$B$176,0),MATCH('Fluxo de Caixa '!G$5,Apoio!$B$4:$AB$4,0)+1),0)</f>
        <v/>
      </c>
      <c r="H31" s="192">
        <f>IFERROR(INDEX(Apoio!$B:$AB,MATCH($C31,Apoio!$B$1:$B$176,0),MATCH('Fluxo de Caixa '!H$5,Apoio!$B$4:$AB$4,0)+1),0)</f>
        <v/>
      </c>
      <c r="I31" s="192">
        <f>IFERROR(INDEX(Apoio!$B:$AB,MATCH($C31,Apoio!$B$1:$B$176,0),MATCH('Fluxo de Caixa '!I$5,Apoio!$B$4:$AB$4,0)+1),0)</f>
        <v/>
      </c>
      <c r="J31" s="192">
        <f>IFERROR(INDEX(Apoio!$B:$AB,MATCH($C31,Apoio!$B$1:$B$176,0),MATCH('Fluxo de Caixa '!J$5,Apoio!$B$4:$AB$4,0)+1),0)</f>
        <v/>
      </c>
      <c r="K31" s="192">
        <f>IFERROR(INDEX(Apoio!$B:$AB,MATCH($C31,Apoio!$B$1:$B$176,0),MATCH('Fluxo de Caixa '!K$5,Apoio!$B$4:$AB$4,0)+1),0)</f>
        <v/>
      </c>
      <c r="L31" s="192">
        <f>IFERROR(INDEX(Apoio!$B:$AB,MATCH($C31,Apoio!$B$1:$B$176,0),MATCH('Fluxo de Caixa '!L$5,Apoio!$B$4:$AB$4,0)+1),0)</f>
        <v/>
      </c>
      <c r="M31" s="192">
        <f>IFERROR(INDEX(Apoio!$B:$AB,MATCH($C31,Apoio!$B$1:$B$176,0),MATCH('Fluxo de Caixa '!M$5,Apoio!$B$4:$AB$4,0)+1),0)</f>
        <v/>
      </c>
      <c r="N31" s="192">
        <f>IFERROR(INDEX(Apoio!$B:$AB,MATCH($C31,Apoio!$B$1:$B$176,0),MATCH('Fluxo de Caixa '!N$5,Apoio!$B$4:$AB$4,0)+1),0)</f>
        <v/>
      </c>
      <c r="O31" s="192">
        <f>IFERROR(INDEX(Apoio!$B:$AB,MATCH($C31,Apoio!$B$1:$B$176,0),MATCH('Fluxo de Caixa '!O$5,Apoio!$B$4:$AB$4,0)+1),0)</f>
        <v/>
      </c>
      <c r="Q31" s="192">
        <f>SUM(D31:P31)</f>
        <v/>
      </c>
    </row>
    <row r="32" hidden="1" outlineLevel="1" ht="14.5" customFormat="1" customHeight="1" s="27">
      <c r="C32" s="191" t="inlineStr">
        <is>
          <t xml:space="preserve">FERIAS </t>
        </is>
      </c>
      <c r="D32" s="192">
        <f>IFERROR(INDEX(Apoio!$B:$AB,MATCH($C32,Apoio!$B$1:$B$176,0),MATCH('Fluxo de Caixa '!D$5,Apoio!$B$4:$AB$4,0)+1),0)</f>
        <v/>
      </c>
      <c r="E32" s="192">
        <f>IFERROR(INDEX(Apoio!$B:$AB,MATCH($C32,Apoio!$B$1:$B$176,0),MATCH('Fluxo de Caixa '!E$5,Apoio!$B$4:$AB$4,0)+1),0)</f>
        <v/>
      </c>
      <c r="F32" s="192">
        <f>IFERROR(INDEX(Apoio!$B:$AB,MATCH($C32,Apoio!$B$1:$B$176,0),MATCH('Fluxo de Caixa '!F$5,Apoio!$B$4:$AB$4,0)+1),0)</f>
        <v/>
      </c>
      <c r="G32" s="192">
        <f>IFERROR(INDEX(Apoio!$B:$AB,MATCH($C32,Apoio!$B$1:$B$176,0),MATCH('Fluxo de Caixa '!G$5,Apoio!$B$4:$AB$4,0)+1),0)</f>
        <v/>
      </c>
      <c r="H32" s="192">
        <f>IFERROR(INDEX(Apoio!$B:$AB,MATCH($C32,Apoio!$B$1:$B$176,0),MATCH('Fluxo de Caixa '!H$5,Apoio!$B$4:$AB$4,0)+1),0)</f>
        <v/>
      </c>
      <c r="I32" s="192">
        <f>IFERROR(INDEX(Apoio!$B:$AB,MATCH($C32,Apoio!$B$1:$B$176,0),MATCH('Fluxo de Caixa '!I$5,Apoio!$B$4:$AB$4,0)+1),0)</f>
        <v/>
      </c>
      <c r="J32" s="192">
        <f>IFERROR(INDEX(Apoio!$B:$AB,MATCH($C32,Apoio!$B$1:$B$176,0),MATCH('Fluxo de Caixa '!J$5,Apoio!$B$4:$AB$4,0)+1),0)</f>
        <v/>
      </c>
      <c r="K32" s="192">
        <f>IFERROR(INDEX(Apoio!$B:$AB,MATCH($C32,Apoio!$B$1:$B$176,0),MATCH('Fluxo de Caixa '!K$5,Apoio!$B$4:$AB$4,0)+1),0)</f>
        <v/>
      </c>
      <c r="L32" s="192">
        <f>IFERROR(INDEX(Apoio!$B:$AB,MATCH($C32,Apoio!$B$1:$B$176,0),MATCH('Fluxo de Caixa '!L$5,Apoio!$B$4:$AB$4,0)+1),0)</f>
        <v/>
      </c>
      <c r="M32" s="192">
        <f>IFERROR(INDEX(Apoio!$B:$AB,MATCH($C32,Apoio!$B$1:$B$176,0),MATCH('Fluxo de Caixa '!M$5,Apoio!$B$4:$AB$4,0)+1),0)</f>
        <v/>
      </c>
      <c r="N32" s="192">
        <f>IFERROR(INDEX(Apoio!$B:$AB,MATCH($C32,Apoio!$B$1:$B$176,0),MATCH('Fluxo de Caixa '!N$5,Apoio!$B$4:$AB$4,0)+1),0)</f>
        <v/>
      </c>
      <c r="O32" s="192">
        <f>IFERROR(INDEX(Apoio!$B:$AB,MATCH($C32,Apoio!$B$1:$B$176,0),MATCH('Fluxo de Caixa '!O$5,Apoio!$B$4:$AB$4,0)+1),0)</f>
        <v/>
      </c>
      <c r="Q32" s="192">
        <f>SUM(D32:P32)</f>
        <v/>
      </c>
    </row>
    <row r="33" hidden="1" outlineLevel="1" ht="14.5" customFormat="1" customHeight="1" s="27">
      <c r="C33" s="191" t="inlineStr">
        <is>
          <t>MULTA RESCISORIAS FGTS</t>
        </is>
      </c>
      <c r="D33" s="192">
        <f>IFERROR(INDEX(Apoio!$B:$AB,MATCH($C33,Apoio!$B$1:$B$176,0),MATCH('Fluxo de Caixa '!D$5,Apoio!$B$4:$AB$4,0)+1),0)</f>
        <v/>
      </c>
      <c r="E33" s="192">
        <f>IFERROR(INDEX(Apoio!$B:$AB,MATCH($C33,Apoio!$B$1:$B$176,0),MATCH('Fluxo de Caixa '!E$5,Apoio!$B$4:$AB$4,0)+1),0)</f>
        <v/>
      </c>
      <c r="F33" s="192">
        <f>IFERROR(INDEX(Apoio!$B:$AB,MATCH($C33,Apoio!$B$1:$B$176,0),MATCH('Fluxo de Caixa '!F$5,Apoio!$B$4:$AB$4,0)+1),0)</f>
        <v/>
      </c>
      <c r="G33" s="192">
        <f>IFERROR(INDEX(Apoio!$B:$AB,MATCH($C33,Apoio!$B$1:$B$176,0),MATCH('Fluxo de Caixa '!G$5,Apoio!$B$4:$AB$4,0)+1),0)</f>
        <v/>
      </c>
      <c r="H33" s="192">
        <f>IFERROR(INDEX(Apoio!$B:$AB,MATCH($C33,Apoio!$B$1:$B$176,0),MATCH('Fluxo de Caixa '!H$5,Apoio!$B$4:$AB$4,0)+1),0)</f>
        <v/>
      </c>
      <c r="I33" s="192">
        <f>IFERROR(INDEX(Apoio!$B:$AB,MATCH($C33,Apoio!$B$1:$B$176,0),MATCH('Fluxo de Caixa '!I$5,Apoio!$B$4:$AB$4,0)+1),0)</f>
        <v/>
      </c>
      <c r="J33" s="192">
        <f>IFERROR(INDEX(Apoio!$B:$AB,MATCH($C33,Apoio!$B$1:$B$176,0),MATCH('Fluxo de Caixa '!J$5,Apoio!$B$4:$AB$4,0)+1),0)</f>
        <v/>
      </c>
      <c r="K33" s="192">
        <f>IFERROR(INDEX(Apoio!$B:$AB,MATCH($C33,Apoio!$B$1:$B$176,0),MATCH('Fluxo de Caixa '!K$5,Apoio!$B$4:$AB$4,0)+1),0)</f>
        <v/>
      </c>
      <c r="L33" s="192">
        <f>IFERROR(INDEX(Apoio!$B:$AB,MATCH($C33,Apoio!$B$1:$B$176,0),MATCH('Fluxo de Caixa '!L$5,Apoio!$B$4:$AB$4,0)+1),0)</f>
        <v/>
      </c>
      <c r="M33" s="192">
        <f>IFERROR(INDEX(Apoio!$B:$AB,MATCH($C33,Apoio!$B$1:$B$176,0),MATCH('Fluxo de Caixa '!M$5,Apoio!$B$4:$AB$4,0)+1),0)</f>
        <v/>
      </c>
      <c r="N33" s="192">
        <f>IFERROR(INDEX(Apoio!$B:$AB,MATCH($C33,Apoio!$B$1:$B$176,0),MATCH('Fluxo de Caixa '!N$5,Apoio!$B$4:$AB$4,0)+1),0)</f>
        <v/>
      </c>
      <c r="O33" s="192">
        <f>IFERROR(INDEX(Apoio!$B:$AB,MATCH($C33,Apoio!$B$1:$B$176,0),MATCH('Fluxo de Caixa '!O$5,Apoio!$B$4:$AB$4,0)+1),0)</f>
        <v/>
      </c>
      <c r="Q33" s="192">
        <f>SUM(D33:P33)</f>
        <v/>
      </c>
    </row>
    <row r="34" hidden="1" outlineLevel="1" ht="14.5" customFormat="1" customHeight="1" s="27">
      <c r="C34" s="191" t="inlineStr">
        <is>
          <t>REFEIÇÕES COLABORADORES</t>
        </is>
      </c>
      <c r="D34" s="192">
        <f>IFERROR(INDEX(Apoio!$B:$AB,MATCH($C34,Apoio!$B$1:$B$176,0),MATCH('Fluxo de Caixa '!D$5,Apoio!$B$4:$AB$4,0)+1),0)</f>
        <v/>
      </c>
      <c r="E34" s="192">
        <f>IFERROR(INDEX(Apoio!$B:$AB,MATCH($C34,Apoio!$B$1:$B$176,0),MATCH('Fluxo de Caixa '!E$5,Apoio!$B$4:$AB$4,0)+1),0)</f>
        <v/>
      </c>
      <c r="F34" s="192">
        <f>IFERROR(INDEX(Apoio!$B:$AB,MATCH($C34,Apoio!$B$1:$B$176,0),MATCH('Fluxo de Caixa '!F$5,Apoio!$B$4:$AB$4,0)+1),0)</f>
        <v/>
      </c>
      <c r="G34" s="192">
        <f>IFERROR(INDEX(Apoio!$B:$AB,MATCH($C34,Apoio!$B$1:$B$176,0),MATCH('Fluxo de Caixa '!G$5,Apoio!$B$4:$AB$4,0)+1),0)</f>
        <v/>
      </c>
      <c r="H34" s="192">
        <f>IFERROR(INDEX(Apoio!$B:$AB,MATCH($C34,Apoio!$B$1:$B$176,0),MATCH('Fluxo de Caixa '!H$5,Apoio!$B$4:$AB$4,0)+1),0)</f>
        <v/>
      </c>
      <c r="I34" s="192">
        <f>IFERROR(INDEX(Apoio!$B:$AB,MATCH($C34,Apoio!$B$1:$B$176,0),MATCH('Fluxo de Caixa '!I$5,Apoio!$B$4:$AB$4,0)+1),0)</f>
        <v/>
      </c>
      <c r="J34" s="192">
        <f>IFERROR(INDEX(Apoio!$B:$AB,MATCH($C34,Apoio!$B$1:$B$176,0),MATCH('Fluxo de Caixa '!J$5,Apoio!$B$4:$AB$4,0)+1),0)</f>
        <v/>
      </c>
      <c r="K34" s="192">
        <f>IFERROR(INDEX(Apoio!$B:$AB,MATCH($C34,Apoio!$B$1:$B$176,0),MATCH('Fluxo de Caixa '!K$5,Apoio!$B$4:$AB$4,0)+1),0)</f>
        <v/>
      </c>
      <c r="L34" s="192">
        <f>IFERROR(INDEX(Apoio!$B:$AB,MATCH($C34,Apoio!$B$1:$B$176,0),MATCH('Fluxo de Caixa '!L$5,Apoio!$B$4:$AB$4,0)+1),0)</f>
        <v/>
      </c>
      <c r="M34" s="192">
        <f>IFERROR(INDEX(Apoio!$B:$AB,MATCH($C34,Apoio!$B$1:$B$176,0),MATCH('Fluxo de Caixa '!M$5,Apoio!$B$4:$AB$4,0)+1),0)</f>
        <v/>
      </c>
      <c r="N34" s="192">
        <f>IFERROR(INDEX(Apoio!$B:$AB,MATCH($C34,Apoio!$B$1:$B$176,0),MATCH('Fluxo de Caixa '!N$5,Apoio!$B$4:$AB$4,0)+1),0)</f>
        <v/>
      </c>
      <c r="O34" s="192">
        <f>IFERROR(INDEX(Apoio!$B:$AB,MATCH($C34,Apoio!$B$1:$B$176,0),MATCH('Fluxo de Caixa '!O$5,Apoio!$B$4:$AB$4,0)+1),0)</f>
        <v/>
      </c>
      <c r="Q34" s="192">
        <f>SUM(D34:P34)</f>
        <v/>
      </c>
    </row>
    <row r="35" hidden="1" outlineLevel="1" ht="14.5" customFormat="1" customHeight="1" s="27">
      <c r="C35" s="191" t="inlineStr">
        <is>
          <t>ALIMENTAÇÃO ADM</t>
        </is>
      </c>
      <c r="D35" s="192">
        <f>IFERROR(INDEX(Apoio!$B:$AB,MATCH($C35,Apoio!$B$1:$B$176,0),MATCH('Fluxo de Caixa '!D$5,Apoio!$B$4:$AB$4,0)+1),0)</f>
        <v/>
      </c>
      <c r="E35" s="192">
        <f>IFERROR(INDEX(Apoio!$B:$AB,MATCH($C35,Apoio!$B$1:$B$176,0),MATCH('Fluxo de Caixa '!E$5,Apoio!$B$4:$AB$4,0)+1),0)</f>
        <v/>
      </c>
      <c r="F35" s="192">
        <f>IFERROR(INDEX(Apoio!$B:$AB,MATCH($C35,Apoio!$B$1:$B$176,0),MATCH('Fluxo de Caixa '!F$5,Apoio!$B$4:$AB$4,0)+1),0)</f>
        <v/>
      </c>
      <c r="G35" s="192">
        <f>IFERROR(INDEX(Apoio!$B:$AB,MATCH($C35,Apoio!$B$1:$B$176,0),MATCH('Fluxo de Caixa '!G$5,Apoio!$B$4:$AB$4,0)+1),0)</f>
        <v/>
      </c>
      <c r="H35" s="192">
        <f>IFERROR(INDEX(Apoio!$B:$AB,MATCH($C35,Apoio!$B$1:$B$176,0),MATCH('Fluxo de Caixa '!H$5,Apoio!$B$4:$AB$4,0)+1),0)</f>
        <v/>
      </c>
      <c r="I35" s="192">
        <f>IFERROR(INDEX(Apoio!$B:$AB,MATCH($C35,Apoio!$B$1:$B$176,0),MATCH('Fluxo de Caixa '!I$5,Apoio!$B$4:$AB$4,0)+1),0)</f>
        <v/>
      </c>
      <c r="J35" s="192">
        <f>IFERROR(INDEX(Apoio!$B:$AB,MATCH($C35,Apoio!$B$1:$B$176,0),MATCH('Fluxo de Caixa '!J$5,Apoio!$B$4:$AB$4,0)+1),0)</f>
        <v/>
      </c>
      <c r="K35" s="192">
        <f>IFERROR(INDEX(Apoio!$B:$AB,MATCH($C35,Apoio!$B$1:$B$176,0),MATCH('Fluxo de Caixa '!K$5,Apoio!$B$4:$AB$4,0)+1),0)</f>
        <v/>
      </c>
      <c r="L35" s="192">
        <f>IFERROR(INDEX(Apoio!$B:$AB,MATCH($C35,Apoio!$B$1:$B$176,0),MATCH('Fluxo de Caixa '!L$5,Apoio!$B$4:$AB$4,0)+1),0)</f>
        <v/>
      </c>
      <c r="M35" s="192">
        <f>IFERROR(INDEX(Apoio!$B:$AB,MATCH($C35,Apoio!$B$1:$B$176,0),MATCH('Fluxo de Caixa '!M$5,Apoio!$B$4:$AB$4,0)+1),0)</f>
        <v/>
      </c>
      <c r="N35" s="192">
        <f>IFERROR(INDEX(Apoio!$B:$AB,MATCH($C35,Apoio!$B$1:$B$176,0),MATCH('Fluxo de Caixa '!N$5,Apoio!$B$4:$AB$4,0)+1),0)</f>
        <v/>
      </c>
      <c r="O35" s="192">
        <f>IFERROR(INDEX(Apoio!$B:$AB,MATCH($C35,Apoio!$B$1:$B$176,0),MATCH('Fluxo de Caixa '!O$5,Apoio!$B$4:$AB$4,0)+1),0)</f>
        <v/>
      </c>
      <c r="Q35" s="192">
        <f>SUM(D35:P35)</f>
        <v/>
      </c>
    </row>
    <row r="36" hidden="1" outlineLevel="1" ht="14.5" customFormat="1" customHeight="1" s="27">
      <c r="C36" s="191" t="inlineStr">
        <is>
          <t xml:space="preserve">ACERTO RESCISORIOS </t>
        </is>
      </c>
      <c r="D36" s="192">
        <f>IFERROR(INDEX(Apoio!$B:$AB,MATCH($C36,Apoio!$B$1:$B$176,0),MATCH('Fluxo de Caixa '!D$5,Apoio!$B$4:$AB$4,0)+1),0)</f>
        <v/>
      </c>
      <c r="E36" s="192">
        <f>IFERROR(INDEX(Apoio!$B:$AB,MATCH($C36,Apoio!$B$1:$B$176,0),MATCH('Fluxo de Caixa '!E$5,Apoio!$B$4:$AB$4,0)+1),0)</f>
        <v/>
      </c>
      <c r="F36" s="192">
        <f>IFERROR(INDEX(Apoio!$B:$AB,MATCH($C36,Apoio!$B$1:$B$176,0),MATCH('Fluxo de Caixa '!F$5,Apoio!$B$4:$AB$4,0)+1),0)</f>
        <v/>
      </c>
      <c r="G36" s="192">
        <f>IFERROR(INDEX(Apoio!$B:$AB,MATCH($C36,Apoio!$B$1:$B$176,0),MATCH('Fluxo de Caixa '!G$5,Apoio!$B$4:$AB$4,0)+1),0)</f>
        <v/>
      </c>
      <c r="H36" s="192">
        <f>IFERROR(INDEX(Apoio!$B:$AB,MATCH($C36,Apoio!$B$1:$B$176,0),MATCH('Fluxo de Caixa '!H$5,Apoio!$B$4:$AB$4,0)+1),0)</f>
        <v/>
      </c>
      <c r="I36" s="192">
        <f>IFERROR(INDEX(Apoio!$B:$AB,MATCH($C36,Apoio!$B$1:$B$176,0),MATCH('Fluxo de Caixa '!I$5,Apoio!$B$4:$AB$4,0)+1),0)</f>
        <v/>
      </c>
      <c r="J36" s="192">
        <f>IFERROR(INDEX(Apoio!$B:$AB,MATCH($C36,Apoio!$B$1:$B$176,0),MATCH('Fluxo de Caixa '!J$5,Apoio!$B$4:$AB$4,0)+1),0)</f>
        <v/>
      </c>
      <c r="K36" s="192">
        <f>IFERROR(INDEX(Apoio!$B:$AB,MATCH($C36,Apoio!$B$1:$B$176,0),MATCH('Fluxo de Caixa '!K$5,Apoio!$B$4:$AB$4,0)+1),0)</f>
        <v/>
      </c>
      <c r="L36" s="192">
        <f>IFERROR(INDEX(Apoio!$B:$AB,MATCH($C36,Apoio!$B$1:$B$176,0),MATCH('Fluxo de Caixa '!L$5,Apoio!$B$4:$AB$4,0)+1),0)</f>
        <v/>
      </c>
      <c r="M36" s="192">
        <f>IFERROR(INDEX(Apoio!$B:$AB,MATCH($C36,Apoio!$B$1:$B$176,0),MATCH('Fluxo de Caixa '!M$5,Apoio!$B$4:$AB$4,0)+1),0)</f>
        <v/>
      </c>
      <c r="N36" s="192">
        <f>IFERROR(INDEX(Apoio!$B:$AB,MATCH($C36,Apoio!$B$1:$B$176,0),MATCH('Fluxo de Caixa '!N$5,Apoio!$B$4:$AB$4,0)+1),0)</f>
        <v/>
      </c>
      <c r="O36" s="192">
        <f>IFERROR(INDEX(Apoio!$B:$AB,MATCH($C36,Apoio!$B$1:$B$176,0),MATCH('Fluxo de Caixa '!O$5,Apoio!$B$4:$AB$4,0)+1),0)</f>
        <v/>
      </c>
      <c r="Q36" s="192">
        <f>SUM(D36:P36)</f>
        <v/>
      </c>
    </row>
    <row r="37" hidden="1" outlineLevel="1" ht="14.5" customFormat="1" customHeight="1" s="27">
      <c r="C37" s="191" t="inlineStr">
        <is>
          <t xml:space="preserve">TRANSPORTE DE COLABORADORES </t>
        </is>
      </c>
      <c r="D37" s="192">
        <f>IFERROR(INDEX(Apoio!$B:$AB,MATCH($C37,Apoio!$B$1:$B$176,0),MATCH('Fluxo de Caixa '!D$5,Apoio!$B$4:$AB$4,0)+1),0)</f>
        <v/>
      </c>
      <c r="E37" s="192">
        <f>IFERROR(INDEX(Apoio!$B:$AB,MATCH($C37,Apoio!$B$1:$B$176,0),MATCH('Fluxo de Caixa '!E$5,Apoio!$B$4:$AB$4,0)+1),0)</f>
        <v/>
      </c>
      <c r="F37" s="192">
        <f>IFERROR(INDEX(Apoio!$B:$AB,MATCH($C37,Apoio!$B$1:$B$176,0),MATCH('Fluxo de Caixa '!F$5,Apoio!$B$4:$AB$4,0)+1),0)</f>
        <v/>
      </c>
      <c r="G37" s="192">
        <f>IFERROR(INDEX(Apoio!$B:$AB,MATCH($C37,Apoio!$B$1:$B$176,0),MATCH('Fluxo de Caixa '!G$5,Apoio!$B$4:$AB$4,0)+1),0)</f>
        <v/>
      </c>
      <c r="H37" s="192">
        <f>IFERROR(INDEX(Apoio!$B:$AB,MATCH($C37,Apoio!$B$1:$B$176,0),MATCH('Fluxo de Caixa '!H$5,Apoio!$B$4:$AB$4,0)+1),0)</f>
        <v/>
      </c>
      <c r="I37" s="192">
        <f>IFERROR(INDEX(Apoio!$B:$AB,MATCH($C37,Apoio!$B$1:$B$176,0),MATCH('Fluxo de Caixa '!I$5,Apoio!$B$4:$AB$4,0)+1),0)</f>
        <v/>
      </c>
      <c r="J37" s="192">
        <f>IFERROR(INDEX(Apoio!$B:$AB,MATCH($C37,Apoio!$B$1:$B$176,0),MATCH('Fluxo de Caixa '!J$5,Apoio!$B$4:$AB$4,0)+1),0)</f>
        <v/>
      </c>
      <c r="K37" s="192">
        <f>IFERROR(INDEX(Apoio!$B:$AB,MATCH($C37,Apoio!$B$1:$B$176,0),MATCH('Fluxo de Caixa '!K$5,Apoio!$B$4:$AB$4,0)+1),0)</f>
        <v/>
      </c>
      <c r="L37" s="192">
        <f>IFERROR(INDEX(Apoio!$B:$AB,MATCH($C37,Apoio!$B$1:$B$176,0),MATCH('Fluxo de Caixa '!L$5,Apoio!$B$4:$AB$4,0)+1),0)</f>
        <v/>
      </c>
      <c r="M37" s="192">
        <f>IFERROR(INDEX(Apoio!$B:$AB,MATCH($C37,Apoio!$B$1:$B$176,0),MATCH('Fluxo de Caixa '!M$5,Apoio!$B$4:$AB$4,0)+1),0)</f>
        <v/>
      </c>
      <c r="N37" s="192">
        <f>IFERROR(INDEX(Apoio!$B:$AB,MATCH($C37,Apoio!$B$1:$B$176,0),MATCH('Fluxo de Caixa '!N$5,Apoio!$B$4:$AB$4,0)+1),0)</f>
        <v/>
      </c>
      <c r="O37" s="192">
        <f>IFERROR(INDEX(Apoio!$B:$AB,MATCH($C37,Apoio!$B$1:$B$176,0),MATCH('Fluxo de Caixa '!O$5,Apoio!$B$4:$AB$4,0)+1),0)</f>
        <v/>
      </c>
      <c r="Q37" s="192">
        <f>SUM(D37:P37)</f>
        <v/>
      </c>
    </row>
    <row r="38" hidden="1" outlineLevel="1" ht="16.5" customFormat="1" customHeight="1" s="27">
      <c r="C38" s="191" t="inlineStr">
        <is>
          <t xml:space="preserve">SINDICATO </t>
        </is>
      </c>
      <c r="D38" s="192">
        <f>IFERROR(INDEX(Apoio!$B:$AB,MATCH($C38,Apoio!$B$1:$B$176,0),MATCH('Fluxo de Caixa '!D$5,Apoio!$B$4:$AB$4,0)+1),0)</f>
        <v/>
      </c>
      <c r="E38" s="192">
        <f>IFERROR(INDEX(Apoio!$B:$AB,MATCH($C38,Apoio!$B$1:$B$176,0),MATCH('Fluxo de Caixa '!E$5,Apoio!$B$4:$AB$4,0)+1),0)</f>
        <v/>
      </c>
      <c r="F38" s="192">
        <f>IFERROR(INDEX(Apoio!$B:$AB,MATCH($C38,Apoio!$B$1:$B$176,0),MATCH('Fluxo de Caixa '!F$5,Apoio!$B$4:$AB$4,0)+1),0)</f>
        <v/>
      </c>
      <c r="G38" s="192">
        <f>IFERROR(INDEX(Apoio!$B:$AB,MATCH($C38,Apoio!$B$1:$B$176,0),MATCH('Fluxo de Caixa '!G$5,Apoio!$B$4:$AB$4,0)+1),0)</f>
        <v/>
      </c>
      <c r="H38" s="192">
        <f>IFERROR(INDEX(Apoio!$B:$AB,MATCH($C38,Apoio!$B$1:$B$176,0),MATCH('Fluxo de Caixa '!H$5,Apoio!$B$4:$AB$4,0)+1),0)</f>
        <v/>
      </c>
      <c r="I38" s="192">
        <f>IFERROR(INDEX(Apoio!$B:$AB,MATCH($C38,Apoio!$B$1:$B$176,0),MATCH('Fluxo de Caixa '!I$5,Apoio!$B$4:$AB$4,0)+1),0)</f>
        <v/>
      </c>
      <c r="J38" s="192">
        <f>IFERROR(INDEX(Apoio!$B:$AB,MATCH($C38,Apoio!$B$1:$B$176,0),MATCH('Fluxo de Caixa '!J$5,Apoio!$B$4:$AB$4,0)+1),0)</f>
        <v/>
      </c>
      <c r="K38" s="192">
        <f>IFERROR(INDEX(Apoio!$B:$AB,MATCH($C38,Apoio!$B$1:$B$176,0),MATCH('Fluxo de Caixa '!K$5,Apoio!$B$4:$AB$4,0)+1),0)</f>
        <v/>
      </c>
      <c r="L38" s="192">
        <f>IFERROR(INDEX(Apoio!$B:$AB,MATCH($C38,Apoio!$B$1:$B$176,0),MATCH('Fluxo de Caixa '!L$5,Apoio!$B$4:$AB$4,0)+1),0)</f>
        <v/>
      </c>
      <c r="M38" s="192">
        <f>IFERROR(INDEX(Apoio!$B:$AB,MATCH($C38,Apoio!$B$1:$B$176,0),MATCH('Fluxo de Caixa '!M$5,Apoio!$B$4:$AB$4,0)+1),0)</f>
        <v/>
      </c>
      <c r="N38" s="192">
        <f>IFERROR(INDEX(Apoio!$B:$AB,MATCH($C38,Apoio!$B$1:$B$176,0),MATCH('Fluxo de Caixa '!N$5,Apoio!$B$4:$AB$4,0)+1),0)</f>
        <v/>
      </c>
      <c r="O38" s="192">
        <f>IFERROR(INDEX(Apoio!$B:$AB,MATCH($C38,Apoio!$B$1:$B$176,0),MATCH('Fluxo de Caixa '!O$5,Apoio!$B$4:$AB$4,0)+1),0)</f>
        <v/>
      </c>
      <c r="Q38" s="192">
        <f>SUM(D38:P38)</f>
        <v/>
      </c>
    </row>
    <row r="39" hidden="1" outlineLevel="1" ht="16.5" customFormat="1" customHeight="1" s="27">
      <c r="C39" s="191" t="inlineStr">
        <is>
          <t>PASSAGENS COLABORADORES</t>
        </is>
      </c>
      <c r="D39" s="192">
        <f>IFERROR(INDEX(Apoio!$B:$AB,MATCH($C39,Apoio!$B$1:$B$176,0),MATCH('Fluxo de Caixa '!D$5,Apoio!$B$4:$AB$4,0)+1),0)</f>
        <v/>
      </c>
      <c r="E39" s="192">
        <f>IFERROR(INDEX(Apoio!$B:$AB,MATCH($C39,Apoio!$B$1:$B$176,0),MATCH('Fluxo de Caixa '!E$5,Apoio!$B$4:$AB$4,0)+1),0)</f>
        <v/>
      </c>
      <c r="F39" s="192">
        <f>IFERROR(INDEX(Apoio!$B:$AB,MATCH($C39,Apoio!$B$1:$B$176,0),MATCH('Fluxo de Caixa '!F$5,Apoio!$B$4:$AB$4,0)+1),0)</f>
        <v/>
      </c>
      <c r="G39" s="192">
        <f>IFERROR(INDEX(Apoio!$B:$AB,MATCH($C39,Apoio!$B$1:$B$176,0),MATCH('Fluxo de Caixa '!G$5,Apoio!$B$4:$AB$4,0)+1),0)</f>
        <v/>
      </c>
      <c r="H39" s="192">
        <f>IFERROR(INDEX(Apoio!$B:$AB,MATCH($C39,Apoio!$B$1:$B$176,0),MATCH('Fluxo de Caixa '!H$5,Apoio!$B$4:$AB$4,0)+1),0)</f>
        <v/>
      </c>
      <c r="I39" s="192">
        <f>IFERROR(INDEX(Apoio!$B:$AB,MATCH($C39,Apoio!$B$1:$B$176,0),MATCH('Fluxo de Caixa '!I$5,Apoio!$B$4:$AB$4,0)+1),0)</f>
        <v/>
      </c>
      <c r="J39" s="192">
        <f>IFERROR(INDEX(Apoio!$B:$AB,MATCH($C39,Apoio!$B$1:$B$176,0),MATCH('Fluxo de Caixa '!J$5,Apoio!$B$4:$AB$4,0)+1),0)</f>
        <v/>
      </c>
      <c r="K39" s="192">
        <f>IFERROR(INDEX(Apoio!$B:$AB,MATCH($C39,Apoio!$B$1:$B$176,0),MATCH('Fluxo de Caixa '!K$5,Apoio!$B$4:$AB$4,0)+1),0)</f>
        <v/>
      </c>
      <c r="L39" s="192">
        <f>IFERROR(INDEX(Apoio!$B:$AB,MATCH($C39,Apoio!$B$1:$B$176,0),MATCH('Fluxo de Caixa '!L$5,Apoio!$B$4:$AB$4,0)+1),0)</f>
        <v/>
      </c>
      <c r="M39" s="192">
        <f>IFERROR(INDEX(Apoio!$B:$AB,MATCH($C39,Apoio!$B$1:$B$176,0),MATCH('Fluxo de Caixa '!M$5,Apoio!$B$4:$AB$4,0)+1),0)</f>
        <v/>
      </c>
      <c r="N39" s="192">
        <f>IFERROR(INDEX(Apoio!$B:$AB,MATCH($C39,Apoio!$B$1:$B$176,0),MATCH('Fluxo de Caixa '!N$5,Apoio!$B$4:$AB$4,0)+1),0)</f>
        <v/>
      </c>
      <c r="O39" s="192">
        <f>IFERROR(INDEX(Apoio!$B:$AB,MATCH($C39,Apoio!$B$1:$B$176,0),MATCH('Fluxo de Caixa '!O$5,Apoio!$B$4:$AB$4,0)+1),0)</f>
        <v/>
      </c>
      <c r="Q39" s="192">
        <f>SUM(D39:P39)</f>
        <v/>
      </c>
    </row>
    <row r="40" hidden="1" outlineLevel="1" ht="14.5" customFormat="1" customHeight="1" s="27">
      <c r="C40" s="191" t="inlineStr">
        <is>
          <t xml:space="preserve">PLANO DE SAUDE </t>
        </is>
      </c>
      <c r="D40" s="192">
        <f>IFERROR(INDEX(Apoio!$B:$AB,MATCH($C40,Apoio!$B$1:$B$176,0),MATCH('Fluxo de Caixa '!D$5,Apoio!$B$4:$AB$4,0)+1),0)</f>
        <v/>
      </c>
      <c r="E40" s="192">
        <f>IFERROR(INDEX(Apoio!$B:$AB,MATCH($C40,Apoio!$B$1:$B$176,0),MATCH('Fluxo de Caixa '!E$5,Apoio!$B$4:$AB$4,0)+1),0)</f>
        <v/>
      </c>
      <c r="F40" s="192">
        <f>IFERROR(INDEX(Apoio!$B:$AB,MATCH($C40,Apoio!$B$1:$B$176,0),MATCH('Fluxo de Caixa '!F$5,Apoio!$B$4:$AB$4,0)+1),0)</f>
        <v/>
      </c>
      <c r="G40" s="192">
        <f>IFERROR(INDEX(Apoio!$B:$AB,MATCH($C40,Apoio!$B$1:$B$176,0),MATCH('Fluxo de Caixa '!G$5,Apoio!$B$4:$AB$4,0)+1),0)</f>
        <v/>
      </c>
      <c r="H40" s="192">
        <f>IFERROR(INDEX(Apoio!$B:$AB,MATCH($C40,Apoio!$B$1:$B$176,0),MATCH('Fluxo de Caixa '!H$5,Apoio!$B$4:$AB$4,0)+1),0)</f>
        <v/>
      </c>
      <c r="I40" s="192">
        <f>IFERROR(INDEX(Apoio!$B:$AB,MATCH($C40,Apoio!$B$1:$B$176,0),MATCH('Fluxo de Caixa '!I$5,Apoio!$B$4:$AB$4,0)+1),0)</f>
        <v/>
      </c>
      <c r="J40" s="192">
        <f>IFERROR(INDEX(Apoio!$B:$AB,MATCH($C40,Apoio!$B$1:$B$176,0),MATCH('Fluxo de Caixa '!J$5,Apoio!$B$4:$AB$4,0)+1),0)</f>
        <v/>
      </c>
      <c r="K40" s="192">
        <f>IFERROR(INDEX(Apoio!$B:$AB,MATCH($C40,Apoio!$B$1:$B$176,0),MATCH('Fluxo de Caixa '!K$5,Apoio!$B$4:$AB$4,0)+1),0)</f>
        <v/>
      </c>
      <c r="L40" s="192">
        <f>IFERROR(INDEX(Apoio!$B:$AB,MATCH($C40,Apoio!$B$1:$B$176,0),MATCH('Fluxo de Caixa '!L$5,Apoio!$B$4:$AB$4,0)+1),0)</f>
        <v/>
      </c>
      <c r="M40" s="192">
        <f>IFERROR(INDEX(Apoio!$B:$AB,MATCH($C40,Apoio!$B$1:$B$176,0),MATCH('Fluxo de Caixa '!M$5,Apoio!$B$4:$AB$4,0)+1),0)</f>
        <v/>
      </c>
      <c r="N40" s="192">
        <f>IFERROR(INDEX(Apoio!$B:$AB,MATCH($C40,Apoio!$B$1:$B$176,0),MATCH('Fluxo de Caixa '!N$5,Apoio!$B$4:$AB$4,0)+1),0)</f>
        <v/>
      </c>
      <c r="O40" s="192">
        <f>IFERROR(INDEX(Apoio!$B:$AB,MATCH($C40,Apoio!$B$1:$B$176,0),MATCH('Fluxo de Caixa '!O$5,Apoio!$B$4:$AB$4,0)+1),0)</f>
        <v/>
      </c>
      <c r="Q40" s="192">
        <f>SUM(D40:P40)</f>
        <v/>
      </c>
    </row>
    <row r="41" hidden="1" outlineLevel="1" ht="14.5" customFormat="1" customHeight="1" s="27">
      <c r="C41" s="191" t="inlineStr">
        <is>
          <t xml:space="preserve">ASSISTENCIA MEDICA ADM </t>
        </is>
      </c>
      <c r="D41" s="192">
        <f>IFERROR(INDEX(Apoio!$B:$AB,MATCH($C41,Apoio!$B$1:$B$176,0),MATCH('Fluxo de Caixa '!D$5,Apoio!$B$4:$AB$4,0)+1),0)</f>
        <v/>
      </c>
      <c r="E41" s="192">
        <f>IFERROR(INDEX(Apoio!$B:$AB,MATCH($C41,Apoio!$B$1:$B$176,0),MATCH('Fluxo de Caixa '!E$5,Apoio!$B$4:$AB$4,0)+1),0)</f>
        <v/>
      </c>
      <c r="F41" s="192">
        <f>IFERROR(INDEX(Apoio!$B:$AB,MATCH($C41,Apoio!$B$1:$B$176,0),MATCH('Fluxo de Caixa '!F$5,Apoio!$B$4:$AB$4,0)+1),0)</f>
        <v/>
      </c>
      <c r="G41" s="192">
        <f>IFERROR(INDEX(Apoio!$B:$AB,MATCH($C41,Apoio!$B$1:$B$176,0),MATCH('Fluxo de Caixa '!G$5,Apoio!$B$4:$AB$4,0)+1),0)</f>
        <v/>
      </c>
      <c r="H41" s="192">
        <f>IFERROR(INDEX(Apoio!$B:$AB,MATCH($C41,Apoio!$B$1:$B$176,0),MATCH('Fluxo de Caixa '!H$5,Apoio!$B$4:$AB$4,0)+1),0)</f>
        <v/>
      </c>
      <c r="I41" s="192">
        <f>IFERROR(INDEX(Apoio!$B:$AB,MATCH($C41,Apoio!$B$1:$B$176,0),MATCH('Fluxo de Caixa '!I$5,Apoio!$B$4:$AB$4,0)+1),0)</f>
        <v/>
      </c>
      <c r="J41" s="192">
        <f>IFERROR(INDEX(Apoio!$B:$AB,MATCH($C41,Apoio!$B$1:$B$176,0),MATCH('Fluxo de Caixa '!J$5,Apoio!$B$4:$AB$4,0)+1),0)</f>
        <v/>
      </c>
      <c r="K41" s="192">
        <f>IFERROR(INDEX(Apoio!$B:$AB,MATCH($C41,Apoio!$B$1:$B$176,0),MATCH('Fluxo de Caixa '!K$5,Apoio!$B$4:$AB$4,0)+1),0)</f>
        <v/>
      </c>
      <c r="L41" s="192">
        <f>IFERROR(INDEX(Apoio!$B:$AB,MATCH($C41,Apoio!$B$1:$B$176,0),MATCH('Fluxo de Caixa '!L$5,Apoio!$B$4:$AB$4,0)+1),0)</f>
        <v/>
      </c>
      <c r="M41" s="192">
        <f>IFERROR(INDEX(Apoio!$B:$AB,MATCH($C41,Apoio!$B$1:$B$176,0),MATCH('Fluxo de Caixa '!M$5,Apoio!$B$4:$AB$4,0)+1),0)</f>
        <v/>
      </c>
      <c r="N41" s="192">
        <f>IFERROR(INDEX(Apoio!$B:$AB,MATCH($C41,Apoio!$B$1:$B$176,0),MATCH('Fluxo de Caixa '!N$5,Apoio!$B$4:$AB$4,0)+1),0)</f>
        <v/>
      </c>
      <c r="O41" s="192">
        <f>IFERROR(INDEX(Apoio!$B:$AB,MATCH($C41,Apoio!$B$1:$B$176,0),MATCH('Fluxo de Caixa '!O$5,Apoio!$B$4:$AB$4,0)+1),0)</f>
        <v/>
      </c>
      <c r="Q41" s="192">
        <f>SUM(D41:P41)</f>
        <v/>
      </c>
    </row>
    <row r="42" hidden="1" outlineLevel="1" ht="14.25" customFormat="1" customHeight="1" s="27">
      <c r="C42" s="191" t="inlineStr">
        <is>
          <t xml:space="preserve">SEGUROS DE VIDA </t>
        </is>
      </c>
      <c r="D42" s="192">
        <f>IFERROR(INDEX(Apoio!$B:$AB,MATCH($C42,Apoio!$B$1:$B$176,0),MATCH('Fluxo de Caixa '!D$5,Apoio!$B$4:$AB$4,0)+1),0)</f>
        <v/>
      </c>
      <c r="E42" s="192">
        <f>IFERROR(INDEX(Apoio!$B:$AB,MATCH($C42,Apoio!$B$1:$B$176,0),MATCH('Fluxo de Caixa '!E$5,Apoio!$B$4:$AB$4,0)+1),0)</f>
        <v/>
      </c>
      <c r="F42" s="192">
        <f>IFERROR(INDEX(Apoio!$B:$AB,MATCH($C42,Apoio!$B$1:$B$176,0),MATCH('Fluxo de Caixa '!F$5,Apoio!$B$4:$AB$4,0)+1),0)</f>
        <v/>
      </c>
      <c r="G42" s="192">
        <f>IFERROR(INDEX(Apoio!$B:$AB,MATCH($C42,Apoio!$B$1:$B$176,0),MATCH('Fluxo de Caixa '!G$5,Apoio!$B$4:$AB$4,0)+1),0)</f>
        <v/>
      </c>
      <c r="H42" s="192">
        <f>IFERROR(INDEX(Apoio!$B:$AB,MATCH($C42,Apoio!$B$1:$B$176,0),MATCH('Fluxo de Caixa '!H$5,Apoio!$B$4:$AB$4,0)+1),0)</f>
        <v/>
      </c>
      <c r="I42" s="192">
        <f>IFERROR(INDEX(Apoio!$B:$AB,MATCH($C42,Apoio!$B$1:$B$176,0),MATCH('Fluxo de Caixa '!I$5,Apoio!$B$4:$AB$4,0)+1),0)</f>
        <v/>
      </c>
      <c r="J42" s="192">
        <f>IFERROR(INDEX(Apoio!$B:$AB,MATCH($C42,Apoio!$B$1:$B$176,0),MATCH('Fluxo de Caixa '!J$5,Apoio!$B$4:$AB$4,0)+1),0)</f>
        <v/>
      </c>
      <c r="K42" s="192">
        <f>IFERROR(INDEX(Apoio!$B:$AB,MATCH($C42,Apoio!$B$1:$B$176,0),MATCH('Fluxo de Caixa '!K$5,Apoio!$B$4:$AB$4,0)+1),0)</f>
        <v/>
      </c>
      <c r="L42" s="192">
        <f>IFERROR(INDEX(Apoio!$B:$AB,MATCH($C42,Apoio!$B$1:$B$176,0),MATCH('Fluxo de Caixa '!L$5,Apoio!$B$4:$AB$4,0)+1),0)</f>
        <v/>
      </c>
      <c r="M42" s="192">
        <f>IFERROR(INDEX(Apoio!$B:$AB,MATCH($C42,Apoio!$B$1:$B$176,0),MATCH('Fluxo de Caixa '!M$5,Apoio!$B$4:$AB$4,0)+1),0)</f>
        <v/>
      </c>
      <c r="N42" s="192">
        <f>IFERROR(INDEX(Apoio!$B:$AB,MATCH($C42,Apoio!$B$1:$B$176,0),MATCH('Fluxo de Caixa '!N$5,Apoio!$B$4:$AB$4,0)+1),0)</f>
        <v/>
      </c>
      <c r="O42" s="192">
        <f>IFERROR(INDEX(Apoio!$B:$AB,MATCH($C42,Apoio!$B$1:$B$176,0),MATCH('Fluxo de Caixa '!O$5,Apoio!$B$4:$AB$4,0)+1),0)</f>
        <v/>
      </c>
      <c r="Q42" s="192">
        <f>SUM(D42:P42)</f>
        <v/>
      </c>
    </row>
    <row r="43" hidden="1" outlineLevel="1" ht="14.25" customFormat="1" customHeight="1" s="27">
      <c r="C43" s="191" t="inlineStr">
        <is>
          <t>VALE ALIMENTAÇÃO</t>
        </is>
      </c>
      <c r="D43" s="192">
        <f>IFERROR(INDEX(Apoio!$B:$AB,MATCH($C43,Apoio!$B$1:$B$176,0),MATCH('Fluxo de Caixa '!D$5,Apoio!$B$4:$AB$4,0)+1),0)</f>
        <v/>
      </c>
      <c r="E43" s="192">
        <f>IFERROR(INDEX(Apoio!$B:$AB,MATCH($C43,Apoio!$B$1:$B$176,0),MATCH('Fluxo de Caixa '!E$5,Apoio!$B$4:$AB$4,0)+1),0)</f>
        <v/>
      </c>
      <c r="F43" s="192">
        <f>IFERROR(INDEX(Apoio!$B:$AB,MATCH($C43,Apoio!$B$1:$B$176,0),MATCH('Fluxo de Caixa '!F$5,Apoio!$B$4:$AB$4,0)+1),0)</f>
        <v/>
      </c>
      <c r="G43" s="192">
        <f>IFERROR(INDEX(Apoio!$B:$AB,MATCH($C43,Apoio!$B$1:$B$176,0),MATCH('Fluxo de Caixa '!G$5,Apoio!$B$4:$AB$4,0)+1),0)</f>
        <v/>
      </c>
      <c r="H43" s="192">
        <f>IFERROR(INDEX(Apoio!$B:$AB,MATCH($C43,Apoio!$B$1:$B$176,0),MATCH('Fluxo de Caixa '!H$5,Apoio!$B$4:$AB$4,0)+1),0)</f>
        <v/>
      </c>
      <c r="I43" s="192">
        <f>IFERROR(INDEX(Apoio!$B:$AB,MATCH($C43,Apoio!$B$1:$B$176,0),MATCH('Fluxo de Caixa '!I$5,Apoio!$B$4:$AB$4,0)+1),0)</f>
        <v/>
      </c>
      <c r="J43" s="192">
        <f>IFERROR(INDEX(Apoio!$B:$AB,MATCH($C43,Apoio!$B$1:$B$176,0),MATCH('Fluxo de Caixa '!J$5,Apoio!$B$4:$AB$4,0)+1),0)</f>
        <v/>
      </c>
      <c r="K43" s="192">
        <f>IFERROR(INDEX(Apoio!$B:$AB,MATCH($C43,Apoio!$B$1:$B$176,0),MATCH('Fluxo de Caixa '!K$5,Apoio!$B$4:$AB$4,0)+1),0)</f>
        <v/>
      </c>
      <c r="L43" s="192">
        <f>IFERROR(INDEX(Apoio!$B:$AB,MATCH($C43,Apoio!$B$1:$B$176,0),MATCH('Fluxo de Caixa '!L$5,Apoio!$B$4:$AB$4,0)+1),0)</f>
        <v/>
      </c>
      <c r="M43" s="192">
        <f>IFERROR(INDEX(Apoio!$B:$AB,MATCH($C43,Apoio!$B$1:$B$176,0),MATCH('Fluxo de Caixa '!M$5,Apoio!$B$4:$AB$4,0)+1),0)</f>
        <v/>
      </c>
      <c r="N43" s="192">
        <f>IFERROR(INDEX(Apoio!$B:$AB,MATCH($C43,Apoio!$B$1:$B$176,0),MATCH('Fluxo de Caixa '!N$5,Apoio!$B$4:$AB$4,0)+1),0)</f>
        <v/>
      </c>
      <c r="O43" s="192">
        <f>IFERROR(INDEX(Apoio!$B:$AB,MATCH($C43,Apoio!$B$1:$B$176,0),MATCH('Fluxo de Caixa '!O$5,Apoio!$B$4:$AB$4,0)+1),0)</f>
        <v/>
      </c>
      <c r="Q43" s="192">
        <f>SUM(D43:P43)</f>
        <v/>
      </c>
    </row>
    <row r="44" hidden="1" outlineLevel="1" ht="14.25" customFormat="1" customHeight="1" s="27">
      <c r="C44" s="191" t="inlineStr">
        <is>
          <t xml:space="preserve">FGTS FUNCIONARIOS </t>
        </is>
      </c>
      <c r="D44" s="192">
        <f>IFERROR(INDEX(Apoio!$B:$AB,MATCH($C44,Apoio!$B$1:$B$176,0),MATCH('Fluxo de Caixa '!D$5,Apoio!$B$4:$AB$4,0)+1),0)</f>
        <v/>
      </c>
      <c r="E44" s="192">
        <f>IFERROR(INDEX(Apoio!$B:$AB,MATCH($C44,Apoio!$B$1:$B$176,0),MATCH('Fluxo de Caixa '!E$5,Apoio!$B$4:$AB$4,0)+1),0)</f>
        <v/>
      </c>
      <c r="F44" s="192">
        <f>IFERROR(INDEX(Apoio!$B:$AB,MATCH($C44,Apoio!$B$1:$B$176,0),MATCH('Fluxo de Caixa '!F$5,Apoio!$B$4:$AB$4,0)+1),0)</f>
        <v/>
      </c>
      <c r="G44" s="192">
        <f>IFERROR(INDEX(Apoio!$B:$AB,MATCH($C44,Apoio!$B$1:$B$176,0),MATCH('Fluxo de Caixa '!G$5,Apoio!$B$4:$AB$4,0)+1),0)</f>
        <v/>
      </c>
      <c r="H44" s="192">
        <f>IFERROR(INDEX(Apoio!$B:$AB,MATCH($C44,Apoio!$B$1:$B$176,0),MATCH('Fluxo de Caixa '!H$5,Apoio!$B$4:$AB$4,0)+1),0)</f>
        <v/>
      </c>
      <c r="I44" s="192">
        <f>IFERROR(INDEX(Apoio!$B:$AB,MATCH($C44,Apoio!$B$1:$B$176,0),MATCH('Fluxo de Caixa '!I$5,Apoio!$B$4:$AB$4,0)+1),0)</f>
        <v/>
      </c>
      <c r="J44" s="192">
        <f>IFERROR(INDEX(Apoio!$B:$AB,MATCH($C44,Apoio!$B$1:$B$176,0),MATCH('Fluxo de Caixa '!J$5,Apoio!$B$4:$AB$4,0)+1),0)</f>
        <v/>
      </c>
      <c r="K44" s="192">
        <f>IFERROR(INDEX(Apoio!$B:$AB,MATCH($C44,Apoio!$B$1:$B$176,0),MATCH('Fluxo de Caixa '!K$5,Apoio!$B$4:$AB$4,0)+1),0)</f>
        <v/>
      </c>
      <c r="L44" s="192">
        <f>IFERROR(INDEX(Apoio!$B:$AB,MATCH($C44,Apoio!$B$1:$B$176,0),MATCH('Fluxo de Caixa '!L$5,Apoio!$B$4:$AB$4,0)+1),0)</f>
        <v/>
      </c>
      <c r="M44" s="192">
        <f>IFERROR(INDEX(Apoio!$B:$AB,MATCH($C44,Apoio!$B$1:$B$176,0),MATCH('Fluxo de Caixa '!M$5,Apoio!$B$4:$AB$4,0)+1),0)</f>
        <v/>
      </c>
      <c r="N44" s="192">
        <f>IFERROR(INDEX(Apoio!$B:$AB,MATCH($C44,Apoio!$B$1:$B$176,0),MATCH('Fluxo de Caixa '!N$5,Apoio!$B$4:$AB$4,0)+1),0)</f>
        <v/>
      </c>
      <c r="O44" s="192">
        <f>IFERROR(INDEX(Apoio!$B:$AB,MATCH($C44,Apoio!$B$1:$B$176,0),MATCH('Fluxo de Caixa '!O$5,Apoio!$B$4:$AB$4,0)+1),0)</f>
        <v/>
      </c>
      <c r="Q44" s="192">
        <f>SUM(D44:P44)</f>
        <v/>
      </c>
    </row>
    <row r="45" hidden="1" outlineLevel="1" ht="14.25" customFormat="1" customHeight="1" s="27">
      <c r="C45" s="191" t="inlineStr">
        <is>
          <t xml:space="preserve">DCTFWEB </t>
        </is>
      </c>
      <c r="D45" s="192">
        <f>IFERROR(INDEX(Apoio!$B:$AB,MATCH($C45,Apoio!$B$1:$B$176,0),MATCH('Fluxo de Caixa '!D$5,Apoio!$B$4:$AB$4,0)+1),0)</f>
        <v/>
      </c>
      <c r="E45" s="192">
        <f>IFERROR(INDEX(Apoio!$B:$AB,MATCH($C45,Apoio!$B$1:$B$176,0),MATCH('Fluxo de Caixa '!E$5,Apoio!$B$4:$AB$4,0)+1),0)</f>
        <v/>
      </c>
      <c r="F45" s="192">
        <f>IFERROR(INDEX(Apoio!$B:$AB,MATCH($C45,Apoio!$B$1:$B$176,0),MATCH('Fluxo de Caixa '!F$5,Apoio!$B$4:$AB$4,0)+1),0)</f>
        <v/>
      </c>
      <c r="G45" s="192">
        <f>IFERROR(INDEX(Apoio!$B:$AB,MATCH($C45,Apoio!$B$1:$B$176,0),MATCH('Fluxo de Caixa '!G$5,Apoio!$B$4:$AB$4,0)+1),0)</f>
        <v/>
      </c>
      <c r="H45" s="192">
        <f>IFERROR(INDEX(Apoio!$B:$AB,MATCH($C45,Apoio!$B$1:$B$176,0),MATCH('Fluxo de Caixa '!H$5,Apoio!$B$4:$AB$4,0)+1),0)</f>
        <v/>
      </c>
      <c r="I45" s="192">
        <f>IFERROR(INDEX(Apoio!$B:$AB,MATCH($C45,Apoio!$B$1:$B$176,0),MATCH('Fluxo de Caixa '!I$5,Apoio!$B$4:$AB$4,0)+1),0)</f>
        <v/>
      </c>
      <c r="J45" s="192">
        <f>IFERROR(INDEX(Apoio!$B:$AB,MATCH($C45,Apoio!$B$1:$B$176,0),MATCH('Fluxo de Caixa '!J$5,Apoio!$B$4:$AB$4,0)+1),0)</f>
        <v/>
      </c>
      <c r="K45" s="192">
        <f>IFERROR(INDEX(Apoio!$B:$AB,MATCH($C45,Apoio!$B$1:$B$176,0),MATCH('Fluxo de Caixa '!K$5,Apoio!$B$4:$AB$4,0)+1),0)</f>
        <v/>
      </c>
      <c r="L45" s="192">
        <f>IFERROR(INDEX(Apoio!$B:$AB,MATCH($C45,Apoio!$B$1:$B$176,0),MATCH('Fluxo de Caixa '!L$5,Apoio!$B$4:$AB$4,0)+1),0)</f>
        <v/>
      </c>
      <c r="M45" s="192">
        <f>IFERROR(INDEX(Apoio!$B:$AB,MATCH($C45,Apoio!$B$1:$B$176,0),MATCH('Fluxo de Caixa '!M$5,Apoio!$B$4:$AB$4,0)+1),0)</f>
        <v/>
      </c>
      <c r="N45" s="192">
        <f>IFERROR(INDEX(Apoio!$B:$AB,MATCH($C45,Apoio!$B$1:$B$176,0),MATCH('Fluxo de Caixa '!N$5,Apoio!$B$4:$AB$4,0)+1),0)</f>
        <v/>
      </c>
      <c r="O45" s="192">
        <f>IFERROR(INDEX(Apoio!$B:$AB,MATCH($C45,Apoio!$B$1:$B$176,0),MATCH('Fluxo de Caixa '!O$5,Apoio!$B$4:$AB$4,0)+1),0)</f>
        <v/>
      </c>
      <c r="Q45" s="192">
        <f>SUM(D45:P45)</f>
        <v/>
      </c>
    </row>
    <row r="46" hidden="1" outlineLevel="1" ht="14.5" customFormat="1" customHeight="1" s="27">
      <c r="C46" s="191" t="inlineStr">
        <is>
          <t>PLR</t>
        </is>
      </c>
      <c r="D46" s="192">
        <f>IFERROR(INDEX(Apoio!$B:$AB,MATCH($C46,Apoio!$B$1:$B$176,0),MATCH('Fluxo de Caixa '!D$5,Apoio!$B$4:$AB$4,0)+1),0)</f>
        <v/>
      </c>
      <c r="E46" s="192">
        <f>IFERROR(INDEX(Apoio!$B:$AB,MATCH($C46,Apoio!$B$1:$B$176,0),MATCH('Fluxo de Caixa '!E$5,Apoio!$B$4:$AB$4,0)+1),0)</f>
        <v/>
      </c>
      <c r="F46" s="192">
        <f>IFERROR(INDEX(Apoio!$B:$AB,MATCH($C46,Apoio!$B$1:$B$176,0),MATCH('Fluxo de Caixa '!F$5,Apoio!$B$4:$AB$4,0)+1),0)</f>
        <v/>
      </c>
      <c r="G46" s="192">
        <f>IFERROR(INDEX(Apoio!$B:$AB,MATCH($C46,Apoio!$B$1:$B$176,0),MATCH('Fluxo de Caixa '!G$5,Apoio!$B$4:$AB$4,0)+1),0)</f>
        <v/>
      </c>
      <c r="H46" s="192">
        <f>IFERROR(INDEX(Apoio!$B:$AB,MATCH($C46,Apoio!$B$1:$B$176,0),MATCH('Fluxo de Caixa '!H$5,Apoio!$B$4:$AB$4,0)+1),0)</f>
        <v/>
      </c>
      <c r="I46" s="192">
        <f>IFERROR(INDEX(Apoio!$B:$AB,MATCH($C46,Apoio!$B$1:$B$176,0),MATCH('Fluxo de Caixa '!I$5,Apoio!$B$4:$AB$4,0)+1),0)</f>
        <v/>
      </c>
      <c r="J46" s="192">
        <f>IFERROR(INDEX(Apoio!$B:$AB,MATCH($C46,Apoio!$B$1:$B$176,0),MATCH('Fluxo de Caixa '!J$5,Apoio!$B$4:$AB$4,0)+1),0)</f>
        <v/>
      </c>
      <c r="K46" s="192">
        <f>IFERROR(INDEX(Apoio!$B:$AB,MATCH($C46,Apoio!$B$1:$B$176,0),MATCH('Fluxo de Caixa '!K$5,Apoio!$B$4:$AB$4,0)+1),0)</f>
        <v/>
      </c>
      <c r="L46" s="192">
        <f>IFERROR(INDEX(Apoio!$B:$AB,MATCH($C46,Apoio!$B$1:$B$176,0),MATCH('Fluxo de Caixa '!L$5,Apoio!$B$4:$AB$4,0)+1),0)</f>
        <v/>
      </c>
      <c r="M46" s="192">
        <f>IFERROR(INDEX(Apoio!$B:$AB,MATCH($C46,Apoio!$B$1:$B$176,0),MATCH('Fluxo de Caixa '!M$5,Apoio!$B$4:$AB$4,0)+1),0)</f>
        <v/>
      </c>
      <c r="N46" s="192">
        <f>IFERROR(INDEX(Apoio!$B:$AB,MATCH($C46,Apoio!$B$1:$B$176,0),MATCH('Fluxo de Caixa '!N$5,Apoio!$B$4:$AB$4,0)+1),0)</f>
        <v/>
      </c>
      <c r="O46" s="192">
        <f>IFERROR(INDEX(Apoio!$B:$AB,MATCH($C46,Apoio!$B$1:$B$176,0),MATCH('Fluxo de Caixa '!O$5,Apoio!$B$4:$AB$4,0)+1),0)</f>
        <v/>
      </c>
      <c r="Q46" s="192">
        <f>SUM(D46:P46)</f>
        <v/>
      </c>
    </row>
    <row r="47" hidden="1" outlineLevel="1" ht="14.5" customFormat="1" customHeight="1" s="27">
      <c r="C47" s="191" t="inlineStr">
        <is>
          <t>BONIFICAÇOES</t>
        </is>
      </c>
      <c r="D47" s="192">
        <f>IFERROR(INDEX(Apoio!$B:$AB,MATCH($C47,Apoio!$B$1:$B$176,0),MATCH('Fluxo de Caixa '!D$5,Apoio!$B$4:$AB$4,0)+1),0)</f>
        <v/>
      </c>
      <c r="E47" s="192">
        <f>IFERROR(INDEX(Apoio!$B:$AB,MATCH($C47,Apoio!$B$1:$B$176,0),MATCH('Fluxo de Caixa '!E$5,Apoio!$B$4:$AB$4,0)+1),0)</f>
        <v/>
      </c>
      <c r="F47" s="192">
        <f>IFERROR(INDEX(Apoio!$B:$AB,MATCH($C47,Apoio!$B$1:$B$176,0),MATCH('Fluxo de Caixa '!F$5,Apoio!$B$4:$AB$4,0)+1),0)</f>
        <v/>
      </c>
      <c r="G47" s="192">
        <f>IFERROR(INDEX(Apoio!$B:$AB,MATCH($C47,Apoio!$B$1:$B$176,0),MATCH('Fluxo de Caixa '!G$5,Apoio!$B$4:$AB$4,0)+1),0)</f>
        <v/>
      </c>
      <c r="H47" s="192">
        <f>IFERROR(INDEX(Apoio!$B:$AB,MATCH($C47,Apoio!$B$1:$B$176,0),MATCH('Fluxo de Caixa '!H$5,Apoio!$B$4:$AB$4,0)+1),0)</f>
        <v/>
      </c>
      <c r="I47" s="192">
        <f>IFERROR(INDEX(Apoio!$B:$AB,MATCH($C47,Apoio!$B$1:$B$176,0),MATCH('Fluxo de Caixa '!I$5,Apoio!$B$4:$AB$4,0)+1),0)</f>
        <v/>
      </c>
      <c r="J47" s="192">
        <f>IFERROR(INDEX(Apoio!$B:$AB,MATCH($C47,Apoio!$B$1:$B$176,0),MATCH('Fluxo de Caixa '!J$5,Apoio!$B$4:$AB$4,0)+1),0)</f>
        <v/>
      </c>
      <c r="K47" s="192">
        <f>IFERROR(INDEX(Apoio!$B:$AB,MATCH($C47,Apoio!$B$1:$B$176,0),MATCH('Fluxo de Caixa '!K$5,Apoio!$B$4:$AB$4,0)+1),0)</f>
        <v/>
      </c>
      <c r="L47" s="192">
        <f>IFERROR(INDEX(Apoio!$B:$AB,MATCH($C47,Apoio!$B$1:$B$176,0),MATCH('Fluxo de Caixa '!L$5,Apoio!$B$4:$AB$4,0)+1),0)</f>
        <v/>
      </c>
      <c r="M47" s="192">
        <f>IFERROR(INDEX(Apoio!$B:$AB,MATCH($C47,Apoio!$B$1:$B$176,0),MATCH('Fluxo de Caixa '!M$5,Apoio!$B$4:$AB$4,0)+1),0)</f>
        <v/>
      </c>
      <c r="N47" s="192">
        <f>IFERROR(INDEX(Apoio!$B:$AB,MATCH($C47,Apoio!$B$1:$B$176,0),MATCH('Fluxo de Caixa '!N$5,Apoio!$B$4:$AB$4,0)+1),0)</f>
        <v/>
      </c>
      <c r="O47" s="192">
        <f>IFERROR(INDEX(Apoio!$B:$AB,MATCH($C47,Apoio!$B$1:$B$176,0),MATCH('Fluxo de Caixa '!O$5,Apoio!$B$4:$AB$4,0)+1),0)</f>
        <v/>
      </c>
      <c r="Q47" s="192">
        <f>SUM(D47:P47)</f>
        <v/>
      </c>
    </row>
    <row r="48" hidden="1" outlineLevel="1" ht="14.5" customFormat="1" customHeight="1" s="27">
      <c r="C48" s="191" t="inlineStr">
        <is>
          <t xml:space="preserve">COMISSÃO </t>
        </is>
      </c>
      <c r="D48" s="192">
        <f>IFERROR(INDEX(Apoio!$B:$AB,MATCH($C48,Apoio!$B$1:$B$176,0),MATCH('Fluxo de Caixa '!D$5,Apoio!$B$4:$AB$4,0)+1),0)</f>
        <v/>
      </c>
      <c r="E48" s="192">
        <f>IFERROR(INDEX(Apoio!$B:$AB,MATCH($C48,Apoio!$B$1:$B$176,0),MATCH('Fluxo de Caixa '!E$5,Apoio!$B$4:$AB$4,0)+1),0)</f>
        <v/>
      </c>
      <c r="F48" s="192">
        <f>IFERROR(INDEX(Apoio!$B:$AB,MATCH($C48,Apoio!$B$1:$B$176,0),MATCH('Fluxo de Caixa '!F$5,Apoio!$B$4:$AB$4,0)+1),0)</f>
        <v/>
      </c>
      <c r="G48" s="192">
        <f>IFERROR(INDEX(Apoio!$B:$AB,MATCH($C48,Apoio!$B$1:$B$176,0),MATCH('Fluxo de Caixa '!G$5,Apoio!$B$4:$AB$4,0)+1),0)</f>
        <v/>
      </c>
      <c r="H48" s="192">
        <f>IFERROR(INDEX(Apoio!$B:$AB,MATCH($C48,Apoio!$B$1:$B$176,0),MATCH('Fluxo de Caixa '!H$5,Apoio!$B$4:$AB$4,0)+1),0)</f>
        <v/>
      </c>
      <c r="I48" s="192">
        <f>IFERROR(INDEX(Apoio!$B:$AB,MATCH($C48,Apoio!$B$1:$B$176,0),MATCH('Fluxo de Caixa '!I$5,Apoio!$B$4:$AB$4,0)+1),0)</f>
        <v/>
      </c>
      <c r="J48" s="192">
        <f>IFERROR(INDEX(Apoio!$B:$AB,MATCH($C48,Apoio!$B$1:$B$176,0),MATCH('Fluxo de Caixa '!J$5,Apoio!$B$4:$AB$4,0)+1),0)</f>
        <v/>
      </c>
      <c r="K48" s="192">
        <f>IFERROR(INDEX(Apoio!$B:$AB,MATCH($C48,Apoio!$B$1:$B$176,0),MATCH('Fluxo de Caixa '!K$5,Apoio!$B$4:$AB$4,0)+1),0)</f>
        <v/>
      </c>
      <c r="L48" s="192">
        <f>IFERROR(INDEX(Apoio!$B:$AB,MATCH($C48,Apoio!$B$1:$B$176,0),MATCH('Fluxo de Caixa '!L$5,Apoio!$B$4:$AB$4,0)+1),0)</f>
        <v/>
      </c>
      <c r="M48" s="192">
        <f>IFERROR(INDEX(Apoio!$B:$AB,MATCH($C48,Apoio!$B$1:$B$176,0),MATCH('Fluxo de Caixa '!M$5,Apoio!$B$4:$AB$4,0)+1),0)</f>
        <v/>
      </c>
      <c r="N48" s="192">
        <f>IFERROR(INDEX(Apoio!$B:$AB,MATCH($C48,Apoio!$B$1:$B$176,0),MATCH('Fluxo de Caixa '!N$5,Apoio!$B$4:$AB$4,0)+1),0)</f>
        <v/>
      </c>
      <c r="O48" s="192">
        <f>IFERROR(INDEX(Apoio!$B:$AB,MATCH($C48,Apoio!$B$1:$B$176,0),MATCH('Fluxo de Caixa '!O$5,Apoio!$B$4:$AB$4,0)+1),0)</f>
        <v/>
      </c>
      <c r="Q48" s="192">
        <f>SUM(D48:P48)</f>
        <v/>
      </c>
    </row>
    <row r="49" hidden="1" outlineLevel="1" ht="14.5" customFormat="1" customHeight="1" s="27">
      <c r="C49" s="191" t="inlineStr">
        <is>
          <t>EPIS</t>
        </is>
      </c>
      <c r="D49" s="192">
        <f>IFERROR(INDEX(Apoio!$B:$AB,MATCH($C49,Apoio!$B$1:$B$176,0),MATCH('Fluxo de Caixa '!D$5,Apoio!$B$4:$AB$4,0)+1),0)</f>
        <v/>
      </c>
      <c r="E49" s="192">
        <f>IFERROR(INDEX(Apoio!$B:$AB,MATCH($C49,Apoio!$B$1:$B$176,0),MATCH('Fluxo de Caixa '!E$5,Apoio!$B$4:$AB$4,0)+1),0)</f>
        <v/>
      </c>
      <c r="F49" s="192">
        <f>IFERROR(INDEX(Apoio!$B:$AB,MATCH($C49,Apoio!$B$1:$B$176,0),MATCH('Fluxo de Caixa '!F$5,Apoio!$B$4:$AB$4,0)+1),0)</f>
        <v/>
      </c>
      <c r="G49" s="192">
        <f>IFERROR(INDEX(Apoio!$B:$AB,MATCH($C49,Apoio!$B$1:$B$176,0),MATCH('Fluxo de Caixa '!G$5,Apoio!$B$4:$AB$4,0)+1),0)</f>
        <v/>
      </c>
      <c r="H49" s="192">
        <f>IFERROR(INDEX(Apoio!$B:$AB,MATCH($C49,Apoio!$B$1:$B$176,0),MATCH('Fluxo de Caixa '!H$5,Apoio!$B$4:$AB$4,0)+1),0)</f>
        <v/>
      </c>
      <c r="I49" s="192">
        <f>IFERROR(INDEX(Apoio!$B:$AB,MATCH($C49,Apoio!$B$1:$B$176,0),MATCH('Fluxo de Caixa '!I$5,Apoio!$B$4:$AB$4,0)+1),0)</f>
        <v/>
      </c>
      <c r="J49" s="192">
        <f>IFERROR(INDEX(Apoio!$B:$AB,MATCH($C49,Apoio!$B$1:$B$176,0),MATCH('Fluxo de Caixa '!J$5,Apoio!$B$4:$AB$4,0)+1),0)</f>
        <v/>
      </c>
      <c r="K49" s="192">
        <f>IFERROR(INDEX(Apoio!$B:$AB,MATCH($C49,Apoio!$B$1:$B$176,0),MATCH('Fluxo de Caixa '!K$5,Apoio!$B$4:$AB$4,0)+1),0)</f>
        <v/>
      </c>
      <c r="L49" s="192">
        <f>IFERROR(INDEX(Apoio!$B:$AB,MATCH($C49,Apoio!$B$1:$B$176,0),MATCH('Fluxo de Caixa '!L$5,Apoio!$B$4:$AB$4,0)+1),0)</f>
        <v/>
      </c>
      <c r="M49" s="192">
        <f>IFERROR(INDEX(Apoio!$B:$AB,MATCH($C49,Apoio!$B$1:$B$176,0),MATCH('Fluxo de Caixa '!M$5,Apoio!$B$4:$AB$4,0)+1),0)</f>
        <v/>
      </c>
      <c r="N49" s="192">
        <f>IFERROR(INDEX(Apoio!$B:$AB,MATCH($C49,Apoio!$B$1:$B$176,0),MATCH('Fluxo de Caixa '!N$5,Apoio!$B$4:$AB$4,0)+1),0)</f>
        <v/>
      </c>
      <c r="O49" s="192">
        <f>IFERROR(INDEX(Apoio!$B:$AB,MATCH($C49,Apoio!$B$1:$B$176,0),MATCH('Fluxo de Caixa '!O$5,Apoio!$B$4:$AB$4,0)+1),0)</f>
        <v/>
      </c>
      <c r="Q49" s="192">
        <f>SUM(D49:P49)</f>
        <v/>
      </c>
    </row>
    <row r="50" hidden="1" outlineLevel="1" ht="14.5" customFormat="1" customHeight="1" s="27">
      <c r="C50" s="191" t="inlineStr">
        <is>
          <t>UNIFORMES</t>
        </is>
      </c>
      <c r="D50" s="192">
        <f>IFERROR(INDEX(Apoio!$B:$AB,MATCH($C50,Apoio!$B$1:$B$176,0),MATCH('Fluxo de Caixa '!D$5,Apoio!$B$4:$AB$4,0)+1),0)</f>
        <v/>
      </c>
      <c r="E50" s="192">
        <f>IFERROR(INDEX(Apoio!$B:$AB,MATCH($C50,Apoio!$B$1:$B$176,0),MATCH('Fluxo de Caixa '!E$5,Apoio!$B$4:$AB$4,0)+1),0)</f>
        <v/>
      </c>
      <c r="F50" s="192">
        <f>IFERROR(INDEX(Apoio!$B:$AB,MATCH($C50,Apoio!$B$1:$B$176,0),MATCH('Fluxo de Caixa '!F$5,Apoio!$B$4:$AB$4,0)+1),0)</f>
        <v/>
      </c>
      <c r="G50" s="192">
        <f>IFERROR(INDEX(Apoio!$B:$AB,MATCH($C50,Apoio!$B$1:$B$176,0),MATCH('Fluxo de Caixa '!G$5,Apoio!$B$4:$AB$4,0)+1),0)</f>
        <v/>
      </c>
      <c r="H50" s="192">
        <f>IFERROR(INDEX(Apoio!$B:$AB,MATCH($C50,Apoio!$B$1:$B$176,0),MATCH('Fluxo de Caixa '!H$5,Apoio!$B$4:$AB$4,0)+1),0)</f>
        <v/>
      </c>
      <c r="I50" s="192">
        <f>IFERROR(INDEX(Apoio!$B:$AB,MATCH($C50,Apoio!$B$1:$B$176,0),MATCH('Fluxo de Caixa '!I$5,Apoio!$B$4:$AB$4,0)+1),0)</f>
        <v/>
      </c>
      <c r="J50" s="192">
        <f>IFERROR(INDEX(Apoio!$B:$AB,MATCH($C50,Apoio!$B$1:$B$176,0),MATCH('Fluxo de Caixa '!J$5,Apoio!$B$4:$AB$4,0)+1),0)</f>
        <v/>
      </c>
      <c r="K50" s="192">
        <f>IFERROR(INDEX(Apoio!$B:$AB,MATCH($C50,Apoio!$B$1:$B$176,0),MATCH('Fluxo de Caixa '!K$5,Apoio!$B$4:$AB$4,0)+1),0)</f>
        <v/>
      </c>
      <c r="L50" s="192">
        <f>IFERROR(INDEX(Apoio!$B:$AB,MATCH($C50,Apoio!$B$1:$B$176,0),MATCH('Fluxo de Caixa '!L$5,Apoio!$B$4:$AB$4,0)+1),0)</f>
        <v/>
      </c>
      <c r="M50" s="192">
        <f>IFERROR(INDEX(Apoio!$B:$AB,MATCH($C50,Apoio!$B$1:$B$176,0),MATCH('Fluxo de Caixa '!M$5,Apoio!$B$4:$AB$4,0)+1),0)</f>
        <v/>
      </c>
      <c r="N50" s="192">
        <f>IFERROR(INDEX(Apoio!$B:$AB,MATCH($C50,Apoio!$B$1:$B$176,0),MATCH('Fluxo de Caixa '!N$5,Apoio!$B$4:$AB$4,0)+1),0)</f>
        <v/>
      </c>
      <c r="O50" s="192">
        <f>IFERROR(INDEX(Apoio!$B:$AB,MATCH($C50,Apoio!$B$1:$B$176,0),MATCH('Fluxo de Caixa '!O$5,Apoio!$B$4:$AB$4,0)+1),0)</f>
        <v/>
      </c>
      <c r="Q50" s="192">
        <f>SUM(D50:P50)</f>
        <v/>
      </c>
    </row>
    <row r="51" hidden="1" outlineLevel="1" ht="14.5" customFormat="1" customHeight="1" s="27">
      <c r="C51" s="191" t="inlineStr">
        <is>
          <t>EXAMES MÉDICOS</t>
        </is>
      </c>
      <c r="D51" s="192">
        <f>IFERROR(INDEX(Apoio!$B:$AB,MATCH($C51,Apoio!$B$1:$B$176,0),MATCH('Fluxo de Caixa '!D$5,Apoio!$B$4:$AB$4,0)+1),0)</f>
        <v/>
      </c>
      <c r="E51" s="192">
        <f>IFERROR(INDEX(Apoio!$B:$AB,MATCH($C51,Apoio!$B$1:$B$176,0),MATCH('Fluxo de Caixa '!E$5,Apoio!$B$4:$AB$4,0)+1),0)</f>
        <v/>
      </c>
      <c r="F51" s="192">
        <f>IFERROR(INDEX(Apoio!$B:$AB,MATCH($C51,Apoio!$B$1:$B$176,0),MATCH('Fluxo de Caixa '!F$5,Apoio!$B$4:$AB$4,0)+1),0)</f>
        <v/>
      </c>
      <c r="G51" s="192">
        <f>IFERROR(INDEX(Apoio!$B:$AB,MATCH($C51,Apoio!$B$1:$B$176,0),MATCH('Fluxo de Caixa '!G$5,Apoio!$B$4:$AB$4,0)+1),0)</f>
        <v/>
      </c>
      <c r="H51" s="192">
        <f>IFERROR(INDEX(Apoio!$B:$AB,MATCH($C51,Apoio!$B$1:$B$176,0),MATCH('Fluxo de Caixa '!H$5,Apoio!$B$4:$AB$4,0)+1),0)</f>
        <v/>
      </c>
      <c r="I51" s="192">
        <f>IFERROR(INDEX(Apoio!$B:$AB,MATCH($C51,Apoio!$B$1:$B$176,0),MATCH('Fluxo de Caixa '!I$5,Apoio!$B$4:$AB$4,0)+1),0)</f>
        <v/>
      </c>
      <c r="J51" s="192">
        <f>IFERROR(INDEX(Apoio!$B:$AB,MATCH($C51,Apoio!$B$1:$B$176,0),MATCH('Fluxo de Caixa '!J$5,Apoio!$B$4:$AB$4,0)+1),0)</f>
        <v/>
      </c>
      <c r="K51" s="192">
        <f>IFERROR(INDEX(Apoio!$B:$AB,MATCH($C51,Apoio!$B$1:$B$176,0),MATCH('Fluxo de Caixa '!K$5,Apoio!$B$4:$AB$4,0)+1),0)</f>
        <v/>
      </c>
      <c r="L51" s="192">
        <f>IFERROR(INDEX(Apoio!$B:$AB,MATCH($C51,Apoio!$B$1:$B$176,0),MATCH('Fluxo de Caixa '!L$5,Apoio!$B$4:$AB$4,0)+1),0)</f>
        <v/>
      </c>
      <c r="M51" s="192">
        <f>IFERROR(INDEX(Apoio!$B:$AB,MATCH($C51,Apoio!$B$1:$B$176,0),MATCH('Fluxo de Caixa '!M$5,Apoio!$B$4:$AB$4,0)+1),0)</f>
        <v/>
      </c>
      <c r="N51" s="192">
        <f>IFERROR(INDEX(Apoio!$B:$AB,MATCH($C51,Apoio!$B$1:$B$176,0),MATCH('Fluxo de Caixa '!N$5,Apoio!$B$4:$AB$4,0)+1),0)</f>
        <v/>
      </c>
      <c r="O51" s="192">
        <f>IFERROR(INDEX(Apoio!$B:$AB,MATCH($C51,Apoio!$B$1:$B$176,0),MATCH('Fluxo de Caixa '!O$5,Apoio!$B$4:$AB$4,0)+1),0)</f>
        <v/>
      </c>
      <c r="Q51" s="192">
        <f>SUM(D51:P51)</f>
        <v/>
      </c>
    </row>
    <row r="52" hidden="1" outlineLevel="1" ht="14.5" customFormat="1" customHeight="1" s="27">
      <c r="C52" s="191" t="inlineStr">
        <is>
          <t xml:space="preserve">CURSOS / TREINAMENTOS </t>
        </is>
      </c>
      <c r="D52" s="192">
        <f>IFERROR(INDEX(Apoio!$B:$AB,MATCH($C52,Apoio!$B$1:$B$176,0),MATCH('Fluxo de Caixa '!D$5,Apoio!$B$4:$AB$4,0)+1),0)</f>
        <v/>
      </c>
      <c r="E52" s="192">
        <f>IFERROR(INDEX(Apoio!$B:$AB,MATCH($C52,Apoio!$B$1:$B$176,0),MATCH('Fluxo de Caixa '!E$5,Apoio!$B$4:$AB$4,0)+1),0)</f>
        <v/>
      </c>
      <c r="F52" s="192">
        <f>IFERROR(INDEX(Apoio!$B:$AB,MATCH($C52,Apoio!$B$1:$B$176,0),MATCH('Fluxo de Caixa '!F$5,Apoio!$B$4:$AB$4,0)+1),0)</f>
        <v/>
      </c>
      <c r="G52" s="192">
        <f>IFERROR(INDEX(Apoio!$B:$AB,MATCH($C52,Apoio!$B$1:$B$176,0),MATCH('Fluxo de Caixa '!G$5,Apoio!$B$4:$AB$4,0)+1),0)</f>
        <v/>
      </c>
      <c r="H52" s="192">
        <f>IFERROR(INDEX(Apoio!$B:$AB,MATCH($C52,Apoio!$B$1:$B$176,0),MATCH('Fluxo de Caixa '!H$5,Apoio!$B$4:$AB$4,0)+1),0)</f>
        <v/>
      </c>
      <c r="I52" s="192">
        <f>IFERROR(INDEX(Apoio!$B:$AB,MATCH($C52,Apoio!$B$1:$B$176,0),MATCH('Fluxo de Caixa '!I$5,Apoio!$B$4:$AB$4,0)+1),0)</f>
        <v/>
      </c>
      <c r="J52" s="192">
        <f>IFERROR(INDEX(Apoio!$B:$AB,MATCH($C52,Apoio!$B$1:$B$176,0),MATCH('Fluxo de Caixa '!J$5,Apoio!$B$4:$AB$4,0)+1),0)</f>
        <v/>
      </c>
      <c r="K52" s="192">
        <f>IFERROR(INDEX(Apoio!$B:$AB,MATCH($C52,Apoio!$B$1:$B$176,0),MATCH('Fluxo de Caixa '!K$5,Apoio!$B$4:$AB$4,0)+1),0)</f>
        <v/>
      </c>
      <c r="L52" s="192">
        <f>IFERROR(INDEX(Apoio!$B:$AB,MATCH($C52,Apoio!$B$1:$B$176,0),MATCH('Fluxo de Caixa '!L$5,Apoio!$B$4:$AB$4,0)+1),0)</f>
        <v/>
      </c>
      <c r="M52" s="192">
        <f>IFERROR(INDEX(Apoio!$B:$AB,MATCH($C52,Apoio!$B$1:$B$176,0),MATCH('Fluxo de Caixa '!M$5,Apoio!$B$4:$AB$4,0)+1),0)</f>
        <v/>
      </c>
      <c r="N52" s="192">
        <f>IFERROR(INDEX(Apoio!$B:$AB,MATCH($C52,Apoio!$B$1:$B$176,0),MATCH('Fluxo de Caixa '!N$5,Apoio!$B$4:$AB$4,0)+1),0)</f>
        <v/>
      </c>
      <c r="O52" s="192">
        <f>IFERROR(INDEX(Apoio!$B:$AB,MATCH($C52,Apoio!$B$1:$B$176,0),MATCH('Fluxo de Caixa '!O$5,Apoio!$B$4:$AB$4,0)+1),0)</f>
        <v/>
      </c>
      <c r="Q52" s="192">
        <f>SUM(D52:P52)</f>
        <v/>
      </c>
    </row>
    <row r="53" hidden="1" outlineLevel="1" ht="14.5" customFormat="1" customHeight="1" s="27">
      <c r="C53" s="191" t="inlineStr">
        <is>
          <t xml:space="preserve">PROGRAMA DE SEGURANÇA DO TRABALHO </t>
        </is>
      </c>
      <c r="D53" s="192">
        <f>IFERROR(INDEX(Apoio!$B:$AB,MATCH($C53,Apoio!$B$1:$B$176,0),MATCH('Fluxo de Caixa '!D$5,Apoio!$B$4:$AB$4,0)+1),0)</f>
        <v/>
      </c>
      <c r="E53" s="192">
        <f>IFERROR(INDEX(Apoio!$B:$AB,MATCH($C53,Apoio!$B$1:$B$176,0),MATCH('Fluxo de Caixa '!E$5,Apoio!$B$4:$AB$4,0)+1),0)</f>
        <v/>
      </c>
      <c r="F53" s="192">
        <f>IFERROR(INDEX(Apoio!$B:$AB,MATCH($C53,Apoio!$B$1:$B$176,0),MATCH('Fluxo de Caixa '!F$5,Apoio!$B$4:$AB$4,0)+1),0)</f>
        <v/>
      </c>
      <c r="G53" s="192">
        <f>IFERROR(INDEX(Apoio!$B:$AB,MATCH($C53,Apoio!$B$1:$B$176,0),MATCH('Fluxo de Caixa '!G$5,Apoio!$B$4:$AB$4,0)+1),0)</f>
        <v/>
      </c>
      <c r="H53" s="192">
        <f>IFERROR(INDEX(Apoio!$B:$AB,MATCH($C53,Apoio!$B$1:$B$176,0),MATCH('Fluxo de Caixa '!H$5,Apoio!$B$4:$AB$4,0)+1),0)</f>
        <v/>
      </c>
      <c r="I53" s="192">
        <f>IFERROR(INDEX(Apoio!$B:$AB,MATCH($C53,Apoio!$B$1:$B$176,0),MATCH('Fluxo de Caixa '!I$5,Apoio!$B$4:$AB$4,0)+1),0)</f>
        <v/>
      </c>
      <c r="J53" s="192">
        <f>IFERROR(INDEX(Apoio!$B:$AB,MATCH($C53,Apoio!$B$1:$B$176,0),MATCH('Fluxo de Caixa '!J$5,Apoio!$B$4:$AB$4,0)+1),0)</f>
        <v/>
      </c>
      <c r="K53" s="192">
        <f>IFERROR(INDEX(Apoio!$B:$AB,MATCH($C53,Apoio!$B$1:$B$176,0),MATCH('Fluxo de Caixa '!K$5,Apoio!$B$4:$AB$4,0)+1),0)</f>
        <v/>
      </c>
      <c r="L53" s="192">
        <f>IFERROR(INDEX(Apoio!$B:$AB,MATCH($C53,Apoio!$B$1:$B$176,0),MATCH('Fluxo de Caixa '!L$5,Apoio!$B$4:$AB$4,0)+1),0)</f>
        <v/>
      </c>
      <c r="M53" s="192">
        <f>IFERROR(INDEX(Apoio!$B:$AB,MATCH($C53,Apoio!$B$1:$B$176,0),MATCH('Fluxo de Caixa '!M$5,Apoio!$B$4:$AB$4,0)+1),0)</f>
        <v/>
      </c>
      <c r="N53" s="192">
        <f>IFERROR(INDEX(Apoio!$B:$AB,MATCH($C53,Apoio!$B$1:$B$176,0),MATCH('Fluxo de Caixa '!N$5,Apoio!$B$4:$AB$4,0)+1),0)</f>
        <v/>
      </c>
      <c r="O53" s="192">
        <f>IFERROR(INDEX(Apoio!$B:$AB,MATCH($C53,Apoio!$B$1:$B$176,0),MATCH('Fluxo de Caixa '!O$5,Apoio!$B$4:$AB$4,0)+1),0)</f>
        <v/>
      </c>
      <c r="Q53" s="192">
        <f>SUM(D53:P53)</f>
        <v/>
      </c>
    </row>
    <row r="54" hidden="1" outlineLevel="1" ht="14.5" customFormat="1" customHeight="1" s="27">
      <c r="C54" s="191" t="n"/>
      <c r="D54" s="192" t="n"/>
      <c r="E54" s="192" t="n"/>
      <c r="F54" s="192" t="n"/>
      <c r="G54" s="192" t="n"/>
      <c r="H54" s="192" t="n"/>
      <c r="I54" s="192" t="n"/>
      <c r="J54" s="192" t="n"/>
      <c r="K54" s="192" t="n"/>
      <c r="L54" s="192" t="n"/>
      <c r="M54" s="192" t="n"/>
      <c r="N54" s="192" t="n"/>
      <c r="O54" s="192" t="n"/>
      <c r="Q54" s="192" t="n"/>
    </row>
    <row r="55" collapsed="1" ht="14.5" customFormat="1" customHeight="1" s="3">
      <c r="C55" s="148" t="inlineStr">
        <is>
          <t>Gastos com Instalações</t>
        </is>
      </c>
      <c r="D55" s="190">
        <f>SUM(D56:D66)</f>
        <v/>
      </c>
      <c r="E55" s="190">
        <f>SUM(E56:E66)</f>
        <v/>
      </c>
      <c r="F55" s="190">
        <f>SUM(F56:F66)</f>
        <v/>
      </c>
      <c r="G55" s="190">
        <f>SUM(G56:G66)</f>
        <v/>
      </c>
      <c r="H55" s="190">
        <f>SUM(H56:H66)</f>
        <v/>
      </c>
      <c r="I55" s="190">
        <f>SUM(I56:I66)</f>
        <v/>
      </c>
      <c r="J55" s="190">
        <f>SUM(J56:J66)</f>
        <v/>
      </c>
      <c r="K55" s="190">
        <f>SUM(K56:K66)</f>
        <v/>
      </c>
      <c r="L55" s="190">
        <f>SUM(L56:L66)</f>
        <v/>
      </c>
      <c r="M55" s="190">
        <f>SUM(M56:M66)</f>
        <v/>
      </c>
      <c r="N55" s="190">
        <f>SUM(N56:N66)</f>
        <v/>
      </c>
      <c r="O55" s="190">
        <f>SUM(O56:O66)</f>
        <v/>
      </c>
      <c r="Q55" s="190">
        <f>SUM(Q56:Q66)</f>
        <v/>
      </c>
    </row>
    <row r="56" hidden="1" outlineLevel="1" ht="14.5" customFormat="1" customHeight="1" s="27">
      <c r="C56" s="191" t="inlineStr">
        <is>
          <t xml:space="preserve">ALUGUEL ALOJAMENTO </t>
        </is>
      </c>
      <c r="D56" s="192">
        <f>IFERROR(INDEX(Apoio!$B:$AB,MATCH($C56,Apoio!$B$1:$B$176,0),MATCH('Fluxo de Caixa '!D$5,Apoio!$B$4:$AB$4,0)+1),0)</f>
        <v/>
      </c>
      <c r="E56" s="192">
        <f>IFERROR(INDEX(Apoio!$B:$AB,MATCH($C56,Apoio!$B$1:$B$176,0),MATCH('Fluxo de Caixa '!E$5,Apoio!$B$4:$AB$4,0)+1),0)</f>
        <v/>
      </c>
      <c r="F56" s="192">
        <f>IFERROR(INDEX(Apoio!$B:$AB,MATCH($C56,Apoio!$B$1:$B$176,0),MATCH('Fluxo de Caixa '!F$5,Apoio!$B$4:$AB$4,0)+1),0)</f>
        <v/>
      </c>
      <c r="G56" s="192">
        <f>IFERROR(INDEX(Apoio!$B:$AB,MATCH($C56,Apoio!$B$1:$B$176,0),MATCH('Fluxo de Caixa '!G$5,Apoio!$B$4:$AB$4,0)+1),0)</f>
        <v/>
      </c>
      <c r="H56" s="192">
        <f>IFERROR(INDEX(Apoio!$B:$AB,MATCH($C56,Apoio!$B$1:$B$176,0),MATCH('Fluxo de Caixa '!H$5,Apoio!$B$4:$AB$4,0)+1),0)</f>
        <v/>
      </c>
      <c r="I56" s="192">
        <f>IFERROR(INDEX(Apoio!$B:$AB,MATCH($C56,Apoio!$B$1:$B$176,0),MATCH('Fluxo de Caixa '!I$5,Apoio!$B$4:$AB$4,0)+1),0)</f>
        <v/>
      </c>
      <c r="J56" s="192">
        <f>IFERROR(INDEX(Apoio!$B:$AB,MATCH($C56,Apoio!$B$1:$B$176,0),MATCH('Fluxo de Caixa '!J$5,Apoio!$B$4:$AB$4,0)+1),0)</f>
        <v/>
      </c>
      <c r="K56" s="192">
        <f>IFERROR(INDEX(Apoio!$B:$AB,MATCH($C56,Apoio!$B$1:$B$176,0),MATCH('Fluxo de Caixa '!K$5,Apoio!$B$4:$AB$4,0)+1),0)</f>
        <v/>
      </c>
      <c r="L56" s="192">
        <f>IFERROR(INDEX(Apoio!$B:$AB,MATCH($C56,Apoio!$B$1:$B$176,0),MATCH('Fluxo de Caixa '!L$5,Apoio!$B$4:$AB$4,0)+1),0)</f>
        <v/>
      </c>
      <c r="M56" s="192">
        <f>IFERROR(INDEX(Apoio!$B:$AB,MATCH($C56,Apoio!$B$1:$B$176,0),MATCH('Fluxo de Caixa '!M$5,Apoio!$B$4:$AB$4,0)+1),0)</f>
        <v/>
      </c>
      <c r="N56" s="192">
        <f>IFERROR(INDEX(Apoio!$B:$AB,MATCH($C56,Apoio!$B$1:$B$176,0),MATCH('Fluxo de Caixa '!N$5,Apoio!$B$4:$AB$4,0)+1),0)</f>
        <v/>
      </c>
      <c r="O56" s="192">
        <f>IFERROR(INDEX(Apoio!$B:$AB,MATCH($C56,Apoio!$B$1:$B$176,0),MATCH('Fluxo de Caixa '!O$5,Apoio!$B$4:$AB$4,0)+1),0)</f>
        <v/>
      </c>
      <c r="Q56" s="192">
        <f>SUM(D56:P56)</f>
        <v/>
      </c>
    </row>
    <row r="57" hidden="1" outlineLevel="1" ht="14.5" customFormat="1" customHeight="1" s="27">
      <c r="C57" s="191" t="inlineStr">
        <is>
          <t>AGUA ALOJAMENTO</t>
        </is>
      </c>
      <c r="D57" s="192">
        <f>IFERROR(INDEX(Apoio!$B:$AB,MATCH($C57,Apoio!$B$1:$B$176,0),MATCH('Fluxo de Caixa '!D$5,Apoio!$B$4:$AB$4,0)+1),0)</f>
        <v/>
      </c>
      <c r="E57" s="192">
        <f>IFERROR(INDEX(Apoio!$B:$AB,MATCH($C57,Apoio!$B$1:$B$176,0),MATCH('Fluxo de Caixa '!E$5,Apoio!$B$4:$AB$4,0)+1),0)</f>
        <v/>
      </c>
      <c r="F57" s="192">
        <f>IFERROR(INDEX(Apoio!$B:$AB,MATCH($C57,Apoio!$B$1:$B$176,0),MATCH('Fluxo de Caixa '!F$5,Apoio!$B$4:$AB$4,0)+1),0)</f>
        <v/>
      </c>
      <c r="G57" s="192">
        <f>IFERROR(INDEX(Apoio!$B:$AB,MATCH($C57,Apoio!$B$1:$B$176,0),MATCH('Fluxo de Caixa '!G$5,Apoio!$B$4:$AB$4,0)+1),0)</f>
        <v/>
      </c>
      <c r="H57" s="192">
        <f>IFERROR(INDEX(Apoio!$B:$AB,MATCH($C57,Apoio!$B$1:$B$176,0),MATCH('Fluxo de Caixa '!H$5,Apoio!$B$4:$AB$4,0)+1),0)</f>
        <v/>
      </c>
      <c r="I57" s="192">
        <f>IFERROR(INDEX(Apoio!$B:$AB,MATCH($C57,Apoio!$B$1:$B$176,0),MATCH('Fluxo de Caixa '!I$5,Apoio!$B$4:$AB$4,0)+1),0)</f>
        <v/>
      </c>
      <c r="J57" s="192">
        <f>IFERROR(INDEX(Apoio!$B:$AB,MATCH($C57,Apoio!$B$1:$B$176,0),MATCH('Fluxo de Caixa '!J$5,Apoio!$B$4:$AB$4,0)+1),0)</f>
        <v/>
      </c>
      <c r="K57" s="192">
        <f>IFERROR(INDEX(Apoio!$B:$AB,MATCH($C57,Apoio!$B$1:$B$176,0),MATCH('Fluxo de Caixa '!K$5,Apoio!$B$4:$AB$4,0)+1),0)</f>
        <v/>
      </c>
      <c r="L57" s="192">
        <f>IFERROR(INDEX(Apoio!$B:$AB,MATCH($C57,Apoio!$B$1:$B$176,0),MATCH('Fluxo de Caixa '!L$5,Apoio!$B$4:$AB$4,0)+1),0)</f>
        <v/>
      </c>
      <c r="M57" s="192">
        <f>IFERROR(INDEX(Apoio!$B:$AB,MATCH($C57,Apoio!$B$1:$B$176,0),MATCH('Fluxo de Caixa '!M$5,Apoio!$B$4:$AB$4,0)+1),0)</f>
        <v/>
      </c>
      <c r="N57" s="192">
        <f>IFERROR(INDEX(Apoio!$B:$AB,MATCH($C57,Apoio!$B$1:$B$176,0),MATCH('Fluxo de Caixa '!N$5,Apoio!$B$4:$AB$4,0)+1),0)</f>
        <v/>
      </c>
      <c r="O57" s="192">
        <f>IFERROR(INDEX(Apoio!$B:$AB,MATCH($C57,Apoio!$B$1:$B$176,0),MATCH('Fluxo de Caixa '!O$5,Apoio!$B$4:$AB$4,0)+1),0)</f>
        <v/>
      </c>
      <c r="Q57" s="192">
        <f>SUM(D57:P57)</f>
        <v/>
      </c>
    </row>
    <row r="58" hidden="1" outlineLevel="1" ht="14.5" customFormat="1" customHeight="1" s="27">
      <c r="C58" s="191" t="inlineStr">
        <is>
          <t>ENERGIA ALOJAMENTO</t>
        </is>
      </c>
      <c r="D58" s="192">
        <f>IFERROR(INDEX(Apoio!$B:$AB,MATCH($C58,Apoio!$B$1:$B$176,0),MATCH('Fluxo de Caixa '!D$5,Apoio!$B$4:$AB$4,0)+1),0)</f>
        <v/>
      </c>
      <c r="E58" s="192">
        <f>IFERROR(INDEX(Apoio!$B:$AB,MATCH($C58,Apoio!$B$1:$B$176,0),MATCH('Fluxo de Caixa '!E$5,Apoio!$B$4:$AB$4,0)+1),0)</f>
        <v/>
      </c>
      <c r="F58" s="192">
        <f>IFERROR(INDEX(Apoio!$B:$AB,MATCH($C58,Apoio!$B$1:$B$176,0),MATCH('Fluxo de Caixa '!F$5,Apoio!$B$4:$AB$4,0)+1),0)</f>
        <v/>
      </c>
      <c r="G58" s="192">
        <f>IFERROR(INDEX(Apoio!$B:$AB,MATCH($C58,Apoio!$B$1:$B$176,0),MATCH('Fluxo de Caixa '!G$5,Apoio!$B$4:$AB$4,0)+1),0)</f>
        <v/>
      </c>
      <c r="H58" s="192">
        <f>IFERROR(INDEX(Apoio!$B:$AB,MATCH($C58,Apoio!$B$1:$B$176,0),MATCH('Fluxo de Caixa '!H$5,Apoio!$B$4:$AB$4,0)+1),0)</f>
        <v/>
      </c>
      <c r="I58" s="192">
        <f>IFERROR(INDEX(Apoio!$B:$AB,MATCH($C58,Apoio!$B$1:$B$176,0),MATCH('Fluxo de Caixa '!I$5,Apoio!$B$4:$AB$4,0)+1),0)</f>
        <v/>
      </c>
      <c r="J58" s="192">
        <f>IFERROR(INDEX(Apoio!$B:$AB,MATCH($C58,Apoio!$B$1:$B$176,0),MATCH('Fluxo de Caixa '!J$5,Apoio!$B$4:$AB$4,0)+1),0)</f>
        <v/>
      </c>
      <c r="K58" s="192">
        <f>IFERROR(INDEX(Apoio!$B:$AB,MATCH($C58,Apoio!$B$1:$B$176,0),MATCH('Fluxo de Caixa '!K$5,Apoio!$B$4:$AB$4,0)+1),0)</f>
        <v/>
      </c>
      <c r="L58" s="192">
        <f>IFERROR(INDEX(Apoio!$B:$AB,MATCH($C58,Apoio!$B$1:$B$176,0),MATCH('Fluxo de Caixa '!L$5,Apoio!$B$4:$AB$4,0)+1),0)</f>
        <v/>
      </c>
      <c r="M58" s="192">
        <f>IFERROR(INDEX(Apoio!$B:$AB,MATCH($C58,Apoio!$B$1:$B$176,0),MATCH('Fluxo de Caixa '!M$5,Apoio!$B$4:$AB$4,0)+1),0)</f>
        <v/>
      </c>
      <c r="N58" s="192">
        <f>IFERROR(INDEX(Apoio!$B:$AB,MATCH($C58,Apoio!$B$1:$B$176,0),MATCH('Fluxo de Caixa '!N$5,Apoio!$B$4:$AB$4,0)+1),0)</f>
        <v/>
      </c>
      <c r="O58" s="192">
        <f>IFERROR(INDEX(Apoio!$B:$AB,MATCH($C58,Apoio!$B$1:$B$176,0),MATCH('Fluxo de Caixa '!O$5,Apoio!$B$4:$AB$4,0)+1),0)</f>
        <v/>
      </c>
      <c r="Q58" s="192">
        <f>SUM(D58:P58)</f>
        <v/>
      </c>
    </row>
    <row r="59" hidden="1" outlineLevel="1" ht="14.5" customFormat="1" customHeight="1" s="27">
      <c r="C59" s="191" t="inlineStr">
        <is>
          <t xml:space="preserve">MOVEIS OBRAS </t>
        </is>
      </c>
      <c r="D59" s="192">
        <f>IFERROR(INDEX(Apoio!$B:$AB,MATCH($C59,Apoio!$B$1:$B$176,0),MATCH('Fluxo de Caixa '!D$5,Apoio!$B$4:$AB$4,0)+1),0)</f>
        <v/>
      </c>
      <c r="E59" s="192">
        <f>IFERROR(INDEX(Apoio!$B:$AB,MATCH($C59,Apoio!$B$1:$B$176,0),MATCH('Fluxo de Caixa '!E$5,Apoio!$B$4:$AB$4,0)+1),0)</f>
        <v/>
      </c>
      <c r="F59" s="192">
        <f>IFERROR(INDEX(Apoio!$B:$AB,MATCH($C59,Apoio!$B$1:$B$176,0),MATCH('Fluxo de Caixa '!F$5,Apoio!$B$4:$AB$4,0)+1),0)</f>
        <v/>
      </c>
      <c r="G59" s="192">
        <f>IFERROR(INDEX(Apoio!$B:$AB,MATCH($C59,Apoio!$B$1:$B$176,0),MATCH('Fluxo de Caixa '!G$5,Apoio!$B$4:$AB$4,0)+1),0)</f>
        <v/>
      </c>
      <c r="H59" s="192">
        <f>IFERROR(INDEX(Apoio!$B:$AB,MATCH($C59,Apoio!$B$1:$B$176,0),MATCH('Fluxo de Caixa '!H$5,Apoio!$B$4:$AB$4,0)+1),0)</f>
        <v/>
      </c>
      <c r="I59" s="192">
        <f>IFERROR(INDEX(Apoio!$B:$AB,MATCH($C59,Apoio!$B$1:$B$176,0),MATCH('Fluxo de Caixa '!I$5,Apoio!$B$4:$AB$4,0)+1),0)</f>
        <v/>
      </c>
      <c r="J59" s="192">
        <f>IFERROR(INDEX(Apoio!$B:$AB,MATCH($C59,Apoio!$B$1:$B$176,0),MATCH('Fluxo de Caixa '!J$5,Apoio!$B$4:$AB$4,0)+1),0)</f>
        <v/>
      </c>
      <c r="K59" s="192">
        <f>IFERROR(INDEX(Apoio!$B:$AB,MATCH($C59,Apoio!$B$1:$B$176,0),MATCH('Fluxo de Caixa '!K$5,Apoio!$B$4:$AB$4,0)+1),0)</f>
        <v/>
      </c>
      <c r="L59" s="192">
        <f>IFERROR(INDEX(Apoio!$B:$AB,MATCH($C59,Apoio!$B$1:$B$176,0),MATCH('Fluxo de Caixa '!L$5,Apoio!$B$4:$AB$4,0)+1),0)</f>
        <v/>
      </c>
      <c r="M59" s="192">
        <f>IFERROR(INDEX(Apoio!$B:$AB,MATCH($C59,Apoio!$B$1:$B$176,0),MATCH('Fluxo de Caixa '!M$5,Apoio!$B$4:$AB$4,0)+1),0)</f>
        <v/>
      </c>
      <c r="N59" s="192">
        <f>IFERROR(INDEX(Apoio!$B:$AB,MATCH($C59,Apoio!$B$1:$B$176,0),MATCH('Fluxo de Caixa '!N$5,Apoio!$B$4:$AB$4,0)+1),0)</f>
        <v/>
      </c>
      <c r="O59" s="192">
        <f>IFERROR(INDEX(Apoio!$B:$AB,MATCH($C59,Apoio!$B$1:$B$176,0),MATCH('Fluxo de Caixa '!O$5,Apoio!$B$4:$AB$4,0)+1),0)</f>
        <v/>
      </c>
      <c r="Q59" s="192">
        <f>SUM(D59:P59)</f>
        <v/>
      </c>
    </row>
    <row r="60" hidden="1" outlineLevel="1" ht="14.5" customFormat="1" customHeight="1" s="27">
      <c r="C60" s="191" t="inlineStr">
        <is>
          <t>SERVIÇO LIMPEZA ALOJAMENTO/ESCRITORIO</t>
        </is>
      </c>
      <c r="D60" s="192">
        <f>IFERROR(INDEX(Apoio!$B:$AB,MATCH($C60,Apoio!$B$1:$B$176,0),MATCH('Fluxo de Caixa '!D$5,Apoio!$B$4:$AB$4,0)+1),0)</f>
        <v/>
      </c>
      <c r="E60" s="192">
        <f>IFERROR(INDEX(Apoio!$B:$AB,MATCH($C60,Apoio!$B$1:$B$176,0),MATCH('Fluxo de Caixa '!E$5,Apoio!$B$4:$AB$4,0)+1),0)</f>
        <v/>
      </c>
      <c r="F60" s="192">
        <f>IFERROR(INDEX(Apoio!$B:$AB,MATCH($C60,Apoio!$B$1:$B$176,0),MATCH('Fluxo de Caixa '!F$5,Apoio!$B$4:$AB$4,0)+1),0)</f>
        <v/>
      </c>
      <c r="G60" s="192">
        <f>IFERROR(INDEX(Apoio!$B:$AB,MATCH($C60,Apoio!$B$1:$B$176,0),MATCH('Fluxo de Caixa '!G$5,Apoio!$B$4:$AB$4,0)+1),0)</f>
        <v/>
      </c>
      <c r="H60" s="192">
        <f>IFERROR(INDEX(Apoio!$B:$AB,MATCH($C60,Apoio!$B$1:$B$176,0),MATCH('Fluxo de Caixa '!H$5,Apoio!$B$4:$AB$4,0)+1),0)</f>
        <v/>
      </c>
      <c r="I60" s="192">
        <f>IFERROR(INDEX(Apoio!$B:$AB,MATCH($C60,Apoio!$B$1:$B$176,0),MATCH('Fluxo de Caixa '!I$5,Apoio!$B$4:$AB$4,0)+1),0)</f>
        <v/>
      </c>
      <c r="J60" s="192">
        <f>IFERROR(INDEX(Apoio!$B:$AB,MATCH($C60,Apoio!$B$1:$B$176,0),MATCH('Fluxo de Caixa '!J$5,Apoio!$B$4:$AB$4,0)+1),0)</f>
        <v/>
      </c>
      <c r="K60" s="192">
        <f>IFERROR(INDEX(Apoio!$B:$AB,MATCH($C60,Apoio!$B$1:$B$176,0),MATCH('Fluxo de Caixa '!K$5,Apoio!$B$4:$AB$4,0)+1),0)</f>
        <v/>
      </c>
      <c r="L60" s="192">
        <f>IFERROR(INDEX(Apoio!$B:$AB,MATCH($C60,Apoio!$B$1:$B$176,0),MATCH('Fluxo de Caixa '!L$5,Apoio!$B$4:$AB$4,0)+1),0)</f>
        <v/>
      </c>
      <c r="M60" s="192">
        <f>IFERROR(INDEX(Apoio!$B:$AB,MATCH($C60,Apoio!$B$1:$B$176,0),MATCH('Fluxo de Caixa '!M$5,Apoio!$B$4:$AB$4,0)+1),0)</f>
        <v/>
      </c>
      <c r="N60" s="192">
        <f>IFERROR(INDEX(Apoio!$B:$AB,MATCH($C60,Apoio!$B$1:$B$176,0),MATCH('Fluxo de Caixa '!N$5,Apoio!$B$4:$AB$4,0)+1),0)</f>
        <v/>
      </c>
      <c r="O60" s="192">
        <f>IFERROR(INDEX(Apoio!$B:$AB,MATCH($C60,Apoio!$B$1:$B$176,0),MATCH('Fluxo de Caixa '!O$5,Apoio!$B$4:$AB$4,0)+1),0)</f>
        <v/>
      </c>
      <c r="Q60" s="192">
        <f>SUM(D60:P60)</f>
        <v/>
      </c>
    </row>
    <row r="61" hidden="1" outlineLevel="1" ht="14.5" customFormat="1" customHeight="1" s="27">
      <c r="C61" s="187" t="inlineStr">
        <is>
          <t>ALUGUEIS ADM</t>
        </is>
      </c>
      <c r="D61" s="188">
        <f>IFERROR(INDEX(Apoio!$B:$AB,MATCH($C61,Apoio!$B$1:$B$176,0),MATCH('Fluxo de Caixa '!D$5,Apoio!$B$4:$AB$4,0)+1),0)</f>
        <v/>
      </c>
      <c r="E61" s="188">
        <f>IFERROR(INDEX(Apoio!$B:$AB,MATCH($C61,Apoio!$B$1:$B$176,0),MATCH('Fluxo de Caixa '!E$5,Apoio!$B$4:$AB$4,0)+1),0)</f>
        <v/>
      </c>
      <c r="F61" s="188">
        <f>IFERROR(INDEX(Apoio!$B:$AB,MATCH($C61,Apoio!$B$1:$B$176,0),MATCH('Fluxo de Caixa '!F$5,Apoio!$B$4:$AB$4,0)+1),0)</f>
        <v/>
      </c>
      <c r="G61" s="188">
        <f>IFERROR(INDEX(Apoio!$B:$AB,MATCH($C61,Apoio!$B$1:$B$176,0),MATCH('Fluxo de Caixa '!G$5,Apoio!$B$4:$AB$4,0)+1),0)</f>
        <v/>
      </c>
      <c r="H61" s="188">
        <f>IFERROR(INDEX(Apoio!$B:$AB,MATCH($C61,Apoio!$B$1:$B$176,0),MATCH('Fluxo de Caixa '!H$5,Apoio!$B$4:$AB$4,0)+1),0)</f>
        <v/>
      </c>
      <c r="I61" s="188">
        <f>IFERROR(INDEX(Apoio!$B:$AB,MATCH($C61,Apoio!$B$1:$B$176,0),MATCH('Fluxo de Caixa '!I$5,Apoio!$B$4:$AB$4,0)+1),0)</f>
        <v/>
      </c>
      <c r="J61" s="188">
        <f>IFERROR(INDEX(Apoio!$B:$AB,MATCH($C61,Apoio!$B$1:$B$176,0),MATCH('Fluxo de Caixa '!J$5,Apoio!$B$4:$AB$4,0)+1),0)</f>
        <v/>
      </c>
      <c r="K61" s="188">
        <f>IFERROR(INDEX(Apoio!$B:$AB,MATCH($C61,Apoio!$B$1:$B$176,0),MATCH('Fluxo de Caixa '!K$5,Apoio!$B$4:$AB$4,0)+1),0)</f>
        <v/>
      </c>
      <c r="L61" s="188">
        <f>IFERROR(INDEX(Apoio!$B:$AB,MATCH($C61,Apoio!$B$1:$B$176,0),MATCH('Fluxo de Caixa '!L$5,Apoio!$B$4:$AB$4,0)+1),0)</f>
        <v/>
      </c>
      <c r="M61" s="188">
        <f>IFERROR(INDEX(Apoio!$B:$AB,MATCH($C61,Apoio!$B$1:$B$176,0),MATCH('Fluxo de Caixa '!M$5,Apoio!$B$4:$AB$4,0)+1),0)</f>
        <v/>
      </c>
      <c r="N61" s="188">
        <f>IFERROR(INDEX(Apoio!$B:$AB,MATCH($C61,Apoio!$B$1:$B$176,0),MATCH('Fluxo de Caixa '!N$5,Apoio!$B$4:$AB$4,0)+1),0)</f>
        <v/>
      </c>
      <c r="O61" s="188">
        <f>IFERROR(INDEX(Apoio!$B:$AB,MATCH($C61,Apoio!$B$1:$B$176,0),MATCH('Fluxo de Caixa '!O$5,Apoio!$B$4:$AB$4,0)+1),0)</f>
        <v/>
      </c>
      <c r="Q61" s="188">
        <f>SUM(D61:P61)</f>
        <v/>
      </c>
    </row>
    <row r="62" hidden="1" outlineLevel="1" ht="14.5" customFormat="1" customHeight="1" s="27">
      <c r="C62" s="187" t="inlineStr">
        <is>
          <t>AGUA ADM</t>
        </is>
      </c>
      <c r="D62" s="188">
        <f>IFERROR(INDEX(Apoio!$B:$AB,MATCH($C62,Apoio!$B$1:$B$176,0),MATCH('Fluxo de Caixa '!D$5,Apoio!$B$4:$AB$4,0)+1),0)</f>
        <v/>
      </c>
      <c r="E62" s="188">
        <f>IFERROR(INDEX(Apoio!$B:$AB,MATCH($C62,Apoio!$B$1:$B$176,0),MATCH('Fluxo de Caixa '!E$5,Apoio!$B$4:$AB$4,0)+1),0)</f>
        <v/>
      </c>
      <c r="F62" s="188">
        <f>IFERROR(INDEX(Apoio!$B:$AB,MATCH($C62,Apoio!$B$1:$B$176,0),MATCH('Fluxo de Caixa '!F$5,Apoio!$B$4:$AB$4,0)+1),0)</f>
        <v/>
      </c>
      <c r="G62" s="188">
        <f>IFERROR(INDEX(Apoio!$B:$AB,MATCH($C62,Apoio!$B$1:$B$176,0),MATCH('Fluxo de Caixa '!G$5,Apoio!$B$4:$AB$4,0)+1),0)</f>
        <v/>
      </c>
      <c r="H62" s="188">
        <f>IFERROR(INDEX(Apoio!$B:$AB,MATCH($C62,Apoio!$B$1:$B$176,0),MATCH('Fluxo de Caixa '!H$5,Apoio!$B$4:$AB$4,0)+1),0)</f>
        <v/>
      </c>
      <c r="I62" s="188">
        <f>IFERROR(INDEX(Apoio!$B:$AB,MATCH($C62,Apoio!$B$1:$B$176,0),MATCH('Fluxo de Caixa '!I$5,Apoio!$B$4:$AB$4,0)+1),0)</f>
        <v/>
      </c>
      <c r="J62" s="188">
        <f>IFERROR(INDEX(Apoio!$B:$AB,MATCH($C62,Apoio!$B$1:$B$176,0),MATCH('Fluxo de Caixa '!J$5,Apoio!$B$4:$AB$4,0)+1),0)</f>
        <v/>
      </c>
      <c r="K62" s="188">
        <f>IFERROR(INDEX(Apoio!$B:$AB,MATCH($C62,Apoio!$B$1:$B$176,0),MATCH('Fluxo de Caixa '!K$5,Apoio!$B$4:$AB$4,0)+1),0)</f>
        <v/>
      </c>
      <c r="L62" s="188">
        <f>IFERROR(INDEX(Apoio!$B:$AB,MATCH($C62,Apoio!$B$1:$B$176,0),MATCH('Fluxo de Caixa '!L$5,Apoio!$B$4:$AB$4,0)+1),0)</f>
        <v/>
      </c>
      <c r="M62" s="188">
        <f>IFERROR(INDEX(Apoio!$B:$AB,MATCH($C62,Apoio!$B$1:$B$176,0),MATCH('Fluxo de Caixa '!M$5,Apoio!$B$4:$AB$4,0)+1),0)</f>
        <v/>
      </c>
      <c r="N62" s="188">
        <f>IFERROR(INDEX(Apoio!$B:$AB,MATCH($C62,Apoio!$B$1:$B$176,0),MATCH('Fluxo de Caixa '!N$5,Apoio!$B$4:$AB$4,0)+1),0)</f>
        <v/>
      </c>
      <c r="O62" s="188">
        <f>IFERROR(INDEX(Apoio!$B:$AB,MATCH($C62,Apoio!$B$1:$B$176,0),MATCH('Fluxo de Caixa '!O$5,Apoio!$B$4:$AB$4,0)+1),0)</f>
        <v/>
      </c>
      <c r="Q62" s="188">
        <f>SUM(D62:P62)</f>
        <v/>
      </c>
    </row>
    <row r="63" hidden="1" outlineLevel="1" ht="14.5" customFormat="1" customHeight="1" s="27">
      <c r="C63" s="187" t="inlineStr">
        <is>
          <t>ENERGIA ADM</t>
        </is>
      </c>
      <c r="D63" s="188">
        <f>IFERROR(INDEX(Apoio!$B:$AB,MATCH($C63,Apoio!$B$1:$B$176,0),MATCH('Fluxo de Caixa '!D$5,Apoio!$B$4:$AB$4,0)+1),0)</f>
        <v/>
      </c>
      <c r="E63" s="188">
        <f>IFERROR(INDEX(Apoio!$B:$AB,MATCH($C63,Apoio!$B$1:$B$176,0),MATCH('Fluxo de Caixa '!E$5,Apoio!$B$4:$AB$4,0)+1),0)</f>
        <v/>
      </c>
      <c r="F63" s="188">
        <f>IFERROR(INDEX(Apoio!$B:$AB,MATCH($C63,Apoio!$B$1:$B$176,0),MATCH('Fluxo de Caixa '!F$5,Apoio!$B$4:$AB$4,0)+1),0)</f>
        <v/>
      </c>
      <c r="G63" s="188">
        <f>IFERROR(INDEX(Apoio!$B:$AB,MATCH($C63,Apoio!$B$1:$B$176,0),MATCH('Fluxo de Caixa '!G$5,Apoio!$B$4:$AB$4,0)+1),0)</f>
        <v/>
      </c>
      <c r="H63" s="188">
        <f>IFERROR(INDEX(Apoio!$B:$AB,MATCH($C63,Apoio!$B$1:$B$176,0),MATCH('Fluxo de Caixa '!H$5,Apoio!$B$4:$AB$4,0)+1),0)</f>
        <v/>
      </c>
      <c r="I63" s="188">
        <f>IFERROR(INDEX(Apoio!$B:$AB,MATCH($C63,Apoio!$B$1:$B$176,0),MATCH('Fluxo de Caixa '!I$5,Apoio!$B$4:$AB$4,0)+1),0)</f>
        <v/>
      </c>
      <c r="J63" s="188">
        <f>IFERROR(INDEX(Apoio!$B:$AB,MATCH($C63,Apoio!$B$1:$B$176,0),MATCH('Fluxo de Caixa '!J$5,Apoio!$B$4:$AB$4,0)+1),0)</f>
        <v/>
      </c>
      <c r="K63" s="188">
        <f>IFERROR(INDEX(Apoio!$B:$AB,MATCH($C63,Apoio!$B$1:$B$176,0),MATCH('Fluxo de Caixa '!K$5,Apoio!$B$4:$AB$4,0)+1),0)</f>
        <v/>
      </c>
      <c r="L63" s="188">
        <f>IFERROR(INDEX(Apoio!$B:$AB,MATCH($C63,Apoio!$B$1:$B$176,0),MATCH('Fluxo de Caixa '!L$5,Apoio!$B$4:$AB$4,0)+1),0)</f>
        <v/>
      </c>
      <c r="M63" s="188">
        <f>IFERROR(INDEX(Apoio!$B:$AB,MATCH($C63,Apoio!$B$1:$B$176,0),MATCH('Fluxo de Caixa '!M$5,Apoio!$B$4:$AB$4,0)+1),0)</f>
        <v/>
      </c>
      <c r="N63" s="188">
        <f>IFERROR(INDEX(Apoio!$B:$AB,MATCH($C63,Apoio!$B$1:$B$176,0),MATCH('Fluxo de Caixa '!N$5,Apoio!$B$4:$AB$4,0)+1),0)</f>
        <v/>
      </c>
      <c r="O63" s="188">
        <f>IFERROR(INDEX(Apoio!$B:$AB,MATCH($C63,Apoio!$B$1:$B$176,0),MATCH('Fluxo de Caixa '!O$5,Apoio!$B$4:$AB$4,0)+1),0)</f>
        <v/>
      </c>
      <c r="Q63" s="188">
        <f>SUM(D63:P63)</f>
        <v/>
      </c>
    </row>
    <row r="64" hidden="1" outlineLevel="1" ht="14.5" customFormat="1" customHeight="1" s="27">
      <c r="C64" s="187" t="inlineStr">
        <is>
          <t>IPTU</t>
        </is>
      </c>
      <c r="D64" s="188">
        <f>IFERROR(INDEX(Apoio!$B:$AB,MATCH($C64,Apoio!$B$1:$B$176,0),MATCH('Fluxo de Caixa '!D$5,Apoio!$B$4:$AB$4,0)+1),0)</f>
        <v/>
      </c>
      <c r="E64" s="188">
        <f>IFERROR(INDEX(Apoio!$B:$AB,MATCH($C64,Apoio!$B$1:$B$176,0),MATCH('Fluxo de Caixa '!E$5,Apoio!$B$4:$AB$4,0)+1),0)</f>
        <v/>
      </c>
      <c r="F64" s="188">
        <f>IFERROR(INDEX(Apoio!$B:$AB,MATCH($C64,Apoio!$B$1:$B$176,0),MATCH('Fluxo de Caixa '!F$5,Apoio!$B$4:$AB$4,0)+1),0)</f>
        <v/>
      </c>
      <c r="G64" s="188">
        <f>IFERROR(INDEX(Apoio!$B:$AB,MATCH($C64,Apoio!$B$1:$B$176,0),MATCH('Fluxo de Caixa '!G$5,Apoio!$B$4:$AB$4,0)+1),0)</f>
        <v/>
      </c>
      <c r="H64" s="188">
        <f>IFERROR(INDEX(Apoio!$B:$AB,MATCH($C64,Apoio!$B$1:$B$176,0),MATCH('Fluxo de Caixa '!H$5,Apoio!$B$4:$AB$4,0)+1),0)</f>
        <v/>
      </c>
      <c r="I64" s="188">
        <f>IFERROR(INDEX(Apoio!$B:$AB,MATCH($C64,Apoio!$B$1:$B$176,0),MATCH('Fluxo de Caixa '!I$5,Apoio!$B$4:$AB$4,0)+1),0)</f>
        <v/>
      </c>
      <c r="J64" s="188">
        <f>IFERROR(INDEX(Apoio!$B:$AB,MATCH($C64,Apoio!$B$1:$B$176,0),MATCH('Fluxo de Caixa '!J$5,Apoio!$B$4:$AB$4,0)+1),0)</f>
        <v/>
      </c>
      <c r="K64" s="188">
        <f>IFERROR(INDEX(Apoio!$B:$AB,MATCH($C64,Apoio!$B$1:$B$176,0),MATCH('Fluxo de Caixa '!K$5,Apoio!$B$4:$AB$4,0)+1),0)</f>
        <v/>
      </c>
      <c r="L64" s="188">
        <f>IFERROR(INDEX(Apoio!$B:$AB,MATCH($C64,Apoio!$B$1:$B$176,0),MATCH('Fluxo de Caixa '!L$5,Apoio!$B$4:$AB$4,0)+1),0)</f>
        <v/>
      </c>
      <c r="M64" s="188">
        <f>IFERROR(INDEX(Apoio!$B:$AB,MATCH($C64,Apoio!$B$1:$B$176,0),MATCH('Fluxo de Caixa '!M$5,Apoio!$B$4:$AB$4,0)+1),0)</f>
        <v/>
      </c>
      <c r="N64" s="188">
        <f>IFERROR(INDEX(Apoio!$B:$AB,MATCH($C64,Apoio!$B$1:$B$176,0),MATCH('Fluxo de Caixa '!N$5,Apoio!$B$4:$AB$4,0)+1),0)</f>
        <v/>
      </c>
      <c r="O64" s="188">
        <f>IFERROR(INDEX(Apoio!$B:$AB,MATCH($C64,Apoio!$B$1:$B$176,0),MATCH('Fluxo de Caixa '!O$5,Apoio!$B$4:$AB$4,0)+1),0)</f>
        <v/>
      </c>
      <c r="Q64" s="188">
        <f>SUM(D64:P64)</f>
        <v/>
      </c>
    </row>
    <row r="65" hidden="1" outlineLevel="1" ht="14.5" customFormat="1" customHeight="1" s="27">
      <c r="C65" s="191" t="inlineStr">
        <is>
          <t xml:space="preserve">INTERNET / TELEFONE ADM </t>
        </is>
      </c>
      <c r="D65" s="192">
        <f>IFERROR(INDEX(Apoio!$B:$AB,MATCH($C65,Apoio!$B$1:$B$176,0),MATCH('Fluxo de Caixa '!D$5,Apoio!$B$4:$AB$4,0)+1),0)</f>
        <v/>
      </c>
      <c r="E65" s="192">
        <f>IFERROR(INDEX(Apoio!$B:$AB,MATCH($C65,Apoio!$B$1:$B$176,0),MATCH('Fluxo de Caixa '!E$5,Apoio!$B$4:$AB$4,0)+1),0)</f>
        <v/>
      </c>
      <c r="F65" s="192">
        <f>IFERROR(INDEX(Apoio!$B:$AB,MATCH($C65,Apoio!$B$1:$B$176,0),MATCH('Fluxo de Caixa '!F$5,Apoio!$B$4:$AB$4,0)+1),0)</f>
        <v/>
      </c>
      <c r="G65" s="192">
        <f>IFERROR(INDEX(Apoio!$B:$AB,MATCH($C65,Apoio!$B$1:$B$176,0),MATCH('Fluxo de Caixa '!G$5,Apoio!$B$4:$AB$4,0)+1),0)</f>
        <v/>
      </c>
      <c r="H65" s="192">
        <f>IFERROR(INDEX(Apoio!$B:$AB,MATCH($C65,Apoio!$B$1:$B$176,0),MATCH('Fluxo de Caixa '!H$5,Apoio!$B$4:$AB$4,0)+1),0)</f>
        <v/>
      </c>
      <c r="I65" s="192">
        <f>IFERROR(INDEX(Apoio!$B:$AB,MATCH($C65,Apoio!$B$1:$B$176,0),MATCH('Fluxo de Caixa '!I$5,Apoio!$B$4:$AB$4,0)+1),0)</f>
        <v/>
      </c>
      <c r="J65" s="192">
        <f>IFERROR(INDEX(Apoio!$B:$AB,MATCH($C65,Apoio!$B$1:$B$176,0),MATCH('Fluxo de Caixa '!J$5,Apoio!$B$4:$AB$4,0)+1),0)</f>
        <v/>
      </c>
      <c r="K65" s="192">
        <f>IFERROR(INDEX(Apoio!$B:$AB,MATCH($C65,Apoio!$B$1:$B$176,0),MATCH('Fluxo de Caixa '!K$5,Apoio!$B$4:$AB$4,0)+1),0)</f>
        <v/>
      </c>
      <c r="L65" s="192">
        <f>IFERROR(INDEX(Apoio!$B:$AB,MATCH($C65,Apoio!$B$1:$B$176,0),MATCH('Fluxo de Caixa '!L$5,Apoio!$B$4:$AB$4,0)+1),0)</f>
        <v/>
      </c>
      <c r="M65" s="192">
        <f>IFERROR(INDEX(Apoio!$B:$AB,MATCH($C65,Apoio!$B$1:$B$176,0),MATCH('Fluxo de Caixa '!M$5,Apoio!$B$4:$AB$4,0)+1),0)</f>
        <v/>
      </c>
      <c r="N65" s="192">
        <f>IFERROR(INDEX(Apoio!$B:$AB,MATCH($C65,Apoio!$B$1:$B$176,0),MATCH('Fluxo de Caixa '!N$5,Apoio!$B$4:$AB$4,0)+1),0)</f>
        <v/>
      </c>
      <c r="O65" s="192">
        <f>IFERROR(INDEX(Apoio!$B:$AB,MATCH($C65,Apoio!$B$1:$B$176,0),MATCH('Fluxo de Caixa '!O$5,Apoio!$B$4:$AB$4,0)+1),0)</f>
        <v/>
      </c>
      <c r="Q65" s="192">
        <f>SUM(D65:P65)</f>
        <v/>
      </c>
    </row>
    <row r="66" hidden="1" outlineLevel="1" ht="14.5" customFormat="1" customHeight="1" s="27">
      <c r="C66" s="187" t="inlineStr">
        <is>
          <t xml:space="preserve">INTERNET OBRAS </t>
        </is>
      </c>
      <c r="D66" s="188">
        <f>IFERROR(INDEX(Apoio!$B:$AB,MATCH($C66,Apoio!$B$1:$B$176,0),MATCH('Fluxo de Caixa '!D$5,Apoio!$B$4:$AB$4,0)+1),0)</f>
        <v/>
      </c>
      <c r="E66" s="188">
        <f>IFERROR(INDEX(Apoio!$B:$AB,MATCH($C66,Apoio!$B$1:$B$176,0),MATCH('Fluxo de Caixa '!E$5,Apoio!$B$4:$AB$4,0)+1),0)</f>
        <v/>
      </c>
      <c r="F66" s="188">
        <f>IFERROR(INDEX(Apoio!$B:$AB,MATCH($C66,Apoio!$B$1:$B$176,0),MATCH('Fluxo de Caixa '!F$5,Apoio!$B$4:$AB$4,0)+1),0)</f>
        <v/>
      </c>
      <c r="G66" s="188">
        <f>IFERROR(INDEX(Apoio!$B:$AB,MATCH($C66,Apoio!$B$1:$B$176,0),MATCH('Fluxo de Caixa '!G$5,Apoio!$B$4:$AB$4,0)+1),0)</f>
        <v/>
      </c>
      <c r="H66" s="188">
        <f>IFERROR(INDEX(Apoio!$B:$AB,MATCH($C66,Apoio!$B$1:$B$176,0),MATCH('Fluxo de Caixa '!H$5,Apoio!$B$4:$AB$4,0)+1),0)</f>
        <v/>
      </c>
      <c r="I66" s="188">
        <f>IFERROR(INDEX(Apoio!$B:$AB,MATCH($C66,Apoio!$B$1:$B$176,0),MATCH('Fluxo de Caixa '!I$5,Apoio!$B$4:$AB$4,0)+1),0)</f>
        <v/>
      </c>
      <c r="J66" s="188">
        <f>IFERROR(INDEX(Apoio!$B:$AB,MATCH($C66,Apoio!$B$1:$B$176,0),MATCH('Fluxo de Caixa '!J$5,Apoio!$B$4:$AB$4,0)+1),0)</f>
        <v/>
      </c>
      <c r="K66" s="188">
        <f>IFERROR(INDEX(Apoio!$B:$AB,MATCH($C66,Apoio!$B$1:$B$176,0),MATCH('Fluxo de Caixa '!K$5,Apoio!$B$4:$AB$4,0)+1),0)</f>
        <v/>
      </c>
      <c r="L66" s="188">
        <f>IFERROR(INDEX(Apoio!$B:$AB,MATCH($C66,Apoio!$B$1:$B$176,0),MATCH('Fluxo de Caixa '!L$5,Apoio!$B$4:$AB$4,0)+1),0)</f>
        <v/>
      </c>
      <c r="M66" s="188">
        <f>IFERROR(INDEX(Apoio!$B:$AB,MATCH($C66,Apoio!$B$1:$B$176,0),MATCH('Fluxo de Caixa '!M$5,Apoio!$B$4:$AB$4,0)+1),0)</f>
        <v/>
      </c>
      <c r="N66" s="188">
        <f>IFERROR(INDEX(Apoio!$B:$AB,MATCH($C66,Apoio!$B$1:$B$176,0),MATCH('Fluxo de Caixa '!N$5,Apoio!$B$4:$AB$4,0)+1),0)</f>
        <v/>
      </c>
      <c r="O66" s="188">
        <f>IFERROR(INDEX(Apoio!$B:$AB,MATCH($C66,Apoio!$B$1:$B$176,0),MATCH('Fluxo de Caixa '!O$5,Apoio!$B$4:$AB$4,0)+1),0)</f>
        <v/>
      </c>
      <c r="Q66" s="188">
        <f>SUM(D66:P66)</f>
        <v/>
      </c>
    </row>
    <row r="67" hidden="1" outlineLevel="1" ht="14.5" customFormat="1" customHeight="1" s="27">
      <c r="C67" s="191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Q67" s="192" t="n"/>
    </row>
    <row r="68" collapsed="1" ht="14.5" customFormat="1" customHeight="1" s="3">
      <c r="C68" s="148" t="inlineStr">
        <is>
          <t>Gastos com Serviços de Terceiros</t>
        </is>
      </c>
      <c r="D68" s="190">
        <f>SUM(D69:D72)</f>
        <v/>
      </c>
      <c r="E68" s="190">
        <f>SUM(E69:E72)</f>
        <v/>
      </c>
      <c r="F68" s="190">
        <f>SUM(F69:F72)</f>
        <v/>
      </c>
      <c r="G68" s="190">
        <f>SUM(G69:G72)</f>
        <v/>
      </c>
      <c r="H68" s="190">
        <f>SUM(H69:H72)</f>
        <v/>
      </c>
      <c r="I68" s="190">
        <f>SUM(I69:I72)</f>
        <v/>
      </c>
      <c r="J68" s="190">
        <f>SUM(J69:J72)</f>
        <v/>
      </c>
      <c r="K68" s="190">
        <f>SUM(K69:K72)</f>
        <v/>
      </c>
      <c r="L68" s="190">
        <f>SUM(L69:L72)</f>
        <v/>
      </c>
      <c r="M68" s="190">
        <f>SUM(M69:M72)</f>
        <v/>
      </c>
      <c r="N68" s="190">
        <f>SUM(N69:N72)</f>
        <v/>
      </c>
      <c r="O68" s="190">
        <f>SUM(O69:O72)</f>
        <v/>
      </c>
      <c r="Q68" s="190">
        <f>SUM(Q69:Q72)</f>
        <v/>
      </c>
    </row>
    <row r="69" hidden="1" outlineLevel="1" ht="14.25" customFormat="1" customHeight="1" s="27">
      <c r="C69" s="191" t="inlineStr">
        <is>
          <t xml:space="preserve">SERVIÇO MECANICO </t>
        </is>
      </c>
      <c r="D69" s="192">
        <f>IFERROR(INDEX(Apoio!$B:$AB,MATCH($C69,Apoio!$B$1:$B$176,0),MATCH('Fluxo de Caixa '!D$5,Apoio!$B$4:$AB$4,0)+1),0)</f>
        <v/>
      </c>
      <c r="E69" s="192">
        <f>IFERROR(INDEX(Apoio!$B:$AB,MATCH($C69,Apoio!$B$1:$B$176,0),MATCH('Fluxo de Caixa '!E$5,Apoio!$B$4:$AB$4,0)+1),0)</f>
        <v/>
      </c>
      <c r="F69" s="192">
        <f>IFERROR(INDEX(Apoio!$B:$AB,MATCH($C69,Apoio!$B$1:$B$176,0),MATCH('Fluxo de Caixa '!F$5,Apoio!$B$4:$AB$4,0)+1),0)</f>
        <v/>
      </c>
      <c r="G69" s="192">
        <f>IFERROR(INDEX(Apoio!$B:$AB,MATCH($C69,Apoio!$B$1:$B$176,0),MATCH('Fluxo de Caixa '!G$5,Apoio!$B$4:$AB$4,0)+1),0)</f>
        <v/>
      </c>
      <c r="H69" s="192">
        <f>IFERROR(INDEX(Apoio!$B:$AB,MATCH($C69,Apoio!$B$1:$B$176,0),MATCH('Fluxo de Caixa '!H$5,Apoio!$B$4:$AB$4,0)+1),0)</f>
        <v/>
      </c>
      <c r="I69" s="192">
        <f>IFERROR(INDEX(Apoio!$B:$AB,MATCH($C69,Apoio!$B$1:$B$176,0),MATCH('Fluxo de Caixa '!I$5,Apoio!$B$4:$AB$4,0)+1),0)</f>
        <v/>
      </c>
      <c r="J69" s="192">
        <f>IFERROR(INDEX(Apoio!$B:$AB,MATCH($C69,Apoio!$B$1:$B$176,0),MATCH('Fluxo de Caixa '!J$5,Apoio!$B$4:$AB$4,0)+1),0)</f>
        <v/>
      </c>
      <c r="K69" s="192">
        <f>IFERROR(INDEX(Apoio!$B:$AB,MATCH($C69,Apoio!$B$1:$B$176,0),MATCH('Fluxo de Caixa '!K$5,Apoio!$B$4:$AB$4,0)+1),0)</f>
        <v/>
      </c>
      <c r="L69" s="192">
        <f>IFERROR(INDEX(Apoio!$B:$AB,MATCH($C69,Apoio!$B$1:$B$176,0),MATCH('Fluxo de Caixa '!L$5,Apoio!$B$4:$AB$4,0)+1),0)</f>
        <v/>
      </c>
      <c r="M69" s="192">
        <f>IFERROR(INDEX(Apoio!$B:$AB,MATCH($C69,Apoio!$B$1:$B$176,0),MATCH('Fluxo de Caixa '!M$5,Apoio!$B$4:$AB$4,0)+1),0)</f>
        <v/>
      </c>
      <c r="N69" s="192">
        <f>IFERROR(INDEX(Apoio!$B:$AB,MATCH($C69,Apoio!$B$1:$B$176,0),MATCH('Fluxo de Caixa '!N$5,Apoio!$B$4:$AB$4,0)+1),0)</f>
        <v/>
      </c>
      <c r="O69" s="192">
        <f>IFERROR(INDEX(Apoio!$B:$AB,MATCH($C69,Apoio!$B$1:$B$176,0),MATCH('Fluxo de Caixa '!O$5,Apoio!$B$4:$AB$4,0)+1),0)</f>
        <v/>
      </c>
      <c r="Q69" s="192">
        <f>SUM(D69:P69)</f>
        <v/>
      </c>
    </row>
    <row r="70" hidden="1" outlineLevel="1" ht="14.25" customFormat="1" customHeight="1" s="27">
      <c r="C70" s="191" t="inlineStr">
        <is>
          <t xml:space="preserve">SERVIÇO ELETRICO </t>
        </is>
      </c>
      <c r="D70" s="192">
        <f>IFERROR(INDEX(Apoio!$B:$AB,MATCH($C70,Apoio!$B$1:$B$176,0),MATCH('Fluxo de Caixa '!D$5,Apoio!$B$4:$AB$4,0)+1),0)</f>
        <v/>
      </c>
      <c r="E70" s="192">
        <f>IFERROR(INDEX(Apoio!$B:$AB,MATCH($C70,Apoio!$B$1:$B$176,0),MATCH('Fluxo de Caixa '!E$5,Apoio!$B$4:$AB$4,0)+1),0)</f>
        <v/>
      </c>
      <c r="F70" s="192">
        <f>IFERROR(INDEX(Apoio!$B:$AB,MATCH($C70,Apoio!$B$1:$B$176,0),MATCH('Fluxo de Caixa '!F$5,Apoio!$B$4:$AB$4,0)+1),0)</f>
        <v/>
      </c>
      <c r="G70" s="192">
        <f>IFERROR(INDEX(Apoio!$B:$AB,MATCH($C70,Apoio!$B$1:$B$176,0),MATCH('Fluxo de Caixa '!G$5,Apoio!$B$4:$AB$4,0)+1),0)</f>
        <v/>
      </c>
      <c r="H70" s="192">
        <f>IFERROR(INDEX(Apoio!$B:$AB,MATCH($C70,Apoio!$B$1:$B$176,0),MATCH('Fluxo de Caixa '!H$5,Apoio!$B$4:$AB$4,0)+1),0)</f>
        <v/>
      </c>
      <c r="I70" s="192">
        <f>IFERROR(INDEX(Apoio!$B:$AB,MATCH($C70,Apoio!$B$1:$B$176,0),MATCH('Fluxo de Caixa '!I$5,Apoio!$B$4:$AB$4,0)+1),0)</f>
        <v/>
      </c>
      <c r="J70" s="192">
        <f>IFERROR(INDEX(Apoio!$B:$AB,MATCH($C70,Apoio!$B$1:$B$176,0),MATCH('Fluxo de Caixa '!J$5,Apoio!$B$4:$AB$4,0)+1),0)</f>
        <v/>
      </c>
      <c r="K70" s="192">
        <f>IFERROR(INDEX(Apoio!$B:$AB,MATCH($C70,Apoio!$B$1:$B$176,0),MATCH('Fluxo de Caixa '!K$5,Apoio!$B$4:$AB$4,0)+1),0)</f>
        <v/>
      </c>
      <c r="L70" s="192">
        <f>IFERROR(INDEX(Apoio!$B:$AB,MATCH($C70,Apoio!$B$1:$B$176,0),MATCH('Fluxo de Caixa '!L$5,Apoio!$B$4:$AB$4,0)+1),0)</f>
        <v/>
      </c>
      <c r="M70" s="192">
        <f>IFERROR(INDEX(Apoio!$B:$AB,MATCH($C70,Apoio!$B$1:$B$176,0),MATCH('Fluxo de Caixa '!M$5,Apoio!$B$4:$AB$4,0)+1),0)</f>
        <v/>
      </c>
      <c r="N70" s="192">
        <f>IFERROR(INDEX(Apoio!$B:$AB,MATCH($C70,Apoio!$B$1:$B$176,0),MATCH('Fluxo de Caixa '!N$5,Apoio!$B$4:$AB$4,0)+1),0)</f>
        <v/>
      </c>
      <c r="O70" s="192">
        <f>IFERROR(INDEX(Apoio!$B:$AB,MATCH($C70,Apoio!$B$1:$B$176,0),MATCH('Fluxo de Caixa '!O$5,Apoio!$B$4:$AB$4,0)+1),0)</f>
        <v/>
      </c>
      <c r="Q70" s="192">
        <f>SUM(D70:P70)</f>
        <v/>
      </c>
    </row>
    <row r="71" hidden="1" outlineLevel="1" ht="14.25" customFormat="1" customHeight="1" s="27">
      <c r="C71" s="191" t="inlineStr">
        <is>
          <t xml:space="preserve">SERVIÇO SERRALHEIRO </t>
        </is>
      </c>
      <c r="D71" s="192">
        <f>IFERROR(INDEX(Apoio!$B:$AB,MATCH($C71,Apoio!$B$1:$B$176,0),MATCH('Fluxo de Caixa '!D$5,Apoio!$B$4:$AB$4,0)+1),0)</f>
        <v/>
      </c>
      <c r="E71" s="192">
        <f>IFERROR(INDEX(Apoio!$B:$AB,MATCH($C71,Apoio!$B$1:$B$176,0),MATCH('Fluxo de Caixa '!E$5,Apoio!$B$4:$AB$4,0)+1),0)</f>
        <v/>
      </c>
      <c r="F71" s="192">
        <f>IFERROR(INDEX(Apoio!$B:$AB,MATCH($C71,Apoio!$B$1:$B$176,0),MATCH('Fluxo de Caixa '!F$5,Apoio!$B$4:$AB$4,0)+1),0)</f>
        <v/>
      </c>
      <c r="G71" s="192">
        <f>IFERROR(INDEX(Apoio!$B:$AB,MATCH($C71,Apoio!$B$1:$B$176,0),MATCH('Fluxo de Caixa '!G$5,Apoio!$B$4:$AB$4,0)+1),0)</f>
        <v/>
      </c>
      <c r="H71" s="192">
        <f>IFERROR(INDEX(Apoio!$B:$AB,MATCH($C71,Apoio!$B$1:$B$176,0),MATCH('Fluxo de Caixa '!H$5,Apoio!$B$4:$AB$4,0)+1),0)</f>
        <v/>
      </c>
      <c r="I71" s="192">
        <f>IFERROR(INDEX(Apoio!$B:$AB,MATCH($C71,Apoio!$B$1:$B$176,0),MATCH('Fluxo de Caixa '!I$5,Apoio!$B$4:$AB$4,0)+1),0)</f>
        <v/>
      </c>
      <c r="J71" s="192">
        <f>IFERROR(INDEX(Apoio!$B:$AB,MATCH($C71,Apoio!$B$1:$B$176,0),MATCH('Fluxo de Caixa '!J$5,Apoio!$B$4:$AB$4,0)+1),0)</f>
        <v/>
      </c>
      <c r="K71" s="192">
        <f>IFERROR(INDEX(Apoio!$B:$AB,MATCH($C71,Apoio!$B$1:$B$176,0),MATCH('Fluxo de Caixa '!K$5,Apoio!$B$4:$AB$4,0)+1),0)</f>
        <v/>
      </c>
      <c r="L71" s="192">
        <f>IFERROR(INDEX(Apoio!$B:$AB,MATCH($C71,Apoio!$B$1:$B$176,0),MATCH('Fluxo de Caixa '!L$5,Apoio!$B$4:$AB$4,0)+1),0)</f>
        <v/>
      </c>
      <c r="M71" s="192">
        <f>IFERROR(INDEX(Apoio!$B:$AB,MATCH($C71,Apoio!$B$1:$B$176,0),MATCH('Fluxo de Caixa '!M$5,Apoio!$B$4:$AB$4,0)+1),0)</f>
        <v/>
      </c>
      <c r="N71" s="192">
        <f>IFERROR(INDEX(Apoio!$B:$AB,MATCH($C71,Apoio!$B$1:$B$176,0),MATCH('Fluxo de Caixa '!N$5,Apoio!$B$4:$AB$4,0)+1),0)</f>
        <v/>
      </c>
      <c r="O71" s="192">
        <f>IFERROR(INDEX(Apoio!$B:$AB,MATCH($C71,Apoio!$B$1:$B$176,0),MATCH('Fluxo de Caixa '!O$5,Apoio!$B$4:$AB$4,0)+1),0)</f>
        <v/>
      </c>
      <c r="Q71" s="192">
        <f>SUM(D71:P71)</f>
        <v/>
      </c>
    </row>
    <row r="72" hidden="1" outlineLevel="1" ht="14.25" customFormat="1" customHeight="1" s="27">
      <c r="C72" s="191" t="inlineStr">
        <is>
          <t>SERVIÇO LAUDO TECNICO</t>
        </is>
      </c>
      <c r="D72" s="192">
        <f>IFERROR(INDEX(Apoio!$B:$AB,MATCH($C72,Apoio!$B$1:$B$176,0),MATCH('Fluxo de Caixa '!D$5,Apoio!$B$4:$AB$4,0)+1),0)</f>
        <v/>
      </c>
      <c r="E72" s="192">
        <f>IFERROR(INDEX(Apoio!$B:$AB,MATCH($C72,Apoio!$B$1:$B$176,0),MATCH('Fluxo de Caixa '!E$5,Apoio!$B$4:$AB$4,0)+1),0)</f>
        <v/>
      </c>
      <c r="F72" s="192">
        <f>IFERROR(INDEX(Apoio!$B:$AB,MATCH($C72,Apoio!$B$1:$B$176,0),MATCH('Fluxo de Caixa '!F$5,Apoio!$B$4:$AB$4,0)+1),0)</f>
        <v/>
      </c>
      <c r="G72" s="192">
        <f>IFERROR(INDEX(Apoio!$B:$AB,MATCH($C72,Apoio!$B$1:$B$176,0),MATCH('Fluxo de Caixa '!G$5,Apoio!$B$4:$AB$4,0)+1),0)</f>
        <v/>
      </c>
      <c r="H72" s="192">
        <f>IFERROR(INDEX(Apoio!$B:$AB,MATCH($C72,Apoio!$B$1:$B$176,0),MATCH('Fluxo de Caixa '!H$5,Apoio!$B$4:$AB$4,0)+1),0)</f>
        <v/>
      </c>
      <c r="I72" s="192">
        <f>IFERROR(INDEX(Apoio!$B:$AB,MATCH($C72,Apoio!$B$1:$B$176,0),MATCH('Fluxo de Caixa '!I$5,Apoio!$B$4:$AB$4,0)+1),0)</f>
        <v/>
      </c>
      <c r="J72" s="192">
        <f>IFERROR(INDEX(Apoio!$B:$AB,MATCH($C72,Apoio!$B$1:$B$176,0),MATCH('Fluxo de Caixa '!J$5,Apoio!$B$4:$AB$4,0)+1),0)</f>
        <v/>
      </c>
      <c r="K72" s="192">
        <f>IFERROR(INDEX(Apoio!$B:$AB,MATCH($C72,Apoio!$B$1:$B$176,0),MATCH('Fluxo de Caixa '!K$5,Apoio!$B$4:$AB$4,0)+1),0)</f>
        <v/>
      </c>
      <c r="L72" s="192">
        <f>IFERROR(INDEX(Apoio!$B:$AB,MATCH($C72,Apoio!$B$1:$B$176,0),MATCH('Fluxo de Caixa '!L$5,Apoio!$B$4:$AB$4,0)+1),0)</f>
        <v/>
      </c>
      <c r="M72" s="192">
        <f>IFERROR(INDEX(Apoio!$B:$AB,MATCH($C72,Apoio!$B$1:$B$176,0),MATCH('Fluxo de Caixa '!M$5,Apoio!$B$4:$AB$4,0)+1),0)</f>
        <v/>
      </c>
      <c r="N72" s="192">
        <f>IFERROR(INDEX(Apoio!$B:$AB,MATCH($C72,Apoio!$B$1:$B$176,0),MATCH('Fluxo de Caixa '!N$5,Apoio!$B$4:$AB$4,0)+1),0)</f>
        <v/>
      </c>
      <c r="O72" s="192">
        <f>IFERROR(INDEX(Apoio!$B:$AB,MATCH($C72,Apoio!$B$1:$B$176,0),MATCH('Fluxo de Caixa '!O$5,Apoio!$B$4:$AB$4,0)+1),0)</f>
        <v/>
      </c>
      <c r="Q72" s="192">
        <f>SUM(D72:P72)</f>
        <v/>
      </c>
    </row>
    <row r="73" hidden="1" outlineLevel="1" ht="14.5" customFormat="1" customHeight="1" s="27">
      <c r="C73" s="191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Q73" s="192" t="n"/>
    </row>
    <row r="74" collapsed="1" ht="14.5" customFormat="1" customHeight="1" s="27">
      <c r="C74" s="148" t="inlineStr">
        <is>
          <t>Gastos com Impostos e Tributos</t>
        </is>
      </c>
      <c r="D74" s="190">
        <f>SUM(D75:D81)</f>
        <v/>
      </c>
      <c r="E74" s="190">
        <f>SUM(E75:E81)</f>
        <v/>
      </c>
      <c r="F74" s="190">
        <f>SUM(F75:F81)</f>
        <v/>
      </c>
      <c r="G74" s="190">
        <f>SUM(G75:G81)</f>
        <v/>
      </c>
      <c r="H74" s="190">
        <f>SUM(H75:H81)</f>
        <v/>
      </c>
      <c r="I74" s="190">
        <f>SUM(I75:I81)</f>
        <v/>
      </c>
      <c r="J74" s="190">
        <f>SUM(J75:J81)</f>
        <v/>
      </c>
      <c r="K74" s="190">
        <f>SUM(K75:K81)</f>
        <v/>
      </c>
      <c r="L74" s="190">
        <f>SUM(L75:L81)</f>
        <v/>
      </c>
      <c r="M74" s="190">
        <f>SUM(M75:M81)</f>
        <v/>
      </c>
      <c r="N74" s="190">
        <f>SUM(N75:N81)</f>
        <v/>
      </c>
      <c r="O74" s="190">
        <f>SUM(O75:O81)</f>
        <v/>
      </c>
      <c r="Q74" s="190">
        <f>SUM(Q75:Q81)</f>
        <v/>
      </c>
    </row>
    <row r="75" hidden="1" outlineLevel="1" ht="14.5" customFormat="1" customHeight="1" s="27">
      <c r="C75" s="191" t="inlineStr">
        <is>
          <t>PIS</t>
        </is>
      </c>
      <c r="D75" s="192">
        <f>IFERROR(INDEX(Apoio!$B:$AB,MATCH($C75,Apoio!$B$1:$B$176,0),MATCH('Fluxo de Caixa '!D$5,Apoio!$B$4:$AB$4,0)+1),0)</f>
        <v/>
      </c>
      <c r="E75" s="192">
        <f>IFERROR(INDEX(Apoio!$B:$AB,MATCH($C75,Apoio!$B$1:$B$176,0),MATCH('Fluxo de Caixa '!E$5,Apoio!$B$4:$AB$4,0)+1),0)</f>
        <v/>
      </c>
      <c r="F75" s="192">
        <f>IFERROR(INDEX(Apoio!$B:$AB,MATCH($C75,Apoio!$B$1:$B$176,0),MATCH('Fluxo de Caixa '!F$5,Apoio!$B$4:$AB$4,0)+1),0)</f>
        <v/>
      </c>
      <c r="G75" s="192">
        <f>IFERROR(INDEX(Apoio!$B:$AB,MATCH($C75,Apoio!$B$1:$B$176,0),MATCH('Fluxo de Caixa '!G$5,Apoio!$B$4:$AB$4,0)+1),0)</f>
        <v/>
      </c>
      <c r="H75" s="192">
        <f>IFERROR(INDEX(Apoio!$B:$AB,MATCH($C75,Apoio!$B$1:$B$176,0),MATCH('Fluxo de Caixa '!H$5,Apoio!$B$4:$AB$4,0)+1),0)</f>
        <v/>
      </c>
      <c r="I75" s="192">
        <f>IFERROR(INDEX(Apoio!$B:$AB,MATCH($C75,Apoio!$B$1:$B$176,0),MATCH('Fluxo de Caixa '!I$5,Apoio!$B$4:$AB$4,0)+1),0)</f>
        <v/>
      </c>
      <c r="J75" s="192">
        <f>IFERROR(INDEX(Apoio!$B:$AB,MATCH($C75,Apoio!$B$1:$B$176,0),MATCH('Fluxo de Caixa '!J$5,Apoio!$B$4:$AB$4,0)+1),0)</f>
        <v/>
      </c>
      <c r="K75" s="192">
        <f>IFERROR(INDEX(Apoio!$B:$AB,MATCH($C75,Apoio!$B$1:$B$176,0),MATCH('Fluxo de Caixa '!K$5,Apoio!$B$4:$AB$4,0)+1),0)</f>
        <v/>
      </c>
      <c r="L75" s="192">
        <f>IFERROR(INDEX(Apoio!$B:$AB,MATCH($C75,Apoio!$B$1:$B$176,0),MATCH('Fluxo de Caixa '!L$5,Apoio!$B$4:$AB$4,0)+1),0)</f>
        <v/>
      </c>
      <c r="M75" s="192">
        <f>IFERROR(INDEX(Apoio!$B:$AB,MATCH($C75,Apoio!$B$1:$B$176,0),MATCH('Fluxo de Caixa '!M$5,Apoio!$B$4:$AB$4,0)+1),0)</f>
        <v/>
      </c>
      <c r="N75" s="192">
        <f>IFERROR(INDEX(Apoio!$B:$AB,MATCH($C75,Apoio!$B$1:$B$176,0),MATCH('Fluxo de Caixa '!N$5,Apoio!$B$4:$AB$4,0)+1),0)</f>
        <v/>
      </c>
      <c r="O75" s="192">
        <f>IFERROR(INDEX(Apoio!$B:$AB,MATCH($C75,Apoio!$B$1:$B$176,0),MATCH('Fluxo de Caixa '!O$5,Apoio!$B$4:$AB$4,0)+1),0)</f>
        <v/>
      </c>
      <c r="Q75" s="192">
        <f>SUM(D75:P75)</f>
        <v/>
      </c>
    </row>
    <row r="76" hidden="1" outlineLevel="1" ht="14.5" customFormat="1" customHeight="1" s="27">
      <c r="C76" s="191" t="inlineStr">
        <is>
          <t xml:space="preserve">COFINS </t>
        </is>
      </c>
      <c r="D76" s="192">
        <f>IFERROR(INDEX(Apoio!$B:$AB,MATCH($C76,Apoio!$B$1:$B$176,0),MATCH('Fluxo de Caixa '!D$5,Apoio!$B$4:$AB$4,0)+1),0)</f>
        <v/>
      </c>
      <c r="E76" s="192">
        <f>IFERROR(INDEX(Apoio!$B:$AB,MATCH($C76,Apoio!$B$1:$B$176,0),MATCH('Fluxo de Caixa '!E$5,Apoio!$B$4:$AB$4,0)+1),0)</f>
        <v/>
      </c>
      <c r="F76" s="192">
        <f>IFERROR(INDEX(Apoio!$B:$AB,MATCH($C76,Apoio!$B$1:$B$176,0),MATCH('Fluxo de Caixa '!F$5,Apoio!$B$4:$AB$4,0)+1),0)</f>
        <v/>
      </c>
      <c r="G76" s="192">
        <f>IFERROR(INDEX(Apoio!$B:$AB,MATCH($C76,Apoio!$B$1:$B$176,0),MATCH('Fluxo de Caixa '!G$5,Apoio!$B$4:$AB$4,0)+1),0)</f>
        <v/>
      </c>
      <c r="H76" s="192">
        <f>IFERROR(INDEX(Apoio!$B:$AB,MATCH($C76,Apoio!$B$1:$B$176,0),MATCH('Fluxo de Caixa '!H$5,Apoio!$B$4:$AB$4,0)+1),0)</f>
        <v/>
      </c>
      <c r="I76" s="192">
        <f>IFERROR(INDEX(Apoio!$B:$AB,MATCH($C76,Apoio!$B$1:$B$176,0),MATCH('Fluxo de Caixa '!I$5,Apoio!$B$4:$AB$4,0)+1),0)</f>
        <v/>
      </c>
      <c r="J76" s="192">
        <f>IFERROR(INDEX(Apoio!$B:$AB,MATCH($C76,Apoio!$B$1:$B$176,0),MATCH('Fluxo de Caixa '!J$5,Apoio!$B$4:$AB$4,0)+1),0)</f>
        <v/>
      </c>
      <c r="K76" s="192">
        <f>IFERROR(INDEX(Apoio!$B:$AB,MATCH($C76,Apoio!$B$1:$B$176,0),MATCH('Fluxo de Caixa '!K$5,Apoio!$B$4:$AB$4,0)+1),0)</f>
        <v/>
      </c>
      <c r="L76" s="192">
        <f>IFERROR(INDEX(Apoio!$B:$AB,MATCH($C76,Apoio!$B$1:$B$176,0),MATCH('Fluxo de Caixa '!L$5,Apoio!$B$4:$AB$4,0)+1),0)</f>
        <v/>
      </c>
      <c r="M76" s="192">
        <f>IFERROR(INDEX(Apoio!$B:$AB,MATCH($C76,Apoio!$B$1:$B$176,0),MATCH('Fluxo de Caixa '!M$5,Apoio!$B$4:$AB$4,0)+1),0)</f>
        <v/>
      </c>
      <c r="N76" s="192">
        <f>IFERROR(INDEX(Apoio!$B:$AB,MATCH($C76,Apoio!$B$1:$B$176,0),MATCH('Fluxo de Caixa '!N$5,Apoio!$B$4:$AB$4,0)+1),0)</f>
        <v/>
      </c>
      <c r="O76" s="192">
        <f>IFERROR(INDEX(Apoio!$B:$AB,MATCH($C76,Apoio!$B$1:$B$176,0),MATCH('Fluxo de Caixa '!O$5,Apoio!$B$4:$AB$4,0)+1),0)</f>
        <v/>
      </c>
      <c r="Q76" s="192">
        <f>SUM(D76:P76)</f>
        <v/>
      </c>
    </row>
    <row r="77" hidden="1" outlineLevel="1" ht="14.5" customFormat="1" customHeight="1" s="27">
      <c r="C77" s="191" t="inlineStr">
        <is>
          <t>IRPJ</t>
        </is>
      </c>
      <c r="D77" s="192">
        <f>IFERROR(INDEX(Apoio!$B:$AB,MATCH($C77,Apoio!$B$1:$B$176,0),MATCH('Fluxo de Caixa '!D$5,Apoio!$B$4:$AB$4,0)+1),0)</f>
        <v/>
      </c>
      <c r="E77" s="192">
        <f>IFERROR(INDEX(Apoio!$B:$AB,MATCH($C77,Apoio!$B$1:$B$176,0),MATCH('Fluxo de Caixa '!E$5,Apoio!$B$4:$AB$4,0)+1),0)</f>
        <v/>
      </c>
      <c r="F77" s="192">
        <f>IFERROR(INDEX(Apoio!$B:$AB,MATCH($C77,Apoio!$B$1:$B$176,0),MATCH('Fluxo de Caixa '!F$5,Apoio!$B$4:$AB$4,0)+1),0)</f>
        <v/>
      </c>
      <c r="G77" s="192">
        <f>IFERROR(INDEX(Apoio!$B:$AB,MATCH($C77,Apoio!$B$1:$B$176,0),MATCH('Fluxo de Caixa '!G$5,Apoio!$B$4:$AB$4,0)+1),0)</f>
        <v/>
      </c>
      <c r="H77" s="192">
        <f>IFERROR(INDEX(Apoio!$B:$AB,MATCH($C77,Apoio!$B$1:$B$176,0),MATCH('Fluxo de Caixa '!H$5,Apoio!$B$4:$AB$4,0)+1),0)</f>
        <v/>
      </c>
      <c r="I77" s="192">
        <f>IFERROR(INDEX(Apoio!$B:$AB,MATCH($C77,Apoio!$B$1:$B$176,0),MATCH('Fluxo de Caixa '!I$5,Apoio!$B$4:$AB$4,0)+1),0)</f>
        <v/>
      </c>
      <c r="J77" s="192">
        <f>IFERROR(INDEX(Apoio!$B:$AB,MATCH($C77,Apoio!$B$1:$B$176,0),MATCH('Fluxo de Caixa '!J$5,Apoio!$B$4:$AB$4,0)+1),0)</f>
        <v/>
      </c>
      <c r="K77" s="192">
        <f>IFERROR(INDEX(Apoio!$B:$AB,MATCH($C77,Apoio!$B$1:$B$176,0),MATCH('Fluxo de Caixa '!K$5,Apoio!$B$4:$AB$4,0)+1),0)</f>
        <v/>
      </c>
      <c r="L77" s="192">
        <f>IFERROR(INDEX(Apoio!$B:$AB,MATCH($C77,Apoio!$B$1:$B$176,0),MATCH('Fluxo de Caixa '!L$5,Apoio!$B$4:$AB$4,0)+1),0)</f>
        <v/>
      </c>
      <c r="M77" s="192">
        <f>IFERROR(INDEX(Apoio!$B:$AB,MATCH($C77,Apoio!$B$1:$B$176,0),MATCH('Fluxo de Caixa '!M$5,Apoio!$B$4:$AB$4,0)+1),0)</f>
        <v/>
      </c>
      <c r="N77" s="192">
        <f>IFERROR(INDEX(Apoio!$B:$AB,MATCH($C77,Apoio!$B$1:$B$176,0),MATCH('Fluxo de Caixa '!N$5,Apoio!$B$4:$AB$4,0)+1),0)</f>
        <v/>
      </c>
      <c r="O77" s="192">
        <f>IFERROR(INDEX(Apoio!$B:$AB,MATCH($C77,Apoio!$B$1:$B$176,0),MATCH('Fluxo de Caixa '!O$5,Apoio!$B$4:$AB$4,0)+1),0)</f>
        <v/>
      </c>
      <c r="Q77" s="192">
        <f>SUM(D77:P77)</f>
        <v/>
      </c>
    </row>
    <row r="78" hidden="1" outlineLevel="1" ht="12.75" customFormat="1" customHeight="1" s="27">
      <c r="C78" s="191" t="inlineStr">
        <is>
          <t>CSLL</t>
        </is>
      </c>
      <c r="D78" s="192">
        <f>IFERROR(INDEX(Apoio!$B:$AB,MATCH($C78,Apoio!$B$1:$B$176,0),MATCH('Fluxo de Caixa '!D$5,Apoio!$B$4:$AB$4,0)+1),0)</f>
        <v/>
      </c>
      <c r="E78" s="192">
        <f>IFERROR(INDEX(Apoio!$B:$AB,MATCH($C78,Apoio!$B$1:$B$176,0),MATCH('Fluxo de Caixa '!E$5,Apoio!$B$4:$AB$4,0)+1),0)</f>
        <v/>
      </c>
      <c r="F78" s="192">
        <f>IFERROR(INDEX(Apoio!$B:$AB,MATCH($C78,Apoio!$B$1:$B$176,0),MATCH('Fluxo de Caixa '!F$5,Apoio!$B$4:$AB$4,0)+1),0)</f>
        <v/>
      </c>
      <c r="G78" s="192">
        <f>IFERROR(INDEX(Apoio!$B:$AB,MATCH($C78,Apoio!$B$1:$B$176,0),MATCH('Fluxo de Caixa '!G$5,Apoio!$B$4:$AB$4,0)+1),0)</f>
        <v/>
      </c>
      <c r="H78" s="192">
        <f>IFERROR(INDEX(Apoio!$B:$AB,MATCH($C78,Apoio!$B$1:$B$176,0),MATCH('Fluxo de Caixa '!H$5,Apoio!$B$4:$AB$4,0)+1),0)</f>
        <v/>
      </c>
      <c r="I78" s="192">
        <f>IFERROR(INDEX(Apoio!$B:$AB,MATCH($C78,Apoio!$B$1:$B$176,0),MATCH('Fluxo de Caixa '!I$5,Apoio!$B$4:$AB$4,0)+1),0)</f>
        <v/>
      </c>
      <c r="J78" s="192">
        <f>IFERROR(INDEX(Apoio!$B:$AB,MATCH($C78,Apoio!$B$1:$B$176,0),MATCH('Fluxo de Caixa '!J$5,Apoio!$B$4:$AB$4,0)+1),0)</f>
        <v/>
      </c>
      <c r="K78" s="192">
        <f>IFERROR(INDEX(Apoio!$B:$AB,MATCH($C78,Apoio!$B$1:$B$176,0),MATCH('Fluxo de Caixa '!K$5,Apoio!$B$4:$AB$4,0)+1),0)</f>
        <v/>
      </c>
      <c r="L78" s="192">
        <f>IFERROR(INDEX(Apoio!$B:$AB,MATCH($C78,Apoio!$B$1:$B$176,0),MATCH('Fluxo de Caixa '!L$5,Apoio!$B$4:$AB$4,0)+1),0)</f>
        <v/>
      </c>
      <c r="M78" s="192">
        <f>IFERROR(INDEX(Apoio!$B:$AB,MATCH($C78,Apoio!$B$1:$B$176,0),MATCH('Fluxo de Caixa '!M$5,Apoio!$B$4:$AB$4,0)+1),0)</f>
        <v/>
      </c>
      <c r="N78" s="192">
        <f>IFERROR(INDEX(Apoio!$B:$AB,MATCH($C78,Apoio!$B$1:$B$176,0),MATCH('Fluxo de Caixa '!N$5,Apoio!$B$4:$AB$4,0)+1),0)</f>
        <v/>
      </c>
      <c r="O78" s="192">
        <f>IFERROR(INDEX(Apoio!$B:$AB,MATCH($C78,Apoio!$B$1:$B$176,0),MATCH('Fluxo de Caixa '!O$5,Apoio!$B$4:$AB$4,0)+1),0)</f>
        <v/>
      </c>
      <c r="Q78" s="192">
        <f>SUM(D78:P78)</f>
        <v/>
      </c>
    </row>
    <row r="79" hidden="1" outlineLevel="1" ht="12.75" customFormat="1" customHeight="1" s="27">
      <c r="C79" s="191" t="inlineStr">
        <is>
          <t>ITBI</t>
        </is>
      </c>
      <c r="D79" s="192">
        <f>IFERROR(INDEX(Apoio!$B:$AB,MATCH($C79,Apoio!$B$1:$B$176,0),MATCH('Fluxo de Caixa '!D$5,Apoio!$B$4:$AB$4,0)+1),0)</f>
        <v/>
      </c>
      <c r="E79" s="192">
        <f>IFERROR(INDEX(Apoio!$B:$AB,MATCH($C79,Apoio!$B$1:$B$176,0),MATCH('Fluxo de Caixa '!E$5,Apoio!$B$4:$AB$4,0)+1),0)</f>
        <v/>
      </c>
      <c r="F79" s="192">
        <f>IFERROR(INDEX(Apoio!$B:$AB,MATCH($C79,Apoio!$B$1:$B$176,0),MATCH('Fluxo de Caixa '!F$5,Apoio!$B$4:$AB$4,0)+1),0)</f>
        <v/>
      </c>
      <c r="G79" s="192">
        <f>IFERROR(INDEX(Apoio!$B:$AB,MATCH($C79,Apoio!$B$1:$B$176,0),MATCH('Fluxo de Caixa '!G$5,Apoio!$B$4:$AB$4,0)+1),0)</f>
        <v/>
      </c>
      <c r="H79" s="192">
        <f>IFERROR(INDEX(Apoio!$B:$AB,MATCH($C79,Apoio!$B$1:$B$176,0),MATCH('Fluxo de Caixa '!H$5,Apoio!$B$4:$AB$4,0)+1),0)</f>
        <v/>
      </c>
      <c r="I79" s="192">
        <f>IFERROR(INDEX(Apoio!$B:$AB,MATCH($C79,Apoio!$B$1:$B$176,0),MATCH('Fluxo de Caixa '!I$5,Apoio!$B$4:$AB$4,0)+1),0)</f>
        <v/>
      </c>
      <c r="J79" s="192">
        <f>IFERROR(INDEX(Apoio!$B:$AB,MATCH($C79,Apoio!$B$1:$B$176,0),MATCH('Fluxo de Caixa '!J$5,Apoio!$B$4:$AB$4,0)+1),0)</f>
        <v/>
      </c>
      <c r="K79" s="192">
        <f>IFERROR(INDEX(Apoio!$B:$AB,MATCH($C79,Apoio!$B$1:$B$176,0),MATCH('Fluxo de Caixa '!K$5,Apoio!$B$4:$AB$4,0)+1),0)</f>
        <v/>
      </c>
      <c r="L79" s="192">
        <f>IFERROR(INDEX(Apoio!$B:$AB,MATCH($C79,Apoio!$B$1:$B$176,0),MATCH('Fluxo de Caixa '!L$5,Apoio!$B$4:$AB$4,0)+1),0)</f>
        <v/>
      </c>
      <c r="M79" s="192">
        <f>IFERROR(INDEX(Apoio!$B:$AB,MATCH($C79,Apoio!$B$1:$B$176,0),MATCH('Fluxo de Caixa '!M$5,Apoio!$B$4:$AB$4,0)+1),0)</f>
        <v/>
      </c>
      <c r="N79" s="192">
        <f>IFERROR(INDEX(Apoio!$B:$AB,MATCH($C79,Apoio!$B$1:$B$176,0),MATCH('Fluxo de Caixa '!N$5,Apoio!$B$4:$AB$4,0)+1),0)</f>
        <v/>
      </c>
      <c r="O79" s="192">
        <f>IFERROR(INDEX(Apoio!$B:$AB,MATCH($C79,Apoio!$B$1:$B$176,0),MATCH('Fluxo de Caixa '!O$5,Apoio!$B$4:$AB$4,0)+1),0)</f>
        <v/>
      </c>
      <c r="Q79" s="192">
        <f>SUM(D79:P79)</f>
        <v/>
      </c>
    </row>
    <row r="80" hidden="1" outlineLevel="1" ht="14.9" customFormat="1" customHeight="1" s="27">
      <c r="C80" s="191" t="inlineStr">
        <is>
          <t>SIMPLES NASCIONAL</t>
        </is>
      </c>
      <c r="D80" s="192">
        <f>IFERROR(INDEX(Apoio!$B:$AB,MATCH($C80,Apoio!$B$1:$B$176,0),MATCH('Fluxo de Caixa '!D$5,Apoio!$B$4:$AB$4,0)+1),0)</f>
        <v/>
      </c>
      <c r="E80" s="192">
        <f>IFERROR(INDEX(Apoio!$B:$AB,MATCH($C80,Apoio!$B$1:$B$176,0),MATCH('Fluxo de Caixa '!E$5,Apoio!$B$4:$AB$4,0)+1),0)</f>
        <v/>
      </c>
      <c r="F80" s="192">
        <f>IFERROR(INDEX(Apoio!$B:$AB,MATCH($C80,Apoio!$B$1:$B$176,0),MATCH('Fluxo de Caixa '!F$5,Apoio!$B$4:$AB$4,0)+1),0)</f>
        <v/>
      </c>
      <c r="G80" s="192">
        <f>IFERROR(INDEX(Apoio!$B:$AB,MATCH($C80,Apoio!$B$1:$B$176,0),MATCH('Fluxo de Caixa '!G$5,Apoio!$B$4:$AB$4,0)+1),0)</f>
        <v/>
      </c>
      <c r="H80" s="192">
        <f>IFERROR(INDEX(Apoio!$B:$AB,MATCH($C80,Apoio!$B$1:$B$176,0),MATCH('Fluxo de Caixa '!H$5,Apoio!$B$4:$AB$4,0)+1),0)</f>
        <v/>
      </c>
      <c r="I80" s="192">
        <f>IFERROR(INDEX(Apoio!$B:$AB,MATCH($C80,Apoio!$B$1:$B$176,0),MATCH('Fluxo de Caixa '!I$5,Apoio!$B$4:$AB$4,0)+1),0)</f>
        <v/>
      </c>
      <c r="J80" s="192">
        <f>IFERROR(INDEX(Apoio!$B:$AB,MATCH($C80,Apoio!$B$1:$B$176,0),MATCH('Fluxo de Caixa '!J$5,Apoio!$B$4:$AB$4,0)+1),0)</f>
        <v/>
      </c>
      <c r="K80" s="192">
        <f>IFERROR(INDEX(Apoio!$B:$AB,MATCH($C80,Apoio!$B$1:$B$176,0),MATCH('Fluxo de Caixa '!K$5,Apoio!$B$4:$AB$4,0)+1),0)</f>
        <v/>
      </c>
      <c r="L80" s="192">
        <f>IFERROR(INDEX(Apoio!$B:$AB,MATCH($C80,Apoio!$B$1:$B$176,0),MATCH('Fluxo de Caixa '!L$5,Apoio!$B$4:$AB$4,0)+1),0)</f>
        <v/>
      </c>
      <c r="M80" s="192">
        <f>IFERROR(INDEX(Apoio!$B:$AB,MATCH($C80,Apoio!$B$1:$B$176,0),MATCH('Fluxo de Caixa '!M$5,Apoio!$B$4:$AB$4,0)+1),0)</f>
        <v/>
      </c>
      <c r="N80" s="192">
        <f>IFERROR(INDEX(Apoio!$B:$AB,MATCH($C80,Apoio!$B$1:$B$176,0),MATCH('Fluxo de Caixa '!N$5,Apoio!$B$4:$AB$4,0)+1),0)</f>
        <v/>
      </c>
      <c r="O80" s="192">
        <f>IFERROR(INDEX(Apoio!$B:$AB,MATCH($C80,Apoio!$B$1:$B$176,0),MATCH('Fluxo de Caixa '!O$5,Apoio!$B$4:$AB$4,0)+1),0)</f>
        <v/>
      </c>
      <c r="Q80" s="192">
        <f>SUM(D80:P80)</f>
        <v/>
      </c>
    </row>
    <row r="81" hidden="1" outlineLevel="1" ht="14.5" customFormat="1" customHeight="1" s="27">
      <c r="C81" s="191" t="inlineStr">
        <is>
          <t xml:space="preserve">ISS </t>
        </is>
      </c>
      <c r="D81" s="192">
        <f>IFERROR(INDEX(Apoio!$B:$AB,MATCH($C81,Apoio!$B$1:$B$176,0),MATCH('Fluxo de Caixa '!D$5,Apoio!$B$4:$AB$4,0)+1),0)</f>
        <v/>
      </c>
      <c r="E81" s="192">
        <f>IFERROR(INDEX(Apoio!$B:$AB,MATCH($C81,Apoio!$B$1:$B$176,0),MATCH('Fluxo de Caixa '!E$5,Apoio!$B$4:$AB$4,0)+1),0)</f>
        <v/>
      </c>
      <c r="F81" s="192">
        <f>IFERROR(INDEX(Apoio!$B:$AB,MATCH($C81,Apoio!$B$1:$B$176,0),MATCH('Fluxo de Caixa '!F$5,Apoio!$B$4:$AB$4,0)+1),0)</f>
        <v/>
      </c>
      <c r="G81" s="192">
        <f>IFERROR(INDEX(Apoio!$B:$AB,MATCH($C81,Apoio!$B$1:$B$176,0),MATCH('Fluxo de Caixa '!G$5,Apoio!$B$4:$AB$4,0)+1),0)</f>
        <v/>
      </c>
      <c r="H81" s="192">
        <f>IFERROR(INDEX(Apoio!$B:$AB,MATCH($C81,Apoio!$B$1:$B$176,0),MATCH('Fluxo de Caixa '!H$5,Apoio!$B$4:$AB$4,0)+1),0)</f>
        <v/>
      </c>
      <c r="I81" s="192">
        <f>IFERROR(INDEX(Apoio!$B:$AB,MATCH($C81,Apoio!$B$1:$B$176,0),MATCH('Fluxo de Caixa '!I$5,Apoio!$B$4:$AB$4,0)+1),0)</f>
        <v/>
      </c>
      <c r="J81" s="192">
        <f>IFERROR(INDEX(Apoio!$B:$AB,MATCH($C81,Apoio!$B$1:$B$176,0),MATCH('Fluxo de Caixa '!J$5,Apoio!$B$4:$AB$4,0)+1),0)</f>
        <v/>
      </c>
      <c r="K81" s="192">
        <f>IFERROR(INDEX(Apoio!$B:$AB,MATCH($C81,Apoio!$B$1:$B$176,0),MATCH('Fluxo de Caixa '!K$5,Apoio!$B$4:$AB$4,0)+1),0)</f>
        <v/>
      </c>
      <c r="L81" s="192">
        <f>IFERROR(INDEX(Apoio!$B:$AB,MATCH($C81,Apoio!$B$1:$B$176,0),MATCH('Fluxo de Caixa '!L$5,Apoio!$B$4:$AB$4,0)+1),0)</f>
        <v/>
      </c>
      <c r="M81" s="192">
        <f>IFERROR(INDEX(Apoio!$B:$AB,MATCH($C81,Apoio!$B$1:$B$176,0),MATCH('Fluxo de Caixa '!M$5,Apoio!$B$4:$AB$4,0)+1),0)</f>
        <v/>
      </c>
      <c r="N81" s="192">
        <f>IFERROR(INDEX(Apoio!$B:$AB,MATCH($C81,Apoio!$B$1:$B$176,0),MATCH('Fluxo de Caixa '!N$5,Apoio!$B$4:$AB$4,0)+1),0)</f>
        <v/>
      </c>
      <c r="O81" s="192">
        <f>IFERROR(INDEX(Apoio!$B:$AB,MATCH($C81,Apoio!$B$1:$B$176,0),MATCH('Fluxo de Caixa '!O$5,Apoio!$B$4:$AB$4,0)+1),0)</f>
        <v/>
      </c>
      <c r="Q81" s="192">
        <f>SUM(D81:P81)</f>
        <v/>
      </c>
    </row>
    <row r="82" hidden="1" outlineLevel="1" ht="14.5" customFormat="1" customHeight="1" s="27">
      <c r="C82" s="191" t="n"/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Q82" s="192" t="n"/>
    </row>
    <row r="83" collapsed="1" ht="14.5" customFormat="1" customHeight="1" s="27">
      <c r="C83" s="148" t="inlineStr">
        <is>
          <t>Gastos com Veículos</t>
        </is>
      </c>
      <c r="D83" s="190">
        <f>SUM(D84:D93)</f>
        <v/>
      </c>
      <c r="E83" s="190">
        <f>SUM(E84:E93)</f>
        <v/>
      </c>
      <c r="F83" s="190">
        <f>SUM(F84:F93)</f>
        <v/>
      </c>
      <c r="G83" s="190">
        <f>SUM(G84:G93)</f>
        <v/>
      </c>
      <c r="H83" s="190">
        <f>SUM(H84:H93)</f>
        <v/>
      </c>
      <c r="I83" s="190">
        <f>SUM(I84:I93)</f>
        <v/>
      </c>
      <c r="J83" s="190">
        <f>SUM(J84:J93)</f>
        <v/>
      </c>
      <c r="K83" s="190">
        <f>SUM(K84:K93)</f>
        <v/>
      </c>
      <c r="L83" s="190">
        <f>SUM(L84:L93)</f>
        <v/>
      </c>
      <c r="M83" s="190">
        <f>SUM(M84:M93)</f>
        <v/>
      </c>
      <c r="N83" s="190">
        <f>SUM(N84:N93)</f>
        <v/>
      </c>
      <c r="O83" s="190">
        <f>SUM(O84:O93)</f>
        <v/>
      </c>
      <c r="Q83" s="190">
        <f>SUM(Q84:Q93)</f>
        <v/>
      </c>
    </row>
    <row r="84" hidden="1" outlineLevel="1" ht="12.75" customFormat="1" customHeight="1" s="27">
      <c r="C84" s="191" t="inlineStr">
        <is>
          <t>IPVA</t>
        </is>
      </c>
      <c r="D84" s="192">
        <f>IFERROR(INDEX(Apoio!$B:$AB,MATCH($C84,Apoio!$B$1:$B$176,0),MATCH('Fluxo de Caixa '!D$5,Apoio!$B$4:$AB$4,0)+1),0)</f>
        <v/>
      </c>
      <c r="E84" s="192">
        <f>IFERROR(INDEX(Apoio!$B:$AB,MATCH($C84,Apoio!$B$1:$B$176,0),MATCH('Fluxo de Caixa '!E$5,Apoio!$B$4:$AB$4,0)+1),0)</f>
        <v/>
      </c>
      <c r="F84" s="192">
        <f>IFERROR(INDEX(Apoio!$B:$AB,MATCH($C84,Apoio!$B$1:$B$176,0),MATCH('Fluxo de Caixa '!F$5,Apoio!$B$4:$AB$4,0)+1),0)</f>
        <v/>
      </c>
      <c r="G84" s="192">
        <f>IFERROR(INDEX(Apoio!$B:$AB,MATCH($C84,Apoio!$B$1:$B$176,0),MATCH('Fluxo de Caixa '!G$5,Apoio!$B$4:$AB$4,0)+1),0)</f>
        <v/>
      </c>
      <c r="H84" s="192">
        <f>IFERROR(INDEX(Apoio!$B:$AB,MATCH($C84,Apoio!$B$1:$B$176,0),MATCH('Fluxo de Caixa '!H$5,Apoio!$B$4:$AB$4,0)+1),0)</f>
        <v/>
      </c>
      <c r="I84" s="192">
        <f>IFERROR(INDEX(Apoio!$B:$AB,MATCH($C84,Apoio!$B$1:$B$176,0),MATCH('Fluxo de Caixa '!I$5,Apoio!$B$4:$AB$4,0)+1),0)</f>
        <v/>
      </c>
      <c r="J84" s="192">
        <f>IFERROR(INDEX(Apoio!$B:$AB,MATCH($C84,Apoio!$B$1:$B$176,0),MATCH('Fluxo de Caixa '!J$5,Apoio!$B$4:$AB$4,0)+1),0)</f>
        <v/>
      </c>
      <c r="K84" s="192">
        <f>IFERROR(INDEX(Apoio!$B:$AB,MATCH($C84,Apoio!$B$1:$B$176,0),MATCH('Fluxo de Caixa '!K$5,Apoio!$B$4:$AB$4,0)+1),0)</f>
        <v/>
      </c>
      <c r="L84" s="192">
        <f>IFERROR(INDEX(Apoio!$B:$AB,MATCH($C84,Apoio!$B$1:$B$176,0),MATCH('Fluxo de Caixa '!L$5,Apoio!$B$4:$AB$4,0)+1),0)</f>
        <v/>
      </c>
      <c r="M84" s="192">
        <f>IFERROR(INDEX(Apoio!$B:$AB,MATCH($C84,Apoio!$B$1:$B$176,0),MATCH('Fluxo de Caixa '!M$5,Apoio!$B$4:$AB$4,0)+1),0)</f>
        <v/>
      </c>
      <c r="N84" s="192">
        <f>IFERROR(INDEX(Apoio!$B:$AB,MATCH($C84,Apoio!$B$1:$B$176,0),MATCH('Fluxo de Caixa '!N$5,Apoio!$B$4:$AB$4,0)+1),0)</f>
        <v/>
      </c>
      <c r="O84" s="192">
        <f>IFERROR(INDEX(Apoio!$B:$AB,MATCH($C84,Apoio!$B$1:$B$176,0),MATCH('Fluxo de Caixa '!O$5,Apoio!$B$4:$AB$4,0)+1),0)</f>
        <v/>
      </c>
      <c r="Q84" s="192">
        <f>SUM(D84:P84)</f>
        <v/>
      </c>
    </row>
    <row r="85" hidden="1" outlineLevel="1" ht="14.5" customFormat="1" customHeight="1" s="27">
      <c r="C85" s="191" t="inlineStr">
        <is>
          <t xml:space="preserve">MULTAS DE TRANSITO </t>
        </is>
      </c>
      <c r="D85" s="192">
        <f>IFERROR(INDEX(Apoio!$B:$AB,MATCH($C85,Apoio!$B$1:$B$176,0),MATCH('Fluxo de Caixa '!D$5,Apoio!$B$4:$AB$4,0)+1),0)</f>
        <v/>
      </c>
      <c r="E85" s="192">
        <f>IFERROR(INDEX(Apoio!$B:$AB,MATCH($C85,Apoio!$B$1:$B$176,0),MATCH('Fluxo de Caixa '!E$5,Apoio!$B$4:$AB$4,0)+1),0)</f>
        <v/>
      </c>
      <c r="F85" s="192">
        <f>IFERROR(INDEX(Apoio!$B:$AB,MATCH($C85,Apoio!$B$1:$B$176,0),MATCH('Fluxo de Caixa '!F$5,Apoio!$B$4:$AB$4,0)+1),0)</f>
        <v/>
      </c>
      <c r="G85" s="192">
        <f>IFERROR(INDEX(Apoio!$B:$AB,MATCH($C85,Apoio!$B$1:$B$176,0),MATCH('Fluxo de Caixa '!G$5,Apoio!$B$4:$AB$4,0)+1),0)</f>
        <v/>
      </c>
      <c r="H85" s="192">
        <f>IFERROR(INDEX(Apoio!$B:$AB,MATCH($C85,Apoio!$B$1:$B$176,0),MATCH('Fluxo de Caixa '!H$5,Apoio!$B$4:$AB$4,0)+1),0)</f>
        <v/>
      </c>
      <c r="I85" s="192">
        <f>IFERROR(INDEX(Apoio!$B:$AB,MATCH($C85,Apoio!$B$1:$B$176,0),MATCH('Fluxo de Caixa '!I$5,Apoio!$B$4:$AB$4,0)+1),0)</f>
        <v/>
      </c>
      <c r="J85" s="192">
        <f>IFERROR(INDEX(Apoio!$B:$AB,MATCH($C85,Apoio!$B$1:$B$176,0),MATCH('Fluxo de Caixa '!J$5,Apoio!$B$4:$AB$4,0)+1),0)</f>
        <v/>
      </c>
      <c r="K85" s="192">
        <f>IFERROR(INDEX(Apoio!$B:$AB,MATCH($C85,Apoio!$B$1:$B$176,0),MATCH('Fluxo de Caixa '!K$5,Apoio!$B$4:$AB$4,0)+1),0)</f>
        <v/>
      </c>
      <c r="L85" s="192">
        <f>IFERROR(INDEX(Apoio!$B:$AB,MATCH($C85,Apoio!$B$1:$B$176,0),MATCH('Fluxo de Caixa '!L$5,Apoio!$B$4:$AB$4,0)+1),0)</f>
        <v/>
      </c>
      <c r="M85" s="192">
        <f>IFERROR(INDEX(Apoio!$B:$AB,MATCH($C85,Apoio!$B$1:$B$176,0),MATCH('Fluxo de Caixa '!M$5,Apoio!$B$4:$AB$4,0)+1),0)</f>
        <v/>
      </c>
      <c r="N85" s="192">
        <f>IFERROR(INDEX(Apoio!$B:$AB,MATCH($C85,Apoio!$B$1:$B$176,0),MATCH('Fluxo de Caixa '!N$5,Apoio!$B$4:$AB$4,0)+1),0)</f>
        <v/>
      </c>
      <c r="O85" s="192">
        <f>IFERROR(INDEX(Apoio!$B:$AB,MATCH($C85,Apoio!$B$1:$B$176,0),MATCH('Fluxo de Caixa '!O$5,Apoio!$B$4:$AB$4,0)+1),0)</f>
        <v/>
      </c>
      <c r="Q85" s="192">
        <f>SUM(D85:P85)</f>
        <v/>
      </c>
    </row>
    <row r="86" hidden="1" outlineLevel="1" ht="14.5" customFormat="1" customHeight="1" s="27">
      <c r="C86" s="191" t="inlineStr">
        <is>
          <t>MANUTENÇÃO/PEÇAS  VEICULOS</t>
        </is>
      </c>
      <c r="D86" s="192">
        <f>IFERROR(INDEX(Apoio!$B:$AB,MATCH($C86,Apoio!$B$1:$B$176,0),MATCH('Fluxo de Caixa '!D$5,Apoio!$B$4:$AB$4,0)+1),0)</f>
        <v/>
      </c>
      <c r="E86" s="192">
        <f>IFERROR(INDEX(Apoio!$B:$AB,MATCH($C86,Apoio!$B$1:$B$176,0),MATCH('Fluxo de Caixa '!E$5,Apoio!$B$4:$AB$4,0)+1),0)</f>
        <v/>
      </c>
      <c r="F86" s="192">
        <f>IFERROR(INDEX(Apoio!$B:$AB,MATCH($C86,Apoio!$B$1:$B$176,0),MATCH('Fluxo de Caixa '!F$5,Apoio!$B$4:$AB$4,0)+1),0)</f>
        <v/>
      </c>
      <c r="G86" s="192">
        <f>IFERROR(INDEX(Apoio!$B:$AB,MATCH($C86,Apoio!$B$1:$B$176,0),MATCH('Fluxo de Caixa '!G$5,Apoio!$B$4:$AB$4,0)+1),0)</f>
        <v/>
      </c>
      <c r="H86" s="192">
        <f>IFERROR(INDEX(Apoio!$B:$AB,MATCH($C86,Apoio!$B$1:$B$176,0),MATCH('Fluxo de Caixa '!H$5,Apoio!$B$4:$AB$4,0)+1),0)</f>
        <v/>
      </c>
      <c r="I86" s="192">
        <f>IFERROR(INDEX(Apoio!$B:$AB,MATCH($C86,Apoio!$B$1:$B$176,0),MATCH('Fluxo de Caixa '!I$5,Apoio!$B$4:$AB$4,0)+1),0)</f>
        <v/>
      </c>
      <c r="J86" s="192">
        <f>IFERROR(INDEX(Apoio!$B:$AB,MATCH($C86,Apoio!$B$1:$B$176,0),MATCH('Fluxo de Caixa '!J$5,Apoio!$B$4:$AB$4,0)+1),0)</f>
        <v/>
      </c>
      <c r="K86" s="192">
        <f>IFERROR(INDEX(Apoio!$B:$AB,MATCH($C86,Apoio!$B$1:$B$176,0),MATCH('Fluxo de Caixa '!K$5,Apoio!$B$4:$AB$4,0)+1),0)</f>
        <v/>
      </c>
      <c r="L86" s="192">
        <f>IFERROR(INDEX(Apoio!$B:$AB,MATCH($C86,Apoio!$B$1:$B$176,0),MATCH('Fluxo de Caixa '!L$5,Apoio!$B$4:$AB$4,0)+1),0)</f>
        <v/>
      </c>
      <c r="M86" s="192">
        <f>IFERROR(INDEX(Apoio!$B:$AB,MATCH($C86,Apoio!$B$1:$B$176,0),MATCH('Fluxo de Caixa '!M$5,Apoio!$B$4:$AB$4,0)+1),0)</f>
        <v/>
      </c>
      <c r="N86" s="192">
        <f>IFERROR(INDEX(Apoio!$B:$AB,MATCH($C86,Apoio!$B$1:$B$176,0),MATCH('Fluxo de Caixa '!N$5,Apoio!$B$4:$AB$4,0)+1),0)</f>
        <v/>
      </c>
      <c r="O86" s="192">
        <f>IFERROR(INDEX(Apoio!$B:$AB,MATCH($C86,Apoio!$B$1:$B$176,0),MATCH('Fluxo de Caixa '!O$5,Apoio!$B$4:$AB$4,0)+1),0)</f>
        <v/>
      </c>
      <c r="Q86" s="192">
        <f>SUM(D86:P86)</f>
        <v/>
      </c>
    </row>
    <row r="87" hidden="1" outlineLevel="1" ht="14.5" customFormat="1" customHeight="1" s="27">
      <c r="C87" s="191" t="inlineStr">
        <is>
          <t>COMBUSTIVEL VEICULOS</t>
        </is>
      </c>
      <c r="D87" s="192">
        <f>IFERROR(INDEX(Apoio!$B:$AB,MATCH($C87,Apoio!$B$1:$B$176,0),MATCH('Fluxo de Caixa '!D$5,Apoio!$B$4:$AB$4,0)+1),0)</f>
        <v/>
      </c>
      <c r="E87" s="192">
        <f>IFERROR(INDEX(Apoio!$B:$AB,MATCH($C87,Apoio!$B$1:$B$176,0),MATCH('Fluxo de Caixa '!E$5,Apoio!$B$4:$AB$4,0)+1),0)</f>
        <v/>
      </c>
      <c r="F87" s="192">
        <f>IFERROR(INDEX(Apoio!$B:$AB,MATCH($C87,Apoio!$B$1:$B$176,0),MATCH('Fluxo de Caixa '!F$5,Apoio!$B$4:$AB$4,0)+1),0)</f>
        <v/>
      </c>
      <c r="G87" s="192">
        <f>IFERROR(INDEX(Apoio!$B:$AB,MATCH($C87,Apoio!$B$1:$B$176,0),MATCH('Fluxo de Caixa '!G$5,Apoio!$B$4:$AB$4,0)+1),0)</f>
        <v/>
      </c>
      <c r="H87" s="192">
        <f>IFERROR(INDEX(Apoio!$B:$AB,MATCH($C87,Apoio!$B$1:$B$176,0),MATCH('Fluxo de Caixa '!H$5,Apoio!$B$4:$AB$4,0)+1),0)</f>
        <v/>
      </c>
      <c r="I87" s="192">
        <f>IFERROR(INDEX(Apoio!$B:$AB,MATCH($C87,Apoio!$B$1:$B$176,0),MATCH('Fluxo de Caixa '!I$5,Apoio!$B$4:$AB$4,0)+1),0)</f>
        <v/>
      </c>
      <c r="J87" s="192">
        <f>IFERROR(INDEX(Apoio!$B:$AB,MATCH($C87,Apoio!$B$1:$B$176,0),MATCH('Fluxo de Caixa '!J$5,Apoio!$B$4:$AB$4,0)+1),0)</f>
        <v/>
      </c>
      <c r="K87" s="192">
        <f>IFERROR(INDEX(Apoio!$B:$AB,MATCH($C87,Apoio!$B$1:$B$176,0),MATCH('Fluxo de Caixa '!K$5,Apoio!$B$4:$AB$4,0)+1),0)</f>
        <v/>
      </c>
      <c r="L87" s="192">
        <f>IFERROR(INDEX(Apoio!$B:$AB,MATCH($C87,Apoio!$B$1:$B$176,0),MATCH('Fluxo de Caixa '!L$5,Apoio!$B$4:$AB$4,0)+1),0)</f>
        <v/>
      </c>
      <c r="M87" s="192">
        <f>IFERROR(INDEX(Apoio!$B:$AB,MATCH($C87,Apoio!$B$1:$B$176,0),MATCH('Fluxo de Caixa '!M$5,Apoio!$B$4:$AB$4,0)+1),0)</f>
        <v/>
      </c>
      <c r="N87" s="192">
        <f>IFERROR(INDEX(Apoio!$B:$AB,MATCH($C87,Apoio!$B$1:$B$176,0),MATCH('Fluxo de Caixa '!N$5,Apoio!$B$4:$AB$4,0)+1),0)</f>
        <v/>
      </c>
      <c r="O87" s="192">
        <f>IFERROR(INDEX(Apoio!$B:$AB,MATCH($C87,Apoio!$B$1:$B$176,0),MATCH('Fluxo de Caixa '!O$5,Apoio!$B$4:$AB$4,0)+1),0)</f>
        <v/>
      </c>
      <c r="Q87" s="192">
        <f>SUM(D87:P87)</f>
        <v/>
      </c>
    </row>
    <row r="88" hidden="1" outlineLevel="1" ht="14.5" customFormat="1" customHeight="1" s="27">
      <c r="C88" s="191" t="inlineStr">
        <is>
          <t xml:space="preserve">SEGUROS DE VEICULOS </t>
        </is>
      </c>
      <c r="D88" s="192">
        <f>IFERROR(INDEX(Apoio!$B:$AB,MATCH($C88,Apoio!$B$1:$B$176,0),MATCH('Fluxo de Caixa '!D$5,Apoio!$B$4:$AB$4,0)+1),0)</f>
        <v/>
      </c>
      <c r="E88" s="192">
        <f>IFERROR(INDEX(Apoio!$B:$AB,MATCH($C88,Apoio!$B$1:$B$176,0),MATCH('Fluxo de Caixa '!E$5,Apoio!$B$4:$AB$4,0)+1),0)</f>
        <v/>
      </c>
      <c r="F88" s="192">
        <f>IFERROR(INDEX(Apoio!$B:$AB,MATCH($C88,Apoio!$B$1:$B$176,0),MATCH('Fluxo de Caixa '!F$5,Apoio!$B$4:$AB$4,0)+1),0)</f>
        <v/>
      </c>
      <c r="G88" s="192">
        <f>IFERROR(INDEX(Apoio!$B:$AB,MATCH($C88,Apoio!$B$1:$B$176,0),MATCH('Fluxo de Caixa '!G$5,Apoio!$B$4:$AB$4,0)+1),0)</f>
        <v/>
      </c>
      <c r="H88" s="192">
        <f>IFERROR(INDEX(Apoio!$B:$AB,MATCH($C88,Apoio!$B$1:$B$176,0),MATCH('Fluxo de Caixa '!H$5,Apoio!$B$4:$AB$4,0)+1),0)</f>
        <v/>
      </c>
      <c r="I88" s="192">
        <f>IFERROR(INDEX(Apoio!$B:$AB,MATCH($C88,Apoio!$B$1:$B$176,0),MATCH('Fluxo de Caixa '!I$5,Apoio!$B$4:$AB$4,0)+1),0)</f>
        <v/>
      </c>
      <c r="J88" s="192">
        <f>IFERROR(INDEX(Apoio!$B:$AB,MATCH($C88,Apoio!$B$1:$B$176,0),MATCH('Fluxo de Caixa '!J$5,Apoio!$B$4:$AB$4,0)+1),0)</f>
        <v/>
      </c>
      <c r="K88" s="192">
        <f>IFERROR(INDEX(Apoio!$B:$AB,MATCH($C88,Apoio!$B$1:$B$176,0),MATCH('Fluxo de Caixa '!K$5,Apoio!$B$4:$AB$4,0)+1),0)</f>
        <v/>
      </c>
      <c r="L88" s="192">
        <f>IFERROR(INDEX(Apoio!$B:$AB,MATCH($C88,Apoio!$B$1:$B$176,0),MATCH('Fluxo de Caixa '!L$5,Apoio!$B$4:$AB$4,0)+1),0)</f>
        <v/>
      </c>
      <c r="M88" s="192">
        <f>IFERROR(INDEX(Apoio!$B:$AB,MATCH($C88,Apoio!$B$1:$B$176,0),MATCH('Fluxo de Caixa '!M$5,Apoio!$B$4:$AB$4,0)+1),0)</f>
        <v/>
      </c>
      <c r="N88" s="192">
        <f>IFERROR(INDEX(Apoio!$B:$AB,MATCH($C88,Apoio!$B$1:$B$176,0),MATCH('Fluxo de Caixa '!N$5,Apoio!$B$4:$AB$4,0)+1),0)</f>
        <v/>
      </c>
      <c r="O88" s="192">
        <f>IFERROR(INDEX(Apoio!$B:$AB,MATCH($C88,Apoio!$B$1:$B$176,0),MATCH('Fluxo de Caixa '!O$5,Apoio!$B$4:$AB$4,0)+1),0)</f>
        <v/>
      </c>
      <c r="Q88" s="192">
        <f>SUM(D88:P88)</f>
        <v/>
      </c>
    </row>
    <row r="89" hidden="1" outlineLevel="1" ht="14.5" customFormat="1" customHeight="1" s="27">
      <c r="C89" s="191" t="inlineStr">
        <is>
          <t xml:space="preserve">PEDAGIOS </t>
        </is>
      </c>
      <c r="D89" s="192">
        <f>IFERROR(INDEX(Apoio!$B:$AB,MATCH($C89,Apoio!$B$1:$B$176,0),MATCH('Fluxo de Caixa '!D$5,Apoio!$B$4:$AB$4,0)+1),0)</f>
        <v/>
      </c>
      <c r="E89" s="192">
        <f>IFERROR(INDEX(Apoio!$B:$AB,MATCH($C89,Apoio!$B$1:$B$176,0),MATCH('Fluxo de Caixa '!E$5,Apoio!$B$4:$AB$4,0)+1),0)</f>
        <v/>
      </c>
      <c r="F89" s="192">
        <f>IFERROR(INDEX(Apoio!$B:$AB,MATCH($C89,Apoio!$B$1:$B$176,0),MATCH('Fluxo de Caixa '!F$5,Apoio!$B$4:$AB$4,0)+1),0)</f>
        <v/>
      </c>
      <c r="G89" s="192">
        <f>IFERROR(INDEX(Apoio!$B:$AB,MATCH($C89,Apoio!$B$1:$B$176,0),MATCH('Fluxo de Caixa '!G$5,Apoio!$B$4:$AB$4,0)+1),0)</f>
        <v/>
      </c>
      <c r="H89" s="192">
        <f>IFERROR(INDEX(Apoio!$B:$AB,MATCH($C89,Apoio!$B$1:$B$176,0),MATCH('Fluxo de Caixa '!H$5,Apoio!$B$4:$AB$4,0)+1),0)</f>
        <v/>
      </c>
      <c r="I89" s="192">
        <f>IFERROR(INDEX(Apoio!$B:$AB,MATCH($C89,Apoio!$B$1:$B$176,0),MATCH('Fluxo de Caixa '!I$5,Apoio!$B$4:$AB$4,0)+1),0)</f>
        <v/>
      </c>
      <c r="J89" s="192">
        <f>IFERROR(INDEX(Apoio!$B:$AB,MATCH($C89,Apoio!$B$1:$B$176,0),MATCH('Fluxo de Caixa '!J$5,Apoio!$B$4:$AB$4,0)+1),0)</f>
        <v/>
      </c>
      <c r="K89" s="192">
        <f>IFERROR(INDEX(Apoio!$B:$AB,MATCH($C89,Apoio!$B$1:$B$176,0),MATCH('Fluxo de Caixa '!K$5,Apoio!$B$4:$AB$4,0)+1),0)</f>
        <v/>
      </c>
      <c r="L89" s="192">
        <f>IFERROR(INDEX(Apoio!$B:$AB,MATCH($C89,Apoio!$B$1:$B$176,0),MATCH('Fluxo de Caixa '!L$5,Apoio!$B$4:$AB$4,0)+1),0)</f>
        <v/>
      </c>
      <c r="M89" s="192">
        <f>IFERROR(INDEX(Apoio!$B:$AB,MATCH($C89,Apoio!$B$1:$B$176,0),MATCH('Fluxo de Caixa '!M$5,Apoio!$B$4:$AB$4,0)+1),0)</f>
        <v/>
      </c>
      <c r="N89" s="192">
        <f>IFERROR(INDEX(Apoio!$B:$AB,MATCH($C89,Apoio!$B$1:$B$176,0),MATCH('Fluxo de Caixa '!N$5,Apoio!$B$4:$AB$4,0)+1),0)</f>
        <v/>
      </c>
      <c r="O89" s="192">
        <f>IFERROR(INDEX(Apoio!$B:$AB,MATCH($C89,Apoio!$B$1:$B$176,0),MATCH('Fluxo de Caixa '!O$5,Apoio!$B$4:$AB$4,0)+1),0)</f>
        <v/>
      </c>
      <c r="Q89" s="192">
        <f>SUM(D89:P89)</f>
        <v/>
      </c>
    </row>
    <row r="90" hidden="1" outlineLevel="1" ht="14.5" customFormat="1" customHeight="1" s="27">
      <c r="C90" s="191" t="inlineStr">
        <is>
          <t>DESPACHANTE</t>
        </is>
      </c>
      <c r="D90" s="192">
        <f>IFERROR(INDEX(Apoio!$B:$AB,MATCH($C90,Apoio!$B$1:$B$176,0),MATCH('Fluxo de Caixa '!D$5,Apoio!$B$4:$AB$4,0)+1),0)</f>
        <v/>
      </c>
      <c r="E90" s="192">
        <f>IFERROR(INDEX(Apoio!$B:$AB,MATCH($C90,Apoio!$B$1:$B$176,0),MATCH('Fluxo de Caixa '!E$5,Apoio!$B$4:$AB$4,0)+1),0)</f>
        <v/>
      </c>
      <c r="F90" s="192">
        <f>IFERROR(INDEX(Apoio!$B:$AB,MATCH($C90,Apoio!$B$1:$B$176,0),MATCH('Fluxo de Caixa '!F$5,Apoio!$B$4:$AB$4,0)+1),0)</f>
        <v/>
      </c>
      <c r="G90" s="192">
        <f>IFERROR(INDEX(Apoio!$B:$AB,MATCH($C90,Apoio!$B$1:$B$176,0),MATCH('Fluxo de Caixa '!G$5,Apoio!$B$4:$AB$4,0)+1),0)</f>
        <v/>
      </c>
      <c r="H90" s="192">
        <f>IFERROR(INDEX(Apoio!$B:$AB,MATCH($C90,Apoio!$B$1:$B$176,0),MATCH('Fluxo de Caixa '!H$5,Apoio!$B$4:$AB$4,0)+1),0)</f>
        <v/>
      </c>
      <c r="I90" s="192">
        <f>IFERROR(INDEX(Apoio!$B:$AB,MATCH($C90,Apoio!$B$1:$B$176,0),MATCH('Fluxo de Caixa '!I$5,Apoio!$B$4:$AB$4,0)+1),0)</f>
        <v/>
      </c>
      <c r="J90" s="192">
        <f>IFERROR(INDEX(Apoio!$B:$AB,MATCH($C90,Apoio!$B$1:$B$176,0),MATCH('Fluxo de Caixa '!J$5,Apoio!$B$4:$AB$4,0)+1),0)</f>
        <v/>
      </c>
      <c r="K90" s="192">
        <f>IFERROR(INDEX(Apoio!$B:$AB,MATCH($C90,Apoio!$B$1:$B$176,0),MATCH('Fluxo de Caixa '!K$5,Apoio!$B$4:$AB$4,0)+1),0)</f>
        <v/>
      </c>
      <c r="L90" s="192">
        <f>IFERROR(INDEX(Apoio!$B:$AB,MATCH($C90,Apoio!$B$1:$B$176,0),MATCH('Fluxo de Caixa '!L$5,Apoio!$B$4:$AB$4,0)+1),0)</f>
        <v/>
      </c>
      <c r="M90" s="192">
        <f>IFERROR(INDEX(Apoio!$B:$AB,MATCH($C90,Apoio!$B$1:$B$176,0),MATCH('Fluxo de Caixa '!M$5,Apoio!$B$4:$AB$4,0)+1),0)</f>
        <v/>
      </c>
      <c r="N90" s="192">
        <f>IFERROR(INDEX(Apoio!$B:$AB,MATCH($C90,Apoio!$B$1:$B$176,0),MATCH('Fluxo de Caixa '!N$5,Apoio!$B$4:$AB$4,0)+1),0)</f>
        <v/>
      </c>
      <c r="O90" s="192">
        <f>IFERROR(INDEX(Apoio!$B:$AB,MATCH($C90,Apoio!$B$1:$B$176,0),MATCH('Fluxo de Caixa '!O$5,Apoio!$B$4:$AB$4,0)+1),0)</f>
        <v/>
      </c>
      <c r="Q90" s="192">
        <f>SUM(D90:P90)</f>
        <v/>
      </c>
    </row>
    <row r="91" hidden="1" outlineLevel="1" ht="14.5" customFormat="1" customHeight="1" s="27">
      <c r="C91" s="191" t="inlineStr">
        <is>
          <t>CUSTOS E GUIAS DE TRANSFERENCIA VEICULOS</t>
        </is>
      </c>
      <c r="D91" s="192">
        <f>IFERROR(INDEX(Apoio!$B:$AB,MATCH($C91,Apoio!$B$1:$B$176,0),MATCH('Fluxo de Caixa '!D$5,Apoio!$B$4:$AB$4,0)+1),0)</f>
        <v/>
      </c>
      <c r="E91" s="192">
        <f>IFERROR(INDEX(Apoio!$B:$AB,MATCH($C91,Apoio!$B$1:$B$176,0),MATCH('Fluxo de Caixa '!E$5,Apoio!$B$4:$AB$4,0)+1),0)</f>
        <v/>
      </c>
      <c r="F91" s="192">
        <f>IFERROR(INDEX(Apoio!$B:$AB,MATCH($C91,Apoio!$B$1:$B$176,0),MATCH('Fluxo de Caixa '!F$5,Apoio!$B$4:$AB$4,0)+1),0)</f>
        <v/>
      </c>
      <c r="G91" s="192">
        <f>IFERROR(INDEX(Apoio!$B:$AB,MATCH($C91,Apoio!$B$1:$B$176,0),MATCH('Fluxo de Caixa '!G$5,Apoio!$B$4:$AB$4,0)+1),0)</f>
        <v/>
      </c>
      <c r="H91" s="192">
        <f>IFERROR(INDEX(Apoio!$B:$AB,MATCH($C91,Apoio!$B$1:$B$176,0),MATCH('Fluxo de Caixa '!H$5,Apoio!$B$4:$AB$4,0)+1),0)</f>
        <v/>
      </c>
      <c r="I91" s="192">
        <f>IFERROR(INDEX(Apoio!$B:$AB,MATCH($C91,Apoio!$B$1:$B$176,0),MATCH('Fluxo de Caixa '!I$5,Apoio!$B$4:$AB$4,0)+1),0)</f>
        <v/>
      </c>
      <c r="J91" s="192">
        <f>IFERROR(INDEX(Apoio!$B:$AB,MATCH($C91,Apoio!$B$1:$B$176,0),MATCH('Fluxo de Caixa '!J$5,Apoio!$B$4:$AB$4,0)+1),0)</f>
        <v/>
      </c>
      <c r="K91" s="192">
        <f>IFERROR(INDEX(Apoio!$B:$AB,MATCH($C91,Apoio!$B$1:$B$176,0),MATCH('Fluxo de Caixa '!K$5,Apoio!$B$4:$AB$4,0)+1),0)</f>
        <v/>
      </c>
      <c r="L91" s="192">
        <f>IFERROR(INDEX(Apoio!$B:$AB,MATCH($C91,Apoio!$B$1:$B$176,0),MATCH('Fluxo de Caixa '!L$5,Apoio!$B$4:$AB$4,0)+1),0)</f>
        <v/>
      </c>
      <c r="M91" s="192">
        <f>IFERROR(INDEX(Apoio!$B:$AB,MATCH($C91,Apoio!$B$1:$B$176,0),MATCH('Fluxo de Caixa '!M$5,Apoio!$B$4:$AB$4,0)+1),0)</f>
        <v/>
      </c>
      <c r="N91" s="192">
        <f>IFERROR(INDEX(Apoio!$B:$AB,MATCH($C91,Apoio!$B$1:$B$176,0),MATCH('Fluxo de Caixa '!N$5,Apoio!$B$4:$AB$4,0)+1),0)</f>
        <v/>
      </c>
      <c r="O91" s="192">
        <f>IFERROR(INDEX(Apoio!$B:$AB,MATCH($C91,Apoio!$B$1:$B$176,0),MATCH('Fluxo de Caixa '!O$5,Apoio!$B$4:$AB$4,0)+1),0)</f>
        <v/>
      </c>
      <c r="Q91" s="192">
        <f>SUM(D91:P91)</f>
        <v/>
      </c>
    </row>
    <row r="92" hidden="1" outlineLevel="1" ht="14.5" customFormat="1" customHeight="1" s="27">
      <c r="C92" s="191" t="inlineStr">
        <is>
          <t xml:space="preserve">GUINCHO </t>
        </is>
      </c>
      <c r="D92" s="192">
        <f>IFERROR(INDEX(Apoio!$B:$AB,MATCH($C92,Apoio!$B$1:$B$176,0),MATCH('Fluxo de Caixa '!D$5,Apoio!$B$4:$AB$4,0)+1),0)</f>
        <v/>
      </c>
      <c r="E92" s="192">
        <f>IFERROR(INDEX(Apoio!$B:$AB,MATCH($C92,Apoio!$B$1:$B$176,0),MATCH('Fluxo de Caixa '!E$5,Apoio!$B$4:$AB$4,0)+1),0)</f>
        <v/>
      </c>
      <c r="F92" s="192">
        <f>IFERROR(INDEX(Apoio!$B:$AB,MATCH($C92,Apoio!$B$1:$B$176,0),MATCH('Fluxo de Caixa '!F$5,Apoio!$B$4:$AB$4,0)+1),0)</f>
        <v/>
      </c>
      <c r="G92" s="192">
        <f>IFERROR(INDEX(Apoio!$B:$AB,MATCH($C92,Apoio!$B$1:$B$176,0),MATCH('Fluxo de Caixa '!G$5,Apoio!$B$4:$AB$4,0)+1),0)</f>
        <v/>
      </c>
      <c r="H92" s="192">
        <f>IFERROR(INDEX(Apoio!$B:$AB,MATCH($C92,Apoio!$B$1:$B$176,0),MATCH('Fluxo de Caixa '!H$5,Apoio!$B$4:$AB$4,0)+1),0)</f>
        <v/>
      </c>
      <c r="I92" s="192">
        <f>IFERROR(INDEX(Apoio!$B:$AB,MATCH($C92,Apoio!$B$1:$B$176,0),MATCH('Fluxo de Caixa '!I$5,Apoio!$B$4:$AB$4,0)+1),0)</f>
        <v/>
      </c>
      <c r="J92" s="192">
        <f>IFERROR(INDEX(Apoio!$B:$AB,MATCH($C92,Apoio!$B$1:$B$176,0),MATCH('Fluxo de Caixa '!J$5,Apoio!$B$4:$AB$4,0)+1),0)</f>
        <v/>
      </c>
      <c r="K92" s="192">
        <f>IFERROR(INDEX(Apoio!$B:$AB,MATCH($C92,Apoio!$B$1:$B$176,0),MATCH('Fluxo de Caixa '!K$5,Apoio!$B$4:$AB$4,0)+1),0)</f>
        <v/>
      </c>
      <c r="L92" s="192">
        <f>IFERROR(INDEX(Apoio!$B:$AB,MATCH($C92,Apoio!$B$1:$B$176,0),MATCH('Fluxo de Caixa '!L$5,Apoio!$B$4:$AB$4,0)+1),0)</f>
        <v/>
      </c>
      <c r="M92" s="192">
        <f>IFERROR(INDEX(Apoio!$B:$AB,MATCH($C92,Apoio!$B$1:$B$176,0),MATCH('Fluxo de Caixa '!M$5,Apoio!$B$4:$AB$4,0)+1),0)</f>
        <v/>
      </c>
      <c r="N92" s="192">
        <f>IFERROR(INDEX(Apoio!$B:$AB,MATCH($C92,Apoio!$B$1:$B$176,0),MATCH('Fluxo de Caixa '!N$5,Apoio!$B$4:$AB$4,0)+1),0)</f>
        <v/>
      </c>
      <c r="O92" s="192">
        <f>IFERROR(INDEX(Apoio!$B:$AB,MATCH($C92,Apoio!$B$1:$B$176,0),MATCH('Fluxo de Caixa '!O$5,Apoio!$B$4:$AB$4,0)+1),0)</f>
        <v/>
      </c>
      <c r="Q92" s="192">
        <f>SUM(D92:P92)</f>
        <v/>
      </c>
    </row>
    <row r="93" hidden="1" outlineLevel="1" ht="14.25" customFormat="1" customHeight="1" s="27">
      <c r="C93" s="191" t="inlineStr">
        <is>
          <t>SERVIÇO LAVA JATO</t>
        </is>
      </c>
      <c r="D93" s="192">
        <f>IFERROR(INDEX(Apoio!$B:$AB,MATCH($C93,Apoio!$B$1:$B$176,0),MATCH('Fluxo de Caixa '!D$5,Apoio!$B$4:$AB$4,0)+1),0)</f>
        <v/>
      </c>
      <c r="E93" s="192">
        <f>IFERROR(INDEX(Apoio!$B:$AB,MATCH($C93,Apoio!$B$1:$B$176,0),MATCH('Fluxo de Caixa '!E$5,Apoio!$B$4:$AB$4,0)+1),0)</f>
        <v/>
      </c>
      <c r="F93" s="192">
        <f>IFERROR(INDEX(Apoio!$B:$AB,MATCH($C93,Apoio!$B$1:$B$176,0),MATCH('Fluxo de Caixa '!F$5,Apoio!$B$4:$AB$4,0)+1),0)</f>
        <v/>
      </c>
      <c r="G93" s="192">
        <f>IFERROR(INDEX(Apoio!$B:$AB,MATCH($C93,Apoio!$B$1:$B$176,0),MATCH('Fluxo de Caixa '!G$5,Apoio!$B$4:$AB$4,0)+1),0)</f>
        <v/>
      </c>
      <c r="H93" s="192">
        <f>IFERROR(INDEX(Apoio!$B:$AB,MATCH($C93,Apoio!$B$1:$B$176,0),MATCH('Fluxo de Caixa '!H$5,Apoio!$B$4:$AB$4,0)+1),0)</f>
        <v/>
      </c>
      <c r="I93" s="192">
        <f>IFERROR(INDEX(Apoio!$B:$AB,MATCH($C93,Apoio!$B$1:$B$176,0),MATCH('Fluxo de Caixa '!I$5,Apoio!$B$4:$AB$4,0)+1),0)</f>
        <v/>
      </c>
      <c r="J93" s="192">
        <f>IFERROR(INDEX(Apoio!$B:$AB,MATCH($C93,Apoio!$B$1:$B$176,0),MATCH('Fluxo de Caixa '!J$5,Apoio!$B$4:$AB$4,0)+1),0)</f>
        <v/>
      </c>
      <c r="K93" s="192">
        <f>IFERROR(INDEX(Apoio!$B:$AB,MATCH($C93,Apoio!$B$1:$B$176,0),MATCH('Fluxo de Caixa '!K$5,Apoio!$B$4:$AB$4,0)+1),0)</f>
        <v/>
      </c>
      <c r="L93" s="192">
        <f>IFERROR(INDEX(Apoio!$B:$AB,MATCH($C93,Apoio!$B$1:$B$176,0),MATCH('Fluxo de Caixa '!L$5,Apoio!$B$4:$AB$4,0)+1),0)</f>
        <v/>
      </c>
      <c r="M93" s="192">
        <f>IFERROR(INDEX(Apoio!$B:$AB,MATCH($C93,Apoio!$B$1:$B$176,0),MATCH('Fluxo de Caixa '!M$5,Apoio!$B$4:$AB$4,0)+1),0)</f>
        <v/>
      </c>
      <c r="N93" s="192">
        <f>IFERROR(INDEX(Apoio!$B:$AB,MATCH($C93,Apoio!$B$1:$B$176,0),MATCH('Fluxo de Caixa '!N$5,Apoio!$B$4:$AB$4,0)+1),0)</f>
        <v/>
      </c>
      <c r="O93" s="192">
        <f>IFERROR(INDEX(Apoio!$B:$AB,MATCH($C93,Apoio!$B$1:$B$176,0),MATCH('Fluxo de Caixa '!O$5,Apoio!$B$4:$AB$4,0)+1),0)</f>
        <v/>
      </c>
      <c r="Q93" s="192">
        <f>SUM(D93:P93)</f>
        <v/>
      </c>
    </row>
    <row r="94" hidden="1" outlineLevel="1" ht="14.25" customFormat="1" customHeight="1" s="27">
      <c r="C94" s="191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Q94" s="192" t="n"/>
    </row>
    <row r="95" collapsed="1" ht="14.5" customFormat="1" customHeight="1" s="27">
      <c r="C95" s="148" t="inlineStr">
        <is>
          <t>Gastos com Locações</t>
        </is>
      </c>
      <c r="D95" s="190">
        <f>SUM(D96:D108)</f>
        <v/>
      </c>
      <c r="E95" s="190">
        <f>SUM(E96:E108)</f>
        <v/>
      </c>
      <c r="F95" s="190">
        <f>SUM(F96:F108)</f>
        <v/>
      </c>
      <c r="G95" s="190">
        <f>SUM(G96:G108)</f>
        <v/>
      </c>
      <c r="H95" s="190">
        <f>SUM(H96:H108)</f>
        <v/>
      </c>
      <c r="I95" s="190">
        <f>SUM(I96:I108)</f>
        <v/>
      </c>
      <c r="J95" s="190">
        <f>SUM(J96:J108)</f>
        <v/>
      </c>
      <c r="K95" s="190">
        <f>SUM(K96:K108)</f>
        <v/>
      </c>
      <c r="L95" s="190">
        <f>SUM(L96:L108)</f>
        <v/>
      </c>
      <c r="M95" s="190">
        <f>SUM(M96:M108)</f>
        <v/>
      </c>
      <c r="N95" s="190">
        <f>SUM(N96:N108)</f>
        <v/>
      </c>
      <c r="O95" s="190">
        <f>SUM(O96:O108)</f>
        <v/>
      </c>
      <c r="Q95" s="190">
        <f>SUM(Q96:Q108)</f>
        <v/>
      </c>
    </row>
    <row r="96" hidden="1" outlineLevel="1" ht="12.75" customFormat="1" customHeight="1" s="27">
      <c r="C96" s="191" t="inlineStr">
        <is>
          <t>LOCAÇÃO MUNCK / GUINDASTES</t>
        </is>
      </c>
      <c r="D96" s="192">
        <f>IFERROR(INDEX(Apoio!$B:$AB,MATCH($C96,Apoio!$B$1:$B$176,0),MATCH('Fluxo de Caixa '!D$5,Apoio!$B$4:$AB$4,0)+1),0)</f>
        <v/>
      </c>
      <c r="E96" s="192">
        <f>IFERROR(INDEX(Apoio!$B:$AB,MATCH($C96,Apoio!$B$1:$B$176,0),MATCH('Fluxo de Caixa '!E$5,Apoio!$B$4:$AB$4,0)+1),0)</f>
        <v/>
      </c>
      <c r="F96" s="192">
        <f>IFERROR(INDEX(Apoio!$B:$AB,MATCH($C96,Apoio!$B$1:$B$176,0),MATCH('Fluxo de Caixa '!F$5,Apoio!$B$4:$AB$4,0)+1),0)</f>
        <v/>
      </c>
      <c r="G96" s="192">
        <f>IFERROR(INDEX(Apoio!$B:$AB,MATCH($C96,Apoio!$B$1:$B$176,0),MATCH('Fluxo de Caixa '!G$5,Apoio!$B$4:$AB$4,0)+1),0)</f>
        <v/>
      </c>
      <c r="H96" s="192">
        <f>IFERROR(INDEX(Apoio!$B:$AB,MATCH($C96,Apoio!$B$1:$B$176,0),MATCH('Fluxo de Caixa '!H$5,Apoio!$B$4:$AB$4,0)+1),0)</f>
        <v/>
      </c>
      <c r="I96" s="192">
        <f>IFERROR(INDEX(Apoio!$B:$AB,MATCH($C96,Apoio!$B$1:$B$176,0),MATCH('Fluxo de Caixa '!I$5,Apoio!$B$4:$AB$4,0)+1),0)</f>
        <v/>
      </c>
      <c r="J96" s="192">
        <f>IFERROR(INDEX(Apoio!$B:$AB,MATCH($C96,Apoio!$B$1:$B$176,0),MATCH('Fluxo de Caixa '!J$5,Apoio!$B$4:$AB$4,0)+1),0)</f>
        <v/>
      </c>
      <c r="K96" s="192">
        <f>IFERROR(INDEX(Apoio!$B:$AB,MATCH($C96,Apoio!$B$1:$B$176,0),MATCH('Fluxo de Caixa '!K$5,Apoio!$B$4:$AB$4,0)+1),0)</f>
        <v/>
      </c>
      <c r="L96" s="192">
        <f>IFERROR(INDEX(Apoio!$B:$AB,MATCH($C96,Apoio!$B$1:$B$176,0),MATCH('Fluxo de Caixa '!L$5,Apoio!$B$4:$AB$4,0)+1),0)</f>
        <v/>
      </c>
      <c r="M96" s="192">
        <f>IFERROR(INDEX(Apoio!$B:$AB,MATCH($C96,Apoio!$B$1:$B$176,0),MATCH('Fluxo de Caixa '!M$5,Apoio!$B$4:$AB$4,0)+1),0)</f>
        <v/>
      </c>
      <c r="N96" s="192">
        <f>IFERROR(INDEX(Apoio!$B:$AB,MATCH($C96,Apoio!$B$1:$B$176,0),MATCH('Fluxo de Caixa '!N$5,Apoio!$B$4:$AB$4,0)+1),0)</f>
        <v/>
      </c>
      <c r="O96" s="192">
        <f>IFERROR(INDEX(Apoio!$B:$AB,MATCH($C96,Apoio!$B$1:$B$176,0),MATCH('Fluxo de Caixa '!O$5,Apoio!$B$4:$AB$4,0)+1),0)</f>
        <v/>
      </c>
      <c r="Q96" s="192">
        <f>SUM(D96:P96)</f>
        <v/>
      </c>
    </row>
    <row r="97" hidden="1" outlineLevel="1" ht="14.5" customFormat="1" customHeight="1" s="27">
      <c r="C97" s="191" t="inlineStr">
        <is>
          <t>LOCAÇÃO COMPRESSORES</t>
        </is>
      </c>
      <c r="D97" s="192">
        <f>IFERROR(INDEX(Apoio!$B:$AB,MATCH($C97,Apoio!$B$1:$B$176,0),MATCH('Fluxo de Caixa '!D$5,Apoio!$B$4:$AB$4,0)+1),0)</f>
        <v/>
      </c>
      <c r="E97" s="192">
        <f>IFERROR(INDEX(Apoio!$B:$AB,MATCH($C97,Apoio!$B$1:$B$176,0),MATCH('Fluxo de Caixa '!E$5,Apoio!$B$4:$AB$4,0)+1),0)</f>
        <v/>
      </c>
      <c r="F97" s="192">
        <f>IFERROR(INDEX(Apoio!$B:$AB,MATCH($C97,Apoio!$B$1:$B$176,0),MATCH('Fluxo de Caixa '!F$5,Apoio!$B$4:$AB$4,0)+1),0)</f>
        <v/>
      </c>
      <c r="G97" s="192">
        <f>IFERROR(INDEX(Apoio!$B:$AB,MATCH($C97,Apoio!$B$1:$B$176,0),MATCH('Fluxo de Caixa '!G$5,Apoio!$B$4:$AB$4,0)+1),0)</f>
        <v/>
      </c>
      <c r="H97" s="192">
        <f>IFERROR(INDEX(Apoio!$B:$AB,MATCH($C97,Apoio!$B$1:$B$176,0),MATCH('Fluxo de Caixa '!H$5,Apoio!$B$4:$AB$4,0)+1),0)</f>
        <v/>
      </c>
      <c r="I97" s="192">
        <f>IFERROR(INDEX(Apoio!$B:$AB,MATCH($C97,Apoio!$B$1:$B$176,0),MATCH('Fluxo de Caixa '!I$5,Apoio!$B$4:$AB$4,0)+1),0)</f>
        <v/>
      </c>
      <c r="J97" s="192">
        <f>IFERROR(INDEX(Apoio!$B:$AB,MATCH($C97,Apoio!$B$1:$B$176,0),MATCH('Fluxo de Caixa '!J$5,Apoio!$B$4:$AB$4,0)+1),0)</f>
        <v/>
      </c>
      <c r="K97" s="192">
        <f>IFERROR(INDEX(Apoio!$B:$AB,MATCH($C97,Apoio!$B$1:$B$176,0),MATCH('Fluxo de Caixa '!K$5,Apoio!$B$4:$AB$4,0)+1),0)</f>
        <v/>
      </c>
      <c r="L97" s="192">
        <f>IFERROR(INDEX(Apoio!$B:$AB,MATCH($C97,Apoio!$B$1:$B$176,0),MATCH('Fluxo de Caixa '!L$5,Apoio!$B$4:$AB$4,0)+1),0)</f>
        <v/>
      </c>
      <c r="M97" s="192">
        <f>IFERROR(INDEX(Apoio!$B:$AB,MATCH($C97,Apoio!$B$1:$B$176,0),MATCH('Fluxo de Caixa '!M$5,Apoio!$B$4:$AB$4,0)+1),0)</f>
        <v/>
      </c>
      <c r="N97" s="192">
        <f>IFERROR(INDEX(Apoio!$B:$AB,MATCH($C97,Apoio!$B$1:$B$176,0),MATCH('Fluxo de Caixa '!N$5,Apoio!$B$4:$AB$4,0)+1),0)</f>
        <v/>
      </c>
      <c r="O97" s="192">
        <f>IFERROR(INDEX(Apoio!$B:$AB,MATCH($C97,Apoio!$B$1:$B$176,0),MATCH('Fluxo de Caixa '!O$5,Apoio!$B$4:$AB$4,0)+1),0)</f>
        <v/>
      </c>
      <c r="Q97" s="192">
        <f>SUM(D97:P97)</f>
        <v/>
      </c>
    </row>
    <row r="98" hidden="1" outlineLevel="1" ht="14.5" customFormat="1" customHeight="1" s="27">
      <c r="C98" s="191" t="inlineStr">
        <is>
          <t>LOCAÇÃO GERADOR</t>
        </is>
      </c>
      <c r="D98" s="192">
        <f>IFERROR(INDEX(Apoio!$B:$AB,MATCH($C98,Apoio!$B$1:$B$176,0),MATCH('Fluxo de Caixa '!D$5,Apoio!$B$4:$AB$4,0)+1),0)</f>
        <v/>
      </c>
      <c r="E98" s="192">
        <f>IFERROR(INDEX(Apoio!$B:$AB,MATCH($C98,Apoio!$B$1:$B$176,0),MATCH('Fluxo de Caixa '!E$5,Apoio!$B$4:$AB$4,0)+1),0)</f>
        <v/>
      </c>
      <c r="F98" s="192">
        <f>IFERROR(INDEX(Apoio!$B:$AB,MATCH($C98,Apoio!$B$1:$B$176,0),MATCH('Fluxo de Caixa '!F$5,Apoio!$B$4:$AB$4,0)+1),0)</f>
        <v/>
      </c>
      <c r="G98" s="192">
        <f>IFERROR(INDEX(Apoio!$B:$AB,MATCH($C98,Apoio!$B$1:$B$176,0),MATCH('Fluxo de Caixa '!G$5,Apoio!$B$4:$AB$4,0)+1),0)</f>
        <v/>
      </c>
      <c r="H98" s="192">
        <f>IFERROR(INDEX(Apoio!$B:$AB,MATCH($C98,Apoio!$B$1:$B$176,0),MATCH('Fluxo de Caixa '!H$5,Apoio!$B$4:$AB$4,0)+1),0)</f>
        <v/>
      </c>
      <c r="I98" s="192">
        <f>IFERROR(INDEX(Apoio!$B:$AB,MATCH($C98,Apoio!$B$1:$B$176,0),MATCH('Fluxo de Caixa '!I$5,Apoio!$B$4:$AB$4,0)+1),0)</f>
        <v/>
      </c>
      <c r="J98" s="192">
        <f>IFERROR(INDEX(Apoio!$B:$AB,MATCH($C98,Apoio!$B$1:$B$176,0),MATCH('Fluxo de Caixa '!J$5,Apoio!$B$4:$AB$4,0)+1),0)</f>
        <v/>
      </c>
      <c r="K98" s="192">
        <f>IFERROR(INDEX(Apoio!$B:$AB,MATCH($C98,Apoio!$B$1:$B$176,0),MATCH('Fluxo de Caixa '!K$5,Apoio!$B$4:$AB$4,0)+1),0)</f>
        <v/>
      </c>
      <c r="L98" s="192">
        <f>IFERROR(INDEX(Apoio!$B:$AB,MATCH($C98,Apoio!$B$1:$B$176,0),MATCH('Fluxo de Caixa '!L$5,Apoio!$B$4:$AB$4,0)+1),0)</f>
        <v/>
      </c>
      <c r="M98" s="192">
        <f>IFERROR(INDEX(Apoio!$B:$AB,MATCH($C98,Apoio!$B$1:$B$176,0),MATCH('Fluxo de Caixa '!M$5,Apoio!$B$4:$AB$4,0)+1),0)</f>
        <v/>
      </c>
      <c r="N98" s="192">
        <f>IFERROR(INDEX(Apoio!$B:$AB,MATCH($C98,Apoio!$B$1:$B$176,0),MATCH('Fluxo de Caixa '!N$5,Apoio!$B$4:$AB$4,0)+1),0)</f>
        <v/>
      </c>
      <c r="O98" s="192">
        <f>IFERROR(INDEX(Apoio!$B:$AB,MATCH($C98,Apoio!$B$1:$B$176,0),MATCH('Fluxo de Caixa '!O$5,Apoio!$B$4:$AB$4,0)+1),0)</f>
        <v/>
      </c>
      <c r="Q98" s="192">
        <f>SUM(D98:P98)</f>
        <v/>
      </c>
    </row>
    <row r="99" hidden="1" outlineLevel="1" ht="14.5" customFormat="1" customHeight="1" s="27">
      <c r="C99" s="191" t="inlineStr">
        <is>
          <t xml:space="preserve">LOCAÇÃO EQUIPAMENTOS </t>
        </is>
      </c>
      <c r="D99" s="192">
        <f>IFERROR(INDEX(Apoio!$B:$AB,MATCH($C99,Apoio!$B$1:$B$176,0),MATCH('Fluxo de Caixa '!D$5,Apoio!$B$4:$AB$4,0)+1),0)</f>
        <v/>
      </c>
      <c r="E99" s="192">
        <f>IFERROR(INDEX(Apoio!$B:$AB,MATCH($C99,Apoio!$B$1:$B$176,0),MATCH('Fluxo de Caixa '!E$5,Apoio!$B$4:$AB$4,0)+1),0)</f>
        <v/>
      </c>
      <c r="F99" s="192">
        <f>IFERROR(INDEX(Apoio!$B:$AB,MATCH($C99,Apoio!$B$1:$B$176,0),MATCH('Fluxo de Caixa '!F$5,Apoio!$B$4:$AB$4,0)+1),0)</f>
        <v/>
      </c>
      <c r="G99" s="192">
        <f>IFERROR(INDEX(Apoio!$B:$AB,MATCH($C99,Apoio!$B$1:$B$176,0),MATCH('Fluxo de Caixa '!G$5,Apoio!$B$4:$AB$4,0)+1),0)</f>
        <v/>
      </c>
      <c r="H99" s="192">
        <f>IFERROR(INDEX(Apoio!$B:$AB,MATCH($C99,Apoio!$B$1:$B$176,0),MATCH('Fluxo de Caixa '!H$5,Apoio!$B$4:$AB$4,0)+1),0)</f>
        <v/>
      </c>
      <c r="I99" s="192">
        <f>IFERROR(INDEX(Apoio!$B:$AB,MATCH($C99,Apoio!$B$1:$B$176,0),MATCH('Fluxo de Caixa '!I$5,Apoio!$B$4:$AB$4,0)+1),0)</f>
        <v/>
      </c>
      <c r="J99" s="192">
        <f>IFERROR(INDEX(Apoio!$B:$AB,MATCH($C99,Apoio!$B$1:$B$176,0),MATCH('Fluxo de Caixa '!J$5,Apoio!$B$4:$AB$4,0)+1),0)</f>
        <v/>
      </c>
      <c r="K99" s="192">
        <f>IFERROR(INDEX(Apoio!$B:$AB,MATCH($C99,Apoio!$B$1:$B$176,0),MATCH('Fluxo de Caixa '!K$5,Apoio!$B$4:$AB$4,0)+1),0)</f>
        <v/>
      </c>
      <c r="L99" s="192">
        <f>IFERROR(INDEX(Apoio!$B:$AB,MATCH($C99,Apoio!$B$1:$B$176,0),MATCH('Fluxo de Caixa '!L$5,Apoio!$B$4:$AB$4,0)+1),0)</f>
        <v/>
      </c>
      <c r="M99" s="192">
        <f>IFERROR(INDEX(Apoio!$B:$AB,MATCH($C99,Apoio!$B$1:$B$176,0),MATCH('Fluxo de Caixa '!M$5,Apoio!$B$4:$AB$4,0)+1),0)</f>
        <v/>
      </c>
      <c r="N99" s="192">
        <f>IFERROR(INDEX(Apoio!$B:$AB,MATCH($C99,Apoio!$B$1:$B$176,0),MATCH('Fluxo de Caixa '!N$5,Apoio!$B$4:$AB$4,0)+1),0)</f>
        <v/>
      </c>
      <c r="O99" s="192">
        <f>IFERROR(INDEX(Apoio!$B:$AB,MATCH($C99,Apoio!$B$1:$B$176,0),MATCH('Fluxo de Caixa '!O$5,Apoio!$B$4:$AB$4,0)+1),0)</f>
        <v/>
      </c>
      <c r="Q99" s="192">
        <f>SUM(D99:P99)</f>
        <v/>
      </c>
    </row>
    <row r="100" hidden="1" outlineLevel="1" ht="14.5" customFormat="1" customHeight="1" s="27">
      <c r="C100" s="191" t="inlineStr">
        <is>
          <t>LOCAÇÃO EMPILHADEIRA</t>
        </is>
      </c>
      <c r="D100" s="192">
        <f>IFERROR(INDEX(Apoio!$B:$AB,MATCH($C100,Apoio!$B$1:$B$176,0),MATCH('Fluxo de Caixa '!D$5,Apoio!$B$4:$AB$4,0)+1),0)</f>
        <v/>
      </c>
      <c r="E100" s="192">
        <f>IFERROR(INDEX(Apoio!$B:$AB,MATCH($C100,Apoio!$B$1:$B$176,0),MATCH('Fluxo de Caixa '!E$5,Apoio!$B$4:$AB$4,0)+1),0)</f>
        <v/>
      </c>
      <c r="F100" s="192">
        <f>IFERROR(INDEX(Apoio!$B:$AB,MATCH($C100,Apoio!$B$1:$B$176,0),MATCH('Fluxo de Caixa '!F$5,Apoio!$B$4:$AB$4,0)+1),0)</f>
        <v/>
      </c>
      <c r="G100" s="192">
        <f>IFERROR(INDEX(Apoio!$B:$AB,MATCH($C100,Apoio!$B$1:$B$176,0),MATCH('Fluxo de Caixa '!G$5,Apoio!$B$4:$AB$4,0)+1),0)</f>
        <v/>
      </c>
      <c r="H100" s="192">
        <f>IFERROR(INDEX(Apoio!$B:$AB,MATCH($C100,Apoio!$B$1:$B$176,0),MATCH('Fluxo de Caixa '!H$5,Apoio!$B$4:$AB$4,0)+1),0)</f>
        <v/>
      </c>
      <c r="I100" s="192">
        <f>IFERROR(INDEX(Apoio!$B:$AB,MATCH($C100,Apoio!$B$1:$B$176,0),MATCH('Fluxo de Caixa '!I$5,Apoio!$B$4:$AB$4,0)+1),0)</f>
        <v/>
      </c>
      <c r="J100" s="192">
        <f>IFERROR(INDEX(Apoio!$B:$AB,MATCH($C100,Apoio!$B$1:$B$176,0),MATCH('Fluxo de Caixa '!J$5,Apoio!$B$4:$AB$4,0)+1),0)</f>
        <v/>
      </c>
      <c r="K100" s="192">
        <f>IFERROR(INDEX(Apoio!$B:$AB,MATCH($C100,Apoio!$B$1:$B$176,0),MATCH('Fluxo de Caixa '!K$5,Apoio!$B$4:$AB$4,0)+1),0)</f>
        <v/>
      </c>
      <c r="L100" s="192">
        <f>IFERROR(INDEX(Apoio!$B:$AB,MATCH($C100,Apoio!$B$1:$B$176,0),MATCH('Fluxo de Caixa '!L$5,Apoio!$B$4:$AB$4,0)+1),0)</f>
        <v/>
      </c>
      <c r="M100" s="192">
        <f>IFERROR(INDEX(Apoio!$B:$AB,MATCH($C100,Apoio!$B$1:$B$176,0),MATCH('Fluxo de Caixa '!M$5,Apoio!$B$4:$AB$4,0)+1),0)</f>
        <v/>
      </c>
      <c r="N100" s="192">
        <f>IFERROR(INDEX(Apoio!$B:$AB,MATCH($C100,Apoio!$B$1:$B$176,0),MATCH('Fluxo de Caixa '!N$5,Apoio!$B$4:$AB$4,0)+1),0)</f>
        <v/>
      </c>
      <c r="O100" s="192">
        <f>IFERROR(INDEX(Apoio!$B:$AB,MATCH($C100,Apoio!$B$1:$B$176,0),MATCH('Fluxo de Caixa '!O$5,Apoio!$B$4:$AB$4,0)+1),0)</f>
        <v/>
      </c>
      <c r="Q100" s="192">
        <f>SUM(D100:P100)</f>
        <v/>
      </c>
    </row>
    <row r="101" hidden="1" outlineLevel="1" ht="14.5" customFormat="1" customHeight="1" s="27">
      <c r="C101" s="191" t="inlineStr">
        <is>
          <t xml:space="preserve">LOCAÇÃO CONTAINER </t>
        </is>
      </c>
      <c r="D101" s="192">
        <f>IFERROR(INDEX(Apoio!$B:$AB,MATCH($C101,Apoio!$B$1:$B$176,0),MATCH('Fluxo de Caixa '!D$5,Apoio!$B$4:$AB$4,0)+1),0)</f>
        <v/>
      </c>
      <c r="E101" s="192">
        <f>IFERROR(INDEX(Apoio!$B:$AB,MATCH($C101,Apoio!$B$1:$B$176,0),MATCH('Fluxo de Caixa '!E$5,Apoio!$B$4:$AB$4,0)+1),0)</f>
        <v/>
      </c>
      <c r="F101" s="192">
        <f>IFERROR(INDEX(Apoio!$B:$AB,MATCH($C101,Apoio!$B$1:$B$176,0),MATCH('Fluxo de Caixa '!F$5,Apoio!$B$4:$AB$4,0)+1),0)</f>
        <v/>
      </c>
      <c r="G101" s="192">
        <f>IFERROR(INDEX(Apoio!$B:$AB,MATCH($C101,Apoio!$B$1:$B$176,0),MATCH('Fluxo de Caixa '!G$5,Apoio!$B$4:$AB$4,0)+1),0)</f>
        <v/>
      </c>
      <c r="H101" s="192">
        <f>IFERROR(INDEX(Apoio!$B:$AB,MATCH($C101,Apoio!$B$1:$B$176,0),MATCH('Fluxo de Caixa '!H$5,Apoio!$B$4:$AB$4,0)+1),0)</f>
        <v/>
      </c>
      <c r="I101" s="192">
        <f>IFERROR(INDEX(Apoio!$B:$AB,MATCH($C101,Apoio!$B$1:$B$176,0),MATCH('Fluxo de Caixa '!I$5,Apoio!$B$4:$AB$4,0)+1),0)</f>
        <v/>
      </c>
      <c r="J101" s="192">
        <f>IFERROR(INDEX(Apoio!$B:$AB,MATCH($C101,Apoio!$B$1:$B$176,0),MATCH('Fluxo de Caixa '!J$5,Apoio!$B$4:$AB$4,0)+1),0)</f>
        <v/>
      </c>
      <c r="K101" s="192">
        <f>IFERROR(INDEX(Apoio!$B:$AB,MATCH($C101,Apoio!$B$1:$B$176,0),MATCH('Fluxo de Caixa '!K$5,Apoio!$B$4:$AB$4,0)+1),0)</f>
        <v/>
      </c>
      <c r="L101" s="192">
        <f>IFERROR(INDEX(Apoio!$B:$AB,MATCH($C101,Apoio!$B$1:$B$176,0),MATCH('Fluxo de Caixa '!L$5,Apoio!$B$4:$AB$4,0)+1),0)</f>
        <v/>
      </c>
      <c r="M101" s="192">
        <f>IFERROR(INDEX(Apoio!$B:$AB,MATCH($C101,Apoio!$B$1:$B$176,0),MATCH('Fluxo de Caixa '!M$5,Apoio!$B$4:$AB$4,0)+1),0)</f>
        <v/>
      </c>
      <c r="N101" s="192">
        <f>IFERROR(INDEX(Apoio!$B:$AB,MATCH($C101,Apoio!$B$1:$B$176,0),MATCH('Fluxo de Caixa '!N$5,Apoio!$B$4:$AB$4,0)+1),0)</f>
        <v/>
      </c>
      <c r="O101" s="192">
        <f>IFERROR(INDEX(Apoio!$B:$AB,MATCH($C101,Apoio!$B$1:$B$176,0),MATCH('Fluxo de Caixa '!O$5,Apoio!$B$4:$AB$4,0)+1),0)</f>
        <v/>
      </c>
      <c r="Q101" s="192">
        <f>SUM(D101:P101)</f>
        <v/>
      </c>
    </row>
    <row r="102" hidden="1" outlineLevel="1" ht="14.5" customFormat="1" customHeight="1" s="27">
      <c r="C102" s="191" t="inlineStr">
        <is>
          <t>LOCAÇÃO ANDAIMES</t>
        </is>
      </c>
      <c r="D102" s="192">
        <f>IFERROR(INDEX(Apoio!$B:$AB,MATCH($C102,Apoio!$B$1:$B$176,0),MATCH('Fluxo de Caixa '!D$5,Apoio!$B$4:$AB$4,0)+1),0)</f>
        <v/>
      </c>
      <c r="E102" s="192">
        <f>IFERROR(INDEX(Apoio!$B:$AB,MATCH($C102,Apoio!$B$1:$B$176,0),MATCH('Fluxo de Caixa '!E$5,Apoio!$B$4:$AB$4,0)+1),0)</f>
        <v/>
      </c>
      <c r="F102" s="192">
        <f>IFERROR(INDEX(Apoio!$B:$AB,MATCH($C102,Apoio!$B$1:$B$176,0),MATCH('Fluxo de Caixa '!F$5,Apoio!$B$4:$AB$4,0)+1),0)</f>
        <v/>
      </c>
      <c r="G102" s="192">
        <f>IFERROR(INDEX(Apoio!$B:$AB,MATCH($C102,Apoio!$B$1:$B$176,0),MATCH('Fluxo de Caixa '!G$5,Apoio!$B$4:$AB$4,0)+1),0)</f>
        <v/>
      </c>
      <c r="H102" s="192">
        <f>IFERROR(INDEX(Apoio!$B:$AB,MATCH($C102,Apoio!$B$1:$B$176,0),MATCH('Fluxo de Caixa '!H$5,Apoio!$B$4:$AB$4,0)+1),0)</f>
        <v/>
      </c>
      <c r="I102" s="192">
        <f>IFERROR(INDEX(Apoio!$B:$AB,MATCH($C102,Apoio!$B$1:$B$176,0),MATCH('Fluxo de Caixa '!I$5,Apoio!$B$4:$AB$4,0)+1),0)</f>
        <v/>
      </c>
      <c r="J102" s="192">
        <f>IFERROR(INDEX(Apoio!$B:$AB,MATCH($C102,Apoio!$B$1:$B$176,0),MATCH('Fluxo de Caixa '!J$5,Apoio!$B$4:$AB$4,0)+1),0)</f>
        <v/>
      </c>
      <c r="K102" s="192">
        <f>IFERROR(INDEX(Apoio!$B:$AB,MATCH($C102,Apoio!$B$1:$B$176,0),MATCH('Fluxo de Caixa '!K$5,Apoio!$B$4:$AB$4,0)+1),0)</f>
        <v/>
      </c>
      <c r="L102" s="192">
        <f>IFERROR(INDEX(Apoio!$B:$AB,MATCH($C102,Apoio!$B$1:$B$176,0),MATCH('Fluxo de Caixa '!L$5,Apoio!$B$4:$AB$4,0)+1),0)</f>
        <v/>
      </c>
      <c r="M102" s="192">
        <f>IFERROR(INDEX(Apoio!$B:$AB,MATCH($C102,Apoio!$B$1:$B$176,0),MATCH('Fluxo de Caixa '!M$5,Apoio!$B$4:$AB$4,0)+1),0)</f>
        <v/>
      </c>
      <c r="N102" s="192">
        <f>IFERROR(INDEX(Apoio!$B:$AB,MATCH($C102,Apoio!$B$1:$B$176,0),MATCH('Fluxo de Caixa '!N$5,Apoio!$B$4:$AB$4,0)+1),0)</f>
        <v/>
      </c>
      <c r="O102" s="192">
        <f>IFERROR(INDEX(Apoio!$B:$AB,MATCH($C102,Apoio!$B$1:$B$176,0),MATCH('Fluxo de Caixa '!O$5,Apoio!$B$4:$AB$4,0)+1),0)</f>
        <v/>
      </c>
      <c r="Q102" s="192">
        <f>SUM(D102:P102)</f>
        <v/>
      </c>
    </row>
    <row r="103" hidden="1" outlineLevel="1" ht="14.5" customFormat="1" customHeight="1" s="27">
      <c r="C103" s="191" t="inlineStr">
        <is>
          <t xml:space="preserve">LOCAÇAO VEICULOS </t>
        </is>
      </c>
      <c r="D103" s="192">
        <f>IFERROR(INDEX(Apoio!$B:$AB,MATCH($C103,Apoio!$B$1:$B$176,0),MATCH('Fluxo de Caixa '!D$5,Apoio!$B$4:$AB$4,0)+1),0)</f>
        <v/>
      </c>
      <c r="E103" s="192">
        <f>IFERROR(INDEX(Apoio!$B:$AB,MATCH($C103,Apoio!$B$1:$B$176,0),MATCH('Fluxo de Caixa '!E$5,Apoio!$B$4:$AB$4,0)+1),0)</f>
        <v/>
      </c>
      <c r="F103" s="192">
        <f>IFERROR(INDEX(Apoio!$B:$AB,MATCH($C103,Apoio!$B$1:$B$176,0),MATCH('Fluxo de Caixa '!F$5,Apoio!$B$4:$AB$4,0)+1),0)</f>
        <v/>
      </c>
      <c r="G103" s="192">
        <f>IFERROR(INDEX(Apoio!$B:$AB,MATCH($C103,Apoio!$B$1:$B$176,0),MATCH('Fluxo de Caixa '!G$5,Apoio!$B$4:$AB$4,0)+1),0)</f>
        <v/>
      </c>
      <c r="H103" s="192">
        <f>IFERROR(INDEX(Apoio!$B:$AB,MATCH($C103,Apoio!$B$1:$B$176,0),MATCH('Fluxo de Caixa '!H$5,Apoio!$B$4:$AB$4,0)+1),0)</f>
        <v/>
      </c>
      <c r="I103" s="192">
        <f>IFERROR(INDEX(Apoio!$B:$AB,MATCH($C103,Apoio!$B$1:$B$176,0),MATCH('Fluxo de Caixa '!I$5,Apoio!$B$4:$AB$4,0)+1),0)</f>
        <v/>
      </c>
      <c r="J103" s="192">
        <f>IFERROR(INDEX(Apoio!$B:$AB,MATCH($C103,Apoio!$B$1:$B$176,0),MATCH('Fluxo de Caixa '!J$5,Apoio!$B$4:$AB$4,0)+1),0)</f>
        <v/>
      </c>
      <c r="K103" s="192">
        <f>IFERROR(INDEX(Apoio!$B:$AB,MATCH($C103,Apoio!$B$1:$B$176,0),MATCH('Fluxo de Caixa '!K$5,Apoio!$B$4:$AB$4,0)+1),0)</f>
        <v/>
      </c>
      <c r="L103" s="192">
        <f>IFERROR(INDEX(Apoio!$B:$AB,MATCH($C103,Apoio!$B$1:$B$176,0),MATCH('Fluxo de Caixa '!L$5,Apoio!$B$4:$AB$4,0)+1),0)</f>
        <v/>
      </c>
      <c r="M103" s="192">
        <f>IFERROR(INDEX(Apoio!$B:$AB,MATCH($C103,Apoio!$B$1:$B$176,0),MATCH('Fluxo de Caixa '!M$5,Apoio!$B$4:$AB$4,0)+1),0)</f>
        <v/>
      </c>
      <c r="N103" s="192">
        <f>IFERROR(INDEX(Apoio!$B:$AB,MATCH($C103,Apoio!$B$1:$B$176,0),MATCH('Fluxo de Caixa '!N$5,Apoio!$B$4:$AB$4,0)+1),0)</f>
        <v/>
      </c>
      <c r="O103" s="192">
        <f>IFERROR(INDEX(Apoio!$B:$AB,MATCH($C103,Apoio!$B$1:$B$176,0),MATCH('Fluxo de Caixa '!O$5,Apoio!$B$4:$AB$4,0)+1),0)</f>
        <v/>
      </c>
      <c r="Q103" s="192">
        <f>SUM(D103:P103)</f>
        <v/>
      </c>
    </row>
    <row r="104" hidden="1" outlineLevel="1" ht="14.5" customFormat="1" customHeight="1" s="27">
      <c r="C104" s="191" t="inlineStr">
        <is>
          <t xml:space="preserve">LOCAÇAO CAÇAMBA P/ RESIDUOS </t>
        </is>
      </c>
      <c r="D104" s="192">
        <f>IFERROR(INDEX(Apoio!$B:$AB,MATCH($C104,Apoio!$B$1:$B$176,0),MATCH('Fluxo de Caixa '!D$5,Apoio!$B$4:$AB$4,0)+1),0)</f>
        <v/>
      </c>
      <c r="E104" s="192">
        <f>IFERROR(INDEX(Apoio!$B:$AB,MATCH($C104,Apoio!$B$1:$B$176,0),MATCH('Fluxo de Caixa '!E$5,Apoio!$B$4:$AB$4,0)+1),0)</f>
        <v/>
      </c>
      <c r="F104" s="192">
        <f>IFERROR(INDEX(Apoio!$B:$AB,MATCH($C104,Apoio!$B$1:$B$176,0),MATCH('Fluxo de Caixa '!F$5,Apoio!$B$4:$AB$4,0)+1),0)</f>
        <v/>
      </c>
      <c r="G104" s="192">
        <f>IFERROR(INDEX(Apoio!$B:$AB,MATCH($C104,Apoio!$B$1:$B$176,0),MATCH('Fluxo de Caixa '!G$5,Apoio!$B$4:$AB$4,0)+1),0)</f>
        <v/>
      </c>
      <c r="H104" s="192">
        <f>IFERROR(INDEX(Apoio!$B:$AB,MATCH($C104,Apoio!$B$1:$B$176,0),MATCH('Fluxo de Caixa '!H$5,Apoio!$B$4:$AB$4,0)+1),0)</f>
        <v/>
      </c>
      <c r="I104" s="192">
        <f>IFERROR(INDEX(Apoio!$B:$AB,MATCH($C104,Apoio!$B$1:$B$176,0),MATCH('Fluxo de Caixa '!I$5,Apoio!$B$4:$AB$4,0)+1),0)</f>
        <v/>
      </c>
      <c r="J104" s="192">
        <f>IFERROR(INDEX(Apoio!$B:$AB,MATCH($C104,Apoio!$B$1:$B$176,0),MATCH('Fluxo de Caixa '!J$5,Apoio!$B$4:$AB$4,0)+1),0)</f>
        <v/>
      </c>
      <c r="K104" s="192">
        <f>IFERROR(INDEX(Apoio!$B:$AB,MATCH($C104,Apoio!$B$1:$B$176,0),MATCH('Fluxo de Caixa '!K$5,Apoio!$B$4:$AB$4,0)+1),0)</f>
        <v/>
      </c>
      <c r="L104" s="192">
        <f>IFERROR(INDEX(Apoio!$B:$AB,MATCH($C104,Apoio!$B$1:$B$176,0),MATCH('Fluxo de Caixa '!L$5,Apoio!$B$4:$AB$4,0)+1),0)</f>
        <v/>
      </c>
      <c r="M104" s="192">
        <f>IFERROR(INDEX(Apoio!$B:$AB,MATCH($C104,Apoio!$B$1:$B$176,0),MATCH('Fluxo de Caixa '!M$5,Apoio!$B$4:$AB$4,0)+1),0)</f>
        <v/>
      </c>
      <c r="N104" s="192">
        <f>IFERROR(INDEX(Apoio!$B:$AB,MATCH($C104,Apoio!$B$1:$B$176,0),MATCH('Fluxo de Caixa '!N$5,Apoio!$B$4:$AB$4,0)+1),0)</f>
        <v/>
      </c>
      <c r="O104" s="192">
        <f>IFERROR(INDEX(Apoio!$B:$AB,MATCH($C104,Apoio!$B$1:$B$176,0),MATCH('Fluxo de Caixa '!O$5,Apoio!$B$4:$AB$4,0)+1),0)</f>
        <v/>
      </c>
      <c r="Q104" s="192">
        <f>SUM(D104:P104)</f>
        <v/>
      </c>
    </row>
    <row r="105" hidden="1" outlineLevel="1" ht="14.25" customFormat="1" customHeight="1" s="27">
      <c r="C105" s="191" t="inlineStr">
        <is>
          <t>LOCAÇAO RADIOS DE COMUNICAÇÃO</t>
        </is>
      </c>
      <c r="D105" s="192">
        <f>IFERROR(INDEX(Apoio!$B:$AB,MATCH($C105,Apoio!$B$1:$B$176,0),MATCH('Fluxo de Caixa '!D$5,Apoio!$B$4:$AB$4,0)+1),0)</f>
        <v/>
      </c>
      <c r="E105" s="192">
        <f>IFERROR(INDEX(Apoio!$B:$AB,MATCH($C105,Apoio!$B$1:$B$176,0),MATCH('Fluxo de Caixa '!E$5,Apoio!$B$4:$AB$4,0)+1),0)</f>
        <v/>
      </c>
      <c r="F105" s="192">
        <f>IFERROR(INDEX(Apoio!$B:$AB,MATCH($C105,Apoio!$B$1:$B$176,0),MATCH('Fluxo de Caixa '!F$5,Apoio!$B$4:$AB$4,0)+1),0)</f>
        <v/>
      </c>
      <c r="G105" s="192">
        <f>IFERROR(INDEX(Apoio!$B:$AB,MATCH($C105,Apoio!$B$1:$B$176,0),MATCH('Fluxo de Caixa '!G$5,Apoio!$B$4:$AB$4,0)+1),0)</f>
        <v/>
      </c>
      <c r="H105" s="192">
        <f>IFERROR(INDEX(Apoio!$B:$AB,MATCH($C105,Apoio!$B$1:$B$176,0),MATCH('Fluxo de Caixa '!H$5,Apoio!$B$4:$AB$4,0)+1),0)</f>
        <v/>
      </c>
      <c r="I105" s="192">
        <f>IFERROR(INDEX(Apoio!$B:$AB,MATCH($C105,Apoio!$B$1:$B$176,0),MATCH('Fluxo de Caixa '!I$5,Apoio!$B$4:$AB$4,0)+1),0)</f>
        <v/>
      </c>
      <c r="J105" s="192">
        <f>IFERROR(INDEX(Apoio!$B:$AB,MATCH($C105,Apoio!$B$1:$B$176,0),MATCH('Fluxo de Caixa '!J$5,Apoio!$B$4:$AB$4,0)+1),0)</f>
        <v/>
      </c>
      <c r="K105" s="192">
        <f>IFERROR(INDEX(Apoio!$B:$AB,MATCH($C105,Apoio!$B$1:$B$176,0),MATCH('Fluxo de Caixa '!K$5,Apoio!$B$4:$AB$4,0)+1),0)</f>
        <v/>
      </c>
      <c r="L105" s="192">
        <f>IFERROR(INDEX(Apoio!$B:$AB,MATCH($C105,Apoio!$B$1:$B$176,0),MATCH('Fluxo de Caixa '!L$5,Apoio!$B$4:$AB$4,0)+1),0)</f>
        <v/>
      </c>
      <c r="M105" s="192">
        <f>IFERROR(INDEX(Apoio!$B:$AB,MATCH($C105,Apoio!$B$1:$B$176,0),MATCH('Fluxo de Caixa '!M$5,Apoio!$B$4:$AB$4,0)+1),0)</f>
        <v/>
      </c>
      <c r="N105" s="192">
        <f>IFERROR(INDEX(Apoio!$B:$AB,MATCH($C105,Apoio!$B$1:$B$176,0),MATCH('Fluxo de Caixa '!N$5,Apoio!$B$4:$AB$4,0)+1),0)</f>
        <v/>
      </c>
      <c r="O105" s="192">
        <f>IFERROR(INDEX(Apoio!$B:$AB,MATCH($C105,Apoio!$B$1:$B$176,0),MATCH('Fluxo de Caixa '!O$5,Apoio!$B$4:$AB$4,0)+1),0)</f>
        <v/>
      </c>
      <c r="Q105" s="192">
        <f>SUM(D105:P105)</f>
        <v/>
      </c>
    </row>
    <row r="106" hidden="1" outlineLevel="1" ht="14.25" customFormat="1" customHeight="1" s="27">
      <c r="C106" s="191" t="inlineStr">
        <is>
          <t xml:space="preserve">LOCAÇAO BANHEIRO QUIMICO </t>
        </is>
      </c>
      <c r="D106" s="192">
        <f>IFERROR(INDEX(Apoio!$B:$AB,MATCH($C106,Apoio!$B$1:$B$176,0),MATCH('Fluxo de Caixa '!D$5,Apoio!$B$4:$AB$4,0)+1),0)</f>
        <v/>
      </c>
      <c r="E106" s="192">
        <f>IFERROR(INDEX(Apoio!$B:$AB,MATCH($C106,Apoio!$B$1:$B$176,0),MATCH('Fluxo de Caixa '!E$5,Apoio!$B$4:$AB$4,0)+1),0)</f>
        <v/>
      </c>
      <c r="F106" s="192">
        <f>IFERROR(INDEX(Apoio!$B:$AB,MATCH($C106,Apoio!$B$1:$B$176,0),MATCH('Fluxo de Caixa '!F$5,Apoio!$B$4:$AB$4,0)+1),0)</f>
        <v/>
      </c>
      <c r="G106" s="192">
        <f>IFERROR(INDEX(Apoio!$B:$AB,MATCH($C106,Apoio!$B$1:$B$176,0),MATCH('Fluxo de Caixa '!G$5,Apoio!$B$4:$AB$4,0)+1),0)</f>
        <v/>
      </c>
      <c r="H106" s="192">
        <f>IFERROR(INDEX(Apoio!$B:$AB,MATCH($C106,Apoio!$B$1:$B$176,0),MATCH('Fluxo de Caixa '!H$5,Apoio!$B$4:$AB$4,0)+1),0)</f>
        <v/>
      </c>
      <c r="I106" s="192">
        <f>IFERROR(INDEX(Apoio!$B:$AB,MATCH($C106,Apoio!$B$1:$B$176,0),MATCH('Fluxo de Caixa '!I$5,Apoio!$B$4:$AB$4,0)+1),0)</f>
        <v/>
      </c>
      <c r="J106" s="192">
        <f>IFERROR(INDEX(Apoio!$B:$AB,MATCH($C106,Apoio!$B$1:$B$176,0),MATCH('Fluxo de Caixa '!J$5,Apoio!$B$4:$AB$4,0)+1),0)</f>
        <v/>
      </c>
      <c r="K106" s="192">
        <f>IFERROR(INDEX(Apoio!$B:$AB,MATCH($C106,Apoio!$B$1:$B$176,0),MATCH('Fluxo de Caixa '!K$5,Apoio!$B$4:$AB$4,0)+1),0)</f>
        <v/>
      </c>
      <c r="L106" s="192">
        <f>IFERROR(INDEX(Apoio!$B:$AB,MATCH($C106,Apoio!$B$1:$B$176,0),MATCH('Fluxo de Caixa '!L$5,Apoio!$B$4:$AB$4,0)+1),0)</f>
        <v/>
      </c>
      <c r="M106" s="192">
        <f>IFERROR(INDEX(Apoio!$B:$AB,MATCH($C106,Apoio!$B$1:$B$176,0),MATCH('Fluxo de Caixa '!M$5,Apoio!$B$4:$AB$4,0)+1),0)</f>
        <v/>
      </c>
      <c r="N106" s="192">
        <f>IFERROR(INDEX(Apoio!$B:$AB,MATCH($C106,Apoio!$B$1:$B$176,0),MATCH('Fluxo de Caixa '!N$5,Apoio!$B$4:$AB$4,0)+1),0)</f>
        <v/>
      </c>
      <c r="O106" s="192">
        <f>IFERROR(INDEX(Apoio!$B:$AB,MATCH($C106,Apoio!$B$1:$B$176,0),MATCH('Fluxo de Caixa '!O$5,Apoio!$B$4:$AB$4,0)+1),0)</f>
        <v/>
      </c>
      <c r="Q106" s="192">
        <f>SUM(D106:P106)</f>
        <v/>
      </c>
    </row>
    <row r="107" hidden="1" outlineLevel="1" ht="14.25" customFormat="1" customHeight="1" s="27">
      <c r="C107" s="191" t="inlineStr">
        <is>
          <t>LOCAÇAO PLATAFORMA ELEVATORIA</t>
        </is>
      </c>
      <c r="D107" s="192">
        <f>IFERROR(INDEX(Apoio!$B:$AB,MATCH($C107,Apoio!$B$1:$B$176,0),MATCH('Fluxo de Caixa '!D$5,Apoio!$B$4:$AB$4,0)+1),0)</f>
        <v/>
      </c>
      <c r="E107" s="192">
        <f>IFERROR(INDEX(Apoio!$B:$AB,MATCH($C107,Apoio!$B$1:$B$176,0),MATCH('Fluxo de Caixa '!E$5,Apoio!$B$4:$AB$4,0)+1),0)</f>
        <v/>
      </c>
      <c r="F107" s="192">
        <f>IFERROR(INDEX(Apoio!$B:$AB,MATCH($C107,Apoio!$B$1:$B$176,0),MATCH('Fluxo de Caixa '!F$5,Apoio!$B$4:$AB$4,0)+1),0)</f>
        <v/>
      </c>
      <c r="G107" s="192">
        <f>IFERROR(INDEX(Apoio!$B:$AB,MATCH($C107,Apoio!$B$1:$B$176,0),MATCH('Fluxo de Caixa '!G$5,Apoio!$B$4:$AB$4,0)+1),0)</f>
        <v/>
      </c>
      <c r="H107" s="192">
        <f>IFERROR(INDEX(Apoio!$B:$AB,MATCH($C107,Apoio!$B$1:$B$176,0),MATCH('Fluxo de Caixa '!H$5,Apoio!$B$4:$AB$4,0)+1),0)</f>
        <v/>
      </c>
      <c r="I107" s="192">
        <f>IFERROR(INDEX(Apoio!$B:$AB,MATCH($C107,Apoio!$B$1:$B$176,0),MATCH('Fluxo de Caixa '!I$5,Apoio!$B$4:$AB$4,0)+1),0)</f>
        <v/>
      </c>
      <c r="J107" s="192">
        <f>IFERROR(INDEX(Apoio!$B:$AB,MATCH($C107,Apoio!$B$1:$B$176,0),MATCH('Fluxo de Caixa '!J$5,Apoio!$B$4:$AB$4,0)+1),0)</f>
        <v/>
      </c>
      <c r="K107" s="192">
        <f>IFERROR(INDEX(Apoio!$B:$AB,MATCH($C107,Apoio!$B$1:$B$176,0),MATCH('Fluxo de Caixa '!K$5,Apoio!$B$4:$AB$4,0)+1),0)</f>
        <v/>
      </c>
      <c r="L107" s="192">
        <f>IFERROR(INDEX(Apoio!$B:$AB,MATCH($C107,Apoio!$B$1:$B$176,0),MATCH('Fluxo de Caixa '!L$5,Apoio!$B$4:$AB$4,0)+1),0)</f>
        <v/>
      </c>
      <c r="M107" s="192">
        <f>IFERROR(INDEX(Apoio!$B:$AB,MATCH($C107,Apoio!$B$1:$B$176,0),MATCH('Fluxo de Caixa '!M$5,Apoio!$B$4:$AB$4,0)+1),0)</f>
        <v/>
      </c>
      <c r="N107" s="192">
        <f>IFERROR(INDEX(Apoio!$B:$AB,MATCH($C107,Apoio!$B$1:$B$176,0),MATCH('Fluxo de Caixa '!N$5,Apoio!$B$4:$AB$4,0)+1),0)</f>
        <v/>
      </c>
      <c r="O107" s="192">
        <f>IFERROR(INDEX(Apoio!$B:$AB,MATCH($C107,Apoio!$B$1:$B$176,0),MATCH('Fluxo de Caixa '!O$5,Apoio!$B$4:$AB$4,0)+1),0)</f>
        <v/>
      </c>
      <c r="Q107" s="192">
        <f>SUM(D107:P107)</f>
        <v/>
      </c>
    </row>
    <row r="108" hidden="1" outlineLevel="1" ht="14.25" customFormat="1" customHeight="1" s="27">
      <c r="C108" s="191" t="inlineStr">
        <is>
          <t xml:space="preserve">LOCAÇÃO AMBULANCIA / PRIMEIROS SOCORROS </t>
        </is>
      </c>
      <c r="D108" s="192">
        <f>IFERROR(INDEX(Apoio!$B:$AB,MATCH($C108,Apoio!$B$1:$B$176,0),MATCH('Fluxo de Caixa '!D$5,Apoio!$B$4:$AB$4,0)+1),0)</f>
        <v/>
      </c>
      <c r="E108" s="192">
        <f>IFERROR(INDEX(Apoio!$B:$AB,MATCH($C108,Apoio!$B$1:$B$176,0),MATCH('Fluxo de Caixa '!E$5,Apoio!$B$4:$AB$4,0)+1),0)</f>
        <v/>
      </c>
      <c r="F108" s="192">
        <f>IFERROR(INDEX(Apoio!$B:$AB,MATCH($C108,Apoio!$B$1:$B$176,0),MATCH('Fluxo de Caixa '!F$5,Apoio!$B$4:$AB$4,0)+1),0)</f>
        <v/>
      </c>
      <c r="G108" s="192">
        <f>IFERROR(INDEX(Apoio!$B:$AB,MATCH($C108,Apoio!$B$1:$B$176,0),MATCH('Fluxo de Caixa '!G$5,Apoio!$B$4:$AB$4,0)+1),0)</f>
        <v/>
      </c>
      <c r="H108" s="192">
        <f>IFERROR(INDEX(Apoio!$B:$AB,MATCH($C108,Apoio!$B$1:$B$176,0),MATCH('Fluxo de Caixa '!H$5,Apoio!$B$4:$AB$4,0)+1),0)</f>
        <v/>
      </c>
      <c r="I108" s="192">
        <f>IFERROR(INDEX(Apoio!$B:$AB,MATCH($C108,Apoio!$B$1:$B$176,0),MATCH('Fluxo de Caixa '!I$5,Apoio!$B$4:$AB$4,0)+1),0)</f>
        <v/>
      </c>
      <c r="J108" s="192">
        <f>IFERROR(INDEX(Apoio!$B:$AB,MATCH($C108,Apoio!$B$1:$B$176,0),MATCH('Fluxo de Caixa '!J$5,Apoio!$B$4:$AB$4,0)+1),0)</f>
        <v/>
      </c>
      <c r="K108" s="192">
        <f>IFERROR(INDEX(Apoio!$B:$AB,MATCH($C108,Apoio!$B$1:$B$176,0),MATCH('Fluxo de Caixa '!K$5,Apoio!$B$4:$AB$4,0)+1),0)</f>
        <v/>
      </c>
      <c r="L108" s="192">
        <f>IFERROR(INDEX(Apoio!$B:$AB,MATCH($C108,Apoio!$B$1:$B$176,0),MATCH('Fluxo de Caixa '!L$5,Apoio!$B$4:$AB$4,0)+1),0)</f>
        <v/>
      </c>
      <c r="M108" s="192">
        <f>IFERROR(INDEX(Apoio!$B:$AB,MATCH($C108,Apoio!$B$1:$B$176,0),MATCH('Fluxo de Caixa '!M$5,Apoio!$B$4:$AB$4,0)+1),0)</f>
        <v/>
      </c>
      <c r="N108" s="192">
        <f>IFERROR(INDEX(Apoio!$B:$AB,MATCH($C108,Apoio!$B$1:$B$176,0),MATCH('Fluxo de Caixa '!N$5,Apoio!$B$4:$AB$4,0)+1),0)</f>
        <v/>
      </c>
      <c r="O108" s="192">
        <f>IFERROR(INDEX(Apoio!$B:$AB,MATCH($C108,Apoio!$B$1:$B$176,0),MATCH('Fluxo de Caixa '!O$5,Apoio!$B$4:$AB$4,0)+1),0)</f>
        <v/>
      </c>
      <c r="Q108" s="192">
        <f>SUM(D108:P108)</f>
        <v/>
      </c>
    </row>
    <row r="109" hidden="1" outlineLevel="1" ht="14.25" customFormat="1" customHeight="1" s="27">
      <c r="C109" s="191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Q109" s="192" t="n"/>
    </row>
    <row r="110" collapsed="1" ht="14.25" customFormat="1" customHeight="1" s="27">
      <c r="C110" s="148" t="inlineStr">
        <is>
          <t>Gastos com Máquinas e Equipamentos</t>
        </is>
      </c>
      <c r="D110" s="190">
        <f>SUM(D111:D124)</f>
        <v/>
      </c>
      <c r="E110" s="190">
        <f>SUM(E111:E124)</f>
        <v/>
      </c>
      <c r="F110" s="190">
        <f>SUM(F111:F124)</f>
        <v/>
      </c>
      <c r="G110" s="190">
        <f>SUM(G111:G124)</f>
        <v/>
      </c>
      <c r="H110" s="190">
        <f>SUM(H111:H124)</f>
        <v/>
      </c>
      <c r="I110" s="190">
        <f>SUM(I111:I124)</f>
        <v/>
      </c>
      <c r="J110" s="190">
        <f>SUM(J111:J124)</f>
        <v/>
      </c>
      <c r="K110" s="190">
        <f>SUM(K111:K124)</f>
        <v/>
      </c>
      <c r="L110" s="190">
        <f>SUM(L111:L124)</f>
        <v/>
      </c>
      <c r="M110" s="190">
        <f>SUM(M111:M124)</f>
        <v/>
      </c>
      <c r="N110" s="190">
        <f>SUM(N111:N124)</f>
        <v/>
      </c>
      <c r="O110" s="190">
        <f>SUM(O111:O124)</f>
        <v/>
      </c>
      <c r="Q110" s="190">
        <f>SUM(Q111:Q124)</f>
        <v/>
      </c>
    </row>
    <row r="111" hidden="1" outlineLevel="1" ht="14.25" customFormat="1" customHeight="1" s="27">
      <c r="C111" s="191" t="inlineStr">
        <is>
          <t xml:space="preserve">MAQUINAS / FERRAMENTAS COMBUSTÃO </t>
        </is>
      </c>
      <c r="D111" s="192">
        <f>IFERROR(INDEX(Apoio!$B:$AB,MATCH($C111,Apoio!$B$1:$B$176,0),MATCH('Fluxo de Caixa '!D$5,Apoio!$B$4:$AB$4,0)+1),0)</f>
        <v/>
      </c>
      <c r="E111" s="192">
        <f>IFERROR(INDEX(Apoio!$B:$AB,MATCH($C111,Apoio!$B$1:$B$176,0),MATCH('Fluxo de Caixa '!E$5,Apoio!$B$4:$AB$4,0)+1),0)</f>
        <v/>
      </c>
      <c r="F111" s="192">
        <f>IFERROR(INDEX(Apoio!$B:$AB,MATCH($C111,Apoio!$B$1:$B$176,0),MATCH('Fluxo de Caixa '!F$5,Apoio!$B$4:$AB$4,0)+1),0)</f>
        <v/>
      </c>
      <c r="G111" s="192">
        <f>IFERROR(INDEX(Apoio!$B:$AB,MATCH($C111,Apoio!$B$1:$B$176,0),MATCH('Fluxo de Caixa '!G$5,Apoio!$B$4:$AB$4,0)+1),0)</f>
        <v/>
      </c>
      <c r="H111" s="192">
        <f>IFERROR(INDEX(Apoio!$B:$AB,MATCH($C111,Apoio!$B$1:$B$176,0),MATCH('Fluxo de Caixa '!H$5,Apoio!$B$4:$AB$4,0)+1),0)</f>
        <v/>
      </c>
      <c r="I111" s="192">
        <f>IFERROR(INDEX(Apoio!$B:$AB,MATCH($C111,Apoio!$B$1:$B$176,0),MATCH('Fluxo de Caixa '!I$5,Apoio!$B$4:$AB$4,0)+1),0)</f>
        <v/>
      </c>
      <c r="J111" s="192">
        <f>IFERROR(INDEX(Apoio!$B:$AB,MATCH($C111,Apoio!$B$1:$B$176,0),MATCH('Fluxo de Caixa '!J$5,Apoio!$B$4:$AB$4,0)+1),0)</f>
        <v/>
      </c>
      <c r="K111" s="192">
        <f>IFERROR(INDEX(Apoio!$B:$AB,MATCH($C111,Apoio!$B$1:$B$176,0),MATCH('Fluxo de Caixa '!K$5,Apoio!$B$4:$AB$4,0)+1),0)</f>
        <v/>
      </c>
      <c r="L111" s="192">
        <f>IFERROR(INDEX(Apoio!$B:$AB,MATCH($C111,Apoio!$B$1:$B$176,0),MATCH('Fluxo de Caixa '!L$5,Apoio!$B$4:$AB$4,0)+1),0)</f>
        <v/>
      </c>
      <c r="M111" s="192">
        <f>IFERROR(INDEX(Apoio!$B:$AB,MATCH($C111,Apoio!$B$1:$B$176,0),MATCH('Fluxo de Caixa '!M$5,Apoio!$B$4:$AB$4,0)+1),0)</f>
        <v/>
      </c>
      <c r="N111" s="192">
        <f>IFERROR(INDEX(Apoio!$B:$AB,MATCH($C111,Apoio!$B$1:$B$176,0),MATCH('Fluxo de Caixa '!N$5,Apoio!$B$4:$AB$4,0)+1),0)</f>
        <v/>
      </c>
      <c r="O111" s="192">
        <f>IFERROR(INDEX(Apoio!$B:$AB,MATCH($C111,Apoio!$B$1:$B$176,0),MATCH('Fluxo de Caixa '!O$5,Apoio!$B$4:$AB$4,0)+1),0)</f>
        <v/>
      </c>
      <c r="Q111" s="192">
        <f>SUM(D111:P111)</f>
        <v/>
      </c>
    </row>
    <row r="112" hidden="1" outlineLevel="1" ht="14.25" customFormat="1" customHeight="1" s="27">
      <c r="C112" s="191" t="inlineStr">
        <is>
          <t>MAQUINAS / FERRAMENTAS ELETRICAS</t>
        </is>
      </c>
      <c r="D112" s="192">
        <f>IFERROR(INDEX(Apoio!$B:$AB,MATCH($C112,Apoio!$B$1:$B$176,0),MATCH('Fluxo de Caixa '!D$5,Apoio!$B$4:$AB$4,0)+1),0)</f>
        <v/>
      </c>
      <c r="E112" s="192">
        <f>IFERROR(INDEX(Apoio!$B:$AB,MATCH($C112,Apoio!$B$1:$B$176,0),MATCH('Fluxo de Caixa '!E$5,Apoio!$B$4:$AB$4,0)+1),0)</f>
        <v/>
      </c>
      <c r="F112" s="192">
        <f>IFERROR(INDEX(Apoio!$B:$AB,MATCH($C112,Apoio!$B$1:$B$176,0),MATCH('Fluxo de Caixa '!F$5,Apoio!$B$4:$AB$4,0)+1),0)</f>
        <v/>
      </c>
      <c r="G112" s="192">
        <f>IFERROR(INDEX(Apoio!$B:$AB,MATCH($C112,Apoio!$B$1:$B$176,0),MATCH('Fluxo de Caixa '!G$5,Apoio!$B$4:$AB$4,0)+1),0)</f>
        <v/>
      </c>
      <c r="H112" s="192">
        <f>IFERROR(INDEX(Apoio!$B:$AB,MATCH($C112,Apoio!$B$1:$B$176,0),MATCH('Fluxo de Caixa '!H$5,Apoio!$B$4:$AB$4,0)+1),0)</f>
        <v/>
      </c>
      <c r="I112" s="192">
        <f>IFERROR(INDEX(Apoio!$B:$AB,MATCH($C112,Apoio!$B$1:$B$176,0),MATCH('Fluxo de Caixa '!I$5,Apoio!$B$4:$AB$4,0)+1),0)</f>
        <v/>
      </c>
      <c r="J112" s="192">
        <f>IFERROR(INDEX(Apoio!$B:$AB,MATCH($C112,Apoio!$B$1:$B$176,0),MATCH('Fluxo de Caixa '!J$5,Apoio!$B$4:$AB$4,0)+1),0)</f>
        <v/>
      </c>
      <c r="K112" s="192">
        <f>IFERROR(INDEX(Apoio!$B:$AB,MATCH($C112,Apoio!$B$1:$B$176,0),MATCH('Fluxo de Caixa '!K$5,Apoio!$B$4:$AB$4,0)+1),0)</f>
        <v/>
      </c>
      <c r="L112" s="192">
        <f>IFERROR(INDEX(Apoio!$B:$AB,MATCH($C112,Apoio!$B$1:$B$176,0),MATCH('Fluxo de Caixa '!L$5,Apoio!$B$4:$AB$4,0)+1),0)</f>
        <v/>
      </c>
      <c r="M112" s="192">
        <f>IFERROR(INDEX(Apoio!$B:$AB,MATCH($C112,Apoio!$B$1:$B$176,0),MATCH('Fluxo de Caixa '!M$5,Apoio!$B$4:$AB$4,0)+1),0)</f>
        <v/>
      </c>
      <c r="N112" s="192">
        <f>IFERROR(INDEX(Apoio!$B:$AB,MATCH($C112,Apoio!$B$1:$B$176,0),MATCH('Fluxo de Caixa '!N$5,Apoio!$B$4:$AB$4,0)+1),0)</f>
        <v/>
      </c>
      <c r="O112" s="192">
        <f>IFERROR(INDEX(Apoio!$B:$AB,MATCH($C112,Apoio!$B$1:$B$176,0),MATCH('Fluxo de Caixa '!O$5,Apoio!$B$4:$AB$4,0)+1),0)</f>
        <v/>
      </c>
      <c r="Q112" s="192">
        <f>SUM(D112:P112)</f>
        <v/>
      </c>
    </row>
    <row r="113" hidden="1" outlineLevel="1" ht="14.25" customFormat="1" customHeight="1" s="27">
      <c r="C113" s="191" t="inlineStr">
        <is>
          <t>MAQUINAS / FERRAMENTAS PNEUMATICAS</t>
        </is>
      </c>
      <c r="D113" s="192">
        <f>IFERROR(INDEX(Apoio!$B:$AB,MATCH($C113,Apoio!$B$1:$B$176,0),MATCH('Fluxo de Caixa '!D$5,Apoio!$B$4:$AB$4,0)+1),0)</f>
        <v/>
      </c>
      <c r="E113" s="192">
        <f>IFERROR(INDEX(Apoio!$B:$AB,MATCH($C113,Apoio!$B$1:$B$176,0),MATCH('Fluxo de Caixa '!E$5,Apoio!$B$4:$AB$4,0)+1),0)</f>
        <v/>
      </c>
      <c r="F113" s="192">
        <f>IFERROR(INDEX(Apoio!$B:$AB,MATCH($C113,Apoio!$B$1:$B$176,0),MATCH('Fluxo de Caixa '!F$5,Apoio!$B$4:$AB$4,0)+1),0)</f>
        <v/>
      </c>
      <c r="G113" s="192">
        <f>IFERROR(INDEX(Apoio!$B:$AB,MATCH($C113,Apoio!$B$1:$B$176,0),MATCH('Fluxo de Caixa '!G$5,Apoio!$B$4:$AB$4,0)+1),0)</f>
        <v/>
      </c>
      <c r="H113" s="192">
        <f>IFERROR(INDEX(Apoio!$B:$AB,MATCH($C113,Apoio!$B$1:$B$176,0),MATCH('Fluxo de Caixa '!H$5,Apoio!$B$4:$AB$4,0)+1),0)</f>
        <v/>
      </c>
      <c r="I113" s="192">
        <f>IFERROR(INDEX(Apoio!$B:$AB,MATCH($C113,Apoio!$B$1:$B$176,0),MATCH('Fluxo de Caixa '!I$5,Apoio!$B$4:$AB$4,0)+1),0)</f>
        <v/>
      </c>
      <c r="J113" s="192">
        <f>IFERROR(INDEX(Apoio!$B:$AB,MATCH($C113,Apoio!$B$1:$B$176,0),MATCH('Fluxo de Caixa '!J$5,Apoio!$B$4:$AB$4,0)+1),0)</f>
        <v/>
      </c>
      <c r="K113" s="192">
        <f>IFERROR(INDEX(Apoio!$B:$AB,MATCH($C113,Apoio!$B$1:$B$176,0),MATCH('Fluxo de Caixa '!K$5,Apoio!$B$4:$AB$4,0)+1),0)</f>
        <v/>
      </c>
      <c r="L113" s="192">
        <f>IFERROR(INDEX(Apoio!$B:$AB,MATCH($C113,Apoio!$B$1:$B$176,0),MATCH('Fluxo de Caixa '!L$5,Apoio!$B$4:$AB$4,0)+1),0)</f>
        <v/>
      </c>
      <c r="M113" s="192">
        <f>IFERROR(INDEX(Apoio!$B:$AB,MATCH($C113,Apoio!$B$1:$B$176,0),MATCH('Fluxo de Caixa '!M$5,Apoio!$B$4:$AB$4,0)+1),0)</f>
        <v/>
      </c>
      <c r="N113" s="192">
        <f>IFERROR(INDEX(Apoio!$B:$AB,MATCH($C113,Apoio!$B$1:$B$176,0),MATCH('Fluxo de Caixa '!N$5,Apoio!$B$4:$AB$4,0)+1),0)</f>
        <v/>
      </c>
      <c r="O113" s="192">
        <f>IFERROR(INDEX(Apoio!$B:$AB,MATCH($C113,Apoio!$B$1:$B$176,0),MATCH('Fluxo de Caixa '!O$5,Apoio!$B$4:$AB$4,0)+1),0)</f>
        <v/>
      </c>
      <c r="Q113" s="192">
        <f>SUM(D113:P113)</f>
        <v/>
      </c>
    </row>
    <row r="114" hidden="1" outlineLevel="1" ht="14.25" customFormat="1" customHeight="1" s="27">
      <c r="C114" s="191" t="inlineStr">
        <is>
          <t xml:space="preserve">MAQUINAS / EQUIPAMENTOS </t>
        </is>
      </c>
      <c r="D114" s="192">
        <f>IFERROR(INDEX(Apoio!$B:$AB,MATCH($C114,Apoio!$B$1:$B$176,0),MATCH('Fluxo de Caixa '!D$5,Apoio!$B$4:$AB$4,0)+1),0)</f>
        <v/>
      </c>
      <c r="E114" s="192">
        <f>IFERROR(INDEX(Apoio!$B:$AB,MATCH($C114,Apoio!$B$1:$B$176,0),MATCH('Fluxo de Caixa '!E$5,Apoio!$B$4:$AB$4,0)+1),0)</f>
        <v/>
      </c>
      <c r="F114" s="192">
        <f>IFERROR(INDEX(Apoio!$B:$AB,MATCH($C114,Apoio!$B$1:$B$176,0),MATCH('Fluxo de Caixa '!F$5,Apoio!$B$4:$AB$4,0)+1),0)</f>
        <v/>
      </c>
      <c r="G114" s="192">
        <f>IFERROR(INDEX(Apoio!$B:$AB,MATCH($C114,Apoio!$B$1:$B$176,0),MATCH('Fluxo de Caixa '!G$5,Apoio!$B$4:$AB$4,0)+1),0)</f>
        <v/>
      </c>
      <c r="H114" s="192">
        <f>IFERROR(INDEX(Apoio!$B:$AB,MATCH($C114,Apoio!$B$1:$B$176,0),MATCH('Fluxo de Caixa '!H$5,Apoio!$B$4:$AB$4,0)+1),0)</f>
        <v/>
      </c>
      <c r="I114" s="192">
        <f>IFERROR(INDEX(Apoio!$B:$AB,MATCH($C114,Apoio!$B$1:$B$176,0),MATCH('Fluxo de Caixa '!I$5,Apoio!$B$4:$AB$4,0)+1),0)</f>
        <v/>
      </c>
      <c r="J114" s="192">
        <f>IFERROR(INDEX(Apoio!$B:$AB,MATCH($C114,Apoio!$B$1:$B$176,0),MATCH('Fluxo de Caixa '!J$5,Apoio!$B$4:$AB$4,0)+1),0)</f>
        <v/>
      </c>
      <c r="K114" s="192">
        <f>IFERROR(INDEX(Apoio!$B:$AB,MATCH($C114,Apoio!$B$1:$B$176,0),MATCH('Fluxo de Caixa '!K$5,Apoio!$B$4:$AB$4,0)+1),0)</f>
        <v/>
      </c>
      <c r="L114" s="192">
        <f>IFERROR(INDEX(Apoio!$B:$AB,MATCH($C114,Apoio!$B$1:$B$176,0),MATCH('Fluxo de Caixa '!L$5,Apoio!$B$4:$AB$4,0)+1),0)</f>
        <v/>
      </c>
      <c r="M114" s="192">
        <f>IFERROR(INDEX(Apoio!$B:$AB,MATCH($C114,Apoio!$B$1:$B$176,0),MATCH('Fluxo de Caixa '!M$5,Apoio!$B$4:$AB$4,0)+1),0)</f>
        <v/>
      </c>
      <c r="N114" s="192">
        <f>IFERROR(INDEX(Apoio!$B:$AB,MATCH($C114,Apoio!$B$1:$B$176,0),MATCH('Fluxo de Caixa '!N$5,Apoio!$B$4:$AB$4,0)+1),0)</f>
        <v/>
      </c>
      <c r="O114" s="192">
        <f>IFERROR(INDEX(Apoio!$B:$AB,MATCH($C114,Apoio!$B$1:$B$176,0),MATCH('Fluxo de Caixa '!O$5,Apoio!$B$4:$AB$4,0)+1),0)</f>
        <v/>
      </c>
      <c r="Q114" s="192">
        <f>SUM(D114:P114)</f>
        <v/>
      </c>
    </row>
    <row r="115" hidden="1" outlineLevel="1" ht="14.25" customFormat="1" customHeight="1" s="27">
      <c r="C115" s="191" t="inlineStr">
        <is>
          <t xml:space="preserve">MATERIAIS / FERRAMENTAS  MANUAIS </t>
        </is>
      </c>
      <c r="D115" s="192">
        <f>IFERROR(INDEX(Apoio!$B:$AB,MATCH($C115,Apoio!$B$1:$B$176,0),MATCH('Fluxo de Caixa '!D$5,Apoio!$B$4:$AB$4,0)+1),0)</f>
        <v/>
      </c>
      <c r="E115" s="192">
        <f>IFERROR(INDEX(Apoio!$B:$AB,MATCH($C115,Apoio!$B$1:$B$176,0),MATCH('Fluxo de Caixa '!E$5,Apoio!$B$4:$AB$4,0)+1),0)</f>
        <v/>
      </c>
      <c r="F115" s="192">
        <f>IFERROR(INDEX(Apoio!$B:$AB,MATCH($C115,Apoio!$B$1:$B$176,0),MATCH('Fluxo de Caixa '!F$5,Apoio!$B$4:$AB$4,0)+1),0)</f>
        <v/>
      </c>
      <c r="G115" s="192">
        <f>IFERROR(INDEX(Apoio!$B:$AB,MATCH($C115,Apoio!$B$1:$B$176,0),MATCH('Fluxo de Caixa '!G$5,Apoio!$B$4:$AB$4,0)+1),0)</f>
        <v/>
      </c>
      <c r="H115" s="192">
        <f>IFERROR(INDEX(Apoio!$B:$AB,MATCH($C115,Apoio!$B$1:$B$176,0),MATCH('Fluxo de Caixa '!H$5,Apoio!$B$4:$AB$4,0)+1),0)</f>
        <v/>
      </c>
      <c r="I115" s="192">
        <f>IFERROR(INDEX(Apoio!$B:$AB,MATCH($C115,Apoio!$B$1:$B$176,0),MATCH('Fluxo de Caixa '!I$5,Apoio!$B$4:$AB$4,0)+1),0)</f>
        <v/>
      </c>
      <c r="J115" s="192">
        <f>IFERROR(INDEX(Apoio!$B:$AB,MATCH($C115,Apoio!$B$1:$B$176,0),MATCH('Fluxo de Caixa '!J$5,Apoio!$B$4:$AB$4,0)+1),0)</f>
        <v/>
      </c>
      <c r="K115" s="192">
        <f>IFERROR(INDEX(Apoio!$B:$AB,MATCH($C115,Apoio!$B$1:$B$176,0),MATCH('Fluxo de Caixa '!K$5,Apoio!$B$4:$AB$4,0)+1),0)</f>
        <v/>
      </c>
      <c r="L115" s="192">
        <f>IFERROR(INDEX(Apoio!$B:$AB,MATCH($C115,Apoio!$B$1:$B$176,0),MATCH('Fluxo de Caixa '!L$5,Apoio!$B$4:$AB$4,0)+1),0)</f>
        <v/>
      </c>
      <c r="M115" s="192">
        <f>IFERROR(INDEX(Apoio!$B:$AB,MATCH($C115,Apoio!$B$1:$B$176,0),MATCH('Fluxo de Caixa '!M$5,Apoio!$B$4:$AB$4,0)+1),0)</f>
        <v/>
      </c>
      <c r="N115" s="192">
        <f>IFERROR(INDEX(Apoio!$B:$AB,MATCH($C115,Apoio!$B$1:$B$176,0),MATCH('Fluxo de Caixa '!N$5,Apoio!$B$4:$AB$4,0)+1),0)</f>
        <v/>
      </c>
      <c r="O115" s="192">
        <f>IFERROR(INDEX(Apoio!$B:$AB,MATCH($C115,Apoio!$B$1:$B$176,0),MATCH('Fluxo de Caixa '!O$5,Apoio!$B$4:$AB$4,0)+1),0)</f>
        <v/>
      </c>
      <c r="Q115" s="192">
        <f>SUM(D115:P115)</f>
        <v/>
      </c>
    </row>
    <row r="116" hidden="1" outlineLevel="1" ht="14.25" customFormat="1" customHeight="1" s="27">
      <c r="C116" s="191" t="inlineStr">
        <is>
          <t>MANGUEIRAS / CONEXÕES</t>
        </is>
      </c>
      <c r="D116" s="192">
        <f>IFERROR(INDEX(Apoio!$B:$AB,MATCH($C116,Apoio!$B$1:$B$176,0),MATCH('Fluxo de Caixa '!D$5,Apoio!$B$4:$AB$4,0)+1),0)</f>
        <v/>
      </c>
      <c r="E116" s="192">
        <f>IFERROR(INDEX(Apoio!$B:$AB,MATCH($C116,Apoio!$B$1:$B$176,0),MATCH('Fluxo de Caixa '!E$5,Apoio!$B$4:$AB$4,0)+1),0)</f>
        <v/>
      </c>
      <c r="F116" s="192">
        <f>IFERROR(INDEX(Apoio!$B:$AB,MATCH($C116,Apoio!$B$1:$B$176,0),MATCH('Fluxo de Caixa '!F$5,Apoio!$B$4:$AB$4,0)+1),0)</f>
        <v/>
      </c>
      <c r="G116" s="192">
        <f>IFERROR(INDEX(Apoio!$B:$AB,MATCH($C116,Apoio!$B$1:$B$176,0),MATCH('Fluxo de Caixa '!G$5,Apoio!$B$4:$AB$4,0)+1),0)</f>
        <v/>
      </c>
      <c r="H116" s="192">
        <f>IFERROR(INDEX(Apoio!$B:$AB,MATCH($C116,Apoio!$B$1:$B$176,0),MATCH('Fluxo de Caixa '!H$5,Apoio!$B$4:$AB$4,0)+1),0)</f>
        <v/>
      </c>
      <c r="I116" s="192">
        <f>IFERROR(INDEX(Apoio!$B:$AB,MATCH($C116,Apoio!$B$1:$B$176,0),MATCH('Fluxo de Caixa '!I$5,Apoio!$B$4:$AB$4,0)+1),0)</f>
        <v/>
      </c>
      <c r="J116" s="192">
        <f>IFERROR(INDEX(Apoio!$B:$AB,MATCH($C116,Apoio!$B$1:$B$176,0),MATCH('Fluxo de Caixa '!J$5,Apoio!$B$4:$AB$4,0)+1),0)</f>
        <v/>
      </c>
      <c r="K116" s="192">
        <f>IFERROR(INDEX(Apoio!$B:$AB,MATCH($C116,Apoio!$B$1:$B$176,0),MATCH('Fluxo de Caixa '!K$5,Apoio!$B$4:$AB$4,0)+1),0)</f>
        <v/>
      </c>
      <c r="L116" s="192">
        <f>IFERROR(INDEX(Apoio!$B:$AB,MATCH($C116,Apoio!$B$1:$B$176,0),MATCH('Fluxo de Caixa '!L$5,Apoio!$B$4:$AB$4,0)+1),0)</f>
        <v/>
      </c>
      <c r="M116" s="192">
        <f>IFERROR(INDEX(Apoio!$B:$AB,MATCH($C116,Apoio!$B$1:$B$176,0),MATCH('Fluxo de Caixa '!M$5,Apoio!$B$4:$AB$4,0)+1),0)</f>
        <v/>
      </c>
      <c r="N116" s="192">
        <f>IFERROR(INDEX(Apoio!$B:$AB,MATCH($C116,Apoio!$B$1:$B$176,0),MATCH('Fluxo de Caixa '!N$5,Apoio!$B$4:$AB$4,0)+1),0)</f>
        <v/>
      </c>
      <c r="O116" s="192">
        <f>IFERROR(INDEX(Apoio!$B:$AB,MATCH($C116,Apoio!$B$1:$B$176,0),MATCH('Fluxo de Caixa '!O$5,Apoio!$B$4:$AB$4,0)+1),0)</f>
        <v/>
      </c>
      <c r="Q116" s="192">
        <f>SUM(D116:P116)</f>
        <v/>
      </c>
    </row>
    <row r="117" hidden="1" outlineLevel="1" ht="14.25" customFormat="1" customHeight="1" s="27">
      <c r="C117" s="191" t="inlineStr">
        <is>
          <t xml:space="preserve">MATERIAL ELETRICO </t>
        </is>
      </c>
      <c r="D117" s="192">
        <f>IFERROR(INDEX(Apoio!$B:$AB,MATCH($C117,Apoio!$B$1:$B$176,0),MATCH('Fluxo de Caixa '!D$5,Apoio!$B$4:$AB$4,0)+1),0)</f>
        <v/>
      </c>
      <c r="E117" s="192">
        <f>IFERROR(INDEX(Apoio!$B:$AB,MATCH($C117,Apoio!$B$1:$B$176,0),MATCH('Fluxo de Caixa '!E$5,Apoio!$B$4:$AB$4,0)+1),0)</f>
        <v/>
      </c>
      <c r="F117" s="192">
        <f>IFERROR(INDEX(Apoio!$B:$AB,MATCH($C117,Apoio!$B$1:$B$176,0),MATCH('Fluxo de Caixa '!F$5,Apoio!$B$4:$AB$4,0)+1),0)</f>
        <v/>
      </c>
      <c r="G117" s="192">
        <f>IFERROR(INDEX(Apoio!$B:$AB,MATCH($C117,Apoio!$B$1:$B$176,0),MATCH('Fluxo de Caixa '!G$5,Apoio!$B$4:$AB$4,0)+1),0)</f>
        <v/>
      </c>
      <c r="H117" s="192">
        <f>IFERROR(INDEX(Apoio!$B:$AB,MATCH($C117,Apoio!$B$1:$B$176,0),MATCH('Fluxo de Caixa '!H$5,Apoio!$B$4:$AB$4,0)+1),0)</f>
        <v/>
      </c>
      <c r="I117" s="192">
        <f>IFERROR(INDEX(Apoio!$B:$AB,MATCH($C117,Apoio!$B$1:$B$176,0),MATCH('Fluxo de Caixa '!I$5,Apoio!$B$4:$AB$4,0)+1),0)</f>
        <v/>
      </c>
      <c r="J117" s="192">
        <f>IFERROR(INDEX(Apoio!$B:$AB,MATCH($C117,Apoio!$B$1:$B$176,0),MATCH('Fluxo de Caixa '!J$5,Apoio!$B$4:$AB$4,0)+1),0)</f>
        <v/>
      </c>
      <c r="K117" s="192">
        <f>IFERROR(INDEX(Apoio!$B:$AB,MATCH($C117,Apoio!$B$1:$B$176,0),MATCH('Fluxo de Caixa '!K$5,Apoio!$B$4:$AB$4,0)+1),0)</f>
        <v/>
      </c>
      <c r="L117" s="192">
        <f>IFERROR(INDEX(Apoio!$B:$AB,MATCH($C117,Apoio!$B$1:$B$176,0),MATCH('Fluxo de Caixa '!L$5,Apoio!$B$4:$AB$4,0)+1),0)</f>
        <v/>
      </c>
      <c r="M117" s="192">
        <f>IFERROR(INDEX(Apoio!$B:$AB,MATCH($C117,Apoio!$B$1:$B$176,0),MATCH('Fluxo de Caixa '!M$5,Apoio!$B$4:$AB$4,0)+1),0)</f>
        <v/>
      </c>
      <c r="N117" s="192">
        <f>IFERROR(INDEX(Apoio!$B:$AB,MATCH($C117,Apoio!$B$1:$B$176,0),MATCH('Fluxo de Caixa '!N$5,Apoio!$B$4:$AB$4,0)+1),0)</f>
        <v/>
      </c>
      <c r="O117" s="192">
        <f>IFERROR(INDEX(Apoio!$B:$AB,MATCH($C117,Apoio!$B$1:$B$176,0),MATCH('Fluxo de Caixa '!O$5,Apoio!$B$4:$AB$4,0)+1),0)</f>
        <v/>
      </c>
      <c r="Q117" s="192">
        <f>SUM(D117:P117)</f>
        <v/>
      </c>
    </row>
    <row r="118" hidden="1" outlineLevel="1" ht="14.25" customFormat="1" customHeight="1" s="27">
      <c r="C118" s="191" t="inlineStr">
        <is>
          <t xml:space="preserve">MATERIAIS DE CONSUMO EM OBRAS </t>
        </is>
      </c>
      <c r="D118" s="192">
        <f>IFERROR(INDEX(Apoio!$B:$AB,MATCH($C118,Apoio!$B$1:$B$176,0),MATCH('Fluxo de Caixa '!D$5,Apoio!$B$4:$AB$4,0)+1),0)</f>
        <v/>
      </c>
      <c r="E118" s="192">
        <f>IFERROR(INDEX(Apoio!$B:$AB,MATCH($C118,Apoio!$B$1:$B$176,0),MATCH('Fluxo de Caixa '!E$5,Apoio!$B$4:$AB$4,0)+1),0)</f>
        <v/>
      </c>
      <c r="F118" s="192">
        <f>IFERROR(INDEX(Apoio!$B:$AB,MATCH($C118,Apoio!$B$1:$B$176,0),MATCH('Fluxo de Caixa '!F$5,Apoio!$B$4:$AB$4,0)+1),0)</f>
        <v/>
      </c>
      <c r="G118" s="192">
        <f>IFERROR(INDEX(Apoio!$B:$AB,MATCH($C118,Apoio!$B$1:$B$176,0),MATCH('Fluxo de Caixa '!G$5,Apoio!$B$4:$AB$4,0)+1),0)</f>
        <v/>
      </c>
      <c r="H118" s="192">
        <f>IFERROR(INDEX(Apoio!$B:$AB,MATCH($C118,Apoio!$B$1:$B$176,0),MATCH('Fluxo de Caixa '!H$5,Apoio!$B$4:$AB$4,0)+1),0)</f>
        <v/>
      </c>
      <c r="I118" s="192">
        <f>IFERROR(INDEX(Apoio!$B:$AB,MATCH($C118,Apoio!$B$1:$B$176,0),MATCH('Fluxo de Caixa '!I$5,Apoio!$B$4:$AB$4,0)+1),0)</f>
        <v/>
      </c>
      <c r="J118" s="192">
        <f>IFERROR(INDEX(Apoio!$B:$AB,MATCH($C118,Apoio!$B$1:$B$176,0),MATCH('Fluxo de Caixa '!J$5,Apoio!$B$4:$AB$4,0)+1),0)</f>
        <v/>
      </c>
      <c r="K118" s="192">
        <f>IFERROR(INDEX(Apoio!$B:$AB,MATCH($C118,Apoio!$B$1:$B$176,0),MATCH('Fluxo de Caixa '!K$5,Apoio!$B$4:$AB$4,0)+1),0)</f>
        <v/>
      </c>
      <c r="L118" s="192">
        <f>IFERROR(INDEX(Apoio!$B:$AB,MATCH($C118,Apoio!$B$1:$B$176,0),MATCH('Fluxo de Caixa '!L$5,Apoio!$B$4:$AB$4,0)+1),0)</f>
        <v/>
      </c>
      <c r="M118" s="192">
        <f>IFERROR(INDEX(Apoio!$B:$AB,MATCH($C118,Apoio!$B$1:$B$176,0),MATCH('Fluxo de Caixa '!M$5,Apoio!$B$4:$AB$4,0)+1),0)</f>
        <v/>
      </c>
      <c r="N118" s="192">
        <f>IFERROR(INDEX(Apoio!$B:$AB,MATCH($C118,Apoio!$B$1:$B$176,0),MATCH('Fluxo de Caixa '!N$5,Apoio!$B$4:$AB$4,0)+1),0)</f>
        <v/>
      </c>
      <c r="O118" s="192">
        <f>IFERROR(INDEX(Apoio!$B:$AB,MATCH($C118,Apoio!$B$1:$B$176,0),MATCH('Fluxo de Caixa '!O$5,Apoio!$B$4:$AB$4,0)+1),0)</f>
        <v/>
      </c>
      <c r="Q118" s="192">
        <f>SUM(D118:P118)</f>
        <v/>
      </c>
    </row>
    <row r="119" hidden="1" outlineLevel="1" ht="14.25" customFormat="1" customHeight="1" s="27">
      <c r="C119" s="191" t="inlineStr">
        <is>
          <t xml:space="preserve">MATERIAIS PINCEL / ROLOS / LIXAS </t>
        </is>
      </c>
      <c r="D119" s="192">
        <f>IFERROR(INDEX(Apoio!$B:$AB,MATCH($C119,Apoio!$B$1:$B$176,0),MATCH('Fluxo de Caixa '!D$5,Apoio!$B$4:$AB$4,0)+1),0)</f>
        <v/>
      </c>
      <c r="E119" s="192">
        <f>IFERROR(INDEX(Apoio!$B:$AB,MATCH($C119,Apoio!$B$1:$B$176,0),MATCH('Fluxo de Caixa '!E$5,Apoio!$B$4:$AB$4,0)+1),0)</f>
        <v/>
      </c>
      <c r="F119" s="192">
        <f>IFERROR(INDEX(Apoio!$B:$AB,MATCH($C119,Apoio!$B$1:$B$176,0),MATCH('Fluxo de Caixa '!F$5,Apoio!$B$4:$AB$4,0)+1),0)</f>
        <v/>
      </c>
      <c r="G119" s="192">
        <f>IFERROR(INDEX(Apoio!$B:$AB,MATCH($C119,Apoio!$B$1:$B$176,0),MATCH('Fluxo de Caixa '!G$5,Apoio!$B$4:$AB$4,0)+1),0)</f>
        <v/>
      </c>
      <c r="H119" s="192">
        <f>IFERROR(INDEX(Apoio!$B:$AB,MATCH($C119,Apoio!$B$1:$B$176,0),MATCH('Fluxo de Caixa '!H$5,Apoio!$B$4:$AB$4,0)+1),0)</f>
        <v/>
      </c>
      <c r="I119" s="192">
        <f>IFERROR(INDEX(Apoio!$B:$AB,MATCH($C119,Apoio!$B$1:$B$176,0),MATCH('Fluxo de Caixa '!I$5,Apoio!$B$4:$AB$4,0)+1),0)</f>
        <v/>
      </c>
      <c r="J119" s="192">
        <f>IFERROR(INDEX(Apoio!$B:$AB,MATCH($C119,Apoio!$B$1:$B$176,0),MATCH('Fluxo de Caixa '!J$5,Apoio!$B$4:$AB$4,0)+1),0)</f>
        <v/>
      </c>
      <c r="K119" s="192">
        <f>IFERROR(INDEX(Apoio!$B:$AB,MATCH($C119,Apoio!$B$1:$B$176,0),MATCH('Fluxo de Caixa '!K$5,Apoio!$B$4:$AB$4,0)+1),0)</f>
        <v/>
      </c>
      <c r="L119" s="192">
        <f>IFERROR(INDEX(Apoio!$B:$AB,MATCH($C119,Apoio!$B$1:$B$176,0),MATCH('Fluxo de Caixa '!L$5,Apoio!$B$4:$AB$4,0)+1),0)</f>
        <v/>
      </c>
      <c r="M119" s="192">
        <f>IFERROR(INDEX(Apoio!$B:$AB,MATCH($C119,Apoio!$B$1:$B$176,0),MATCH('Fluxo de Caixa '!M$5,Apoio!$B$4:$AB$4,0)+1),0)</f>
        <v/>
      </c>
      <c r="N119" s="192">
        <f>IFERROR(INDEX(Apoio!$B:$AB,MATCH($C119,Apoio!$B$1:$B$176,0),MATCH('Fluxo de Caixa '!N$5,Apoio!$B$4:$AB$4,0)+1),0)</f>
        <v/>
      </c>
      <c r="O119" s="192">
        <f>IFERROR(INDEX(Apoio!$B:$AB,MATCH($C119,Apoio!$B$1:$B$176,0),MATCH('Fluxo de Caixa '!O$5,Apoio!$B$4:$AB$4,0)+1),0)</f>
        <v/>
      </c>
      <c r="Q119" s="192">
        <f>SUM(D119:P119)</f>
        <v/>
      </c>
    </row>
    <row r="120" hidden="1" outlineLevel="1" ht="14.25" customFormat="1" customHeight="1" s="27">
      <c r="C120" s="191" t="inlineStr">
        <is>
          <t xml:space="preserve">MATERIAS DE ESCRITORIO / PAPELARIA </t>
        </is>
      </c>
      <c r="D120" s="192">
        <f>IFERROR(INDEX(Apoio!$B:$AB,MATCH($C120,Apoio!$B$1:$B$176,0),MATCH('Fluxo de Caixa '!D$5,Apoio!$B$4:$AB$4,0)+1),0)</f>
        <v/>
      </c>
      <c r="E120" s="192">
        <f>IFERROR(INDEX(Apoio!$B:$AB,MATCH($C120,Apoio!$B$1:$B$176,0),MATCH('Fluxo de Caixa '!E$5,Apoio!$B$4:$AB$4,0)+1),0)</f>
        <v/>
      </c>
      <c r="F120" s="192">
        <f>IFERROR(INDEX(Apoio!$B:$AB,MATCH($C120,Apoio!$B$1:$B$176,0),MATCH('Fluxo de Caixa '!F$5,Apoio!$B$4:$AB$4,0)+1),0)</f>
        <v/>
      </c>
      <c r="G120" s="192">
        <f>IFERROR(INDEX(Apoio!$B:$AB,MATCH($C120,Apoio!$B$1:$B$176,0),MATCH('Fluxo de Caixa '!G$5,Apoio!$B$4:$AB$4,0)+1),0)</f>
        <v/>
      </c>
      <c r="H120" s="192">
        <f>IFERROR(INDEX(Apoio!$B:$AB,MATCH($C120,Apoio!$B$1:$B$176,0),MATCH('Fluxo de Caixa '!H$5,Apoio!$B$4:$AB$4,0)+1),0)</f>
        <v/>
      </c>
      <c r="I120" s="192">
        <f>IFERROR(INDEX(Apoio!$B:$AB,MATCH($C120,Apoio!$B$1:$B$176,0),MATCH('Fluxo de Caixa '!I$5,Apoio!$B$4:$AB$4,0)+1),0)</f>
        <v/>
      </c>
      <c r="J120" s="192">
        <f>IFERROR(INDEX(Apoio!$B:$AB,MATCH($C120,Apoio!$B$1:$B$176,0),MATCH('Fluxo de Caixa '!J$5,Apoio!$B$4:$AB$4,0)+1),0)</f>
        <v/>
      </c>
      <c r="K120" s="192">
        <f>IFERROR(INDEX(Apoio!$B:$AB,MATCH($C120,Apoio!$B$1:$B$176,0),MATCH('Fluxo de Caixa '!K$5,Apoio!$B$4:$AB$4,0)+1),0)</f>
        <v/>
      </c>
      <c r="L120" s="192">
        <f>IFERROR(INDEX(Apoio!$B:$AB,MATCH($C120,Apoio!$B$1:$B$176,0),MATCH('Fluxo de Caixa '!L$5,Apoio!$B$4:$AB$4,0)+1),0)</f>
        <v/>
      </c>
      <c r="M120" s="192">
        <f>IFERROR(INDEX(Apoio!$B:$AB,MATCH($C120,Apoio!$B$1:$B$176,0),MATCH('Fluxo de Caixa '!M$5,Apoio!$B$4:$AB$4,0)+1),0)</f>
        <v/>
      </c>
      <c r="N120" s="192">
        <f>IFERROR(INDEX(Apoio!$B:$AB,MATCH($C120,Apoio!$B$1:$B$176,0),MATCH('Fluxo de Caixa '!N$5,Apoio!$B$4:$AB$4,0)+1),0)</f>
        <v/>
      </c>
      <c r="O120" s="192">
        <f>IFERROR(INDEX(Apoio!$B:$AB,MATCH($C120,Apoio!$B$1:$B$176,0),MATCH('Fluxo de Caixa '!O$5,Apoio!$B$4:$AB$4,0)+1),0)</f>
        <v/>
      </c>
      <c r="Q120" s="192">
        <f>SUM(D120:P120)</f>
        <v/>
      </c>
    </row>
    <row r="121" hidden="1" outlineLevel="1" ht="14.25" customFormat="1" customHeight="1" s="27">
      <c r="C121" s="191" t="inlineStr">
        <is>
          <t xml:space="preserve">MATERIAIS DE LIMPEZA / HIGIENE </t>
        </is>
      </c>
      <c r="D121" s="192">
        <f>IFERROR(INDEX(Apoio!$B:$AB,MATCH($C121,Apoio!$B$1:$B$176,0),MATCH('Fluxo de Caixa '!D$5,Apoio!$B$4:$AB$4,0)+1),0)</f>
        <v/>
      </c>
      <c r="E121" s="192">
        <f>IFERROR(INDEX(Apoio!$B:$AB,MATCH($C121,Apoio!$B$1:$B$176,0),MATCH('Fluxo de Caixa '!E$5,Apoio!$B$4:$AB$4,0)+1),0)</f>
        <v/>
      </c>
      <c r="F121" s="192">
        <f>IFERROR(INDEX(Apoio!$B:$AB,MATCH($C121,Apoio!$B$1:$B$176,0),MATCH('Fluxo de Caixa '!F$5,Apoio!$B$4:$AB$4,0)+1),0)</f>
        <v/>
      </c>
      <c r="G121" s="192">
        <f>IFERROR(INDEX(Apoio!$B:$AB,MATCH($C121,Apoio!$B$1:$B$176,0),MATCH('Fluxo de Caixa '!G$5,Apoio!$B$4:$AB$4,0)+1),0)</f>
        <v/>
      </c>
      <c r="H121" s="192">
        <f>IFERROR(INDEX(Apoio!$B:$AB,MATCH($C121,Apoio!$B$1:$B$176,0),MATCH('Fluxo de Caixa '!H$5,Apoio!$B$4:$AB$4,0)+1),0)</f>
        <v/>
      </c>
      <c r="I121" s="192">
        <f>IFERROR(INDEX(Apoio!$B:$AB,MATCH($C121,Apoio!$B$1:$B$176,0),MATCH('Fluxo de Caixa '!I$5,Apoio!$B$4:$AB$4,0)+1),0)</f>
        <v/>
      </c>
      <c r="J121" s="192">
        <f>IFERROR(INDEX(Apoio!$B:$AB,MATCH($C121,Apoio!$B$1:$B$176,0),MATCH('Fluxo de Caixa '!J$5,Apoio!$B$4:$AB$4,0)+1),0)</f>
        <v/>
      </c>
      <c r="K121" s="192">
        <f>IFERROR(INDEX(Apoio!$B:$AB,MATCH($C121,Apoio!$B$1:$B$176,0),MATCH('Fluxo de Caixa '!K$5,Apoio!$B$4:$AB$4,0)+1),0)</f>
        <v/>
      </c>
      <c r="L121" s="192">
        <f>IFERROR(INDEX(Apoio!$B:$AB,MATCH($C121,Apoio!$B$1:$B$176,0),MATCH('Fluxo de Caixa '!L$5,Apoio!$B$4:$AB$4,0)+1),0)</f>
        <v/>
      </c>
      <c r="M121" s="192">
        <f>IFERROR(INDEX(Apoio!$B:$AB,MATCH($C121,Apoio!$B$1:$B$176,0),MATCH('Fluxo de Caixa '!M$5,Apoio!$B$4:$AB$4,0)+1),0)</f>
        <v/>
      </c>
      <c r="N121" s="192">
        <f>IFERROR(INDEX(Apoio!$B:$AB,MATCH($C121,Apoio!$B$1:$B$176,0),MATCH('Fluxo de Caixa '!N$5,Apoio!$B$4:$AB$4,0)+1),0)</f>
        <v/>
      </c>
      <c r="O121" s="192">
        <f>IFERROR(INDEX(Apoio!$B:$AB,MATCH($C121,Apoio!$B$1:$B$176,0),MATCH('Fluxo de Caixa '!O$5,Apoio!$B$4:$AB$4,0)+1),0)</f>
        <v/>
      </c>
      <c r="Q121" s="192">
        <f>SUM(D121:P121)</f>
        <v/>
      </c>
    </row>
    <row r="122" hidden="1" outlineLevel="1" ht="14.25" customFormat="1" customHeight="1" s="27">
      <c r="C122" s="191" t="inlineStr">
        <is>
          <t>EQUIPAMENTOS DE AFERIÇÃO</t>
        </is>
      </c>
      <c r="D122" s="192">
        <f>IFERROR(INDEX(Apoio!$B:$AB,MATCH($C122,Apoio!$B$1:$B$176,0),MATCH('Fluxo de Caixa '!D$5,Apoio!$B$4:$AB$4,0)+1),0)</f>
        <v/>
      </c>
      <c r="E122" s="192">
        <f>IFERROR(INDEX(Apoio!$B:$AB,MATCH($C122,Apoio!$B$1:$B$176,0),MATCH('Fluxo de Caixa '!E$5,Apoio!$B$4:$AB$4,0)+1),0)</f>
        <v/>
      </c>
      <c r="F122" s="192">
        <f>IFERROR(INDEX(Apoio!$B:$AB,MATCH($C122,Apoio!$B$1:$B$176,0),MATCH('Fluxo de Caixa '!F$5,Apoio!$B$4:$AB$4,0)+1),0)</f>
        <v/>
      </c>
      <c r="G122" s="192">
        <f>IFERROR(INDEX(Apoio!$B:$AB,MATCH($C122,Apoio!$B$1:$B$176,0),MATCH('Fluxo de Caixa '!G$5,Apoio!$B$4:$AB$4,0)+1),0)</f>
        <v/>
      </c>
      <c r="H122" s="192">
        <f>IFERROR(INDEX(Apoio!$B:$AB,MATCH($C122,Apoio!$B$1:$B$176,0),MATCH('Fluxo de Caixa '!H$5,Apoio!$B$4:$AB$4,0)+1),0)</f>
        <v/>
      </c>
      <c r="I122" s="192">
        <f>IFERROR(INDEX(Apoio!$B:$AB,MATCH($C122,Apoio!$B$1:$B$176,0),MATCH('Fluxo de Caixa '!I$5,Apoio!$B$4:$AB$4,0)+1),0)</f>
        <v/>
      </c>
      <c r="J122" s="192">
        <f>IFERROR(INDEX(Apoio!$B:$AB,MATCH($C122,Apoio!$B$1:$B$176,0),MATCH('Fluxo de Caixa '!J$5,Apoio!$B$4:$AB$4,0)+1),0)</f>
        <v/>
      </c>
      <c r="K122" s="192">
        <f>IFERROR(INDEX(Apoio!$B:$AB,MATCH($C122,Apoio!$B$1:$B$176,0),MATCH('Fluxo de Caixa '!K$5,Apoio!$B$4:$AB$4,0)+1),0)</f>
        <v/>
      </c>
      <c r="L122" s="192">
        <f>IFERROR(INDEX(Apoio!$B:$AB,MATCH($C122,Apoio!$B$1:$B$176,0),MATCH('Fluxo de Caixa '!L$5,Apoio!$B$4:$AB$4,0)+1),0)</f>
        <v/>
      </c>
      <c r="M122" s="192">
        <f>IFERROR(INDEX(Apoio!$B:$AB,MATCH($C122,Apoio!$B$1:$B$176,0),MATCH('Fluxo de Caixa '!M$5,Apoio!$B$4:$AB$4,0)+1),0)</f>
        <v/>
      </c>
      <c r="N122" s="192">
        <f>IFERROR(INDEX(Apoio!$B:$AB,MATCH($C122,Apoio!$B$1:$B$176,0),MATCH('Fluxo de Caixa '!N$5,Apoio!$B$4:$AB$4,0)+1),0)</f>
        <v/>
      </c>
      <c r="O122" s="192">
        <f>IFERROR(INDEX(Apoio!$B:$AB,MATCH($C122,Apoio!$B$1:$B$176,0),MATCH('Fluxo de Caixa '!O$5,Apoio!$B$4:$AB$4,0)+1),0)</f>
        <v/>
      </c>
      <c r="Q122" s="192">
        <f>SUM(D122:P122)</f>
        <v/>
      </c>
    </row>
    <row r="123" hidden="1" outlineLevel="1" ht="14.25" customFormat="1" customHeight="1" s="27">
      <c r="C123" s="191" t="inlineStr">
        <is>
          <t>COMBUSTIVEL EQUIPAMENTOS</t>
        </is>
      </c>
      <c r="D123" s="192">
        <f>IFERROR(INDEX(Apoio!$B:$AB,MATCH($C123,Apoio!$B$1:$B$176,0),MATCH('Fluxo de Caixa '!D$5,Apoio!$B$4:$AB$4,0)+1),0)</f>
        <v/>
      </c>
      <c r="E123" s="192">
        <f>IFERROR(INDEX(Apoio!$B:$AB,MATCH($C123,Apoio!$B$1:$B$176,0),MATCH('Fluxo de Caixa '!E$5,Apoio!$B$4:$AB$4,0)+1),0)</f>
        <v/>
      </c>
      <c r="F123" s="192">
        <f>IFERROR(INDEX(Apoio!$B:$AB,MATCH($C123,Apoio!$B$1:$B$176,0),MATCH('Fluxo de Caixa '!F$5,Apoio!$B$4:$AB$4,0)+1),0)</f>
        <v/>
      </c>
      <c r="G123" s="192">
        <f>IFERROR(INDEX(Apoio!$B:$AB,MATCH($C123,Apoio!$B$1:$B$176,0),MATCH('Fluxo de Caixa '!G$5,Apoio!$B$4:$AB$4,0)+1),0)</f>
        <v/>
      </c>
      <c r="H123" s="192">
        <f>IFERROR(INDEX(Apoio!$B:$AB,MATCH($C123,Apoio!$B$1:$B$176,0),MATCH('Fluxo de Caixa '!H$5,Apoio!$B$4:$AB$4,0)+1),0)</f>
        <v/>
      </c>
      <c r="I123" s="192">
        <f>IFERROR(INDEX(Apoio!$B:$AB,MATCH($C123,Apoio!$B$1:$B$176,0),MATCH('Fluxo de Caixa '!I$5,Apoio!$B$4:$AB$4,0)+1),0)</f>
        <v/>
      </c>
      <c r="J123" s="192">
        <f>IFERROR(INDEX(Apoio!$B:$AB,MATCH($C123,Apoio!$B$1:$B$176,0),MATCH('Fluxo de Caixa '!J$5,Apoio!$B$4:$AB$4,0)+1),0)</f>
        <v/>
      </c>
      <c r="K123" s="192">
        <f>IFERROR(INDEX(Apoio!$B:$AB,MATCH($C123,Apoio!$B$1:$B$176,0),MATCH('Fluxo de Caixa '!K$5,Apoio!$B$4:$AB$4,0)+1),0)</f>
        <v/>
      </c>
      <c r="L123" s="192">
        <f>IFERROR(INDEX(Apoio!$B:$AB,MATCH($C123,Apoio!$B$1:$B$176,0),MATCH('Fluxo de Caixa '!L$5,Apoio!$B$4:$AB$4,0)+1),0)</f>
        <v/>
      </c>
      <c r="M123" s="192">
        <f>IFERROR(INDEX(Apoio!$B:$AB,MATCH($C123,Apoio!$B$1:$B$176,0),MATCH('Fluxo de Caixa '!M$5,Apoio!$B$4:$AB$4,0)+1),0)</f>
        <v/>
      </c>
      <c r="N123" s="192">
        <f>IFERROR(INDEX(Apoio!$B:$AB,MATCH($C123,Apoio!$B$1:$B$176,0),MATCH('Fluxo de Caixa '!N$5,Apoio!$B$4:$AB$4,0)+1),0)</f>
        <v/>
      </c>
      <c r="O123" s="192">
        <f>IFERROR(INDEX(Apoio!$B:$AB,MATCH($C123,Apoio!$B$1:$B$176,0),MATCH('Fluxo de Caixa '!O$5,Apoio!$B$4:$AB$4,0)+1),0)</f>
        <v/>
      </c>
      <c r="Q123" s="192">
        <f>SUM(D123:P123)</f>
        <v/>
      </c>
    </row>
    <row r="124" hidden="1" outlineLevel="1" ht="14.25" customFormat="1" customHeight="1" s="27">
      <c r="C124" s="191" t="inlineStr">
        <is>
          <t>MANUTENÇÃO/PEÇAS MAQUINAS E EQUIPAMENTOS</t>
        </is>
      </c>
      <c r="D124" s="192">
        <f>IFERROR(INDEX(Apoio!$B:$AB,MATCH($C124,Apoio!$B$1:$B$176,0),MATCH('Fluxo de Caixa '!D$5,Apoio!$B$4:$AB$4,0)+1),0)</f>
        <v/>
      </c>
      <c r="E124" s="192">
        <f>IFERROR(INDEX(Apoio!$B:$AB,MATCH($C124,Apoio!$B$1:$B$176,0),MATCH('Fluxo de Caixa '!E$5,Apoio!$B$4:$AB$4,0)+1),0)</f>
        <v/>
      </c>
      <c r="F124" s="192">
        <f>IFERROR(INDEX(Apoio!$B:$AB,MATCH($C124,Apoio!$B$1:$B$176,0),MATCH('Fluxo de Caixa '!F$5,Apoio!$B$4:$AB$4,0)+1),0)</f>
        <v/>
      </c>
      <c r="G124" s="192">
        <f>IFERROR(INDEX(Apoio!$B:$AB,MATCH($C124,Apoio!$B$1:$B$176,0),MATCH('Fluxo de Caixa '!G$5,Apoio!$B$4:$AB$4,0)+1),0)</f>
        <v/>
      </c>
      <c r="H124" s="192">
        <f>IFERROR(INDEX(Apoio!$B:$AB,MATCH($C124,Apoio!$B$1:$B$176,0),MATCH('Fluxo de Caixa '!H$5,Apoio!$B$4:$AB$4,0)+1),0)</f>
        <v/>
      </c>
      <c r="I124" s="192">
        <f>IFERROR(INDEX(Apoio!$B:$AB,MATCH($C124,Apoio!$B$1:$B$176,0),MATCH('Fluxo de Caixa '!I$5,Apoio!$B$4:$AB$4,0)+1),0)</f>
        <v/>
      </c>
      <c r="J124" s="192">
        <f>IFERROR(INDEX(Apoio!$B:$AB,MATCH($C124,Apoio!$B$1:$B$176,0),MATCH('Fluxo de Caixa '!J$5,Apoio!$B$4:$AB$4,0)+1),0)</f>
        <v/>
      </c>
      <c r="K124" s="192">
        <f>IFERROR(INDEX(Apoio!$B:$AB,MATCH($C124,Apoio!$B$1:$B$176,0),MATCH('Fluxo de Caixa '!K$5,Apoio!$B$4:$AB$4,0)+1),0)</f>
        <v/>
      </c>
      <c r="L124" s="192">
        <f>IFERROR(INDEX(Apoio!$B:$AB,MATCH($C124,Apoio!$B$1:$B$176,0),MATCH('Fluxo de Caixa '!L$5,Apoio!$B$4:$AB$4,0)+1),0)</f>
        <v/>
      </c>
      <c r="M124" s="192">
        <f>IFERROR(INDEX(Apoio!$B:$AB,MATCH($C124,Apoio!$B$1:$B$176,0),MATCH('Fluxo de Caixa '!M$5,Apoio!$B$4:$AB$4,0)+1),0)</f>
        <v/>
      </c>
      <c r="N124" s="192">
        <f>IFERROR(INDEX(Apoio!$B:$AB,MATCH($C124,Apoio!$B$1:$B$176,0),MATCH('Fluxo de Caixa '!N$5,Apoio!$B$4:$AB$4,0)+1),0)</f>
        <v/>
      </c>
      <c r="O124" s="192">
        <f>IFERROR(INDEX(Apoio!$B:$AB,MATCH($C124,Apoio!$B$1:$B$176,0),MATCH('Fluxo de Caixa '!O$5,Apoio!$B$4:$AB$4,0)+1),0)</f>
        <v/>
      </c>
      <c r="Q124" s="192">
        <f>SUM(D124:P124)</f>
        <v/>
      </c>
    </row>
    <row r="125" hidden="1" outlineLevel="1" ht="14.25" customFormat="1" customHeight="1" s="27">
      <c r="C125" s="191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Q125" s="192" t="n"/>
    </row>
    <row r="126" collapsed="1" ht="14.5" customFormat="1" customHeight="1" s="27">
      <c r="C126" s="148" t="inlineStr">
        <is>
          <t>Gastos com Fretes</t>
        </is>
      </c>
      <c r="D126" s="190">
        <f>SUM(D127:D130)</f>
        <v/>
      </c>
      <c r="E126" s="190">
        <f>SUM(E127:E130)</f>
        <v/>
      </c>
      <c r="F126" s="190">
        <f>SUM(F127:F130)</f>
        <v/>
      </c>
      <c r="G126" s="190">
        <f>SUM(G127:G130)</f>
        <v/>
      </c>
      <c r="H126" s="190">
        <f>SUM(H127:H130)</f>
        <v/>
      </c>
      <c r="I126" s="190">
        <f>SUM(I127:I130)</f>
        <v/>
      </c>
      <c r="J126" s="190">
        <f>SUM(J127:J130)</f>
        <v/>
      </c>
      <c r="K126" s="190">
        <f>SUM(K127:K130)</f>
        <v/>
      </c>
      <c r="L126" s="190">
        <f>SUM(L127:L130)</f>
        <v/>
      </c>
      <c r="M126" s="190">
        <f>SUM(M127:M130)</f>
        <v/>
      </c>
      <c r="N126" s="190">
        <f>SUM(N127:N130)</f>
        <v/>
      </c>
      <c r="O126" s="190">
        <f>SUM(O127:O130)</f>
        <v/>
      </c>
      <c r="Q126" s="190">
        <f>SUM(Q127:Q130)</f>
        <v/>
      </c>
    </row>
    <row r="127" hidden="1" outlineLevel="1" ht="12.75" customFormat="1" customHeight="1" s="27">
      <c r="C127" s="191" t="inlineStr">
        <is>
          <t>FRETE MATERIAIS E EQUIPAMENTOS</t>
        </is>
      </c>
      <c r="D127" s="192">
        <f>IFERROR(INDEX(Apoio!$B:$AB,MATCH($C127,Apoio!$B$1:$B$176,0),MATCH('Fluxo de Caixa '!D$5,Apoio!$B$4:$AB$4,0)+1),0)</f>
        <v/>
      </c>
      <c r="E127" s="192">
        <f>IFERROR(INDEX(Apoio!$B:$AB,MATCH($C127,Apoio!$B$1:$B$176,0),MATCH('Fluxo de Caixa '!E$5,Apoio!$B$4:$AB$4,0)+1),0)</f>
        <v/>
      </c>
      <c r="F127" s="192">
        <f>IFERROR(INDEX(Apoio!$B:$AB,MATCH($C127,Apoio!$B$1:$B$176,0),MATCH('Fluxo de Caixa '!F$5,Apoio!$B$4:$AB$4,0)+1),0)</f>
        <v/>
      </c>
      <c r="G127" s="192">
        <f>IFERROR(INDEX(Apoio!$B:$AB,MATCH($C127,Apoio!$B$1:$B$176,0),MATCH('Fluxo de Caixa '!G$5,Apoio!$B$4:$AB$4,0)+1),0)</f>
        <v/>
      </c>
      <c r="H127" s="192">
        <f>IFERROR(INDEX(Apoio!$B:$AB,MATCH($C127,Apoio!$B$1:$B$176,0),MATCH('Fluxo de Caixa '!H$5,Apoio!$B$4:$AB$4,0)+1),0)</f>
        <v/>
      </c>
      <c r="I127" s="192">
        <f>IFERROR(INDEX(Apoio!$B:$AB,MATCH($C127,Apoio!$B$1:$B$176,0),MATCH('Fluxo de Caixa '!I$5,Apoio!$B$4:$AB$4,0)+1),0)</f>
        <v/>
      </c>
      <c r="J127" s="192">
        <f>IFERROR(INDEX(Apoio!$B:$AB,MATCH($C127,Apoio!$B$1:$B$176,0),MATCH('Fluxo de Caixa '!J$5,Apoio!$B$4:$AB$4,0)+1),0)</f>
        <v/>
      </c>
      <c r="K127" s="192">
        <f>IFERROR(INDEX(Apoio!$B:$AB,MATCH($C127,Apoio!$B$1:$B$176,0),MATCH('Fluxo de Caixa '!K$5,Apoio!$B$4:$AB$4,0)+1),0)</f>
        <v/>
      </c>
      <c r="L127" s="192">
        <f>IFERROR(INDEX(Apoio!$B:$AB,MATCH($C127,Apoio!$B$1:$B$176,0),MATCH('Fluxo de Caixa '!L$5,Apoio!$B$4:$AB$4,0)+1),0)</f>
        <v/>
      </c>
      <c r="M127" s="192">
        <f>IFERROR(INDEX(Apoio!$B:$AB,MATCH($C127,Apoio!$B$1:$B$176,0),MATCH('Fluxo de Caixa '!M$5,Apoio!$B$4:$AB$4,0)+1),0)</f>
        <v/>
      </c>
      <c r="N127" s="192">
        <f>IFERROR(INDEX(Apoio!$B:$AB,MATCH($C127,Apoio!$B$1:$B$176,0),MATCH('Fluxo de Caixa '!N$5,Apoio!$B$4:$AB$4,0)+1),0)</f>
        <v/>
      </c>
      <c r="O127" s="192">
        <f>IFERROR(INDEX(Apoio!$B:$AB,MATCH($C127,Apoio!$B$1:$B$176,0),MATCH('Fluxo de Caixa '!O$5,Apoio!$B$4:$AB$4,0)+1),0)</f>
        <v/>
      </c>
      <c r="Q127" s="192">
        <f>SUM(D127:P127)</f>
        <v/>
      </c>
    </row>
    <row r="128" hidden="1" outlineLevel="1" ht="14.5" customFormat="1" customHeight="1" s="27">
      <c r="C128" s="191" t="inlineStr">
        <is>
          <t xml:space="preserve">FRETE ABRASIVOS </t>
        </is>
      </c>
      <c r="D128" s="192">
        <f>IFERROR(INDEX(Apoio!$B:$AB,MATCH($C128,Apoio!$B$1:$B$176,0),MATCH('Fluxo de Caixa '!D$5,Apoio!$B$4:$AB$4,0)+1),0)</f>
        <v/>
      </c>
      <c r="E128" s="192">
        <f>IFERROR(INDEX(Apoio!$B:$AB,MATCH($C128,Apoio!$B$1:$B$176,0),MATCH('Fluxo de Caixa '!E$5,Apoio!$B$4:$AB$4,0)+1),0)</f>
        <v/>
      </c>
      <c r="F128" s="192">
        <f>IFERROR(INDEX(Apoio!$B:$AB,MATCH($C128,Apoio!$B$1:$B$176,0),MATCH('Fluxo de Caixa '!F$5,Apoio!$B$4:$AB$4,0)+1),0)</f>
        <v/>
      </c>
      <c r="G128" s="192">
        <f>IFERROR(INDEX(Apoio!$B:$AB,MATCH($C128,Apoio!$B$1:$B$176,0),MATCH('Fluxo de Caixa '!G$5,Apoio!$B$4:$AB$4,0)+1),0)</f>
        <v/>
      </c>
      <c r="H128" s="192">
        <f>IFERROR(INDEX(Apoio!$B:$AB,MATCH($C128,Apoio!$B$1:$B$176,0),MATCH('Fluxo de Caixa '!H$5,Apoio!$B$4:$AB$4,0)+1),0)</f>
        <v/>
      </c>
      <c r="I128" s="192">
        <f>IFERROR(INDEX(Apoio!$B:$AB,MATCH($C128,Apoio!$B$1:$B$176,0),MATCH('Fluxo de Caixa '!I$5,Apoio!$B$4:$AB$4,0)+1),0)</f>
        <v/>
      </c>
      <c r="J128" s="192">
        <f>IFERROR(INDEX(Apoio!$B:$AB,MATCH($C128,Apoio!$B$1:$B$176,0),MATCH('Fluxo de Caixa '!J$5,Apoio!$B$4:$AB$4,0)+1),0)</f>
        <v/>
      </c>
      <c r="K128" s="192">
        <f>IFERROR(INDEX(Apoio!$B:$AB,MATCH($C128,Apoio!$B$1:$B$176,0),MATCH('Fluxo de Caixa '!K$5,Apoio!$B$4:$AB$4,0)+1),0)</f>
        <v/>
      </c>
      <c r="L128" s="192">
        <f>IFERROR(INDEX(Apoio!$B:$AB,MATCH($C128,Apoio!$B$1:$B$176,0),MATCH('Fluxo de Caixa '!L$5,Apoio!$B$4:$AB$4,0)+1),0)</f>
        <v/>
      </c>
      <c r="M128" s="192">
        <f>IFERROR(INDEX(Apoio!$B:$AB,MATCH($C128,Apoio!$B$1:$B$176,0),MATCH('Fluxo de Caixa '!M$5,Apoio!$B$4:$AB$4,0)+1),0)</f>
        <v/>
      </c>
      <c r="N128" s="192">
        <f>IFERROR(INDEX(Apoio!$B:$AB,MATCH($C128,Apoio!$B$1:$B$176,0),MATCH('Fluxo de Caixa '!N$5,Apoio!$B$4:$AB$4,0)+1),0)</f>
        <v/>
      </c>
      <c r="O128" s="192">
        <f>IFERROR(INDEX(Apoio!$B:$AB,MATCH($C128,Apoio!$B$1:$B$176,0),MATCH('Fluxo de Caixa '!O$5,Apoio!$B$4:$AB$4,0)+1),0)</f>
        <v/>
      </c>
      <c r="Q128" s="192">
        <f>SUM(D128:P128)</f>
        <v/>
      </c>
    </row>
    <row r="129" hidden="1" outlineLevel="1" ht="14.5" customFormat="1" customHeight="1" s="27">
      <c r="C129" s="191" t="inlineStr">
        <is>
          <t>FRETE TINTAS E SOLVENTE</t>
        </is>
      </c>
      <c r="D129" s="192">
        <f>IFERROR(INDEX(Apoio!$B:$AB,MATCH($C129,Apoio!$B$1:$B$176,0),MATCH('Fluxo de Caixa '!D$5,Apoio!$B$4:$AB$4,0)+1),0)</f>
        <v/>
      </c>
      <c r="E129" s="192">
        <f>IFERROR(INDEX(Apoio!$B:$AB,MATCH($C129,Apoio!$B$1:$B$176,0),MATCH('Fluxo de Caixa '!E$5,Apoio!$B$4:$AB$4,0)+1),0)</f>
        <v/>
      </c>
      <c r="F129" s="192">
        <f>IFERROR(INDEX(Apoio!$B:$AB,MATCH($C129,Apoio!$B$1:$B$176,0),MATCH('Fluxo de Caixa '!F$5,Apoio!$B$4:$AB$4,0)+1),0)</f>
        <v/>
      </c>
      <c r="G129" s="192">
        <f>IFERROR(INDEX(Apoio!$B:$AB,MATCH($C129,Apoio!$B$1:$B$176,0),MATCH('Fluxo de Caixa '!G$5,Apoio!$B$4:$AB$4,0)+1),0)</f>
        <v/>
      </c>
      <c r="H129" s="192">
        <f>IFERROR(INDEX(Apoio!$B:$AB,MATCH($C129,Apoio!$B$1:$B$176,0),MATCH('Fluxo de Caixa '!H$5,Apoio!$B$4:$AB$4,0)+1),0)</f>
        <v/>
      </c>
      <c r="I129" s="192">
        <f>IFERROR(INDEX(Apoio!$B:$AB,MATCH($C129,Apoio!$B$1:$B$176,0),MATCH('Fluxo de Caixa '!I$5,Apoio!$B$4:$AB$4,0)+1),0)</f>
        <v/>
      </c>
      <c r="J129" s="192">
        <f>IFERROR(INDEX(Apoio!$B:$AB,MATCH($C129,Apoio!$B$1:$B$176,0),MATCH('Fluxo de Caixa '!J$5,Apoio!$B$4:$AB$4,0)+1),0)</f>
        <v/>
      </c>
      <c r="K129" s="192">
        <f>IFERROR(INDEX(Apoio!$B:$AB,MATCH($C129,Apoio!$B$1:$B$176,0),MATCH('Fluxo de Caixa '!K$5,Apoio!$B$4:$AB$4,0)+1),0)</f>
        <v/>
      </c>
      <c r="L129" s="192">
        <f>IFERROR(INDEX(Apoio!$B:$AB,MATCH($C129,Apoio!$B$1:$B$176,0),MATCH('Fluxo de Caixa '!L$5,Apoio!$B$4:$AB$4,0)+1),0)</f>
        <v/>
      </c>
      <c r="M129" s="192">
        <f>IFERROR(INDEX(Apoio!$B:$AB,MATCH($C129,Apoio!$B$1:$B$176,0),MATCH('Fluxo de Caixa '!M$5,Apoio!$B$4:$AB$4,0)+1),0)</f>
        <v/>
      </c>
      <c r="N129" s="192">
        <f>IFERROR(INDEX(Apoio!$B:$AB,MATCH($C129,Apoio!$B$1:$B$176,0),MATCH('Fluxo de Caixa '!N$5,Apoio!$B$4:$AB$4,0)+1),0)</f>
        <v/>
      </c>
      <c r="O129" s="192">
        <f>IFERROR(INDEX(Apoio!$B:$AB,MATCH($C129,Apoio!$B$1:$B$176,0),MATCH('Fluxo de Caixa '!O$5,Apoio!$B$4:$AB$4,0)+1),0)</f>
        <v/>
      </c>
      <c r="Q129" s="192">
        <f>SUM(D129:P129)</f>
        <v/>
      </c>
    </row>
    <row r="130" hidden="1" outlineLevel="1" ht="14.5" customFormat="1" customHeight="1" s="27">
      <c r="C130" s="191" t="inlineStr">
        <is>
          <t>FRETE TRANSPORTADORA</t>
        </is>
      </c>
      <c r="D130" s="192">
        <f>IFERROR(INDEX(Apoio!$B:$AB,MATCH($C130,Apoio!$B$1:$B$176,0),MATCH('Fluxo de Caixa '!D$5,Apoio!$B$4:$AB$4,0)+1),0)</f>
        <v/>
      </c>
      <c r="E130" s="192">
        <f>IFERROR(INDEX(Apoio!$B:$AB,MATCH($C130,Apoio!$B$1:$B$176,0),MATCH('Fluxo de Caixa '!E$5,Apoio!$B$4:$AB$4,0)+1),0)</f>
        <v/>
      </c>
      <c r="F130" s="192">
        <f>IFERROR(INDEX(Apoio!$B:$AB,MATCH($C130,Apoio!$B$1:$B$176,0),MATCH('Fluxo de Caixa '!F$5,Apoio!$B$4:$AB$4,0)+1),0)</f>
        <v/>
      </c>
      <c r="G130" s="192">
        <f>IFERROR(INDEX(Apoio!$B:$AB,MATCH($C130,Apoio!$B$1:$B$176,0),MATCH('Fluxo de Caixa '!G$5,Apoio!$B$4:$AB$4,0)+1),0)</f>
        <v/>
      </c>
      <c r="H130" s="192">
        <f>IFERROR(INDEX(Apoio!$B:$AB,MATCH($C130,Apoio!$B$1:$B$176,0),MATCH('Fluxo de Caixa '!H$5,Apoio!$B$4:$AB$4,0)+1),0)</f>
        <v/>
      </c>
      <c r="I130" s="192">
        <f>IFERROR(INDEX(Apoio!$B:$AB,MATCH($C130,Apoio!$B$1:$B$176,0),MATCH('Fluxo de Caixa '!I$5,Apoio!$B$4:$AB$4,0)+1),0)</f>
        <v/>
      </c>
      <c r="J130" s="192">
        <f>IFERROR(INDEX(Apoio!$B:$AB,MATCH($C130,Apoio!$B$1:$B$176,0),MATCH('Fluxo de Caixa '!J$5,Apoio!$B$4:$AB$4,0)+1),0)</f>
        <v/>
      </c>
      <c r="K130" s="192">
        <f>IFERROR(INDEX(Apoio!$B:$AB,MATCH($C130,Apoio!$B$1:$B$176,0),MATCH('Fluxo de Caixa '!K$5,Apoio!$B$4:$AB$4,0)+1),0)</f>
        <v/>
      </c>
      <c r="L130" s="192">
        <f>IFERROR(INDEX(Apoio!$B:$AB,MATCH($C130,Apoio!$B$1:$B$176,0),MATCH('Fluxo de Caixa '!L$5,Apoio!$B$4:$AB$4,0)+1),0)</f>
        <v/>
      </c>
      <c r="M130" s="192">
        <f>IFERROR(INDEX(Apoio!$B:$AB,MATCH($C130,Apoio!$B$1:$B$176,0),MATCH('Fluxo de Caixa '!M$5,Apoio!$B$4:$AB$4,0)+1),0)</f>
        <v/>
      </c>
      <c r="N130" s="192">
        <f>IFERROR(INDEX(Apoio!$B:$AB,MATCH($C130,Apoio!$B$1:$B$176,0),MATCH('Fluxo de Caixa '!N$5,Apoio!$B$4:$AB$4,0)+1),0)</f>
        <v/>
      </c>
      <c r="O130" s="192">
        <f>IFERROR(INDEX(Apoio!$B:$AB,MATCH($C130,Apoio!$B$1:$B$176,0),MATCH('Fluxo de Caixa '!O$5,Apoio!$B$4:$AB$4,0)+1),0)</f>
        <v/>
      </c>
      <c r="Q130" s="192">
        <f>SUM(D130:P130)</f>
        <v/>
      </c>
    </row>
    <row r="131" hidden="1" outlineLevel="1" ht="12.75" customFormat="1" customHeight="1" s="27">
      <c r="C131" s="191" t="n"/>
      <c r="D131" s="192" t="n"/>
      <c r="E131" s="192" t="n"/>
      <c r="F131" s="192" t="n"/>
      <c r="G131" s="192" t="n"/>
      <c r="H131" s="192" t="n"/>
      <c r="I131" s="192" t="n"/>
      <c r="J131" s="192" t="n"/>
      <c r="K131" s="192" t="n"/>
      <c r="L131" s="192" t="n"/>
      <c r="M131" s="192" t="n"/>
      <c r="N131" s="192" t="n"/>
      <c r="O131" s="192" t="n"/>
      <c r="Q131" s="192" t="n"/>
    </row>
    <row r="132" collapsed="1" ht="14.5" customFormat="1" customHeight="1" s="27">
      <c r="C132" s="148" t="inlineStr">
        <is>
          <t>Gastos com Fornecedores</t>
        </is>
      </c>
      <c r="D132" s="190">
        <f>SUM(D133:D135)</f>
        <v/>
      </c>
      <c r="E132" s="190">
        <f>SUM(E133:E135)</f>
        <v/>
      </c>
      <c r="F132" s="190">
        <f>SUM(F133:F135)</f>
        <v/>
      </c>
      <c r="G132" s="190">
        <f>SUM(G133:G135)</f>
        <v/>
      </c>
      <c r="H132" s="190">
        <f>SUM(H133:H135)</f>
        <v/>
      </c>
      <c r="I132" s="190">
        <f>SUM(I133:I135)</f>
        <v/>
      </c>
      <c r="J132" s="190">
        <f>SUM(J133:J135)</f>
        <v/>
      </c>
      <c r="K132" s="190">
        <f>SUM(K133:K135)</f>
        <v/>
      </c>
      <c r="L132" s="190">
        <f>SUM(L133:L135)</f>
        <v/>
      </c>
      <c r="M132" s="190">
        <f>SUM(M133:M135)</f>
        <v/>
      </c>
      <c r="N132" s="190">
        <f>SUM(N133:N135)</f>
        <v/>
      </c>
      <c r="O132" s="190">
        <f>SUM(O133:O135)</f>
        <v/>
      </c>
      <c r="Q132" s="190">
        <f>SUM(Q133:Q135)</f>
        <v/>
      </c>
    </row>
    <row r="133" hidden="1" outlineLevel="1" ht="14.5" customFormat="1" customHeight="1" s="27">
      <c r="C133" s="191" t="inlineStr">
        <is>
          <t>TINTAS E SOLVENTES</t>
        </is>
      </c>
      <c r="D133" s="192">
        <f>IFERROR(INDEX(Apoio!$B:$AB,MATCH($C133,Apoio!$B$1:$B$176,0),MATCH('Fluxo de Caixa '!D$5,Apoio!$B$4:$AB$4,0)+1),0)</f>
        <v/>
      </c>
      <c r="E133" s="192">
        <f>IFERROR(INDEX(Apoio!$B:$AB,MATCH($C133,Apoio!$B$1:$B$176,0),MATCH('Fluxo de Caixa '!E$5,Apoio!$B$4:$AB$4,0)+1),0)</f>
        <v/>
      </c>
      <c r="F133" s="192">
        <f>IFERROR(INDEX(Apoio!$B:$AB,MATCH($C133,Apoio!$B$1:$B$176,0),MATCH('Fluxo de Caixa '!F$5,Apoio!$B$4:$AB$4,0)+1),0)</f>
        <v/>
      </c>
      <c r="G133" s="192">
        <f>IFERROR(INDEX(Apoio!$B:$AB,MATCH($C133,Apoio!$B$1:$B$176,0),MATCH('Fluxo de Caixa '!G$5,Apoio!$B$4:$AB$4,0)+1),0)</f>
        <v/>
      </c>
      <c r="H133" s="192">
        <f>IFERROR(INDEX(Apoio!$B:$AB,MATCH($C133,Apoio!$B$1:$B$176,0),MATCH('Fluxo de Caixa '!H$5,Apoio!$B$4:$AB$4,0)+1),0)</f>
        <v/>
      </c>
      <c r="I133" s="192">
        <f>IFERROR(INDEX(Apoio!$B:$AB,MATCH($C133,Apoio!$B$1:$B$176,0),MATCH('Fluxo de Caixa '!I$5,Apoio!$B$4:$AB$4,0)+1),0)</f>
        <v/>
      </c>
      <c r="J133" s="192">
        <f>IFERROR(INDEX(Apoio!$B:$AB,MATCH($C133,Apoio!$B$1:$B$176,0),MATCH('Fluxo de Caixa '!J$5,Apoio!$B$4:$AB$4,0)+1),0)</f>
        <v/>
      </c>
      <c r="K133" s="192">
        <f>IFERROR(INDEX(Apoio!$B:$AB,MATCH($C133,Apoio!$B$1:$B$176,0),MATCH('Fluxo de Caixa '!K$5,Apoio!$B$4:$AB$4,0)+1),0)</f>
        <v/>
      </c>
      <c r="L133" s="192">
        <f>IFERROR(INDEX(Apoio!$B:$AB,MATCH($C133,Apoio!$B$1:$B$176,0),MATCH('Fluxo de Caixa '!L$5,Apoio!$B$4:$AB$4,0)+1),0)</f>
        <v/>
      </c>
      <c r="M133" s="192">
        <f>IFERROR(INDEX(Apoio!$B:$AB,MATCH($C133,Apoio!$B$1:$B$176,0),MATCH('Fluxo de Caixa '!M$5,Apoio!$B$4:$AB$4,0)+1),0)</f>
        <v/>
      </c>
      <c r="N133" s="192">
        <f>IFERROR(INDEX(Apoio!$B:$AB,MATCH($C133,Apoio!$B$1:$B$176,0),MATCH('Fluxo de Caixa '!N$5,Apoio!$B$4:$AB$4,0)+1),0)</f>
        <v/>
      </c>
      <c r="O133" s="192">
        <f>IFERROR(INDEX(Apoio!$B:$AB,MATCH($C133,Apoio!$B$1:$B$176,0),MATCH('Fluxo de Caixa '!O$5,Apoio!$B$4:$AB$4,0)+1),0)</f>
        <v/>
      </c>
      <c r="Q133" s="192">
        <f>SUM(D133:P133)</f>
        <v/>
      </c>
    </row>
    <row r="134" hidden="1" outlineLevel="1" ht="14.25" customFormat="1" customHeight="1" s="27">
      <c r="C134" s="191" t="inlineStr">
        <is>
          <t>ABRASIVOS</t>
        </is>
      </c>
      <c r="D134" s="192">
        <f>IFERROR(INDEX(Apoio!$B:$AB,MATCH($C134,Apoio!$B$1:$B$176,0),MATCH('Fluxo de Caixa '!D$5,Apoio!$B$4:$AB$4,0)+1),0)</f>
        <v/>
      </c>
      <c r="E134" s="192">
        <f>IFERROR(INDEX(Apoio!$B:$AB,MATCH($C134,Apoio!$B$1:$B$176,0),MATCH('Fluxo de Caixa '!E$5,Apoio!$B$4:$AB$4,0)+1),0)</f>
        <v/>
      </c>
      <c r="F134" s="192">
        <f>IFERROR(INDEX(Apoio!$B:$AB,MATCH($C134,Apoio!$B$1:$B$176,0),MATCH('Fluxo de Caixa '!F$5,Apoio!$B$4:$AB$4,0)+1),0)</f>
        <v/>
      </c>
      <c r="G134" s="192">
        <f>IFERROR(INDEX(Apoio!$B:$AB,MATCH($C134,Apoio!$B$1:$B$176,0),MATCH('Fluxo de Caixa '!G$5,Apoio!$B$4:$AB$4,0)+1),0)</f>
        <v/>
      </c>
      <c r="H134" s="192">
        <f>IFERROR(INDEX(Apoio!$B:$AB,MATCH($C134,Apoio!$B$1:$B$176,0),MATCH('Fluxo de Caixa '!H$5,Apoio!$B$4:$AB$4,0)+1),0)</f>
        <v/>
      </c>
      <c r="I134" s="192">
        <f>IFERROR(INDEX(Apoio!$B:$AB,MATCH($C134,Apoio!$B$1:$B$176,0),MATCH('Fluxo de Caixa '!I$5,Apoio!$B$4:$AB$4,0)+1),0)</f>
        <v/>
      </c>
      <c r="J134" s="192">
        <f>IFERROR(INDEX(Apoio!$B:$AB,MATCH($C134,Apoio!$B$1:$B$176,0),MATCH('Fluxo de Caixa '!J$5,Apoio!$B$4:$AB$4,0)+1),0)</f>
        <v/>
      </c>
      <c r="K134" s="192">
        <f>IFERROR(INDEX(Apoio!$B:$AB,MATCH($C134,Apoio!$B$1:$B$176,0),MATCH('Fluxo de Caixa '!K$5,Apoio!$B$4:$AB$4,0)+1),0)</f>
        <v/>
      </c>
      <c r="L134" s="192">
        <f>IFERROR(INDEX(Apoio!$B:$AB,MATCH($C134,Apoio!$B$1:$B$176,0),MATCH('Fluxo de Caixa '!L$5,Apoio!$B$4:$AB$4,0)+1),0)</f>
        <v/>
      </c>
      <c r="M134" s="192">
        <f>IFERROR(INDEX(Apoio!$B:$AB,MATCH($C134,Apoio!$B$1:$B$176,0),MATCH('Fluxo de Caixa '!M$5,Apoio!$B$4:$AB$4,0)+1),0)</f>
        <v/>
      </c>
      <c r="N134" s="192">
        <f>IFERROR(INDEX(Apoio!$B:$AB,MATCH($C134,Apoio!$B$1:$B$176,0),MATCH('Fluxo de Caixa '!N$5,Apoio!$B$4:$AB$4,0)+1),0)</f>
        <v/>
      </c>
      <c r="O134" s="192">
        <f>IFERROR(INDEX(Apoio!$B:$AB,MATCH($C134,Apoio!$B$1:$B$176,0),MATCH('Fluxo de Caixa '!O$5,Apoio!$B$4:$AB$4,0)+1),0)</f>
        <v/>
      </c>
      <c r="Q134" s="192">
        <f>SUM(D134:P134)</f>
        <v/>
      </c>
    </row>
    <row r="135" hidden="1" outlineLevel="1" ht="14.25" customFormat="1" customHeight="1" s="27">
      <c r="C135" s="191" t="inlineStr">
        <is>
          <t>OUTROS MATERIAIS DE APLICAÇÃO</t>
        </is>
      </c>
      <c r="D135" s="192">
        <f>IFERROR(INDEX(Apoio!$B:$AB,MATCH($C135,Apoio!$B$1:$B$176,0),MATCH('Fluxo de Caixa '!D$5,Apoio!$B$4:$AB$4,0)+1),0)</f>
        <v/>
      </c>
      <c r="E135" s="192">
        <f>IFERROR(INDEX(Apoio!$B:$AB,MATCH($C135,Apoio!$B$1:$B$176,0),MATCH('Fluxo de Caixa '!E$5,Apoio!$B$4:$AB$4,0)+1),0)</f>
        <v/>
      </c>
      <c r="F135" s="192">
        <f>IFERROR(INDEX(Apoio!$B:$AB,MATCH($C135,Apoio!$B$1:$B$176,0),MATCH('Fluxo de Caixa '!F$5,Apoio!$B$4:$AB$4,0)+1),0)</f>
        <v/>
      </c>
      <c r="G135" s="192">
        <f>IFERROR(INDEX(Apoio!$B:$AB,MATCH($C135,Apoio!$B$1:$B$176,0),MATCH('Fluxo de Caixa '!G$5,Apoio!$B$4:$AB$4,0)+1),0)</f>
        <v/>
      </c>
      <c r="H135" s="192">
        <f>IFERROR(INDEX(Apoio!$B:$AB,MATCH($C135,Apoio!$B$1:$B$176,0),MATCH('Fluxo de Caixa '!H$5,Apoio!$B$4:$AB$4,0)+1),0)</f>
        <v/>
      </c>
      <c r="I135" s="192">
        <f>IFERROR(INDEX(Apoio!$B:$AB,MATCH($C135,Apoio!$B$1:$B$176,0),MATCH('Fluxo de Caixa '!I$5,Apoio!$B$4:$AB$4,0)+1),0)</f>
        <v/>
      </c>
      <c r="J135" s="192">
        <f>IFERROR(INDEX(Apoio!$B:$AB,MATCH($C135,Apoio!$B$1:$B$176,0),MATCH('Fluxo de Caixa '!J$5,Apoio!$B$4:$AB$4,0)+1),0)</f>
        <v/>
      </c>
      <c r="K135" s="192">
        <f>IFERROR(INDEX(Apoio!$B:$AB,MATCH($C135,Apoio!$B$1:$B$176,0),MATCH('Fluxo de Caixa '!K$5,Apoio!$B$4:$AB$4,0)+1),0)</f>
        <v/>
      </c>
      <c r="L135" s="192">
        <f>IFERROR(INDEX(Apoio!$B:$AB,MATCH($C135,Apoio!$B$1:$B$176,0),MATCH('Fluxo de Caixa '!L$5,Apoio!$B$4:$AB$4,0)+1),0)</f>
        <v/>
      </c>
      <c r="M135" s="192">
        <f>IFERROR(INDEX(Apoio!$B:$AB,MATCH($C135,Apoio!$B$1:$B$176,0),MATCH('Fluxo de Caixa '!M$5,Apoio!$B$4:$AB$4,0)+1),0)</f>
        <v/>
      </c>
      <c r="N135" s="192">
        <f>IFERROR(INDEX(Apoio!$B:$AB,MATCH($C135,Apoio!$B$1:$B$176,0),MATCH('Fluxo de Caixa '!N$5,Apoio!$B$4:$AB$4,0)+1),0)</f>
        <v/>
      </c>
      <c r="O135" s="192">
        <f>IFERROR(INDEX(Apoio!$B:$AB,MATCH($C135,Apoio!$B$1:$B$176,0),MATCH('Fluxo de Caixa '!O$5,Apoio!$B$4:$AB$4,0)+1),0)</f>
        <v/>
      </c>
      <c r="Q135" s="192">
        <f>SUM(D135:P135)</f>
        <v/>
      </c>
    </row>
    <row r="136" hidden="1" outlineLevel="1" ht="12.75" customFormat="1" customHeight="1" s="27">
      <c r="C136" s="191" t="n"/>
      <c r="D136" s="192" t="n"/>
      <c r="E136" s="192" t="n"/>
      <c r="F136" s="192" t="n"/>
      <c r="G136" s="192" t="n"/>
      <c r="H136" s="192" t="n"/>
      <c r="I136" s="192" t="n"/>
      <c r="J136" s="192" t="n"/>
      <c r="K136" s="192" t="n"/>
      <c r="L136" s="192" t="n"/>
      <c r="M136" s="192" t="n"/>
      <c r="N136" s="192" t="n"/>
      <c r="O136" s="192" t="n"/>
      <c r="Q136" s="192" t="n"/>
    </row>
    <row r="137" collapsed="1" ht="14.5" customFormat="1" customHeight="1" s="27">
      <c r="C137" s="148" t="inlineStr">
        <is>
          <t>Gastos Bancários</t>
        </is>
      </c>
      <c r="D137" s="190">
        <f>SUM(D138:D138)</f>
        <v/>
      </c>
      <c r="E137" s="190">
        <f>SUM(E138:E138)</f>
        <v/>
      </c>
      <c r="F137" s="190">
        <f>SUM(F138:F138)</f>
        <v/>
      </c>
      <c r="G137" s="190">
        <f>SUM(G138:G138)</f>
        <v/>
      </c>
      <c r="H137" s="190">
        <f>SUM(H138:H138)</f>
        <v/>
      </c>
      <c r="I137" s="190">
        <f>SUM(I138:I138)</f>
        <v/>
      </c>
      <c r="J137" s="190">
        <f>SUM(J138:J138)</f>
        <v/>
      </c>
      <c r="K137" s="190">
        <f>SUM(K138:K138)</f>
        <v/>
      </c>
      <c r="L137" s="190">
        <f>SUM(L138:L138)</f>
        <v/>
      </c>
      <c r="M137" s="190">
        <f>SUM(M138:M138)</f>
        <v/>
      </c>
      <c r="N137" s="190">
        <f>SUM(N138:N138)</f>
        <v/>
      </c>
      <c r="O137" s="190">
        <f>SUM(O138:O138)</f>
        <v/>
      </c>
      <c r="Q137" s="190">
        <f>SUM(Q138:Q138)</f>
        <v/>
      </c>
    </row>
    <row r="138" hidden="1" outlineLevel="1" ht="14.25" customFormat="1" customHeight="1" s="27">
      <c r="C138" s="191" t="inlineStr">
        <is>
          <t>TARIFAS BANCARIAS</t>
        </is>
      </c>
      <c r="D138" s="192">
        <f>IFERROR(INDEX(Apoio!$B:$AB,MATCH($C138,Apoio!$B$1:$B$176,0),MATCH('Fluxo de Caixa '!D$5,Apoio!$B$4:$AB$4,0)+1),0)</f>
        <v/>
      </c>
      <c r="E138" s="192">
        <f>IFERROR(INDEX(Apoio!$B:$AB,MATCH($C138,Apoio!$B$1:$B$176,0),MATCH('Fluxo de Caixa '!E$5,Apoio!$B$4:$AB$4,0)+1),0)</f>
        <v/>
      </c>
      <c r="F138" s="192">
        <f>IFERROR(INDEX(Apoio!$B:$AB,MATCH($C138,Apoio!$B$1:$B$176,0),MATCH('Fluxo de Caixa '!F$5,Apoio!$B$4:$AB$4,0)+1),0)</f>
        <v/>
      </c>
      <c r="G138" s="192">
        <f>IFERROR(INDEX(Apoio!$B:$AB,MATCH($C138,Apoio!$B$1:$B$176,0),MATCH('Fluxo de Caixa '!G$5,Apoio!$B$4:$AB$4,0)+1),0)</f>
        <v/>
      </c>
      <c r="H138" s="192">
        <f>IFERROR(INDEX(Apoio!$B:$AB,MATCH($C138,Apoio!$B$1:$B$176,0),MATCH('Fluxo de Caixa '!H$5,Apoio!$B$4:$AB$4,0)+1),0)</f>
        <v/>
      </c>
      <c r="I138" s="192">
        <f>IFERROR(INDEX(Apoio!$B:$AB,MATCH($C138,Apoio!$B$1:$B$176,0),MATCH('Fluxo de Caixa '!I$5,Apoio!$B$4:$AB$4,0)+1),0)</f>
        <v/>
      </c>
      <c r="J138" s="192">
        <f>IFERROR(INDEX(Apoio!$B:$AB,MATCH($C138,Apoio!$B$1:$B$176,0),MATCH('Fluxo de Caixa '!J$5,Apoio!$B$4:$AB$4,0)+1),0)</f>
        <v/>
      </c>
      <c r="K138" s="192">
        <f>IFERROR(INDEX(Apoio!$B:$AB,MATCH($C138,Apoio!$B$1:$B$176,0),MATCH('Fluxo de Caixa '!K$5,Apoio!$B$4:$AB$4,0)+1),0)</f>
        <v/>
      </c>
      <c r="L138" s="192">
        <f>IFERROR(INDEX(Apoio!$B:$AB,MATCH($C138,Apoio!$B$1:$B$176,0),MATCH('Fluxo de Caixa '!L$5,Apoio!$B$4:$AB$4,0)+1),0)</f>
        <v/>
      </c>
      <c r="M138" s="192">
        <f>IFERROR(INDEX(Apoio!$B:$AB,MATCH($C138,Apoio!$B$1:$B$176,0),MATCH('Fluxo de Caixa '!M$5,Apoio!$B$4:$AB$4,0)+1),0)</f>
        <v/>
      </c>
      <c r="N138" s="192">
        <f>IFERROR(INDEX(Apoio!$B:$AB,MATCH($C138,Apoio!$B$1:$B$176,0),MATCH('Fluxo de Caixa '!N$5,Apoio!$B$4:$AB$4,0)+1),0)</f>
        <v/>
      </c>
      <c r="O138" s="192">
        <f>IFERROR(INDEX(Apoio!$B:$AB,MATCH($C138,Apoio!$B$1:$B$176,0),MATCH('Fluxo de Caixa '!O$5,Apoio!$B$4:$AB$4,0)+1),0)</f>
        <v/>
      </c>
      <c r="Q138" s="192">
        <f>SUM(D138:P138)</f>
        <v/>
      </c>
    </row>
    <row r="139" hidden="1" outlineLevel="1" ht="14.25" customFormat="1" customHeight="1" s="27">
      <c r="C139" s="191" t="n"/>
      <c r="D139" s="192" t="n"/>
      <c r="E139" s="192" t="n"/>
      <c r="F139" s="192" t="n"/>
      <c r="G139" s="192" t="n"/>
      <c r="H139" s="192" t="n"/>
      <c r="I139" s="192" t="n"/>
      <c r="J139" s="192" t="n"/>
      <c r="K139" s="192" t="n"/>
      <c r="L139" s="192" t="n"/>
      <c r="M139" s="192" t="n"/>
      <c r="N139" s="192" t="n"/>
      <c r="O139" s="192" t="n"/>
      <c r="Q139" s="192" t="n"/>
    </row>
    <row r="140" collapsed="1" ht="14.5" customFormat="1" customHeight="1" s="27">
      <c r="C140" s="148" t="inlineStr">
        <is>
          <t>Gastos com Viagens e Hospedagens</t>
        </is>
      </c>
      <c r="D140" s="190">
        <f>SUM(D141:D142)</f>
        <v/>
      </c>
      <c r="E140" s="190">
        <f>SUM(E141:E142)</f>
        <v/>
      </c>
      <c r="F140" s="190">
        <f>SUM(F141:F142)</f>
        <v/>
      </c>
      <c r="G140" s="190">
        <f>SUM(G141:G142)</f>
        <v/>
      </c>
      <c r="H140" s="190">
        <f>SUM(H141:H142)</f>
        <v/>
      </c>
      <c r="I140" s="190">
        <f>SUM(I141:I142)</f>
        <v/>
      </c>
      <c r="J140" s="190">
        <f>SUM(J141:J142)</f>
        <v/>
      </c>
      <c r="K140" s="190">
        <f>SUM(K141:K142)</f>
        <v/>
      </c>
      <c r="L140" s="190">
        <f>SUM(L141:L142)</f>
        <v/>
      </c>
      <c r="M140" s="190">
        <f>SUM(M141:M142)</f>
        <v/>
      </c>
      <c r="N140" s="190">
        <f>SUM(N141:N142)</f>
        <v/>
      </c>
      <c r="O140" s="190">
        <f>SUM(O141:O142)</f>
        <v/>
      </c>
      <c r="Q140" s="190">
        <f>SUM(Q141:Q142)</f>
        <v/>
      </c>
    </row>
    <row r="141" hidden="1" outlineLevel="1" ht="14.25" customFormat="1" customHeight="1" s="27">
      <c r="C141" s="191" t="inlineStr">
        <is>
          <t xml:space="preserve">HOTEL COLABORADORES </t>
        </is>
      </c>
      <c r="D141" s="192">
        <f>IFERROR(INDEX(Apoio!$B:$AB,MATCH($C141,Apoio!$B$1:$B$176,0),MATCH('Fluxo de Caixa '!D$5,Apoio!$B$4:$AB$4,0)+1),0)</f>
        <v/>
      </c>
      <c r="E141" s="192">
        <f>IFERROR(INDEX(Apoio!$B:$AB,MATCH($C141,Apoio!$B$1:$B$176,0),MATCH('Fluxo de Caixa '!E$5,Apoio!$B$4:$AB$4,0)+1),0)</f>
        <v/>
      </c>
      <c r="F141" s="192">
        <f>IFERROR(INDEX(Apoio!$B:$AB,MATCH($C141,Apoio!$B$1:$B$176,0),MATCH('Fluxo de Caixa '!F$5,Apoio!$B$4:$AB$4,0)+1),0)</f>
        <v/>
      </c>
      <c r="G141" s="192">
        <f>IFERROR(INDEX(Apoio!$B:$AB,MATCH($C141,Apoio!$B$1:$B$176,0),MATCH('Fluxo de Caixa '!G$5,Apoio!$B$4:$AB$4,0)+1),0)</f>
        <v/>
      </c>
      <c r="H141" s="192">
        <f>IFERROR(INDEX(Apoio!$B:$AB,MATCH($C141,Apoio!$B$1:$B$176,0),MATCH('Fluxo de Caixa '!H$5,Apoio!$B$4:$AB$4,0)+1),0)</f>
        <v/>
      </c>
      <c r="I141" s="192">
        <f>IFERROR(INDEX(Apoio!$B:$AB,MATCH($C141,Apoio!$B$1:$B$176,0),MATCH('Fluxo de Caixa '!I$5,Apoio!$B$4:$AB$4,0)+1),0)</f>
        <v/>
      </c>
      <c r="J141" s="192">
        <f>IFERROR(INDEX(Apoio!$B:$AB,MATCH($C141,Apoio!$B$1:$B$176,0),MATCH('Fluxo de Caixa '!J$5,Apoio!$B$4:$AB$4,0)+1),0)</f>
        <v/>
      </c>
      <c r="K141" s="192">
        <f>IFERROR(INDEX(Apoio!$B:$AB,MATCH($C141,Apoio!$B$1:$B$176,0),MATCH('Fluxo de Caixa '!K$5,Apoio!$B$4:$AB$4,0)+1),0)</f>
        <v/>
      </c>
      <c r="L141" s="192">
        <f>IFERROR(INDEX(Apoio!$B:$AB,MATCH($C141,Apoio!$B$1:$B$176,0),MATCH('Fluxo de Caixa '!L$5,Apoio!$B$4:$AB$4,0)+1),0)</f>
        <v/>
      </c>
      <c r="M141" s="192">
        <f>IFERROR(INDEX(Apoio!$B:$AB,MATCH($C141,Apoio!$B$1:$B$176,0),MATCH('Fluxo de Caixa '!M$5,Apoio!$B$4:$AB$4,0)+1),0)</f>
        <v/>
      </c>
      <c r="N141" s="192">
        <f>IFERROR(INDEX(Apoio!$B:$AB,MATCH($C141,Apoio!$B$1:$B$176,0),MATCH('Fluxo de Caixa '!N$5,Apoio!$B$4:$AB$4,0)+1),0)</f>
        <v/>
      </c>
      <c r="O141" s="192">
        <f>IFERROR(INDEX(Apoio!$B:$AB,MATCH($C141,Apoio!$B$1:$B$176,0),MATCH('Fluxo de Caixa '!O$5,Apoio!$B$4:$AB$4,0)+1),0)</f>
        <v/>
      </c>
      <c r="Q141" s="192">
        <f>SUM(D141:P141)</f>
        <v/>
      </c>
    </row>
    <row r="142" hidden="1" outlineLevel="1" ht="14.25" customFormat="1" customHeight="1" s="27">
      <c r="C142" s="191" t="inlineStr">
        <is>
          <t>LAVANDERIA</t>
        </is>
      </c>
      <c r="D142" s="192">
        <f>IFERROR(INDEX(Apoio!$B:$AB,MATCH($C142,Apoio!$B$1:$B$176,0),MATCH('Fluxo de Caixa '!D$5,Apoio!$B$4:$AB$4,0)+1),0)</f>
        <v/>
      </c>
      <c r="E142" s="192">
        <f>IFERROR(INDEX(Apoio!$B:$AB,MATCH($C142,Apoio!$B$1:$B$176,0),MATCH('Fluxo de Caixa '!E$5,Apoio!$B$4:$AB$4,0)+1),0)</f>
        <v/>
      </c>
      <c r="F142" s="192">
        <f>IFERROR(INDEX(Apoio!$B:$AB,MATCH($C142,Apoio!$B$1:$B$176,0),MATCH('Fluxo de Caixa '!F$5,Apoio!$B$4:$AB$4,0)+1),0)</f>
        <v/>
      </c>
      <c r="G142" s="192">
        <f>IFERROR(INDEX(Apoio!$B:$AB,MATCH($C142,Apoio!$B$1:$B$176,0),MATCH('Fluxo de Caixa '!G$5,Apoio!$B$4:$AB$4,0)+1),0)</f>
        <v/>
      </c>
      <c r="H142" s="192">
        <f>IFERROR(INDEX(Apoio!$B:$AB,MATCH($C142,Apoio!$B$1:$B$176,0),MATCH('Fluxo de Caixa '!H$5,Apoio!$B$4:$AB$4,0)+1),0)</f>
        <v/>
      </c>
      <c r="I142" s="192">
        <f>IFERROR(INDEX(Apoio!$B:$AB,MATCH($C142,Apoio!$B$1:$B$176,0),MATCH('Fluxo de Caixa '!I$5,Apoio!$B$4:$AB$4,0)+1),0)</f>
        <v/>
      </c>
      <c r="J142" s="192">
        <f>IFERROR(INDEX(Apoio!$B:$AB,MATCH($C142,Apoio!$B$1:$B$176,0),MATCH('Fluxo de Caixa '!J$5,Apoio!$B$4:$AB$4,0)+1),0)</f>
        <v/>
      </c>
      <c r="K142" s="192">
        <f>IFERROR(INDEX(Apoio!$B:$AB,MATCH($C142,Apoio!$B$1:$B$176,0),MATCH('Fluxo de Caixa '!K$5,Apoio!$B$4:$AB$4,0)+1),0)</f>
        <v/>
      </c>
      <c r="L142" s="192">
        <f>IFERROR(INDEX(Apoio!$B:$AB,MATCH($C142,Apoio!$B$1:$B$176,0),MATCH('Fluxo de Caixa '!L$5,Apoio!$B$4:$AB$4,0)+1),0)</f>
        <v/>
      </c>
      <c r="M142" s="192">
        <f>IFERROR(INDEX(Apoio!$B:$AB,MATCH($C142,Apoio!$B$1:$B$176,0),MATCH('Fluxo de Caixa '!M$5,Apoio!$B$4:$AB$4,0)+1),0)</f>
        <v/>
      </c>
      <c r="N142" s="192">
        <f>IFERROR(INDEX(Apoio!$B:$AB,MATCH($C142,Apoio!$B$1:$B$176,0),MATCH('Fluxo de Caixa '!N$5,Apoio!$B$4:$AB$4,0)+1),0)</f>
        <v/>
      </c>
      <c r="O142" s="192">
        <f>IFERROR(INDEX(Apoio!$B:$AB,MATCH($C142,Apoio!$B$1:$B$176,0),MATCH('Fluxo de Caixa '!O$5,Apoio!$B$4:$AB$4,0)+1),0)</f>
        <v/>
      </c>
      <c r="Q142" s="192">
        <f>SUM(D142:P142)</f>
        <v/>
      </c>
    </row>
    <row r="143" hidden="1" outlineLevel="1" ht="14.5" customFormat="1" customHeight="1" s="27">
      <c r="C143" s="191" t="n"/>
      <c r="D143" s="192" t="n"/>
      <c r="E143" s="192" t="n"/>
      <c r="F143" s="192" t="n"/>
      <c r="G143" s="192" t="n"/>
      <c r="H143" s="192" t="n"/>
      <c r="I143" s="192" t="n"/>
      <c r="J143" s="192" t="n"/>
      <c r="K143" s="192" t="n"/>
      <c r="L143" s="192" t="n"/>
      <c r="M143" s="192" t="n"/>
      <c r="N143" s="192" t="n"/>
      <c r="O143" s="192" t="n"/>
      <c r="Q143" s="192" t="n"/>
    </row>
    <row r="144" collapsed="1" ht="14.5" customFormat="1" customHeight="1" s="27">
      <c r="C144" s="148" t="inlineStr">
        <is>
          <t>Gastos Administrativos</t>
        </is>
      </c>
      <c r="D144" s="190">
        <f>SUM(D145:D166)</f>
        <v/>
      </c>
      <c r="E144" s="190">
        <f>SUM(E145:E166)</f>
        <v/>
      </c>
      <c r="F144" s="190">
        <f>SUM(F145:F166)</f>
        <v/>
      </c>
      <c r="G144" s="190">
        <f>SUM(G145:G166)</f>
        <v/>
      </c>
      <c r="H144" s="190">
        <f>SUM(H145:H166)</f>
        <v/>
      </c>
      <c r="I144" s="190">
        <f>SUM(I145:I166)</f>
        <v/>
      </c>
      <c r="J144" s="190">
        <f>SUM(J145:J166)</f>
        <v/>
      </c>
      <c r="K144" s="190">
        <f>SUM(K145:K166)</f>
        <v/>
      </c>
      <c r="L144" s="190">
        <f>SUM(L145:L166)</f>
        <v/>
      </c>
      <c r="M144" s="190">
        <f>SUM(M145:M166)</f>
        <v/>
      </c>
      <c r="N144" s="190">
        <f>SUM(N145:N166)</f>
        <v/>
      </c>
      <c r="O144" s="190">
        <f>SUM(O145:O166)</f>
        <v/>
      </c>
      <c r="Q144" s="190">
        <f>SUM(Q145:Q166)</f>
        <v/>
      </c>
    </row>
    <row r="145" hidden="1" outlineLevel="1" ht="14.5" customFormat="1" customHeight="1" s="27">
      <c r="C145" s="187" t="inlineStr">
        <is>
          <t xml:space="preserve">SISTEMA / SERVIDOR </t>
        </is>
      </c>
      <c r="D145" s="192">
        <f>IFERROR(INDEX(Apoio!$B:$AB,MATCH($C145,Apoio!$B$1:$B$176,0),MATCH('Fluxo de Caixa '!D$5,Apoio!$B$4:$AB$4,0)+1),0)</f>
        <v/>
      </c>
      <c r="E145" s="192">
        <f>IFERROR(INDEX(Apoio!$B:$AB,MATCH($C145,Apoio!$B$1:$B$176,0),MATCH('Fluxo de Caixa '!E$5,Apoio!$B$4:$AB$4,0)+1),0)</f>
        <v/>
      </c>
      <c r="F145" s="192">
        <f>IFERROR(INDEX(Apoio!$B:$AB,MATCH($C145,Apoio!$B$1:$B$176,0),MATCH('Fluxo de Caixa '!F$5,Apoio!$B$4:$AB$4,0)+1),0)</f>
        <v/>
      </c>
      <c r="G145" s="192">
        <f>IFERROR(INDEX(Apoio!$B:$AB,MATCH($C145,Apoio!$B$1:$B$176,0),MATCH('Fluxo de Caixa '!G$5,Apoio!$B$4:$AB$4,0)+1),0)</f>
        <v/>
      </c>
      <c r="H145" s="192">
        <f>IFERROR(INDEX(Apoio!$B:$AB,MATCH($C145,Apoio!$B$1:$B$176,0),MATCH('Fluxo de Caixa '!H$5,Apoio!$B$4:$AB$4,0)+1),0)</f>
        <v/>
      </c>
      <c r="I145" s="192">
        <f>IFERROR(INDEX(Apoio!$B:$AB,MATCH($C145,Apoio!$B$1:$B$176,0),MATCH('Fluxo de Caixa '!I$5,Apoio!$B$4:$AB$4,0)+1),0)</f>
        <v/>
      </c>
      <c r="J145" s="192">
        <f>IFERROR(INDEX(Apoio!$B:$AB,MATCH($C145,Apoio!$B$1:$B$176,0),MATCH('Fluxo de Caixa '!J$5,Apoio!$B$4:$AB$4,0)+1),0)</f>
        <v/>
      </c>
      <c r="K145" s="192">
        <f>IFERROR(INDEX(Apoio!$B:$AB,MATCH($C145,Apoio!$B$1:$B$176,0),MATCH('Fluxo de Caixa '!K$5,Apoio!$B$4:$AB$4,0)+1),0)</f>
        <v/>
      </c>
      <c r="L145" s="192">
        <f>IFERROR(INDEX(Apoio!$B:$AB,MATCH($C145,Apoio!$B$1:$B$176,0),MATCH('Fluxo de Caixa '!L$5,Apoio!$B$4:$AB$4,0)+1),0)</f>
        <v/>
      </c>
      <c r="M145" s="192">
        <f>IFERROR(INDEX(Apoio!$B:$AB,MATCH($C145,Apoio!$B$1:$B$176,0),MATCH('Fluxo de Caixa '!M$5,Apoio!$B$4:$AB$4,0)+1),0)</f>
        <v/>
      </c>
      <c r="N145" s="192">
        <f>IFERROR(INDEX(Apoio!$B:$AB,MATCH($C145,Apoio!$B$1:$B$176,0),MATCH('Fluxo de Caixa '!N$5,Apoio!$B$4:$AB$4,0)+1),0)</f>
        <v/>
      </c>
      <c r="O145" s="192">
        <f>IFERROR(INDEX(Apoio!$B:$AB,MATCH($C145,Apoio!$B$1:$B$176,0),MATCH('Fluxo de Caixa '!O$5,Apoio!$B$4:$AB$4,0)+1),0)</f>
        <v/>
      </c>
      <c r="Q145" s="192">
        <f>SUM(D145:P145)</f>
        <v/>
      </c>
    </row>
    <row r="146" hidden="1" outlineLevel="1" ht="14.5" customFormat="1" customHeight="1" s="27">
      <c r="C146" s="187" t="inlineStr">
        <is>
          <t xml:space="preserve">SERVIÇOS DE CONSULTORIA </t>
        </is>
      </c>
      <c r="D146" s="192">
        <f>IFERROR(INDEX(Apoio!$B:$AB,MATCH($C146,Apoio!$B$1:$B$176,0),MATCH('Fluxo de Caixa '!D$5,Apoio!$B$4:$AB$4,0)+1),0)</f>
        <v/>
      </c>
      <c r="E146" s="192">
        <f>IFERROR(INDEX(Apoio!$B:$AB,MATCH($C146,Apoio!$B$1:$B$176,0),MATCH('Fluxo de Caixa '!E$5,Apoio!$B$4:$AB$4,0)+1),0)</f>
        <v/>
      </c>
      <c r="F146" s="192">
        <f>IFERROR(INDEX(Apoio!$B:$AB,MATCH($C146,Apoio!$B$1:$B$176,0),MATCH('Fluxo de Caixa '!F$5,Apoio!$B$4:$AB$4,0)+1),0)</f>
        <v/>
      </c>
      <c r="G146" s="192">
        <f>IFERROR(INDEX(Apoio!$B:$AB,MATCH($C146,Apoio!$B$1:$B$176,0),MATCH('Fluxo de Caixa '!G$5,Apoio!$B$4:$AB$4,0)+1),0)</f>
        <v/>
      </c>
      <c r="H146" s="192">
        <f>IFERROR(INDEX(Apoio!$B:$AB,MATCH($C146,Apoio!$B$1:$B$176,0),MATCH('Fluxo de Caixa '!H$5,Apoio!$B$4:$AB$4,0)+1),0)</f>
        <v/>
      </c>
      <c r="I146" s="192">
        <f>IFERROR(INDEX(Apoio!$B:$AB,MATCH($C146,Apoio!$B$1:$B$176,0),MATCH('Fluxo de Caixa '!I$5,Apoio!$B$4:$AB$4,0)+1),0)</f>
        <v/>
      </c>
      <c r="J146" s="192">
        <f>IFERROR(INDEX(Apoio!$B:$AB,MATCH($C146,Apoio!$B$1:$B$176,0),MATCH('Fluxo de Caixa '!J$5,Apoio!$B$4:$AB$4,0)+1),0)</f>
        <v/>
      </c>
      <c r="K146" s="192">
        <f>IFERROR(INDEX(Apoio!$B:$AB,MATCH($C146,Apoio!$B$1:$B$176,0),MATCH('Fluxo de Caixa '!K$5,Apoio!$B$4:$AB$4,0)+1),0)</f>
        <v/>
      </c>
      <c r="L146" s="192">
        <f>IFERROR(INDEX(Apoio!$B:$AB,MATCH($C146,Apoio!$B$1:$B$176,0),MATCH('Fluxo de Caixa '!L$5,Apoio!$B$4:$AB$4,0)+1),0)</f>
        <v/>
      </c>
      <c r="M146" s="192">
        <f>IFERROR(INDEX(Apoio!$B:$AB,MATCH($C146,Apoio!$B$1:$B$176,0),MATCH('Fluxo de Caixa '!M$5,Apoio!$B$4:$AB$4,0)+1),0)</f>
        <v/>
      </c>
      <c r="N146" s="192">
        <f>IFERROR(INDEX(Apoio!$B:$AB,MATCH($C146,Apoio!$B$1:$B$176,0),MATCH('Fluxo de Caixa '!N$5,Apoio!$B$4:$AB$4,0)+1),0)</f>
        <v/>
      </c>
      <c r="O146" s="192">
        <f>IFERROR(INDEX(Apoio!$B:$AB,MATCH($C146,Apoio!$B$1:$B$176,0),MATCH('Fluxo de Caixa '!O$5,Apoio!$B$4:$AB$4,0)+1),0)</f>
        <v/>
      </c>
      <c r="Q146" s="192">
        <f>SUM(D146:P146)</f>
        <v/>
      </c>
    </row>
    <row r="147" hidden="1" outlineLevel="1" ht="14.5" customFormat="1" customHeight="1" s="27">
      <c r="C147" s="187" t="inlineStr">
        <is>
          <t>HONORÁRIOS ADVOCATÍCIOS</t>
        </is>
      </c>
      <c r="D147" s="192">
        <f>IFERROR(INDEX(Apoio!$B:$AB,MATCH($C147,Apoio!$B$1:$B$176,0),MATCH('Fluxo de Caixa '!D$5,Apoio!$B$4:$AB$4,0)+1),0)</f>
        <v/>
      </c>
      <c r="E147" s="192">
        <f>IFERROR(INDEX(Apoio!$B:$AB,MATCH($C147,Apoio!$B$1:$B$176,0),MATCH('Fluxo de Caixa '!E$5,Apoio!$B$4:$AB$4,0)+1),0)</f>
        <v/>
      </c>
      <c r="F147" s="192">
        <f>IFERROR(INDEX(Apoio!$B:$AB,MATCH($C147,Apoio!$B$1:$B$176,0),MATCH('Fluxo de Caixa '!F$5,Apoio!$B$4:$AB$4,0)+1),0)</f>
        <v/>
      </c>
      <c r="G147" s="192">
        <f>IFERROR(INDEX(Apoio!$B:$AB,MATCH($C147,Apoio!$B$1:$B$176,0),MATCH('Fluxo de Caixa '!G$5,Apoio!$B$4:$AB$4,0)+1),0)</f>
        <v/>
      </c>
      <c r="H147" s="192">
        <f>IFERROR(INDEX(Apoio!$B:$AB,MATCH($C147,Apoio!$B$1:$B$176,0),MATCH('Fluxo de Caixa '!H$5,Apoio!$B$4:$AB$4,0)+1),0)</f>
        <v/>
      </c>
      <c r="I147" s="192">
        <f>IFERROR(INDEX(Apoio!$B:$AB,MATCH($C147,Apoio!$B$1:$B$176,0),MATCH('Fluxo de Caixa '!I$5,Apoio!$B$4:$AB$4,0)+1),0)</f>
        <v/>
      </c>
      <c r="J147" s="192">
        <f>IFERROR(INDEX(Apoio!$B:$AB,MATCH($C147,Apoio!$B$1:$B$176,0),MATCH('Fluxo de Caixa '!J$5,Apoio!$B$4:$AB$4,0)+1),0)</f>
        <v/>
      </c>
      <c r="K147" s="192">
        <f>IFERROR(INDEX(Apoio!$B:$AB,MATCH($C147,Apoio!$B$1:$B$176,0),MATCH('Fluxo de Caixa '!K$5,Apoio!$B$4:$AB$4,0)+1),0)</f>
        <v/>
      </c>
      <c r="L147" s="192">
        <f>IFERROR(INDEX(Apoio!$B:$AB,MATCH($C147,Apoio!$B$1:$B$176,0),MATCH('Fluxo de Caixa '!L$5,Apoio!$B$4:$AB$4,0)+1),0)</f>
        <v/>
      </c>
      <c r="M147" s="192">
        <f>IFERROR(INDEX(Apoio!$B:$AB,MATCH($C147,Apoio!$B$1:$B$176,0),MATCH('Fluxo de Caixa '!M$5,Apoio!$B$4:$AB$4,0)+1),0)</f>
        <v/>
      </c>
      <c r="N147" s="192">
        <f>IFERROR(INDEX(Apoio!$B:$AB,MATCH($C147,Apoio!$B$1:$B$176,0),MATCH('Fluxo de Caixa '!N$5,Apoio!$B$4:$AB$4,0)+1),0)</f>
        <v/>
      </c>
      <c r="O147" s="192">
        <f>IFERROR(INDEX(Apoio!$B:$AB,MATCH($C147,Apoio!$B$1:$B$176,0),MATCH('Fluxo de Caixa '!O$5,Apoio!$B$4:$AB$4,0)+1),0)</f>
        <v/>
      </c>
      <c r="Q147" s="192">
        <f>SUM(D147:P147)</f>
        <v/>
      </c>
    </row>
    <row r="148" hidden="1" outlineLevel="1" ht="14.5" customFormat="1" customHeight="1" s="27">
      <c r="C148" s="187" t="inlineStr">
        <is>
          <t>HONORÁRIOS CONTÁBEIS</t>
        </is>
      </c>
      <c r="D148" s="192">
        <f>IFERROR(INDEX(Apoio!$B:$AB,MATCH($C148,Apoio!$B$1:$B$176,0),MATCH('Fluxo de Caixa '!D$5,Apoio!$B$4:$AB$4,0)+1),0)</f>
        <v/>
      </c>
      <c r="E148" s="192">
        <f>IFERROR(INDEX(Apoio!$B:$AB,MATCH($C148,Apoio!$B$1:$B$176,0),MATCH('Fluxo de Caixa '!E$5,Apoio!$B$4:$AB$4,0)+1),0)</f>
        <v/>
      </c>
      <c r="F148" s="192">
        <f>IFERROR(INDEX(Apoio!$B:$AB,MATCH($C148,Apoio!$B$1:$B$176,0),MATCH('Fluxo de Caixa '!F$5,Apoio!$B$4:$AB$4,0)+1),0)</f>
        <v/>
      </c>
      <c r="G148" s="192">
        <f>IFERROR(INDEX(Apoio!$B:$AB,MATCH($C148,Apoio!$B$1:$B$176,0),MATCH('Fluxo de Caixa '!G$5,Apoio!$B$4:$AB$4,0)+1),0)</f>
        <v/>
      </c>
      <c r="H148" s="192">
        <f>IFERROR(INDEX(Apoio!$B:$AB,MATCH($C148,Apoio!$B$1:$B$176,0),MATCH('Fluxo de Caixa '!H$5,Apoio!$B$4:$AB$4,0)+1),0)</f>
        <v/>
      </c>
      <c r="I148" s="192">
        <f>IFERROR(INDEX(Apoio!$B:$AB,MATCH($C148,Apoio!$B$1:$B$176,0),MATCH('Fluxo de Caixa '!I$5,Apoio!$B$4:$AB$4,0)+1),0)</f>
        <v/>
      </c>
      <c r="J148" s="192">
        <f>IFERROR(INDEX(Apoio!$B:$AB,MATCH($C148,Apoio!$B$1:$B$176,0),MATCH('Fluxo de Caixa '!J$5,Apoio!$B$4:$AB$4,0)+1),0)</f>
        <v/>
      </c>
      <c r="K148" s="192">
        <f>IFERROR(INDEX(Apoio!$B:$AB,MATCH($C148,Apoio!$B$1:$B$176,0),MATCH('Fluxo de Caixa '!K$5,Apoio!$B$4:$AB$4,0)+1),0)</f>
        <v/>
      </c>
      <c r="L148" s="192">
        <f>IFERROR(INDEX(Apoio!$B:$AB,MATCH($C148,Apoio!$B$1:$B$176,0),MATCH('Fluxo de Caixa '!L$5,Apoio!$B$4:$AB$4,0)+1),0)</f>
        <v/>
      </c>
      <c r="M148" s="192">
        <f>IFERROR(INDEX(Apoio!$B:$AB,MATCH($C148,Apoio!$B$1:$B$176,0),MATCH('Fluxo de Caixa '!M$5,Apoio!$B$4:$AB$4,0)+1),0)</f>
        <v/>
      </c>
      <c r="N148" s="192">
        <f>IFERROR(INDEX(Apoio!$B:$AB,MATCH($C148,Apoio!$B$1:$B$176,0),MATCH('Fluxo de Caixa '!N$5,Apoio!$B$4:$AB$4,0)+1),0)</f>
        <v/>
      </c>
      <c r="O148" s="192">
        <f>IFERROR(INDEX(Apoio!$B:$AB,MATCH($C148,Apoio!$B$1:$B$176,0),MATCH('Fluxo de Caixa '!O$5,Apoio!$B$4:$AB$4,0)+1),0)</f>
        <v/>
      </c>
      <c r="Q148" s="192">
        <f>SUM(D148:P148)</f>
        <v/>
      </c>
    </row>
    <row r="149" hidden="1" outlineLevel="1" ht="14.5" customFormat="1" customHeight="1" s="27">
      <c r="C149" s="187" t="inlineStr">
        <is>
          <t xml:space="preserve">DESPESA CARTAO DE CREDITO </t>
        </is>
      </c>
      <c r="D149" s="192">
        <f>IFERROR(INDEX(Apoio!$B:$AB,MATCH($C149,Apoio!$B$1:$B$176,0),MATCH('Fluxo de Caixa '!D$5,Apoio!$B$4:$AB$4,0)+1),0)</f>
        <v/>
      </c>
      <c r="E149" s="192">
        <f>IFERROR(INDEX(Apoio!$B:$AB,MATCH($C149,Apoio!$B$1:$B$176,0),MATCH('Fluxo de Caixa '!E$5,Apoio!$B$4:$AB$4,0)+1),0)</f>
        <v/>
      </c>
      <c r="F149" s="192">
        <f>IFERROR(INDEX(Apoio!$B:$AB,MATCH($C149,Apoio!$B$1:$B$176,0),MATCH('Fluxo de Caixa '!F$5,Apoio!$B$4:$AB$4,0)+1),0)</f>
        <v/>
      </c>
      <c r="G149" s="192">
        <f>IFERROR(INDEX(Apoio!$B:$AB,MATCH($C149,Apoio!$B$1:$B$176,0),MATCH('Fluxo de Caixa '!G$5,Apoio!$B$4:$AB$4,0)+1),0)</f>
        <v/>
      </c>
      <c r="H149" s="192">
        <f>IFERROR(INDEX(Apoio!$B:$AB,MATCH($C149,Apoio!$B$1:$B$176,0),MATCH('Fluxo de Caixa '!H$5,Apoio!$B$4:$AB$4,0)+1),0)</f>
        <v/>
      </c>
      <c r="I149" s="192">
        <f>IFERROR(INDEX(Apoio!$B:$AB,MATCH($C149,Apoio!$B$1:$B$176,0),MATCH('Fluxo de Caixa '!I$5,Apoio!$B$4:$AB$4,0)+1),0)</f>
        <v/>
      </c>
      <c r="J149" s="192">
        <f>IFERROR(INDEX(Apoio!$B:$AB,MATCH($C149,Apoio!$B$1:$B$176,0),MATCH('Fluxo de Caixa '!J$5,Apoio!$B$4:$AB$4,0)+1),0)</f>
        <v/>
      </c>
      <c r="K149" s="192">
        <f>IFERROR(INDEX(Apoio!$B:$AB,MATCH($C149,Apoio!$B$1:$B$176,0),MATCH('Fluxo de Caixa '!K$5,Apoio!$B$4:$AB$4,0)+1),0)</f>
        <v/>
      </c>
      <c r="L149" s="192">
        <f>IFERROR(INDEX(Apoio!$B:$AB,MATCH($C149,Apoio!$B$1:$B$176,0),MATCH('Fluxo de Caixa '!L$5,Apoio!$B$4:$AB$4,0)+1),0)</f>
        <v/>
      </c>
      <c r="M149" s="192">
        <f>IFERROR(INDEX(Apoio!$B:$AB,MATCH($C149,Apoio!$B$1:$B$176,0),MATCH('Fluxo de Caixa '!M$5,Apoio!$B$4:$AB$4,0)+1),0)</f>
        <v/>
      </c>
      <c r="N149" s="192">
        <f>IFERROR(INDEX(Apoio!$B:$AB,MATCH($C149,Apoio!$B$1:$B$176,0),MATCH('Fluxo de Caixa '!N$5,Apoio!$B$4:$AB$4,0)+1),0)</f>
        <v/>
      </c>
      <c r="O149" s="192">
        <f>IFERROR(INDEX(Apoio!$B:$AB,MATCH($C149,Apoio!$B$1:$B$176,0),MATCH('Fluxo de Caixa '!O$5,Apoio!$B$4:$AB$4,0)+1),0)</f>
        <v/>
      </c>
      <c r="Q149" s="192">
        <f>SUM(D149:P149)</f>
        <v/>
      </c>
    </row>
    <row r="150" hidden="1" outlineLevel="1" ht="14.5" customFormat="1" customHeight="1" s="27">
      <c r="C150" s="187" t="inlineStr">
        <is>
          <t>MATERIAIS DE INFORMATICA / COMPUTADOR</t>
        </is>
      </c>
      <c r="D150" s="192">
        <f>IFERROR(INDEX(Apoio!$B:$AB,MATCH($C150,Apoio!$B$1:$B$176,0),MATCH('Fluxo de Caixa '!D$5,Apoio!$B$4:$AB$4,0)+1),0)</f>
        <v/>
      </c>
      <c r="E150" s="192">
        <f>IFERROR(INDEX(Apoio!$B:$AB,MATCH($C150,Apoio!$B$1:$B$176,0),MATCH('Fluxo de Caixa '!E$5,Apoio!$B$4:$AB$4,0)+1),0)</f>
        <v/>
      </c>
      <c r="F150" s="192">
        <f>IFERROR(INDEX(Apoio!$B:$AB,MATCH($C150,Apoio!$B$1:$B$176,0),MATCH('Fluxo de Caixa '!F$5,Apoio!$B$4:$AB$4,0)+1),0)</f>
        <v/>
      </c>
      <c r="G150" s="192">
        <f>IFERROR(INDEX(Apoio!$B:$AB,MATCH($C150,Apoio!$B$1:$B$176,0),MATCH('Fluxo de Caixa '!G$5,Apoio!$B$4:$AB$4,0)+1),0)</f>
        <v/>
      </c>
      <c r="H150" s="192">
        <f>IFERROR(INDEX(Apoio!$B:$AB,MATCH($C150,Apoio!$B$1:$B$176,0),MATCH('Fluxo de Caixa '!H$5,Apoio!$B$4:$AB$4,0)+1),0)</f>
        <v/>
      </c>
      <c r="I150" s="192">
        <f>IFERROR(INDEX(Apoio!$B:$AB,MATCH($C150,Apoio!$B$1:$B$176,0),MATCH('Fluxo de Caixa '!I$5,Apoio!$B$4:$AB$4,0)+1),0)</f>
        <v/>
      </c>
      <c r="J150" s="192">
        <f>IFERROR(INDEX(Apoio!$B:$AB,MATCH($C150,Apoio!$B$1:$B$176,0),MATCH('Fluxo de Caixa '!J$5,Apoio!$B$4:$AB$4,0)+1),0)</f>
        <v/>
      </c>
      <c r="K150" s="192">
        <f>IFERROR(INDEX(Apoio!$B:$AB,MATCH($C150,Apoio!$B$1:$B$176,0),MATCH('Fluxo de Caixa '!K$5,Apoio!$B$4:$AB$4,0)+1),0)</f>
        <v/>
      </c>
      <c r="L150" s="192">
        <f>IFERROR(INDEX(Apoio!$B:$AB,MATCH($C150,Apoio!$B$1:$B$176,0),MATCH('Fluxo de Caixa '!L$5,Apoio!$B$4:$AB$4,0)+1),0)</f>
        <v/>
      </c>
      <c r="M150" s="192">
        <f>IFERROR(INDEX(Apoio!$B:$AB,MATCH($C150,Apoio!$B$1:$B$176,0),MATCH('Fluxo de Caixa '!M$5,Apoio!$B$4:$AB$4,0)+1),0)</f>
        <v/>
      </c>
      <c r="N150" s="192">
        <f>IFERROR(INDEX(Apoio!$B:$AB,MATCH($C150,Apoio!$B$1:$B$176,0),MATCH('Fluxo de Caixa '!N$5,Apoio!$B$4:$AB$4,0)+1),0)</f>
        <v/>
      </c>
      <c r="O150" s="192">
        <f>IFERROR(INDEX(Apoio!$B:$AB,MATCH($C150,Apoio!$B$1:$B$176,0),MATCH('Fluxo de Caixa '!O$5,Apoio!$B$4:$AB$4,0)+1),0)</f>
        <v/>
      </c>
      <c r="Q150" s="192">
        <f>SUM(D150:P150)</f>
        <v/>
      </c>
    </row>
    <row r="151" hidden="1" outlineLevel="1" ht="14.5" customFormat="1" customHeight="1" s="27">
      <c r="C151" s="187" t="inlineStr">
        <is>
          <t>PROJETOS</t>
        </is>
      </c>
      <c r="D151" s="192">
        <f>IFERROR(INDEX(Apoio!$B:$AB,MATCH($C151,Apoio!$B$1:$B$176,0),MATCH('Fluxo de Caixa '!D$5,Apoio!$B$4:$AB$4,0)+1),0)</f>
        <v/>
      </c>
      <c r="E151" s="192">
        <f>IFERROR(INDEX(Apoio!$B:$AB,MATCH($C151,Apoio!$B$1:$B$176,0),MATCH('Fluxo de Caixa '!E$5,Apoio!$B$4:$AB$4,0)+1),0)</f>
        <v/>
      </c>
      <c r="F151" s="192">
        <f>IFERROR(INDEX(Apoio!$B:$AB,MATCH($C151,Apoio!$B$1:$B$176,0),MATCH('Fluxo de Caixa '!F$5,Apoio!$B$4:$AB$4,0)+1),0)</f>
        <v/>
      </c>
      <c r="G151" s="192">
        <f>IFERROR(INDEX(Apoio!$B:$AB,MATCH($C151,Apoio!$B$1:$B$176,0),MATCH('Fluxo de Caixa '!G$5,Apoio!$B$4:$AB$4,0)+1),0)</f>
        <v/>
      </c>
      <c r="H151" s="192">
        <f>IFERROR(INDEX(Apoio!$B:$AB,MATCH($C151,Apoio!$B$1:$B$176,0),MATCH('Fluxo de Caixa '!H$5,Apoio!$B$4:$AB$4,0)+1),0)</f>
        <v/>
      </c>
      <c r="I151" s="192">
        <f>IFERROR(INDEX(Apoio!$B:$AB,MATCH($C151,Apoio!$B$1:$B$176,0),MATCH('Fluxo de Caixa '!I$5,Apoio!$B$4:$AB$4,0)+1),0)</f>
        <v/>
      </c>
      <c r="J151" s="192">
        <f>IFERROR(INDEX(Apoio!$B:$AB,MATCH($C151,Apoio!$B$1:$B$176,0),MATCH('Fluxo de Caixa '!J$5,Apoio!$B$4:$AB$4,0)+1),0)</f>
        <v/>
      </c>
      <c r="K151" s="192">
        <f>IFERROR(INDEX(Apoio!$B:$AB,MATCH($C151,Apoio!$B$1:$B$176,0),MATCH('Fluxo de Caixa '!K$5,Apoio!$B$4:$AB$4,0)+1),0)</f>
        <v/>
      </c>
      <c r="L151" s="192">
        <f>IFERROR(INDEX(Apoio!$B:$AB,MATCH($C151,Apoio!$B$1:$B$176,0),MATCH('Fluxo de Caixa '!L$5,Apoio!$B$4:$AB$4,0)+1),0)</f>
        <v/>
      </c>
      <c r="M151" s="192">
        <f>IFERROR(INDEX(Apoio!$B:$AB,MATCH($C151,Apoio!$B$1:$B$176,0),MATCH('Fluxo de Caixa '!M$5,Apoio!$B$4:$AB$4,0)+1),0)</f>
        <v/>
      </c>
      <c r="N151" s="192">
        <f>IFERROR(INDEX(Apoio!$B:$AB,MATCH($C151,Apoio!$B$1:$B$176,0),MATCH('Fluxo de Caixa '!N$5,Apoio!$B$4:$AB$4,0)+1),0)</f>
        <v/>
      </c>
      <c r="O151" s="192">
        <f>IFERROR(INDEX(Apoio!$B:$AB,MATCH($C151,Apoio!$B$1:$B$176,0),MATCH('Fluxo de Caixa '!O$5,Apoio!$B$4:$AB$4,0)+1),0)</f>
        <v/>
      </c>
      <c r="Q151" s="192">
        <f>SUM(D151:P151)</f>
        <v/>
      </c>
    </row>
    <row r="152" hidden="1" outlineLevel="1" ht="14.5" customFormat="1" customHeight="1" s="27">
      <c r="C152" s="187" t="inlineStr">
        <is>
          <t>SERVIÇO SERASA</t>
        </is>
      </c>
      <c r="D152" s="192">
        <f>IFERROR(INDEX(Apoio!$B:$AB,MATCH($C152,Apoio!$B$1:$B$176,0),MATCH('Fluxo de Caixa '!D$5,Apoio!$B$4:$AB$4,0)+1),0)</f>
        <v/>
      </c>
      <c r="E152" s="192">
        <f>IFERROR(INDEX(Apoio!$B:$AB,MATCH($C152,Apoio!$B$1:$B$176,0),MATCH('Fluxo de Caixa '!E$5,Apoio!$B$4:$AB$4,0)+1),0)</f>
        <v/>
      </c>
      <c r="F152" s="192">
        <f>IFERROR(INDEX(Apoio!$B:$AB,MATCH($C152,Apoio!$B$1:$B$176,0),MATCH('Fluxo de Caixa '!F$5,Apoio!$B$4:$AB$4,0)+1),0)</f>
        <v/>
      </c>
      <c r="G152" s="192">
        <f>IFERROR(INDEX(Apoio!$B:$AB,MATCH($C152,Apoio!$B$1:$B$176,0),MATCH('Fluxo de Caixa '!G$5,Apoio!$B$4:$AB$4,0)+1),0)</f>
        <v/>
      </c>
      <c r="H152" s="192">
        <f>IFERROR(INDEX(Apoio!$B:$AB,MATCH($C152,Apoio!$B$1:$B$176,0),MATCH('Fluxo de Caixa '!H$5,Apoio!$B$4:$AB$4,0)+1),0)</f>
        <v/>
      </c>
      <c r="I152" s="192">
        <f>IFERROR(INDEX(Apoio!$B:$AB,MATCH($C152,Apoio!$B$1:$B$176,0),MATCH('Fluxo de Caixa '!I$5,Apoio!$B$4:$AB$4,0)+1),0)</f>
        <v/>
      </c>
      <c r="J152" s="192">
        <f>IFERROR(INDEX(Apoio!$B:$AB,MATCH($C152,Apoio!$B$1:$B$176,0),MATCH('Fluxo de Caixa '!J$5,Apoio!$B$4:$AB$4,0)+1),0)</f>
        <v/>
      </c>
      <c r="K152" s="192">
        <f>IFERROR(INDEX(Apoio!$B:$AB,MATCH($C152,Apoio!$B$1:$B$176,0),MATCH('Fluxo de Caixa '!K$5,Apoio!$B$4:$AB$4,0)+1),0)</f>
        <v/>
      </c>
      <c r="L152" s="192">
        <f>IFERROR(INDEX(Apoio!$B:$AB,MATCH($C152,Apoio!$B$1:$B$176,0),MATCH('Fluxo de Caixa '!L$5,Apoio!$B$4:$AB$4,0)+1),0)</f>
        <v/>
      </c>
      <c r="M152" s="192">
        <f>IFERROR(INDEX(Apoio!$B:$AB,MATCH($C152,Apoio!$B$1:$B$176,0),MATCH('Fluxo de Caixa '!M$5,Apoio!$B$4:$AB$4,0)+1),0)</f>
        <v/>
      </c>
      <c r="N152" s="192">
        <f>IFERROR(INDEX(Apoio!$B:$AB,MATCH($C152,Apoio!$B$1:$B$176,0),MATCH('Fluxo de Caixa '!N$5,Apoio!$B$4:$AB$4,0)+1),0)</f>
        <v/>
      </c>
      <c r="O152" s="192">
        <f>IFERROR(INDEX(Apoio!$B:$AB,MATCH($C152,Apoio!$B$1:$B$176,0),MATCH('Fluxo de Caixa '!O$5,Apoio!$B$4:$AB$4,0)+1),0)</f>
        <v/>
      </c>
      <c r="Q152" s="192">
        <f>SUM(D152:P152)</f>
        <v/>
      </c>
    </row>
    <row r="153" hidden="1" outlineLevel="1" ht="14.5" customFormat="1" customHeight="1" s="27">
      <c r="C153" s="187" t="inlineStr">
        <is>
          <t>SERVIÇO GOOGLE ADS</t>
        </is>
      </c>
      <c r="D153" s="192">
        <f>IFERROR(INDEX(Apoio!$B:$AB,MATCH($C153,Apoio!$B$1:$B$176,0),MATCH('Fluxo de Caixa '!D$5,Apoio!$B$4:$AB$4,0)+1),0)</f>
        <v/>
      </c>
      <c r="E153" s="192">
        <f>IFERROR(INDEX(Apoio!$B:$AB,MATCH($C153,Apoio!$B$1:$B$176,0),MATCH('Fluxo de Caixa '!E$5,Apoio!$B$4:$AB$4,0)+1),0)</f>
        <v/>
      </c>
      <c r="F153" s="192">
        <f>IFERROR(INDEX(Apoio!$B:$AB,MATCH($C153,Apoio!$B$1:$B$176,0),MATCH('Fluxo de Caixa '!F$5,Apoio!$B$4:$AB$4,0)+1),0)</f>
        <v/>
      </c>
      <c r="G153" s="192">
        <f>IFERROR(INDEX(Apoio!$B:$AB,MATCH($C153,Apoio!$B$1:$B$176,0),MATCH('Fluxo de Caixa '!G$5,Apoio!$B$4:$AB$4,0)+1),0)</f>
        <v/>
      </c>
      <c r="H153" s="192">
        <f>IFERROR(INDEX(Apoio!$B:$AB,MATCH($C153,Apoio!$B$1:$B$176,0),MATCH('Fluxo de Caixa '!H$5,Apoio!$B$4:$AB$4,0)+1),0)</f>
        <v/>
      </c>
      <c r="I153" s="192">
        <f>IFERROR(INDEX(Apoio!$B:$AB,MATCH($C153,Apoio!$B$1:$B$176,0),MATCH('Fluxo de Caixa '!I$5,Apoio!$B$4:$AB$4,0)+1),0)</f>
        <v/>
      </c>
      <c r="J153" s="192">
        <f>IFERROR(INDEX(Apoio!$B:$AB,MATCH($C153,Apoio!$B$1:$B$176,0),MATCH('Fluxo de Caixa '!J$5,Apoio!$B$4:$AB$4,0)+1),0)</f>
        <v/>
      </c>
      <c r="K153" s="192">
        <f>IFERROR(INDEX(Apoio!$B:$AB,MATCH($C153,Apoio!$B$1:$B$176,0),MATCH('Fluxo de Caixa '!K$5,Apoio!$B$4:$AB$4,0)+1),0)</f>
        <v/>
      </c>
      <c r="L153" s="192">
        <f>IFERROR(INDEX(Apoio!$B:$AB,MATCH($C153,Apoio!$B$1:$B$176,0),MATCH('Fluxo de Caixa '!L$5,Apoio!$B$4:$AB$4,0)+1),0)</f>
        <v/>
      </c>
      <c r="M153" s="192">
        <f>IFERROR(INDEX(Apoio!$B:$AB,MATCH($C153,Apoio!$B$1:$B$176,0),MATCH('Fluxo de Caixa '!M$5,Apoio!$B$4:$AB$4,0)+1),0)</f>
        <v/>
      </c>
      <c r="N153" s="192">
        <f>IFERROR(INDEX(Apoio!$B:$AB,MATCH($C153,Apoio!$B$1:$B$176,0),MATCH('Fluxo de Caixa '!N$5,Apoio!$B$4:$AB$4,0)+1),0)</f>
        <v/>
      </c>
      <c r="O153" s="192">
        <f>IFERROR(INDEX(Apoio!$B:$AB,MATCH($C153,Apoio!$B$1:$B$176,0),MATCH('Fluxo de Caixa '!O$5,Apoio!$B$4:$AB$4,0)+1),0)</f>
        <v/>
      </c>
      <c r="Q153" s="192">
        <f>SUM(D153:P153)</f>
        <v/>
      </c>
    </row>
    <row r="154" hidden="1" outlineLevel="1" ht="14.5" customFormat="1" customHeight="1" s="27">
      <c r="C154" s="187" t="inlineStr">
        <is>
          <t xml:space="preserve">SERVIÇO MOTOBOY / UBER </t>
        </is>
      </c>
      <c r="D154" s="192">
        <f>IFERROR(INDEX(Apoio!$B:$AB,MATCH($C154,Apoio!$B$1:$B$176,0),MATCH('Fluxo de Caixa '!D$5,Apoio!$B$4:$AB$4,0)+1),0)</f>
        <v/>
      </c>
      <c r="E154" s="192">
        <f>IFERROR(INDEX(Apoio!$B:$AB,MATCH($C154,Apoio!$B$1:$B$176,0),MATCH('Fluxo de Caixa '!E$5,Apoio!$B$4:$AB$4,0)+1),0)</f>
        <v/>
      </c>
      <c r="F154" s="192">
        <f>IFERROR(INDEX(Apoio!$B:$AB,MATCH($C154,Apoio!$B$1:$B$176,0),MATCH('Fluxo de Caixa '!F$5,Apoio!$B$4:$AB$4,0)+1),0)</f>
        <v/>
      </c>
      <c r="G154" s="192">
        <f>IFERROR(INDEX(Apoio!$B:$AB,MATCH($C154,Apoio!$B$1:$B$176,0),MATCH('Fluxo de Caixa '!G$5,Apoio!$B$4:$AB$4,0)+1),0)</f>
        <v/>
      </c>
      <c r="H154" s="192">
        <f>IFERROR(INDEX(Apoio!$B:$AB,MATCH($C154,Apoio!$B$1:$B$176,0),MATCH('Fluxo de Caixa '!H$5,Apoio!$B$4:$AB$4,0)+1),0)</f>
        <v/>
      </c>
      <c r="I154" s="192">
        <f>IFERROR(INDEX(Apoio!$B:$AB,MATCH($C154,Apoio!$B$1:$B$176,0),MATCH('Fluxo de Caixa '!I$5,Apoio!$B$4:$AB$4,0)+1),0)</f>
        <v/>
      </c>
      <c r="J154" s="192">
        <f>IFERROR(INDEX(Apoio!$B:$AB,MATCH($C154,Apoio!$B$1:$B$176,0),MATCH('Fluxo de Caixa '!J$5,Apoio!$B$4:$AB$4,0)+1),0)</f>
        <v/>
      </c>
      <c r="K154" s="192">
        <f>IFERROR(INDEX(Apoio!$B:$AB,MATCH($C154,Apoio!$B$1:$B$176,0),MATCH('Fluxo de Caixa '!K$5,Apoio!$B$4:$AB$4,0)+1),0)</f>
        <v/>
      </c>
      <c r="L154" s="192">
        <f>IFERROR(INDEX(Apoio!$B:$AB,MATCH($C154,Apoio!$B$1:$B$176,0),MATCH('Fluxo de Caixa '!L$5,Apoio!$B$4:$AB$4,0)+1),0)</f>
        <v/>
      </c>
      <c r="M154" s="192">
        <f>IFERROR(INDEX(Apoio!$B:$AB,MATCH($C154,Apoio!$B$1:$B$176,0),MATCH('Fluxo de Caixa '!M$5,Apoio!$B$4:$AB$4,0)+1),0)</f>
        <v/>
      </c>
      <c r="N154" s="192">
        <f>IFERROR(INDEX(Apoio!$B:$AB,MATCH($C154,Apoio!$B$1:$B$176,0),MATCH('Fluxo de Caixa '!N$5,Apoio!$B$4:$AB$4,0)+1),0)</f>
        <v/>
      </c>
      <c r="O154" s="192">
        <f>IFERROR(INDEX(Apoio!$B:$AB,MATCH($C154,Apoio!$B$1:$B$176,0),MATCH('Fluxo de Caixa '!O$5,Apoio!$B$4:$AB$4,0)+1),0)</f>
        <v/>
      </c>
      <c r="Q154" s="192">
        <f>SUM(D154:P154)</f>
        <v/>
      </c>
    </row>
    <row r="155" hidden="1" outlineLevel="1" ht="14.5" customFormat="1" customHeight="1" s="27">
      <c r="C155" s="187" t="inlineStr">
        <is>
          <t xml:space="preserve">SERVIÇO GRAFICA / IMPRESSAO </t>
        </is>
      </c>
      <c r="D155" s="192">
        <f>IFERROR(INDEX(Apoio!$B:$AB,MATCH($C155,Apoio!$B$1:$B$176,0),MATCH('Fluxo de Caixa '!D$5,Apoio!$B$4:$AB$4,0)+1),0)</f>
        <v/>
      </c>
      <c r="E155" s="192">
        <f>IFERROR(INDEX(Apoio!$B:$AB,MATCH($C155,Apoio!$B$1:$B$176,0),MATCH('Fluxo de Caixa '!E$5,Apoio!$B$4:$AB$4,0)+1),0)</f>
        <v/>
      </c>
      <c r="F155" s="192">
        <f>IFERROR(INDEX(Apoio!$B:$AB,MATCH($C155,Apoio!$B$1:$B$176,0),MATCH('Fluxo de Caixa '!F$5,Apoio!$B$4:$AB$4,0)+1),0)</f>
        <v/>
      </c>
      <c r="G155" s="192">
        <f>IFERROR(INDEX(Apoio!$B:$AB,MATCH($C155,Apoio!$B$1:$B$176,0),MATCH('Fluxo de Caixa '!G$5,Apoio!$B$4:$AB$4,0)+1),0)</f>
        <v/>
      </c>
      <c r="H155" s="192">
        <f>IFERROR(INDEX(Apoio!$B:$AB,MATCH($C155,Apoio!$B$1:$B$176,0),MATCH('Fluxo de Caixa '!H$5,Apoio!$B$4:$AB$4,0)+1),0)</f>
        <v/>
      </c>
      <c r="I155" s="192">
        <f>IFERROR(INDEX(Apoio!$B:$AB,MATCH($C155,Apoio!$B$1:$B$176,0),MATCH('Fluxo de Caixa '!I$5,Apoio!$B$4:$AB$4,0)+1),0)</f>
        <v/>
      </c>
      <c r="J155" s="192">
        <f>IFERROR(INDEX(Apoio!$B:$AB,MATCH($C155,Apoio!$B$1:$B$176,0),MATCH('Fluxo de Caixa '!J$5,Apoio!$B$4:$AB$4,0)+1),0)</f>
        <v/>
      </c>
      <c r="K155" s="192">
        <f>IFERROR(INDEX(Apoio!$B:$AB,MATCH($C155,Apoio!$B$1:$B$176,0),MATCH('Fluxo de Caixa '!K$5,Apoio!$B$4:$AB$4,0)+1),0)</f>
        <v/>
      </c>
      <c r="L155" s="192">
        <f>IFERROR(INDEX(Apoio!$B:$AB,MATCH($C155,Apoio!$B$1:$B$176,0),MATCH('Fluxo de Caixa '!L$5,Apoio!$B$4:$AB$4,0)+1),0)</f>
        <v/>
      </c>
      <c r="M155" s="192">
        <f>IFERROR(INDEX(Apoio!$B:$AB,MATCH($C155,Apoio!$B$1:$B$176,0),MATCH('Fluxo de Caixa '!M$5,Apoio!$B$4:$AB$4,0)+1),0)</f>
        <v/>
      </c>
      <c r="N155" s="192">
        <f>IFERROR(INDEX(Apoio!$B:$AB,MATCH($C155,Apoio!$B$1:$B$176,0),MATCH('Fluxo de Caixa '!N$5,Apoio!$B$4:$AB$4,0)+1),0)</f>
        <v/>
      </c>
      <c r="O155" s="192">
        <f>IFERROR(INDEX(Apoio!$B:$AB,MATCH($C155,Apoio!$B$1:$B$176,0),MATCH('Fluxo de Caixa '!O$5,Apoio!$B$4:$AB$4,0)+1),0)</f>
        <v/>
      </c>
      <c r="Q155" s="192">
        <f>SUM(D155:P155)</f>
        <v/>
      </c>
    </row>
    <row r="156" hidden="1" outlineLevel="1" ht="14.5" customFormat="1" customHeight="1" s="27">
      <c r="C156" s="187" t="inlineStr">
        <is>
          <t>SERVIÇO ART</t>
        </is>
      </c>
      <c r="D156" s="192">
        <f>IFERROR(INDEX(Apoio!$B:$AB,MATCH($C156,Apoio!$B$1:$B$176,0),MATCH('Fluxo de Caixa '!D$5,Apoio!$B$4:$AB$4,0)+1),0)</f>
        <v/>
      </c>
      <c r="E156" s="192">
        <f>IFERROR(INDEX(Apoio!$B:$AB,MATCH($C156,Apoio!$B$1:$B$176,0),MATCH('Fluxo de Caixa '!E$5,Apoio!$B$4:$AB$4,0)+1),0)</f>
        <v/>
      </c>
      <c r="F156" s="192">
        <f>IFERROR(INDEX(Apoio!$B:$AB,MATCH($C156,Apoio!$B$1:$B$176,0),MATCH('Fluxo de Caixa '!F$5,Apoio!$B$4:$AB$4,0)+1),0)</f>
        <v/>
      </c>
      <c r="G156" s="192">
        <f>IFERROR(INDEX(Apoio!$B:$AB,MATCH($C156,Apoio!$B$1:$B$176,0),MATCH('Fluxo de Caixa '!G$5,Apoio!$B$4:$AB$4,0)+1),0)</f>
        <v/>
      </c>
      <c r="H156" s="192">
        <f>IFERROR(INDEX(Apoio!$B:$AB,MATCH($C156,Apoio!$B$1:$B$176,0),MATCH('Fluxo de Caixa '!H$5,Apoio!$B$4:$AB$4,0)+1),0)</f>
        <v/>
      </c>
      <c r="I156" s="192">
        <f>IFERROR(INDEX(Apoio!$B:$AB,MATCH($C156,Apoio!$B$1:$B$176,0),MATCH('Fluxo de Caixa '!I$5,Apoio!$B$4:$AB$4,0)+1),0)</f>
        <v/>
      </c>
      <c r="J156" s="192">
        <f>IFERROR(INDEX(Apoio!$B:$AB,MATCH($C156,Apoio!$B$1:$B$176,0),MATCH('Fluxo de Caixa '!J$5,Apoio!$B$4:$AB$4,0)+1),0)</f>
        <v/>
      </c>
      <c r="K156" s="192">
        <f>IFERROR(INDEX(Apoio!$B:$AB,MATCH($C156,Apoio!$B$1:$B$176,0),MATCH('Fluxo de Caixa '!K$5,Apoio!$B$4:$AB$4,0)+1),0)</f>
        <v/>
      </c>
      <c r="L156" s="192">
        <f>IFERROR(INDEX(Apoio!$B:$AB,MATCH($C156,Apoio!$B$1:$B$176,0),MATCH('Fluxo de Caixa '!L$5,Apoio!$B$4:$AB$4,0)+1),0)</f>
        <v/>
      </c>
      <c r="M156" s="192">
        <f>IFERROR(INDEX(Apoio!$B:$AB,MATCH($C156,Apoio!$B$1:$B$176,0),MATCH('Fluxo de Caixa '!M$5,Apoio!$B$4:$AB$4,0)+1),0)</f>
        <v/>
      </c>
      <c r="N156" s="192">
        <f>IFERROR(INDEX(Apoio!$B:$AB,MATCH($C156,Apoio!$B$1:$B$176,0),MATCH('Fluxo de Caixa '!N$5,Apoio!$B$4:$AB$4,0)+1),0)</f>
        <v/>
      </c>
      <c r="O156" s="192">
        <f>IFERROR(INDEX(Apoio!$B:$AB,MATCH($C156,Apoio!$B$1:$B$176,0),MATCH('Fluxo de Caixa '!O$5,Apoio!$B$4:$AB$4,0)+1),0)</f>
        <v/>
      </c>
      <c r="Q156" s="192">
        <f>SUM(D156:P156)</f>
        <v/>
      </c>
    </row>
    <row r="157" hidden="1" outlineLevel="1" ht="14.5" customFormat="1" customHeight="1" s="27">
      <c r="C157" s="187" t="inlineStr">
        <is>
          <t>SERVIÇO ABRACO ANUIDADE</t>
        </is>
      </c>
      <c r="D157" s="192">
        <f>IFERROR(INDEX(Apoio!$B:$AB,MATCH($C157,Apoio!$B$1:$B$176,0),MATCH('Fluxo de Caixa '!D$5,Apoio!$B$4:$AB$4,0)+1),0)</f>
        <v/>
      </c>
      <c r="E157" s="192">
        <f>IFERROR(INDEX(Apoio!$B:$AB,MATCH($C157,Apoio!$B$1:$B$176,0),MATCH('Fluxo de Caixa '!E$5,Apoio!$B$4:$AB$4,0)+1),0)</f>
        <v/>
      </c>
      <c r="F157" s="192">
        <f>IFERROR(INDEX(Apoio!$B:$AB,MATCH($C157,Apoio!$B$1:$B$176,0),MATCH('Fluxo de Caixa '!F$5,Apoio!$B$4:$AB$4,0)+1),0)</f>
        <v/>
      </c>
      <c r="G157" s="192">
        <f>IFERROR(INDEX(Apoio!$B:$AB,MATCH($C157,Apoio!$B$1:$B$176,0),MATCH('Fluxo de Caixa '!G$5,Apoio!$B$4:$AB$4,0)+1),0)</f>
        <v/>
      </c>
      <c r="H157" s="192">
        <f>IFERROR(INDEX(Apoio!$B:$AB,MATCH($C157,Apoio!$B$1:$B$176,0),MATCH('Fluxo de Caixa '!H$5,Apoio!$B$4:$AB$4,0)+1),0)</f>
        <v/>
      </c>
      <c r="I157" s="192">
        <f>IFERROR(INDEX(Apoio!$B:$AB,MATCH($C157,Apoio!$B$1:$B$176,0),MATCH('Fluxo de Caixa '!I$5,Apoio!$B$4:$AB$4,0)+1),0)</f>
        <v/>
      </c>
      <c r="J157" s="192">
        <f>IFERROR(INDEX(Apoio!$B:$AB,MATCH($C157,Apoio!$B$1:$B$176,0),MATCH('Fluxo de Caixa '!J$5,Apoio!$B$4:$AB$4,0)+1),0)</f>
        <v/>
      </c>
      <c r="K157" s="192">
        <f>IFERROR(INDEX(Apoio!$B:$AB,MATCH($C157,Apoio!$B$1:$B$176,0),MATCH('Fluxo de Caixa '!K$5,Apoio!$B$4:$AB$4,0)+1),0)</f>
        <v/>
      </c>
      <c r="L157" s="192">
        <f>IFERROR(INDEX(Apoio!$B:$AB,MATCH($C157,Apoio!$B$1:$B$176,0),MATCH('Fluxo de Caixa '!L$5,Apoio!$B$4:$AB$4,0)+1),0)</f>
        <v/>
      </c>
      <c r="M157" s="192">
        <f>IFERROR(INDEX(Apoio!$B:$AB,MATCH($C157,Apoio!$B$1:$B$176,0),MATCH('Fluxo de Caixa '!M$5,Apoio!$B$4:$AB$4,0)+1),0)</f>
        <v/>
      </c>
      <c r="N157" s="192">
        <f>IFERROR(INDEX(Apoio!$B:$AB,MATCH($C157,Apoio!$B$1:$B$176,0),MATCH('Fluxo de Caixa '!N$5,Apoio!$B$4:$AB$4,0)+1),0)</f>
        <v/>
      </c>
      <c r="O157" s="192">
        <f>IFERROR(INDEX(Apoio!$B:$AB,MATCH($C157,Apoio!$B$1:$B$176,0),MATCH('Fluxo de Caixa '!O$5,Apoio!$B$4:$AB$4,0)+1),0)</f>
        <v/>
      </c>
      <c r="Q157" s="192">
        <f>SUM(D157:P157)</f>
        <v/>
      </c>
    </row>
    <row r="158" hidden="1" outlineLevel="1" ht="14.5" customFormat="1" customHeight="1" s="27">
      <c r="C158" s="187" t="inlineStr">
        <is>
          <t>SERVIÇO CARTORIO</t>
        </is>
      </c>
      <c r="D158" s="192">
        <f>IFERROR(INDEX(Apoio!$B:$AB,MATCH($C158,Apoio!$B$1:$B$176,0),MATCH('Fluxo de Caixa '!D$5,Apoio!$B$4:$AB$4,0)+1),0)</f>
        <v/>
      </c>
      <c r="E158" s="192">
        <f>IFERROR(INDEX(Apoio!$B:$AB,MATCH($C158,Apoio!$B$1:$B$176,0),MATCH('Fluxo de Caixa '!E$5,Apoio!$B$4:$AB$4,0)+1),0)</f>
        <v/>
      </c>
      <c r="F158" s="192">
        <f>IFERROR(INDEX(Apoio!$B:$AB,MATCH($C158,Apoio!$B$1:$B$176,0),MATCH('Fluxo de Caixa '!F$5,Apoio!$B$4:$AB$4,0)+1),0)</f>
        <v/>
      </c>
      <c r="G158" s="192">
        <f>IFERROR(INDEX(Apoio!$B:$AB,MATCH($C158,Apoio!$B$1:$B$176,0),MATCH('Fluxo de Caixa '!G$5,Apoio!$B$4:$AB$4,0)+1),0)</f>
        <v/>
      </c>
      <c r="H158" s="192">
        <f>IFERROR(INDEX(Apoio!$B:$AB,MATCH($C158,Apoio!$B$1:$B$176,0),MATCH('Fluxo de Caixa '!H$5,Apoio!$B$4:$AB$4,0)+1),0)</f>
        <v/>
      </c>
      <c r="I158" s="192">
        <f>IFERROR(INDEX(Apoio!$B:$AB,MATCH($C158,Apoio!$B$1:$B$176,0),MATCH('Fluxo de Caixa '!I$5,Apoio!$B$4:$AB$4,0)+1),0)</f>
        <v/>
      </c>
      <c r="J158" s="192">
        <f>IFERROR(INDEX(Apoio!$B:$AB,MATCH($C158,Apoio!$B$1:$B$176,0),MATCH('Fluxo de Caixa '!J$5,Apoio!$B$4:$AB$4,0)+1),0)</f>
        <v/>
      </c>
      <c r="K158" s="192">
        <f>IFERROR(INDEX(Apoio!$B:$AB,MATCH($C158,Apoio!$B$1:$B$176,0),MATCH('Fluxo de Caixa '!K$5,Apoio!$B$4:$AB$4,0)+1),0)</f>
        <v/>
      </c>
      <c r="L158" s="192">
        <f>IFERROR(INDEX(Apoio!$B:$AB,MATCH($C158,Apoio!$B$1:$B$176,0),MATCH('Fluxo de Caixa '!L$5,Apoio!$B$4:$AB$4,0)+1),0)</f>
        <v/>
      </c>
      <c r="M158" s="192">
        <f>IFERROR(INDEX(Apoio!$B:$AB,MATCH($C158,Apoio!$B$1:$B$176,0),MATCH('Fluxo de Caixa '!M$5,Apoio!$B$4:$AB$4,0)+1),0)</f>
        <v/>
      </c>
      <c r="N158" s="192">
        <f>IFERROR(INDEX(Apoio!$B:$AB,MATCH($C158,Apoio!$B$1:$B$176,0),MATCH('Fluxo de Caixa '!N$5,Apoio!$B$4:$AB$4,0)+1),0)</f>
        <v/>
      </c>
      <c r="O158" s="192">
        <f>IFERROR(INDEX(Apoio!$B:$AB,MATCH($C158,Apoio!$B$1:$B$176,0),MATCH('Fluxo de Caixa '!O$5,Apoio!$B$4:$AB$4,0)+1),0)</f>
        <v/>
      </c>
      <c r="Q158" s="192">
        <f>SUM(D158:P158)</f>
        <v/>
      </c>
    </row>
    <row r="159" hidden="1" outlineLevel="1" ht="14.5" customFormat="1" customHeight="1" s="27">
      <c r="C159" s="187" t="inlineStr">
        <is>
          <t>SERVIÇO TELEMETRIA / FADIGA</t>
        </is>
      </c>
      <c r="D159" s="192">
        <f>IFERROR(INDEX(Apoio!$B:$AB,MATCH($C159,Apoio!$B$1:$B$176,0),MATCH('Fluxo de Caixa '!D$5,Apoio!$B$4:$AB$4,0)+1),0)</f>
        <v/>
      </c>
      <c r="E159" s="192">
        <f>IFERROR(INDEX(Apoio!$B:$AB,MATCH($C159,Apoio!$B$1:$B$176,0),MATCH('Fluxo de Caixa '!E$5,Apoio!$B$4:$AB$4,0)+1),0)</f>
        <v/>
      </c>
      <c r="F159" s="192">
        <f>IFERROR(INDEX(Apoio!$B:$AB,MATCH($C159,Apoio!$B$1:$B$176,0),MATCH('Fluxo de Caixa '!F$5,Apoio!$B$4:$AB$4,0)+1),0)</f>
        <v/>
      </c>
      <c r="G159" s="192">
        <f>IFERROR(INDEX(Apoio!$B:$AB,MATCH($C159,Apoio!$B$1:$B$176,0),MATCH('Fluxo de Caixa '!G$5,Apoio!$B$4:$AB$4,0)+1),0)</f>
        <v/>
      </c>
      <c r="H159" s="192">
        <f>IFERROR(INDEX(Apoio!$B:$AB,MATCH($C159,Apoio!$B$1:$B$176,0),MATCH('Fluxo de Caixa '!H$5,Apoio!$B$4:$AB$4,0)+1),0)</f>
        <v/>
      </c>
      <c r="I159" s="192">
        <f>IFERROR(INDEX(Apoio!$B:$AB,MATCH($C159,Apoio!$B$1:$B$176,0),MATCH('Fluxo de Caixa '!I$5,Apoio!$B$4:$AB$4,0)+1),0)</f>
        <v/>
      </c>
      <c r="J159" s="192">
        <f>IFERROR(INDEX(Apoio!$B:$AB,MATCH($C159,Apoio!$B$1:$B$176,0),MATCH('Fluxo de Caixa '!J$5,Apoio!$B$4:$AB$4,0)+1),0)</f>
        <v/>
      </c>
      <c r="K159" s="192">
        <f>IFERROR(INDEX(Apoio!$B:$AB,MATCH($C159,Apoio!$B$1:$B$176,0),MATCH('Fluxo de Caixa '!K$5,Apoio!$B$4:$AB$4,0)+1),0)</f>
        <v/>
      </c>
      <c r="L159" s="192">
        <f>IFERROR(INDEX(Apoio!$B:$AB,MATCH($C159,Apoio!$B$1:$B$176,0),MATCH('Fluxo de Caixa '!L$5,Apoio!$B$4:$AB$4,0)+1),0)</f>
        <v/>
      </c>
      <c r="M159" s="192">
        <f>IFERROR(INDEX(Apoio!$B:$AB,MATCH($C159,Apoio!$B$1:$B$176,0),MATCH('Fluxo de Caixa '!M$5,Apoio!$B$4:$AB$4,0)+1),0)</f>
        <v/>
      </c>
      <c r="N159" s="192">
        <f>IFERROR(INDEX(Apoio!$B:$AB,MATCH($C159,Apoio!$B$1:$B$176,0),MATCH('Fluxo de Caixa '!N$5,Apoio!$B$4:$AB$4,0)+1),0)</f>
        <v/>
      </c>
      <c r="O159" s="192">
        <f>IFERROR(INDEX(Apoio!$B:$AB,MATCH($C159,Apoio!$B$1:$B$176,0),MATCH('Fluxo de Caixa '!O$5,Apoio!$B$4:$AB$4,0)+1),0)</f>
        <v/>
      </c>
      <c r="Q159" s="192">
        <f>SUM(D159:P159)</f>
        <v/>
      </c>
    </row>
    <row r="160" hidden="1" outlineLevel="1" ht="14.5" customFormat="1" customHeight="1" s="27">
      <c r="C160" s="187" t="inlineStr">
        <is>
          <t xml:space="preserve">SEGURO GARANTIA </t>
        </is>
      </c>
      <c r="D160" s="192">
        <f>IFERROR(INDEX(Apoio!$B:$AB,MATCH($C160,Apoio!$B$1:$B$176,0),MATCH('Fluxo de Caixa '!D$5,Apoio!$B$4:$AB$4,0)+1),0)</f>
        <v/>
      </c>
      <c r="E160" s="192">
        <f>IFERROR(INDEX(Apoio!$B:$AB,MATCH($C160,Apoio!$B$1:$B$176,0),MATCH('Fluxo de Caixa '!E$5,Apoio!$B$4:$AB$4,0)+1),0)</f>
        <v/>
      </c>
      <c r="F160" s="192">
        <f>IFERROR(INDEX(Apoio!$B:$AB,MATCH($C160,Apoio!$B$1:$B$176,0),MATCH('Fluxo de Caixa '!F$5,Apoio!$B$4:$AB$4,0)+1),0)</f>
        <v/>
      </c>
      <c r="G160" s="192">
        <f>IFERROR(INDEX(Apoio!$B:$AB,MATCH($C160,Apoio!$B$1:$B$176,0),MATCH('Fluxo de Caixa '!G$5,Apoio!$B$4:$AB$4,0)+1),0)</f>
        <v/>
      </c>
      <c r="H160" s="192">
        <f>IFERROR(INDEX(Apoio!$B:$AB,MATCH($C160,Apoio!$B$1:$B$176,0),MATCH('Fluxo de Caixa '!H$5,Apoio!$B$4:$AB$4,0)+1),0)</f>
        <v/>
      </c>
      <c r="I160" s="192">
        <f>IFERROR(INDEX(Apoio!$B:$AB,MATCH($C160,Apoio!$B$1:$B$176,0),MATCH('Fluxo de Caixa '!I$5,Apoio!$B$4:$AB$4,0)+1),0)</f>
        <v/>
      </c>
      <c r="J160" s="192">
        <f>IFERROR(INDEX(Apoio!$B:$AB,MATCH($C160,Apoio!$B$1:$B$176,0),MATCH('Fluxo de Caixa '!J$5,Apoio!$B$4:$AB$4,0)+1),0)</f>
        <v/>
      </c>
      <c r="K160" s="192">
        <f>IFERROR(INDEX(Apoio!$B:$AB,MATCH($C160,Apoio!$B$1:$B$176,0),MATCH('Fluxo de Caixa '!K$5,Apoio!$B$4:$AB$4,0)+1),0)</f>
        <v/>
      </c>
      <c r="L160" s="192">
        <f>IFERROR(INDEX(Apoio!$B:$AB,MATCH($C160,Apoio!$B$1:$B$176,0),MATCH('Fluxo de Caixa '!L$5,Apoio!$B$4:$AB$4,0)+1),0)</f>
        <v/>
      </c>
      <c r="M160" s="192">
        <f>IFERROR(INDEX(Apoio!$B:$AB,MATCH($C160,Apoio!$B$1:$B$176,0),MATCH('Fluxo de Caixa '!M$5,Apoio!$B$4:$AB$4,0)+1),0)</f>
        <v/>
      </c>
      <c r="N160" s="192">
        <f>IFERROR(INDEX(Apoio!$B:$AB,MATCH($C160,Apoio!$B$1:$B$176,0),MATCH('Fluxo de Caixa '!N$5,Apoio!$B$4:$AB$4,0)+1),0)</f>
        <v/>
      </c>
      <c r="O160" s="192">
        <f>IFERROR(INDEX(Apoio!$B:$AB,MATCH($C160,Apoio!$B$1:$B$176,0),MATCH('Fluxo de Caixa '!O$5,Apoio!$B$4:$AB$4,0)+1),0)</f>
        <v/>
      </c>
      <c r="P160" s="192">
        <f>IFERROR(INDEX(Apoio!$B:$AB,MATCH($C160,Apoio!$B$1:$B$176,0),MATCH('Fluxo de Caixa '!P$5,Apoio!$B$4:$AB$4,0)+1),0)</f>
        <v/>
      </c>
      <c r="Q160" s="192">
        <f>SUM(D160:P160)</f>
        <v/>
      </c>
    </row>
    <row r="161" hidden="1" outlineLevel="1" ht="14.5" customFormat="1" customHeight="1" s="27">
      <c r="C161" s="187" t="inlineStr">
        <is>
          <t>SERVIÇO CREA ANUIDADE</t>
        </is>
      </c>
      <c r="D161" s="192">
        <f>IFERROR(INDEX(Apoio!$B:$AB,MATCH($C161,Apoio!$B$1:$B$176,0),MATCH('Fluxo de Caixa '!D$5,Apoio!$B$4:$AB$4,0)+1),0)</f>
        <v/>
      </c>
      <c r="E161" s="192">
        <f>IFERROR(INDEX(Apoio!$B:$AB,MATCH($C161,Apoio!$B$1:$B$176,0),MATCH('Fluxo de Caixa '!E$5,Apoio!$B$4:$AB$4,0)+1),0)</f>
        <v/>
      </c>
      <c r="F161" s="192">
        <f>IFERROR(INDEX(Apoio!$B:$AB,MATCH($C161,Apoio!$B$1:$B$176,0),MATCH('Fluxo de Caixa '!F$5,Apoio!$B$4:$AB$4,0)+1),0)</f>
        <v/>
      </c>
      <c r="G161" s="192">
        <f>IFERROR(INDEX(Apoio!$B:$AB,MATCH($C161,Apoio!$B$1:$B$176,0),MATCH('Fluxo de Caixa '!G$5,Apoio!$B$4:$AB$4,0)+1),0)</f>
        <v/>
      </c>
      <c r="H161" s="192">
        <f>IFERROR(INDEX(Apoio!$B:$AB,MATCH($C161,Apoio!$B$1:$B$176,0),MATCH('Fluxo de Caixa '!H$5,Apoio!$B$4:$AB$4,0)+1),0)</f>
        <v/>
      </c>
      <c r="I161" s="192">
        <f>IFERROR(INDEX(Apoio!$B:$AB,MATCH($C161,Apoio!$B$1:$B$176,0),MATCH('Fluxo de Caixa '!I$5,Apoio!$B$4:$AB$4,0)+1),0)</f>
        <v/>
      </c>
      <c r="J161" s="192">
        <f>IFERROR(INDEX(Apoio!$B:$AB,MATCH($C161,Apoio!$B$1:$B$176,0),MATCH('Fluxo de Caixa '!J$5,Apoio!$B$4:$AB$4,0)+1),0)</f>
        <v/>
      </c>
      <c r="K161" s="192">
        <f>IFERROR(INDEX(Apoio!$B:$AB,MATCH($C161,Apoio!$B$1:$B$176,0),MATCH('Fluxo de Caixa '!K$5,Apoio!$B$4:$AB$4,0)+1),0)</f>
        <v/>
      </c>
      <c r="L161" s="192">
        <f>IFERROR(INDEX(Apoio!$B:$AB,MATCH($C161,Apoio!$B$1:$B$176,0),MATCH('Fluxo de Caixa '!L$5,Apoio!$B$4:$AB$4,0)+1),0)</f>
        <v/>
      </c>
      <c r="M161" s="192">
        <f>IFERROR(INDEX(Apoio!$B:$AB,MATCH($C161,Apoio!$B$1:$B$176,0),MATCH('Fluxo de Caixa '!M$5,Apoio!$B$4:$AB$4,0)+1),0)</f>
        <v/>
      </c>
      <c r="N161" s="192">
        <f>IFERROR(INDEX(Apoio!$B:$AB,MATCH($C161,Apoio!$B$1:$B$176,0),MATCH('Fluxo de Caixa '!N$5,Apoio!$B$4:$AB$4,0)+1),0)</f>
        <v/>
      </c>
      <c r="O161" s="192">
        <f>IFERROR(INDEX(Apoio!$B:$AB,MATCH($C161,Apoio!$B$1:$B$176,0),MATCH('Fluxo de Caixa '!O$5,Apoio!$B$4:$AB$4,0)+1),0)</f>
        <v/>
      </c>
      <c r="Q161" s="192">
        <f>SUM(D161:P161)</f>
        <v/>
      </c>
    </row>
    <row r="162" hidden="1" outlineLevel="1" ht="14.5" customFormat="1" customHeight="1" s="27">
      <c r="C162" s="187" t="inlineStr">
        <is>
          <t xml:space="preserve">SERVIÇO PLOTAGEM / ADESIVO / PLACAS / CRACHAS </t>
        </is>
      </c>
      <c r="D162" s="192">
        <f>IFERROR(INDEX(Apoio!$B:$AB,MATCH($C162,Apoio!$B$1:$B$176,0),MATCH('Fluxo de Caixa '!D$5,Apoio!$B$4:$AB$4,0)+1),0)</f>
        <v/>
      </c>
      <c r="E162" s="192">
        <f>IFERROR(INDEX(Apoio!$B:$AB,MATCH($C162,Apoio!$B$1:$B$176,0),MATCH('Fluxo de Caixa '!E$5,Apoio!$B$4:$AB$4,0)+1),0)</f>
        <v/>
      </c>
      <c r="F162" s="192">
        <f>IFERROR(INDEX(Apoio!$B:$AB,MATCH($C162,Apoio!$B$1:$B$176,0),MATCH('Fluxo de Caixa '!F$5,Apoio!$B$4:$AB$4,0)+1),0)</f>
        <v/>
      </c>
      <c r="G162" s="192">
        <f>IFERROR(INDEX(Apoio!$B:$AB,MATCH($C162,Apoio!$B$1:$B$176,0),MATCH('Fluxo de Caixa '!G$5,Apoio!$B$4:$AB$4,0)+1),0)</f>
        <v/>
      </c>
      <c r="H162" s="192">
        <f>IFERROR(INDEX(Apoio!$B:$AB,MATCH($C162,Apoio!$B$1:$B$176,0),MATCH('Fluxo de Caixa '!H$5,Apoio!$B$4:$AB$4,0)+1),0)</f>
        <v/>
      </c>
      <c r="I162" s="192">
        <f>IFERROR(INDEX(Apoio!$B:$AB,MATCH($C162,Apoio!$B$1:$B$176,0),MATCH('Fluxo de Caixa '!I$5,Apoio!$B$4:$AB$4,0)+1),0)</f>
        <v/>
      </c>
      <c r="J162" s="192">
        <f>IFERROR(INDEX(Apoio!$B:$AB,MATCH($C162,Apoio!$B$1:$B$176,0),MATCH('Fluxo de Caixa '!J$5,Apoio!$B$4:$AB$4,0)+1),0)</f>
        <v/>
      </c>
      <c r="K162" s="192">
        <f>IFERROR(INDEX(Apoio!$B:$AB,MATCH($C162,Apoio!$B$1:$B$176,0),MATCH('Fluxo de Caixa '!K$5,Apoio!$B$4:$AB$4,0)+1),0)</f>
        <v/>
      </c>
      <c r="L162" s="192">
        <f>IFERROR(INDEX(Apoio!$B:$AB,MATCH($C162,Apoio!$B$1:$B$176,0),MATCH('Fluxo de Caixa '!L$5,Apoio!$B$4:$AB$4,0)+1),0)</f>
        <v/>
      </c>
      <c r="M162" s="192">
        <f>IFERROR(INDEX(Apoio!$B:$AB,MATCH($C162,Apoio!$B$1:$B$176,0),MATCH('Fluxo de Caixa '!M$5,Apoio!$B$4:$AB$4,0)+1),0)</f>
        <v/>
      </c>
      <c r="N162" s="192">
        <f>IFERROR(INDEX(Apoio!$B:$AB,MATCH($C162,Apoio!$B$1:$B$176,0),MATCH('Fluxo de Caixa '!N$5,Apoio!$B$4:$AB$4,0)+1),0)</f>
        <v/>
      </c>
      <c r="O162" s="192">
        <f>IFERROR(INDEX(Apoio!$B:$AB,MATCH($C162,Apoio!$B$1:$B$176,0),MATCH('Fluxo de Caixa '!O$5,Apoio!$B$4:$AB$4,0)+1),0)</f>
        <v/>
      </c>
      <c r="Q162" s="192">
        <f>SUM(D162:P162)</f>
        <v/>
      </c>
    </row>
    <row r="163" hidden="1" outlineLevel="1" ht="14.5" customFormat="1" customHeight="1" s="27">
      <c r="C163" s="187" t="inlineStr">
        <is>
          <t xml:space="preserve">SERVIÇO E-MAILS </t>
        </is>
      </c>
      <c r="D163" s="192">
        <f>IFERROR(INDEX(Apoio!$B:$AB,MATCH($C163,Apoio!$B$1:$B$176,0),MATCH('Fluxo de Caixa '!D$5,Apoio!$B$4:$AB$4,0)+1),0)</f>
        <v/>
      </c>
      <c r="E163" s="192">
        <f>IFERROR(INDEX(Apoio!$B:$AB,MATCH($C163,Apoio!$B$1:$B$176,0),MATCH('Fluxo de Caixa '!E$5,Apoio!$B$4:$AB$4,0)+1),0)</f>
        <v/>
      </c>
      <c r="F163" s="192">
        <f>IFERROR(INDEX(Apoio!$B:$AB,MATCH($C163,Apoio!$B$1:$B$176,0),MATCH('Fluxo de Caixa '!F$5,Apoio!$B$4:$AB$4,0)+1),0)</f>
        <v/>
      </c>
      <c r="G163" s="192">
        <f>IFERROR(INDEX(Apoio!$B:$AB,MATCH($C163,Apoio!$B$1:$B$176,0),MATCH('Fluxo de Caixa '!G$5,Apoio!$B$4:$AB$4,0)+1),0)</f>
        <v/>
      </c>
      <c r="H163" s="192">
        <f>IFERROR(INDEX(Apoio!$B:$AB,MATCH($C163,Apoio!$B$1:$B$176,0),MATCH('Fluxo de Caixa '!H$5,Apoio!$B$4:$AB$4,0)+1),0)</f>
        <v/>
      </c>
      <c r="I163" s="192">
        <f>IFERROR(INDEX(Apoio!$B:$AB,MATCH($C163,Apoio!$B$1:$B$176,0),MATCH('Fluxo de Caixa '!I$5,Apoio!$B$4:$AB$4,0)+1),0)</f>
        <v/>
      </c>
      <c r="J163" s="192">
        <f>IFERROR(INDEX(Apoio!$B:$AB,MATCH($C163,Apoio!$B$1:$B$176,0),MATCH('Fluxo de Caixa '!J$5,Apoio!$B$4:$AB$4,0)+1),0)</f>
        <v/>
      </c>
      <c r="K163" s="192">
        <f>IFERROR(INDEX(Apoio!$B:$AB,MATCH($C163,Apoio!$B$1:$B$176,0),MATCH('Fluxo de Caixa '!K$5,Apoio!$B$4:$AB$4,0)+1),0)</f>
        <v/>
      </c>
      <c r="L163" s="192">
        <f>IFERROR(INDEX(Apoio!$B:$AB,MATCH($C163,Apoio!$B$1:$B$176,0),MATCH('Fluxo de Caixa '!L$5,Apoio!$B$4:$AB$4,0)+1),0)</f>
        <v/>
      </c>
      <c r="M163" s="192">
        <f>IFERROR(INDEX(Apoio!$B:$AB,MATCH($C163,Apoio!$B$1:$B$176,0),MATCH('Fluxo de Caixa '!M$5,Apoio!$B$4:$AB$4,0)+1),0)</f>
        <v/>
      </c>
      <c r="N163" s="192">
        <f>IFERROR(INDEX(Apoio!$B:$AB,MATCH($C163,Apoio!$B$1:$B$176,0),MATCH('Fluxo de Caixa '!N$5,Apoio!$B$4:$AB$4,0)+1),0)</f>
        <v/>
      </c>
      <c r="O163" s="192">
        <f>IFERROR(INDEX(Apoio!$B:$AB,MATCH($C163,Apoio!$B$1:$B$176,0),MATCH('Fluxo de Caixa '!O$5,Apoio!$B$4:$AB$4,0)+1),0)</f>
        <v/>
      </c>
      <c r="Q163" s="192">
        <f>SUM(D163:P163)</f>
        <v/>
      </c>
    </row>
    <row r="164" hidden="1" outlineLevel="1" ht="14.5" customFormat="1" customHeight="1" s="27">
      <c r="C164" s="187" t="inlineStr">
        <is>
          <t>SERVIÇO ALVARAS E LICENCIAMENTO</t>
        </is>
      </c>
      <c r="D164" s="192">
        <f>IFERROR(INDEX(Apoio!$B:$AB,MATCH($C164,Apoio!$B$1:$B$176,0),MATCH('Fluxo de Caixa '!D$5,Apoio!$B$4:$AB$4,0)+1),0)</f>
        <v/>
      </c>
      <c r="E164" s="192">
        <f>IFERROR(INDEX(Apoio!$B:$AB,MATCH($C164,Apoio!$B$1:$B$176,0),MATCH('Fluxo de Caixa '!E$5,Apoio!$B$4:$AB$4,0)+1),0)</f>
        <v/>
      </c>
      <c r="F164" s="192">
        <f>IFERROR(INDEX(Apoio!$B:$AB,MATCH($C164,Apoio!$B$1:$B$176,0),MATCH('Fluxo de Caixa '!F$5,Apoio!$B$4:$AB$4,0)+1),0)</f>
        <v/>
      </c>
      <c r="G164" s="192">
        <f>IFERROR(INDEX(Apoio!$B:$AB,MATCH($C164,Apoio!$B$1:$B$176,0),MATCH('Fluxo de Caixa '!G$5,Apoio!$B$4:$AB$4,0)+1),0)</f>
        <v/>
      </c>
      <c r="H164" s="192">
        <f>IFERROR(INDEX(Apoio!$B:$AB,MATCH($C164,Apoio!$B$1:$B$176,0),MATCH('Fluxo de Caixa '!H$5,Apoio!$B$4:$AB$4,0)+1),0)</f>
        <v/>
      </c>
      <c r="I164" s="192">
        <f>IFERROR(INDEX(Apoio!$B:$AB,MATCH($C164,Apoio!$B$1:$B$176,0),MATCH('Fluxo de Caixa '!I$5,Apoio!$B$4:$AB$4,0)+1),0)</f>
        <v/>
      </c>
      <c r="J164" s="192">
        <f>IFERROR(INDEX(Apoio!$B:$AB,MATCH($C164,Apoio!$B$1:$B$176,0),MATCH('Fluxo de Caixa '!J$5,Apoio!$B$4:$AB$4,0)+1),0)</f>
        <v/>
      </c>
      <c r="K164" s="192">
        <f>IFERROR(INDEX(Apoio!$B:$AB,MATCH($C164,Apoio!$B$1:$B$176,0),MATCH('Fluxo de Caixa '!K$5,Apoio!$B$4:$AB$4,0)+1),0)</f>
        <v/>
      </c>
      <c r="L164" s="192">
        <f>IFERROR(INDEX(Apoio!$B:$AB,MATCH($C164,Apoio!$B$1:$B$176,0),MATCH('Fluxo de Caixa '!L$5,Apoio!$B$4:$AB$4,0)+1),0)</f>
        <v/>
      </c>
      <c r="M164" s="192">
        <f>IFERROR(INDEX(Apoio!$B:$AB,MATCH($C164,Apoio!$B$1:$B$176,0),MATCH('Fluxo de Caixa '!M$5,Apoio!$B$4:$AB$4,0)+1),0)</f>
        <v/>
      </c>
      <c r="N164" s="192">
        <f>IFERROR(INDEX(Apoio!$B:$AB,MATCH($C164,Apoio!$B$1:$B$176,0),MATCH('Fluxo de Caixa '!N$5,Apoio!$B$4:$AB$4,0)+1),0)</f>
        <v/>
      </c>
      <c r="O164" s="192">
        <f>IFERROR(INDEX(Apoio!$B:$AB,MATCH($C164,Apoio!$B$1:$B$176,0),MATCH('Fluxo de Caixa '!O$5,Apoio!$B$4:$AB$4,0)+1),0)</f>
        <v/>
      </c>
      <c r="Q164" s="192">
        <f>SUM(D164:P164)</f>
        <v/>
      </c>
    </row>
    <row r="165" hidden="1" outlineLevel="1" ht="14.5" customFormat="1" customHeight="1" s="27">
      <c r="C165" s="187" t="inlineStr">
        <is>
          <t>SERVIÇO BRINDES E ACESSORIOS</t>
        </is>
      </c>
      <c r="D165" s="192">
        <f>IFERROR(INDEX(Apoio!$B:$AB,MATCH($C165,Apoio!$B$1:$B$176,0),MATCH('Fluxo de Caixa '!D$5,Apoio!$B$4:$AB$4,0)+1),0)</f>
        <v/>
      </c>
      <c r="E165" s="192">
        <f>IFERROR(INDEX(Apoio!$B:$AB,MATCH($C165,Apoio!$B$1:$B$176,0),MATCH('Fluxo de Caixa '!E$5,Apoio!$B$4:$AB$4,0)+1),0)</f>
        <v/>
      </c>
      <c r="F165" s="192">
        <f>IFERROR(INDEX(Apoio!$B:$AB,MATCH($C165,Apoio!$B$1:$B$176,0),MATCH('Fluxo de Caixa '!F$5,Apoio!$B$4:$AB$4,0)+1),0)</f>
        <v/>
      </c>
      <c r="G165" s="192">
        <f>IFERROR(INDEX(Apoio!$B:$AB,MATCH($C165,Apoio!$B$1:$B$176,0),MATCH('Fluxo de Caixa '!G$5,Apoio!$B$4:$AB$4,0)+1),0)</f>
        <v/>
      </c>
      <c r="H165" s="192">
        <f>IFERROR(INDEX(Apoio!$B:$AB,MATCH($C165,Apoio!$B$1:$B$176,0),MATCH('Fluxo de Caixa '!H$5,Apoio!$B$4:$AB$4,0)+1),0)</f>
        <v/>
      </c>
      <c r="I165" s="192">
        <f>IFERROR(INDEX(Apoio!$B:$AB,MATCH($C165,Apoio!$B$1:$B$176,0),MATCH('Fluxo de Caixa '!I$5,Apoio!$B$4:$AB$4,0)+1),0)</f>
        <v/>
      </c>
      <c r="J165" s="192">
        <f>IFERROR(INDEX(Apoio!$B:$AB,MATCH($C165,Apoio!$B$1:$B$176,0),MATCH('Fluxo de Caixa '!J$5,Apoio!$B$4:$AB$4,0)+1),0)</f>
        <v/>
      </c>
      <c r="K165" s="192">
        <f>IFERROR(INDEX(Apoio!$B:$AB,MATCH($C165,Apoio!$B$1:$B$176,0),MATCH('Fluxo de Caixa '!K$5,Apoio!$B$4:$AB$4,0)+1),0)</f>
        <v/>
      </c>
      <c r="L165" s="192">
        <f>IFERROR(INDEX(Apoio!$B:$AB,MATCH($C165,Apoio!$B$1:$B$176,0),MATCH('Fluxo de Caixa '!L$5,Apoio!$B$4:$AB$4,0)+1),0)</f>
        <v/>
      </c>
      <c r="M165" s="192">
        <f>IFERROR(INDEX(Apoio!$B:$AB,MATCH($C165,Apoio!$B$1:$B$176,0),MATCH('Fluxo de Caixa '!M$5,Apoio!$B$4:$AB$4,0)+1),0)</f>
        <v/>
      </c>
      <c r="N165" s="192">
        <f>IFERROR(INDEX(Apoio!$B:$AB,MATCH($C165,Apoio!$B$1:$B$176,0),MATCH('Fluxo de Caixa '!N$5,Apoio!$B$4:$AB$4,0)+1),0)</f>
        <v/>
      </c>
      <c r="O165" s="192">
        <f>IFERROR(INDEX(Apoio!$B:$AB,MATCH($C165,Apoio!$B$1:$B$176,0),MATCH('Fluxo de Caixa '!O$5,Apoio!$B$4:$AB$4,0)+1),0)</f>
        <v/>
      </c>
      <c r="Q165" s="192">
        <f>SUM(D165:P165)</f>
        <v/>
      </c>
    </row>
    <row r="166" hidden="1" outlineLevel="1" ht="14.5" customHeight="1" s="180">
      <c r="C166" s="193" t="inlineStr">
        <is>
          <t>Ajustes</t>
        </is>
      </c>
      <c r="D166" s="194">
        <f>IFERROR(INDEX(Apoio!$B:$AB,MATCH($C166,Apoio!$B$1:$B$176,0),MATCH('Fluxo de Caixa '!D$5,Apoio!$B$4:$AB$4,0)+1),0)</f>
        <v/>
      </c>
      <c r="E166" s="194">
        <f>IFERROR(INDEX(Apoio!$B:$AB,MATCH($C166,Apoio!$B$1:$B$176,0),MATCH('Fluxo de Caixa '!E$5,Apoio!$B$4:$AB$4,0)+1),0)</f>
        <v/>
      </c>
      <c r="F166" s="194">
        <f>IFERROR(INDEX(Apoio!$B:$AB,MATCH($C166,Apoio!$B$1:$B$176,0),MATCH('Fluxo de Caixa '!F$5,Apoio!$B$4:$AB$4,0)+1),0)</f>
        <v/>
      </c>
      <c r="G166" s="194">
        <f>IFERROR(INDEX(Apoio!$B:$AB,MATCH($C166,Apoio!$B$1:$B$176,0),MATCH('Fluxo de Caixa '!G$5,Apoio!$B$4:$AB$4,0)+1),0)</f>
        <v/>
      </c>
      <c r="H166" s="194">
        <f>IFERROR(INDEX(Apoio!$B:$AB,MATCH($C166,Apoio!$B$1:$B$176,0),MATCH('Fluxo de Caixa '!H$5,Apoio!$B$4:$AB$4,0)+1),0)</f>
        <v/>
      </c>
      <c r="I166" s="194">
        <f>IFERROR(INDEX(Apoio!$B:$AB,MATCH($C166,Apoio!$B$1:$B$176,0),MATCH('Fluxo de Caixa '!I$5,Apoio!$B$4:$AB$4,0)+1),0)</f>
        <v/>
      </c>
      <c r="J166" s="194">
        <f>IFERROR(INDEX(Apoio!$B:$AB,MATCH($C166,Apoio!$B$1:$B$176,0),MATCH('Fluxo de Caixa '!J$5,Apoio!$B$4:$AB$4,0)+1),0)</f>
        <v/>
      </c>
      <c r="K166" s="194">
        <f>IFERROR(INDEX(Apoio!$B:$AB,MATCH($C166,Apoio!$B$1:$B$176,0),MATCH('Fluxo de Caixa '!K$5,Apoio!$B$4:$AB$4,0)+1),0)</f>
        <v/>
      </c>
      <c r="L166" s="194">
        <f>IFERROR(INDEX(Apoio!$B:$AB,MATCH($C166,Apoio!$B$1:$B$176,0),MATCH('Fluxo de Caixa '!L$5,Apoio!$B$4:$AB$4,0)+1),0)</f>
        <v/>
      </c>
      <c r="M166" s="194">
        <f>IFERROR(INDEX(Apoio!$B:$AB,MATCH($C166,Apoio!$B$1:$B$176,0),MATCH('Fluxo de Caixa '!M$5,Apoio!$B$4:$AB$4,0)+1),0)</f>
        <v/>
      </c>
      <c r="N166" s="194">
        <f>IFERROR(INDEX(Apoio!$B:$AB,MATCH($C166,Apoio!$B$1:$B$176,0),MATCH('Fluxo de Caixa '!N$5,Apoio!$B$4:$AB$4,0)+1),0)</f>
        <v/>
      </c>
      <c r="O166" s="194">
        <f>IFERROR(INDEX(Apoio!$B:$AB,MATCH($C166,Apoio!$B$1:$B$176,0),MATCH('Fluxo de Caixa '!O$5,Apoio!$B$4:$AB$4,0)+1),0)</f>
        <v/>
      </c>
      <c r="Q166" s="194">
        <f>SUM(D166:P166)</f>
        <v/>
      </c>
    </row>
    <row r="167" hidden="1" collapsed="1" ht="5.25" customHeight="1" s="180">
      <c r="C167" s="27" t="n"/>
      <c r="D167" s="188" t="n"/>
      <c r="E167" s="188" t="n"/>
      <c r="F167" s="188" t="n"/>
      <c r="G167" s="188" t="n"/>
      <c r="H167" s="188" t="n"/>
      <c r="I167" s="188" t="n"/>
      <c r="J167" s="188" t="n"/>
      <c r="K167" s="188" t="n"/>
      <c r="L167" s="195" t="n"/>
      <c r="M167" s="195" t="n"/>
      <c r="N167" s="195" t="n"/>
      <c r="O167" s="195" t="n"/>
      <c r="Q167" s="188" t="n"/>
    </row>
    <row r="168" ht="17" customFormat="1" customHeight="1" s="196">
      <c r="B168" s="150" t="inlineStr">
        <is>
          <t>(=) FLUXO DE CAIXA LÍQUIDO DA OPERAÇÃO</t>
        </is>
      </c>
      <c r="C168" s="150" t="n"/>
      <c r="D168" s="197">
        <f>D20-D28</f>
        <v/>
      </c>
      <c r="E168" s="197">
        <f>E20-E28</f>
        <v/>
      </c>
      <c r="F168" s="197">
        <f>F20-F28</f>
        <v/>
      </c>
      <c r="G168" s="197">
        <f>G20-G28</f>
        <v/>
      </c>
      <c r="H168" s="197">
        <f>H20-H28</f>
        <v/>
      </c>
      <c r="I168" s="197">
        <f>I20-I28</f>
        <v/>
      </c>
      <c r="J168" s="197">
        <f>J20-J28</f>
        <v/>
      </c>
      <c r="K168" s="197">
        <f>K20-K28</f>
        <v/>
      </c>
      <c r="L168" s="197">
        <f>L20-L28</f>
        <v/>
      </c>
      <c r="M168" s="197">
        <f>M20-M28</f>
        <v/>
      </c>
      <c r="N168" s="197">
        <f>N20-N28</f>
        <v/>
      </c>
      <c r="O168" s="197">
        <f>O20-O28</f>
        <v/>
      </c>
      <c r="Q168" s="197">
        <f>Q20-Q28</f>
        <v/>
      </c>
      <c r="T168" s="107" t="n"/>
      <c r="U168" s="198" t="n"/>
    </row>
    <row r="169" ht="14.5" customFormat="1" customHeight="1" s="35">
      <c r="B169" s="152" t="n"/>
      <c r="C169" s="152" t="inlineStr">
        <is>
          <t>Margem Líquida de Caixa %</t>
        </is>
      </c>
      <c r="D169" s="153">
        <f>IFERROR(D168/D20,0)</f>
        <v/>
      </c>
      <c r="E169" s="153">
        <f>IFERROR(E168/E20,0)</f>
        <v/>
      </c>
      <c r="F169" s="153">
        <f>IFERROR(F168/F20,0)</f>
        <v/>
      </c>
      <c r="G169" s="153">
        <f>IFERROR(G168/G20,0)</f>
        <v/>
      </c>
      <c r="H169" s="153">
        <f>IFERROR(H168/H20,0)</f>
        <v/>
      </c>
      <c r="I169" s="153">
        <f>IFERROR(I168/I20,0)</f>
        <v/>
      </c>
      <c r="J169" s="153">
        <f>IFERROR(J168/J20,0)</f>
        <v/>
      </c>
      <c r="K169" s="153">
        <f>IFERROR(K168/K20,0)</f>
        <v/>
      </c>
      <c r="L169" s="153">
        <f>IFERROR(L168/L20,0)</f>
        <v/>
      </c>
      <c r="M169" s="153">
        <f>IFERROR(M168/M20,0)</f>
        <v/>
      </c>
      <c r="N169" s="153">
        <f>IFERROR(N168/N20,0)</f>
        <v/>
      </c>
      <c r="O169" s="153">
        <f>IFERROR(O168/O20,0)</f>
        <v/>
      </c>
      <c r="Q169" s="153">
        <f>IFERROR(Q168/Q20,0)</f>
        <v/>
      </c>
    </row>
    <row r="170" hidden="1" ht="5.25" customFormat="1" customHeight="1" s="187">
      <c r="D170" s="199" t="n"/>
      <c r="E170" s="199" t="n"/>
      <c r="F170" s="199" t="n"/>
      <c r="G170" s="199" t="n"/>
      <c r="H170" s="199" t="n"/>
      <c r="I170" s="199" t="n"/>
      <c r="J170" s="199" t="n"/>
      <c r="K170" s="199" t="n"/>
      <c r="L170" s="199" t="n"/>
      <c r="M170" s="199" t="n"/>
      <c r="N170" s="199" t="n"/>
      <c r="O170" s="199" t="n"/>
      <c r="Q170" s="188" t="n"/>
    </row>
    <row r="171" ht="14.5" customFormat="1" customHeight="1" s="200">
      <c r="B171" s="200" t="inlineStr">
        <is>
          <t>(+) Entradas de Investimento</t>
        </is>
      </c>
      <c r="D171" s="186">
        <f>SUBTOTAL(9,D172:D173)</f>
        <v/>
      </c>
      <c r="E171" s="186">
        <f>SUBTOTAL(9,E172:E173)</f>
        <v/>
      </c>
      <c r="F171" s="186">
        <f>SUBTOTAL(9,F172:F173)</f>
        <v/>
      </c>
      <c r="G171" s="186">
        <f>SUBTOTAL(9,G172:G173)</f>
        <v/>
      </c>
      <c r="H171" s="186">
        <f>SUBTOTAL(9,H172:H173)</f>
        <v/>
      </c>
      <c r="I171" s="186">
        <f>SUBTOTAL(9,I172:I173)</f>
        <v/>
      </c>
      <c r="J171" s="186">
        <f>SUBTOTAL(9,J172:J173)</f>
        <v/>
      </c>
      <c r="K171" s="186">
        <f>SUBTOTAL(9,K172:K173)</f>
        <v/>
      </c>
      <c r="L171" s="186">
        <f>SUBTOTAL(9,L172:L173)</f>
        <v/>
      </c>
      <c r="M171" s="186">
        <f>SUBTOTAL(9,M172:M173)</f>
        <v/>
      </c>
      <c r="N171" s="186">
        <f>SUBTOTAL(9,N172:N173)</f>
        <v/>
      </c>
      <c r="O171" s="186">
        <f>SUBTOTAL(9,O172:O173)</f>
        <v/>
      </c>
      <c r="Q171" s="186">
        <f>SUBTOTAL(9,Q172:Q173)</f>
        <v/>
      </c>
    </row>
    <row r="172" hidden="1" outlineLevel="1" ht="14.5" customFormat="1" customHeight="1" s="187">
      <c r="C172" s="187" t="inlineStr">
        <is>
          <t>Venda de Imobilizado</t>
        </is>
      </c>
      <c r="D172" s="188">
        <f>IFERROR(INDEX(Apoio!$B:$AB,MATCH($C172,Apoio!$B$1:$B$176,0),MATCH('Fluxo de Caixa '!D$5,Apoio!$B$4:$AB$4,0)),0)</f>
        <v/>
      </c>
      <c r="E172" s="188">
        <f>IFERROR(INDEX(Apoio!$B:$AB,MATCH($C172,Apoio!$B$1:$B$176,0),MATCH('Fluxo de Caixa '!E$5,Apoio!$B$4:$AB$4,0)),0)</f>
        <v/>
      </c>
      <c r="F172" s="188">
        <f>IFERROR(INDEX(Apoio!$B:$AB,MATCH($C172,Apoio!$B$1:$B$176,0),MATCH('Fluxo de Caixa '!F$5,Apoio!$B$4:$AB$4,0)),0)</f>
        <v/>
      </c>
      <c r="G172" s="188">
        <f>IFERROR(INDEX(Apoio!$B:$AB,MATCH($C172,Apoio!$B$1:$B$176,0),MATCH('Fluxo de Caixa '!G$5,Apoio!$B$4:$AB$4,0)),0)</f>
        <v/>
      </c>
      <c r="H172" s="188">
        <f>IFERROR(INDEX(Apoio!$B:$AB,MATCH($C172,Apoio!$B$1:$B$176,0),MATCH('Fluxo de Caixa '!H$5,Apoio!$B$4:$AB$4,0)),0)</f>
        <v/>
      </c>
      <c r="I172" s="188">
        <f>IFERROR(INDEX(Apoio!$B:$AB,MATCH($C172,Apoio!$B$1:$B$176,0),MATCH('Fluxo de Caixa '!I$5,Apoio!$B$4:$AB$4,0)),0)</f>
        <v/>
      </c>
      <c r="J172" s="188">
        <f>IFERROR(INDEX(Apoio!$B:$AB,MATCH($C172,Apoio!$B$1:$B$176,0),MATCH('Fluxo de Caixa '!J$5,Apoio!$B$4:$AB$4,0)),0)</f>
        <v/>
      </c>
      <c r="K172" s="188">
        <f>IFERROR(INDEX(Apoio!$B:$AB,MATCH($C172,Apoio!$B$1:$B$176,0),MATCH('Fluxo de Caixa '!K$5,Apoio!$B$4:$AB$4,0)),0)</f>
        <v/>
      </c>
      <c r="L172" s="188">
        <f>IFERROR(INDEX(Apoio!$B:$AB,MATCH($C172,Apoio!$B$1:$B$176,0),MATCH('Fluxo de Caixa '!L$5,Apoio!$B$4:$AB$4,0)),0)</f>
        <v/>
      </c>
      <c r="M172" s="188">
        <f>IFERROR(INDEX(Apoio!$B:$AB,MATCH($C172,Apoio!$B$1:$B$176,0),MATCH('Fluxo de Caixa '!M$5,Apoio!$B$4:$AB$4,0)),0)</f>
        <v/>
      </c>
      <c r="N172" s="188">
        <f>IFERROR(INDEX(Apoio!$B:$AB,MATCH($C172,Apoio!$B$1:$B$176,0),MATCH('Fluxo de Caixa '!N$5,Apoio!$B$4:$AB$4,0)),0)</f>
        <v/>
      </c>
      <c r="O172" s="188">
        <f>IFERROR(INDEX(Apoio!$B:$AB,MATCH($C172,Apoio!$B$1:$B$176,0),MATCH('Fluxo de Caixa '!O$5,Apoio!$B$4:$AB$4,0)),0)</f>
        <v/>
      </c>
      <c r="Q172" s="188">
        <f>SUM(D172:P172)</f>
        <v/>
      </c>
    </row>
    <row r="173" hidden="1" collapsed="1" ht="5.25" customFormat="1" customHeight="1" s="187">
      <c r="B173" s="200" t="n"/>
      <c r="C173" s="200" t="n"/>
      <c r="D173" s="188">
        <f>SUMIFS(Consolidado!$C:$C,Consolidado!$I:$I,D$5,Consolidado!$F:$F,$C173)</f>
        <v/>
      </c>
      <c r="E173" s="188">
        <f>SUMIFS(Consolidado!$C:$C,Consolidado!$I:$I,E$5,Consolidado!$F:$F,$C173)</f>
        <v/>
      </c>
      <c r="F173" s="188">
        <f>SUMIFS(Consolidado!$C:$C,Consolidado!$I:$I,F$5,Consolidado!$F:$F,$C173)</f>
        <v/>
      </c>
      <c r="G173" s="188">
        <f>SUMIFS(Consolidado!$C:$C,Consolidado!$I:$I,G$5,Consolidado!$F:$F,$C173)</f>
        <v/>
      </c>
      <c r="H173" s="188">
        <f>SUMIFS(Consolidado!$C:$C,Consolidado!$I:$I,H$5,Consolidado!$F:$F,$C173)</f>
        <v/>
      </c>
      <c r="I173" s="188">
        <f>SUMIFS(Consolidado!$C:$C,Consolidado!$I:$I,I$5,Consolidado!$F:$F,$C173)</f>
        <v/>
      </c>
      <c r="J173" s="188">
        <f>SUMIFS(Consolidado!$C:$C,Consolidado!$I:$I,J$5,Consolidado!$F:$F,$C173)</f>
        <v/>
      </c>
      <c r="K173" s="188">
        <f>SUMIFS(Consolidado!$C:$C,Consolidado!$I:$I,K$5,Consolidado!$F:$F,$C173)</f>
        <v/>
      </c>
      <c r="L173" s="188">
        <f>SUMIFS(Consolidado!$C:$C,Consolidado!$I:$I,L$5,Consolidado!$F:$F,$C173)</f>
        <v/>
      </c>
      <c r="M173" s="188">
        <f>SUMIFS(Consolidado!$C:$C,Consolidado!$I:$I,M$5,Consolidado!$F:$F,$C173)</f>
        <v/>
      </c>
      <c r="N173" s="188">
        <f>SUMIFS(Consolidado!$C:$C,Consolidado!$I:$I,N$5,Consolidado!$F:$F,$C173)</f>
        <v/>
      </c>
      <c r="O173" s="188">
        <f>SUMIFS(Consolidado!$C:$C,Consolidado!$I:$I,O$5,Consolidado!$F:$F,$C173)</f>
        <v/>
      </c>
      <c r="Q173" s="188" t="n"/>
    </row>
    <row r="174" ht="14.5" customFormat="1" customHeight="1" s="200">
      <c r="B174" s="200" t="inlineStr">
        <is>
          <t>(-) Saídas para Inventimento</t>
        </is>
      </c>
      <c r="D174" s="186">
        <f>SUBTOTAL(9,D175:D180)</f>
        <v/>
      </c>
      <c r="E174" s="186">
        <f>SUBTOTAL(9,E175:E180)</f>
        <v/>
      </c>
      <c r="F174" s="186">
        <f>SUBTOTAL(9,F175:F180)</f>
        <v/>
      </c>
      <c r="G174" s="186">
        <f>SUBTOTAL(9,G175:G180)</f>
        <v/>
      </c>
      <c r="H174" s="186">
        <f>SUBTOTAL(9,H175:H180)</f>
        <v/>
      </c>
      <c r="I174" s="186">
        <f>SUBTOTAL(9,I175:I180)</f>
        <v/>
      </c>
      <c r="J174" s="186">
        <f>SUBTOTAL(9,J175:J180)</f>
        <v/>
      </c>
      <c r="K174" s="186">
        <f>SUBTOTAL(9,K175:K180)</f>
        <v/>
      </c>
      <c r="L174" s="186">
        <f>SUBTOTAL(9,L175:L180)</f>
        <v/>
      </c>
      <c r="M174" s="186">
        <f>SUBTOTAL(9,M175:M180)</f>
        <v/>
      </c>
      <c r="N174" s="186">
        <f>SUBTOTAL(9,N175:N180)</f>
        <v/>
      </c>
      <c r="O174" s="186">
        <f>SUBTOTAL(9,O175:O180)</f>
        <v/>
      </c>
      <c r="Q174" s="186">
        <f>SUBTOTAL(9,Q175:Q180)</f>
        <v/>
      </c>
    </row>
    <row r="175" hidden="1" outlineLevel="1" ht="14.5" customFormat="1" customHeight="1" s="187">
      <c r="C175" s="187" t="inlineStr">
        <is>
          <t>Aquisição de Maquinas e Equipamentos</t>
        </is>
      </c>
      <c r="D175" s="188">
        <f>IFERROR(INDEX(Apoio!$B:$AB,MATCH($C175,Apoio!$B$1:$B$176,0),MATCH('Fluxo de Caixa '!D$5,Apoio!$B$4:$AB$4,0)+1),0)</f>
        <v/>
      </c>
      <c r="E175" s="188">
        <f>IFERROR(INDEX(Apoio!$B:$AB,MATCH($C175,Apoio!$B$1:$B$176,0),MATCH('Fluxo de Caixa '!E$5,Apoio!$B$4:$AB$4,0)+1),0)</f>
        <v/>
      </c>
      <c r="F175" s="188">
        <f>IFERROR(INDEX(Apoio!$B:$AB,MATCH($C175,Apoio!$B$1:$B$176,0),MATCH('Fluxo de Caixa '!F$5,Apoio!$B$4:$AB$4,0)+1),0)</f>
        <v/>
      </c>
      <c r="G175" s="188">
        <f>IFERROR(INDEX(Apoio!$B:$AB,MATCH($C175,Apoio!$B$1:$B$176,0),MATCH('Fluxo de Caixa '!G$5,Apoio!$B$4:$AB$4,0)+1),0)</f>
        <v/>
      </c>
      <c r="H175" s="188">
        <f>IFERROR(INDEX(Apoio!$B:$AB,MATCH($C175,Apoio!$B$1:$B$176,0),MATCH('Fluxo de Caixa '!H$5,Apoio!$B$4:$AB$4,0)+1),0)</f>
        <v/>
      </c>
      <c r="I175" s="188">
        <f>IFERROR(INDEX(Apoio!$B:$AB,MATCH($C175,Apoio!$B$1:$B$176,0),MATCH('Fluxo de Caixa '!I$5,Apoio!$B$4:$AB$4,0)+1),0)</f>
        <v/>
      </c>
      <c r="J175" s="188">
        <f>IFERROR(INDEX(Apoio!$B:$AB,MATCH($C175,Apoio!$B$1:$B$176,0),MATCH('Fluxo de Caixa '!J$5,Apoio!$B$4:$AB$4,0)+1),0)</f>
        <v/>
      </c>
      <c r="K175" s="188">
        <f>IFERROR(INDEX(Apoio!$B:$AB,MATCH($C175,Apoio!$B$1:$B$176,0),MATCH('Fluxo de Caixa '!K$5,Apoio!$B$4:$AB$4,0)+1),0)</f>
        <v/>
      </c>
      <c r="L175" s="188">
        <f>IFERROR(INDEX(Apoio!$B:$AB,MATCH($C175,Apoio!$B$1:$B$176,0),MATCH('Fluxo de Caixa '!L$5,Apoio!$B$4:$AB$4,0)+1),0)</f>
        <v/>
      </c>
      <c r="M175" s="188">
        <f>IFERROR(INDEX(Apoio!$B:$AB,MATCH($C175,Apoio!$B$1:$B$176,0),MATCH('Fluxo de Caixa '!M$5,Apoio!$B$4:$AB$4,0)+1),0)</f>
        <v/>
      </c>
      <c r="N175" s="188">
        <f>IFERROR(INDEX(Apoio!$B:$AB,MATCH($C175,Apoio!$B$1:$B$176,0),MATCH('Fluxo de Caixa '!N$5,Apoio!$B$4:$AB$4,0)+1),0)</f>
        <v/>
      </c>
      <c r="O175" s="188">
        <f>IFERROR(INDEX(Apoio!$B:$AB,MATCH($C175,Apoio!$B$1:$B$176,0),MATCH('Fluxo de Caixa '!O$5,Apoio!$B$4:$AB$4,0)+1),0)</f>
        <v/>
      </c>
      <c r="Q175" s="188">
        <f>SUM(D175:P175)</f>
        <v/>
      </c>
    </row>
    <row r="176" hidden="1" outlineLevel="1" ht="14.5" customFormat="1" customHeight="1" s="187">
      <c r="C176" s="187" t="inlineStr">
        <is>
          <t>Compra de Veiculo</t>
        </is>
      </c>
      <c r="D176" s="188">
        <f>IFERROR(INDEX(Apoio!$B:$AB,MATCH($C176,Apoio!$B$1:$B$176,0),MATCH('Fluxo de Caixa '!D$5,Apoio!$B$4:$AB$4,0)+1),0)</f>
        <v/>
      </c>
      <c r="E176" s="188">
        <f>IFERROR(INDEX(Apoio!$B:$AB,MATCH($C176,Apoio!$B$1:$B$176,0),MATCH('Fluxo de Caixa '!E$5,Apoio!$B$4:$AB$4,0)+1),0)</f>
        <v/>
      </c>
      <c r="F176" s="188">
        <f>IFERROR(INDEX(Apoio!$B:$AB,MATCH($C176,Apoio!$B$1:$B$176,0),MATCH('Fluxo de Caixa '!F$5,Apoio!$B$4:$AB$4,0)+1),0)</f>
        <v/>
      </c>
      <c r="G176" s="188">
        <f>IFERROR(INDEX(Apoio!$B:$AB,MATCH($C176,Apoio!$B$1:$B$176,0),MATCH('Fluxo de Caixa '!G$5,Apoio!$B$4:$AB$4,0)+1),0)</f>
        <v/>
      </c>
      <c r="H176" s="188">
        <f>IFERROR(INDEX(Apoio!$B:$AB,MATCH($C176,Apoio!$B$1:$B$176,0),MATCH('Fluxo de Caixa '!H$5,Apoio!$B$4:$AB$4,0)+1),0)</f>
        <v/>
      </c>
      <c r="I176" s="188">
        <f>IFERROR(INDEX(Apoio!$B:$AB,MATCH($C176,Apoio!$B$1:$B$176,0),MATCH('Fluxo de Caixa '!I$5,Apoio!$B$4:$AB$4,0)+1),0)</f>
        <v/>
      </c>
      <c r="J176" s="188">
        <f>IFERROR(INDEX(Apoio!$B:$AB,MATCH($C176,Apoio!$B$1:$B$176,0),MATCH('Fluxo de Caixa '!J$5,Apoio!$B$4:$AB$4,0)+1),0)</f>
        <v/>
      </c>
      <c r="K176" s="188">
        <f>IFERROR(INDEX(Apoio!$B:$AB,MATCH($C176,Apoio!$B$1:$B$176,0),MATCH('Fluxo de Caixa '!K$5,Apoio!$B$4:$AB$4,0)+1),0)</f>
        <v/>
      </c>
      <c r="L176" s="188">
        <f>IFERROR(INDEX(Apoio!$B:$AB,MATCH($C176,Apoio!$B$1:$B$176,0),MATCH('Fluxo de Caixa '!L$5,Apoio!$B$4:$AB$4,0)+1),0)</f>
        <v/>
      </c>
      <c r="M176" s="188">
        <f>IFERROR(INDEX(Apoio!$B:$AB,MATCH($C176,Apoio!$B$1:$B$176,0),MATCH('Fluxo de Caixa '!M$5,Apoio!$B$4:$AB$4,0)+1),0)</f>
        <v/>
      </c>
      <c r="N176" s="188">
        <f>IFERROR(INDEX(Apoio!$B:$AB,MATCH($C176,Apoio!$B$1:$B$176,0),MATCH('Fluxo de Caixa '!N$5,Apoio!$B$4:$AB$4,0)+1),0)</f>
        <v/>
      </c>
      <c r="O176" s="188">
        <f>IFERROR(INDEX(Apoio!$B:$AB,MATCH($C176,Apoio!$B$1:$B$176,0),MATCH('Fluxo de Caixa '!O$5,Apoio!$B$4:$AB$4,0)+1),0)</f>
        <v/>
      </c>
      <c r="Q176" s="188">
        <f>SUM(D176:P176)</f>
        <v/>
      </c>
    </row>
    <row r="177" hidden="1" outlineLevel="1" ht="14.5" customFormat="1" customHeight="1" s="187">
      <c r="C177" s="187" t="inlineStr">
        <is>
          <t>Construção da Nova Sede</t>
        </is>
      </c>
      <c r="D177" s="188">
        <f>IFERROR(INDEX(Apoio!$B:$AB,MATCH($C177,Apoio!$B$1:$B$176,0),MATCH('Fluxo de Caixa '!D$5,Apoio!$B$4:$AB$4,0)+1),0)</f>
        <v/>
      </c>
      <c r="E177" s="188">
        <f>IFERROR(INDEX(Apoio!$B:$AB,MATCH($C177,Apoio!$B$1:$B$176,0),MATCH('Fluxo de Caixa '!E$5,Apoio!$B$4:$AB$4,0)+1),0)</f>
        <v/>
      </c>
      <c r="F177" s="188">
        <f>IFERROR(INDEX(Apoio!$B:$AB,MATCH($C177,Apoio!$B$1:$B$176,0),MATCH('Fluxo de Caixa '!F$5,Apoio!$B$4:$AB$4,0)+1),0)</f>
        <v/>
      </c>
      <c r="G177" s="188">
        <f>IFERROR(INDEX(Apoio!$B:$AB,MATCH($C177,Apoio!$B$1:$B$176,0),MATCH('Fluxo de Caixa '!G$5,Apoio!$B$4:$AB$4,0)+1),0)</f>
        <v/>
      </c>
      <c r="H177" s="188">
        <f>IFERROR(INDEX(Apoio!$B:$AB,MATCH($C177,Apoio!$B$1:$B$176,0),MATCH('Fluxo de Caixa '!H$5,Apoio!$B$4:$AB$4,0)+1),0)</f>
        <v/>
      </c>
      <c r="I177" s="188">
        <f>IFERROR(INDEX(Apoio!$B:$AB,MATCH($C177,Apoio!$B$1:$B$176,0),MATCH('Fluxo de Caixa '!I$5,Apoio!$B$4:$AB$4,0)+1),0)</f>
        <v/>
      </c>
      <c r="J177" s="188">
        <f>IFERROR(INDEX(Apoio!$B:$AB,MATCH($C177,Apoio!$B$1:$B$176,0),MATCH('Fluxo de Caixa '!J$5,Apoio!$B$4:$AB$4,0)+1),0)</f>
        <v/>
      </c>
      <c r="K177" s="188">
        <f>IFERROR(INDEX(Apoio!$B:$AB,MATCH($C177,Apoio!$B$1:$B$176,0),MATCH('Fluxo de Caixa '!K$5,Apoio!$B$4:$AB$4,0)+1),0)</f>
        <v/>
      </c>
      <c r="L177" s="188">
        <f>IFERROR(INDEX(Apoio!$B:$AB,MATCH($C177,Apoio!$B$1:$B$176,0),MATCH('Fluxo de Caixa '!L$5,Apoio!$B$4:$AB$4,0)+1),0)</f>
        <v/>
      </c>
      <c r="M177" s="188">
        <f>IFERROR(INDEX(Apoio!$B:$AB,MATCH($C177,Apoio!$B$1:$B$176,0),MATCH('Fluxo de Caixa '!M$5,Apoio!$B$4:$AB$4,0)+1),0)</f>
        <v/>
      </c>
      <c r="N177" s="188">
        <f>IFERROR(INDEX(Apoio!$B:$AB,MATCH($C177,Apoio!$B$1:$B$176,0),MATCH('Fluxo de Caixa '!N$5,Apoio!$B$4:$AB$4,0)+1),0)</f>
        <v/>
      </c>
      <c r="O177" s="188">
        <f>IFERROR(INDEX(Apoio!$B:$AB,MATCH($C177,Apoio!$B$1:$B$176,0),MATCH('Fluxo de Caixa '!O$5,Apoio!$B$4:$AB$4,0)+1),0)</f>
        <v/>
      </c>
      <c r="Q177" s="188">
        <f>SUM(D177:P177)</f>
        <v/>
      </c>
    </row>
    <row r="178" hidden="1" outlineLevel="1" ht="14.5" customFormat="1" customHeight="1" s="187">
      <c r="C178" s="187" t="inlineStr">
        <is>
          <t>Compra de Ativos</t>
        </is>
      </c>
      <c r="D178" s="188">
        <f>IFERROR(INDEX(Apoio!$B:$AB,MATCH($C178,Apoio!$B$1:$B$176,0),MATCH('Fluxo de Caixa '!D$5,Apoio!$B$4:$AB$4,0)+1),0)</f>
        <v/>
      </c>
      <c r="E178" s="188">
        <f>IFERROR(INDEX(Apoio!$B:$AB,MATCH($C178,Apoio!$B$1:$B$176,0),MATCH('Fluxo de Caixa '!E$5,Apoio!$B$4:$AB$4,0)+1),0)</f>
        <v/>
      </c>
      <c r="F178" s="188">
        <f>IFERROR(INDEX(Apoio!$B:$AB,MATCH($C178,Apoio!$B$1:$B$176,0),MATCH('Fluxo de Caixa '!F$5,Apoio!$B$4:$AB$4,0)+1),0)</f>
        <v/>
      </c>
      <c r="G178" s="188">
        <f>IFERROR(INDEX(Apoio!$B:$AB,MATCH($C178,Apoio!$B$1:$B$176,0),MATCH('Fluxo de Caixa '!G$5,Apoio!$B$4:$AB$4,0)+1),0)</f>
        <v/>
      </c>
      <c r="H178" s="188">
        <f>IFERROR(INDEX(Apoio!$B:$AB,MATCH($C178,Apoio!$B$1:$B$176,0),MATCH('Fluxo de Caixa '!H$5,Apoio!$B$4:$AB$4,0)+1),0)</f>
        <v/>
      </c>
      <c r="I178" s="188">
        <f>IFERROR(INDEX(Apoio!$B:$AB,MATCH($C178,Apoio!$B$1:$B$176,0),MATCH('Fluxo de Caixa '!I$5,Apoio!$B$4:$AB$4,0)+1),0)</f>
        <v/>
      </c>
      <c r="J178" s="188">
        <f>IFERROR(INDEX(Apoio!$B:$AB,MATCH($C178,Apoio!$B$1:$B$176,0),MATCH('Fluxo de Caixa '!J$5,Apoio!$B$4:$AB$4,0)+1),0)</f>
        <v/>
      </c>
      <c r="K178" s="188">
        <f>IFERROR(INDEX(Apoio!$B:$AB,MATCH($C178,Apoio!$B$1:$B$176,0),MATCH('Fluxo de Caixa '!K$5,Apoio!$B$4:$AB$4,0)+1),0)</f>
        <v/>
      </c>
      <c r="L178" s="188">
        <f>IFERROR(INDEX(Apoio!$B:$AB,MATCH($C178,Apoio!$B$1:$B$176,0),MATCH('Fluxo de Caixa '!L$5,Apoio!$B$4:$AB$4,0)+1),0)</f>
        <v/>
      </c>
      <c r="M178" s="188">
        <f>IFERROR(INDEX(Apoio!$B:$AB,MATCH($C178,Apoio!$B$1:$B$176,0),MATCH('Fluxo de Caixa '!M$5,Apoio!$B$4:$AB$4,0)+1),0)</f>
        <v/>
      </c>
      <c r="N178" s="188">
        <f>IFERROR(INDEX(Apoio!$B:$AB,MATCH($C178,Apoio!$B$1:$B$176,0),MATCH('Fluxo de Caixa '!N$5,Apoio!$B$4:$AB$4,0)+1),0)</f>
        <v/>
      </c>
      <c r="O178" s="188">
        <f>IFERROR(INDEX(Apoio!$B:$AB,MATCH($C178,Apoio!$B$1:$B$176,0),MATCH('Fluxo de Caixa '!O$5,Apoio!$B$4:$AB$4,0)+1),0)</f>
        <v/>
      </c>
      <c r="Q178" s="188">
        <f>SUM(D178:P178)</f>
        <v/>
      </c>
    </row>
    <row r="179" hidden="1" outlineLevel="1" ht="14.5" customFormat="1" customHeight="1" s="187">
      <c r="C179" s="187" t="inlineStr">
        <is>
          <t>Investimentos em Projetos</t>
        </is>
      </c>
      <c r="D179" s="188">
        <f>IFERROR(INDEX(Apoio!$B:$AB,MATCH($C179,Apoio!$B$1:$B$176,0),MATCH('Fluxo de Caixa '!D$5,Apoio!$B$4:$AB$4,0)+1),0)</f>
        <v/>
      </c>
      <c r="E179" s="188">
        <f>IFERROR(INDEX(Apoio!$B:$AB,MATCH($C179,Apoio!$B$1:$B$176,0),MATCH('Fluxo de Caixa '!E$5,Apoio!$B$4:$AB$4,0)+1),0)</f>
        <v/>
      </c>
      <c r="F179" s="188">
        <f>IFERROR(INDEX(Apoio!$B:$AB,MATCH($C179,Apoio!$B$1:$B$176,0),MATCH('Fluxo de Caixa '!F$5,Apoio!$B$4:$AB$4,0)+1),0)</f>
        <v/>
      </c>
      <c r="G179" s="188">
        <f>IFERROR(INDEX(Apoio!$B:$AB,MATCH($C179,Apoio!$B$1:$B$176,0),MATCH('Fluxo de Caixa '!G$5,Apoio!$B$4:$AB$4,0)+1),0)</f>
        <v/>
      </c>
      <c r="H179" s="188">
        <f>IFERROR(INDEX(Apoio!$B:$AB,MATCH($C179,Apoio!$B$1:$B$176,0),MATCH('Fluxo de Caixa '!H$5,Apoio!$B$4:$AB$4,0)+1),0)</f>
        <v/>
      </c>
      <c r="I179" s="188">
        <f>IFERROR(INDEX(Apoio!$B:$AB,MATCH($C179,Apoio!$B$1:$B$176,0),MATCH('Fluxo de Caixa '!I$5,Apoio!$B$4:$AB$4,0)+1),0)</f>
        <v/>
      </c>
      <c r="J179" s="188">
        <f>IFERROR(INDEX(Apoio!$B:$AB,MATCH($C179,Apoio!$B$1:$B$176,0),MATCH('Fluxo de Caixa '!J$5,Apoio!$B$4:$AB$4,0)+1),0)</f>
        <v/>
      </c>
      <c r="K179" s="188">
        <f>IFERROR(INDEX(Apoio!$B:$AB,MATCH($C179,Apoio!$B$1:$B$176,0),MATCH('Fluxo de Caixa '!K$5,Apoio!$B$4:$AB$4,0)+1),0)</f>
        <v/>
      </c>
      <c r="L179" s="188">
        <f>IFERROR(INDEX(Apoio!$B:$AB,MATCH($C179,Apoio!$B$1:$B$176,0),MATCH('Fluxo de Caixa '!L$5,Apoio!$B$4:$AB$4,0)+1),0)</f>
        <v/>
      </c>
      <c r="M179" s="188">
        <f>IFERROR(INDEX(Apoio!$B:$AB,MATCH($C179,Apoio!$B$1:$B$176,0),MATCH('Fluxo de Caixa '!M$5,Apoio!$B$4:$AB$4,0)+1),0)</f>
        <v/>
      </c>
      <c r="N179" s="188">
        <f>IFERROR(INDEX(Apoio!$B:$AB,MATCH($C179,Apoio!$B$1:$B$176,0),MATCH('Fluxo de Caixa '!N$5,Apoio!$B$4:$AB$4,0)+1),0)</f>
        <v/>
      </c>
      <c r="O179" s="188">
        <f>IFERROR(INDEX(Apoio!$B:$AB,MATCH($C179,Apoio!$B$1:$B$176,0),MATCH('Fluxo de Caixa '!O$5,Apoio!$B$4:$AB$4,0)+1),0)</f>
        <v/>
      </c>
      <c r="Q179" s="188">
        <f>SUM(D179:P179)</f>
        <v/>
      </c>
    </row>
    <row r="180" hidden="1" collapsed="1" ht="5.25" customFormat="1" customHeight="1" s="187">
      <c r="D180" s="188" t="n"/>
      <c r="E180" s="188" t="n"/>
      <c r="F180" s="188" t="n"/>
      <c r="G180" s="188" t="n"/>
      <c r="H180" s="188" t="n"/>
      <c r="I180" s="188" t="n"/>
      <c r="J180" s="188" t="n"/>
      <c r="K180" s="188" t="n"/>
      <c r="L180" s="188" t="n"/>
      <c r="M180" s="188" t="n"/>
      <c r="N180" s="188" t="n"/>
      <c r="O180" s="188" t="n"/>
      <c r="Q180" s="188" t="n"/>
    </row>
    <row r="181" ht="15.5" customFormat="1" customHeight="1" s="201">
      <c r="B181" s="154" t="inlineStr">
        <is>
          <t>(=) FLUXO DE CAIXA DE INVESTIMENTO</t>
        </is>
      </c>
      <c r="C181" s="154" t="n"/>
      <c r="D181" s="202">
        <f>D171-D174</f>
        <v/>
      </c>
      <c r="E181" s="202">
        <f>E171-E174</f>
        <v/>
      </c>
      <c r="F181" s="202">
        <f>F171-F174</f>
        <v/>
      </c>
      <c r="G181" s="202">
        <f>G171-G174</f>
        <v/>
      </c>
      <c r="H181" s="202">
        <f>H171-H174</f>
        <v/>
      </c>
      <c r="I181" s="202">
        <f>I171-I174</f>
        <v/>
      </c>
      <c r="J181" s="202">
        <f>J171-J174</f>
        <v/>
      </c>
      <c r="K181" s="202">
        <f>K171-K174</f>
        <v/>
      </c>
      <c r="L181" s="202">
        <f>L171-L174</f>
        <v/>
      </c>
      <c r="M181" s="202">
        <f>M171-M174</f>
        <v/>
      </c>
      <c r="N181" s="202">
        <f>N171-N174</f>
        <v/>
      </c>
      <c r="O181" s="202">
        <f>O171-O174</f>
        <v/>
      </c>
      <c r="Q181" s="202">
        <f>Q171-Q174</f>
        <v/>
      </c>
    </row>
    <row r="182" hidden="1" ht="5.25" customFormat="1" customHeight="1" s="187">
      <c r="D182" s="188" t="n"/>
      <c r="E182" s="188" t="n"/>
      <c r="F182" s="188" t="n"/>
      <c r="G182" s="188" t="n"/>
      <c r="H182" s="188" t="n"/>
      <c r="I182" s="188" t="n"/>
      <c r="J182" s="188" t="n"/>
      <c r="K182" s="188" t="n"/>
      <c r="L182" s="188" t="n"/>
      <c r="M182" s="188" t="n"/>
      <c r="N182" s="188" t="n"/>
      <c r="O182" s="188" t="n"/>
      <c r="Q182" s="188" t="n"/>
    </row>
    <row r="183" ht="14.5" customFormat="1" customHeight="1" s="200">
      <c r="B183" s="200" t="inlineStr">
        <is>
          <t>(+) Entradas de Recursos dos Acionistas</t>
        </is>
      </c>
      <c r="D183" s="186">
        <f>SUBTOTAL(9,D184:D186)</f>
        <v/>
      </c>
      <c r="E183" s="186">
        <f>SUBTOTAL(9,E184:E186)</f>
        <v/>
      </c>
      <c r="F183" s="186">
        <f>SUBTOTAL(9,F184:F186)</f>
        <v/>
      </c>
      <c r="G183" s="186">
        <f>SUBTOTAL(9,G184:G186)</f>
        <v/>
      </c>
      <c r="H183" s="186">
        <f>SUBTOTAL(9,H184:H186)</f>
        <v/>
      </c>
      <c r="I183" s="186">
        <f>SUBTOTAL(9,I184:I186)</f>
        <v/>
      </c>
      <c r="J183" s="186">
        <f>SUBTOTAL(9,J184:J186)</f>
        <v/>
      </c>
      <c r="K183" s="186">
        <f>SUBTOTAL(9,K184:K186)</f>
        <v/>
      </c>
      <c r="L183" s="186">
        <f>SUBTOTAL(9,L184:L186)</f>
        <v/>
      </c>
      <c r="M183" s="186">
        <f>SUBTOTAL(9,M184:M186)</f>
        <v/>
      </c>
      <c r="N183" s="186">
        <f>SUBTOTAL(9,N184:N186)</f>
        <v/>
      </c>
      <c r="O183" s="186">
        <f>SUBTOTAL(9,O184:O186)</f>
        <v/>
      </c>
      <c r="Q183" s="186">
        <f>SUBTOTAL(9,Q184:Q186)</f>
        <v/>
      </c>
    </row>
    <row r="184" hidden="1" outlineLevel="1" ht="14.5" customFormat="1" customHeight="1" s="187">
      <c r="C184" s="187" t="inlineStr">
        <is>
          <t>Aporte de Capital</t>
        </is>
      </c>
      <c r="D184" s="188">
        <f>IFERROR(INDEX(Apoio!$B:$AB,MATCH($C184,Apoio!$B$1:$B$176,0),MATCH('Fluxo de Caixa '!D$5,Apoio!$B$4:$AB$4,0)),0)</f>
        <v/>
      </c>
      <c r="E184" s="188">
        <f>IFERROR(INDEX(Apoio!$B:$AB,MATCH($C184,Apoio!$B$1:$B$176,0),MATCH('Fluxo de Caixa '!E$5,Apoio!$B$4:$AB$4,0)),0)</f>
        <v/>
      </c>
      <c r="F184" s="188">
        <f>IFERROR(INDEX(Apoio!$B:$AB,MATCH($C184,Apoio!$B$1:$B$176,0),MATCH('Fluxo de Caixa '!F$5,Apoio!$B$4:$AB$4,0)),0)</f>
        <v/>
      </c>
      <c r="G184" s="188">
        <f>IFERROR(INDEX(Apoio!$B:$AB,MATCH($C184,Apoio!$B$1:$B$176,0),MATCH('Fluxo de Caixa '!G$5,Apoio!$B$4:$AB$4,0)),0)</f>
        <v/>
      </c>
      <c r="H184" s="188">
        <f>IFERROR(INDEX(Apoio!$B:$AB,MATCH($C184,Apoio!$B$1:$B$176,0),MATCH('Fluxo de Caixa '!H$5,Apoio!$B$4:$AB$4,0)),0)</f>
        <v/>
      </c>
      <c r="I184" s="188">
        <f>IFERROR(INDEX(Apoio!$B:$AB,MATCH($C184,Apoio!$B$1:$B$176,0),MATCH('Fluxo de Caixa '!I$5,Apoio!$B$4:$AB$4,0)),0)</f>
        <v/>
      </c>
      <c r="J184" s="188">
        <f>IFERROR(INDEX(Apoio!$B:$AB,MATCH($C184,Apoio!$B$1:$B$176,0),MATCH('Fluxo de Caixa '!J$5,Apoio!$B$4:$AB$4,0)),0)</f>
        <v/>
      </c>
      <c r="K184" s="188">
        <f>IFERROR(INDEX(Apoio!$B:$AB,MATCH($C184,Apoio!$B$1:$B$176,0),MATCH('Fluxo de Caixa '!K$5,Apoio!$B$4:$AB$4,0)),0)</f>
        <v/>
      </c>
      <c r="L184" s="188">
        <f>IFERROR(INDEX(Apoio!$B:$AB,MATCH($C184,Apoio!$B$1:$B$176,0),MATCH('Fluxo de Caixa '!L$5,Apoio!$B$4:$AB$4,0)),0)</f>
        <v/>
      </c>
      <c r="M184" s="188">
        <f>IFERROR(INDEX(Apoio!$B:$AB,MATCH($C184,Apoio!$B$1:$B$176,0),MATCH('Fluxo de Caixa '!M$5,Apoio!$B$4:$AB$4,0)),0)</f>
        <v/>
      </c>
      <c r="N184" s="188">
        <f>IFERROR(INDEX(Apoio!$B:$AB,MATCH($C184,Apoio!$B$1:$B$176,0),MATCH('Fluxo de Caixa '!N$5,Apoio!$B$4:$AB$4,0)),0)</f>
        <v/>
      </c>
      <c r="O184" s="188">
        <f>IFERROR(INDEX(Apoio!$B:$AB,MATCH($C184,Apoio!$B$1:$B$176,0),MATCH('Fluxo de Caixa '!O$5,Apoio!$B$4:$AB$4,0)),0)</f>
        <v/>
      </c>
      <c r="Q184" s="188">
        <f>SUM(D184:P184)</f>
        <v/>
      </c>
    </row>
    <row r="185" hidden="1" outlineLevel="1" ht="14.5" customFormat="1" customHeight="1" s="187">
      <c r="C185" s="187" t="inlineStr">
        <is>
          <t>Empréstimo Sócios x Empresa</t>
        </is>
      </c>
      <c r="D185" s="188">
        <f>IFERROR(INDEX(Apoio!$B:$AB,MATCH($C185,Apoio!$B$1:$B$176,0),MATCH('Fluxo de Caixa '!D$5,Apoio!$B$4:$AB$4,0)),0)</f>
        <v/>
      </c>
      <c r="E185" s="188">
        <f>IFERROR(INDEX(Apoio!$B:$AB,MATCH($C185,Apoio!$B$1:$B$176,0),MATCH('Fluxo de Caixa '!E$5,Apoio!$B$4:$AB$4,0)),0)</f>
        <v/>
      </c>
      <c r="F185" s="188">
        <f>IFERROR(INDEX(Apoio!$B:$AB,MATCH($C185,Apoio!$B$1:$B$176,0),MATCH('Fluxo de Caixa '!F$5,Apoio!$B$4:$AB$4,0)),0)</f>
        <v/>
      </c>
      <c r="G185" s="188">
        <f>IFERROR(INDEX(Apoio!$B:$AB,MATCH($C185,Apoio!$B$1:$B$176,0),MATCH('Fluxo de Caixa '!G$5,Apoio!$B$4:$AB$4,0)),0)</f>
        <v/>
      </c>
      <c r="H185" s="188">
        <f>IFERROR(INDEX(Apoio!$B:$AB,MATCH($C185,Apoio!$B$1:$B$176,0),MATCH('Fluxo de Caixa '!H$5,Apoio!$B$4:$AB$4,0)),0)</f>
        <v/>
      </c>
      <c r="I185" s="188">
        <f>IFERROR(INDEX(Apoio!$B:$AB,MATCH($C185,Apoio!$B$1:$B$176,0),MATCH('Fluxo de Caixa '!I$5,Apoio!$B$4:$AB$4,0)),0)</f>
        <v/>
      </c>
      <c r="J185" s="188">
        <f>IFERROR(INDEX(Apoio!$B:$AB,MATCH($C185,Apoio!$B$1:$B$176,0),MATCH('Fluxo de Caixa '!J$5,Apoio!$B$4:$AB$4,0)),0)</f>
        <v/>
      </c>
      <c r="K185" s="188">
        <f>IFERROR(INDEX(Apoio!$B:$AB,MATCH($C185,Apoio!$B$1:$B$176,0),MATCH('Fluxo de Caixa '!K$5,Apoio!$B$4:$AB$4,0)),0)</f>
        <v/>
      </c>
      <c r="L185" s="188">
        <f>IFERROR(INDEX(Apoio!$B:$AB,MATCH($C185,Apoio!$B$1:$B$176,0),MATCH('Fluxo de Caixa '!L$5,Apoio!$B$4:$AB$4,0)),0)</f>
        <v/>
      </c>
      <c r="M185" s="188">
        <f>IFERROR(INDEX(Apoio!$B:$AB,MATCH($C185,Apoio!$B$1:$B$176,0),MATCH('Fluxo de Caixa '!M$5,Apoio!$B$4:$AB$4,0)),0)</f>
        <v/>
      </c>
      <c r="N185" s="188">
        <f>IFERROR(INDEX(Apoio!$B:$AB,MATCH($C185,Apoio!$B$1:$B$176,0),MATCH('Fluxo de Caixa '!N$5,Apoio!$B$4:$AB$4,0)),0)</f>
        <v/>
      </c>
      <c r="O185" s="188">
        <f>IFERROR(INDEX(Apoio!$B:$AB,MATCH($C185,Apoio!$B$1:$B$176,0),MATCH('Fluxo de Caixa '!O$5,Apoio!$B$4:$AB$4,0)),0)</f>
        <v/>
      </c>
      <c r="Q185" s="188">
        <f>SUM(D185:P185)</f>
        <v/>
      </c>
    </row>
    <row r="186" hidden="1" collapsed="1" ht="5.25" customFormat="1" customHeight="1" s="187">
      <c r="D186" s="188" t="n"/>
      <c r="E186" s="188" t="n"/>
      <c r="F186" s="188" t="n"/>
      <c r="G186" s="188" t="n"/>
      <c r="H186" s="188" t="n"/>
      <c r="I186" s="188" t="n"/>
      <c r="J186" s="188" t="n"/>
      <c r="K186" s="188" t="n"/>
      <c r="L186" s="188" t="n"/>
      <c r="M186" s="188" t="n"/>
      <c r="N186" s="188" t="n"/>
      <c r="O186" s="188" t="n"/>
      <c r="Q186" s="188" t="n"/>
    </row>
    <row r="187" ht="14.5" customFormat="1" customHeight="1" s="200">
      <c r="B187" s="200" t="inlineStr">
        <is>
          <t>(-) Saídas de Recursos para os Acionistas</t>
        </is>
      </c>
      <c r="D187" s="186">
        <f>SUBTOTAL(9,D188:D191)</f>
        <v/>
      </c>
      <c r="E187" s="186">
        <f>SUBTOTAL(9,E188:E191)</f>
        <v/>
      </c>
      <c r="F187" s="186">
        <f>SUBTOTAL(9,F188:F191)</f>
        <v/>
      </c>
      <c r="G187" s="186">
        <f>SUBTOTAL(9,G188:G191)</f>
        <v/>
      </c>
      <c r="H187" s="186">
        <f>SUBTOTAL(9,H188:H191)</f>
        <v/>
      </c>
      <c r="I187" s="186">
        <f>SUBTOTAL(9,I188:I191)</f>
        <v/>
      </c>
      <c r="J187" s="186">
        <f>SUBTOTAL(9,J188:J191)</f>
        <v/>
      </c>
      <c r="K187" s="186">
        <f>SUBTOTAL(9,K188:K191)</f>
        <v/>
      </c>
      <c r="L187" s="186">
        <f>SUBTOTAL(9,L188:L191)</f>
        <v/>
      </c>
      <c r="M187" s="186">
        <f>SUBTOTAL(9,M188:M191)</f>
        <v/>
      </c>
      <c r="N187" s="186">
        <f>SUBTOTAL(9,N188:N191)</f>
        <v/>
      </c>
      <c r="O187" s="186">
        <f>SUBTOTAL(9,O188:O191)</f>
        <v/>
      </c>
      <c r="Q187" s="186">
        <f>SUBTOTAL(9,Q188:Q191)</f>
        <v/>
      </c>
    </row>
    <row r="188" hidden="1" outlineLevel="1" ht="14.5" customFormat="1" customHeight="1" s="187">
      <c r="C188" s="187" t="inlineStr">
        <is>
          <t>Distribuição de Lucros</t>
        </is>
      </c>
      <c r="D188" s="188">
        <f>IFERROR(INDEX(Apoio!$B:$AB,MATCH($C188,Apoio!$B$1:$B$176,0),MATCH('Fluxo de Caixa '!D$5,Apoio!$B$4:$AB$4,0)+1),0)</f>
        <v/>
      </c>
      <c r="E188" s="188">
        <f>IFERROR(INDEX(Apoio!$B:$AB,MATCH($C188,Apoio!$B$1:$B$176,0),MATCH('Fluxo de Caixa '!E$5,Apoio!$B$4:$AB$4,0)+1),0)</f>
        <v/>
      </c>
      <c r="F188" s="188">
        <f>IFERROR(INDEX(Apoio!$B:$AB,MATCH($C188,Apoio!$B$1:$B$176,0),MATCH('Fluxo de Caixa '!F$5,Apoio!$B$4:$AB$4,0)+1),0)</f>
        <v/>
      </c>
      <c r="G188" s="188">
        <f>IFERROR(INDEX(Apoio!$B:$AB,MATCH($C188,Apoio!$B$1:$B$176,0),MATCH('Fluxo de Caixa '!G$5,Apoio!$B$4:$AB$4,0)+1),0)</f>
        <v/>
      </c>
      <c r="H188" s="188">
        <f>IFERROR(INDEX(Apoio!$B:$AB,MATCH($C188,Apoio!$B$1:$B$176,0),MATCH('Fluxo de Caixa '!H$5,Apoio!$B$4:$AB$4,0)+1),0)</f>
        <v/>
      </c>
      <c r="I188" s="188">
        <f>IFERROR(INDEX(Apoio!$B:$AB,MATCH($C188,Apoio!$B$1:$B$176,0),MATCH('Fluxo de Caixa '!I$5,Apoio!$B$4:$AB$4,0)+1),0)</f>
        <v/>
      </c>
      <c r="J188" s="188">
        <f>IFERROR(INDEX(Apoio!$B:$AB,MATCH($C188,Apoio!$B$1:$B$176,0),MATCH('Fluxo de Caixa '!J$5,Apoio!$B$4:$AB$4,0)+1),0)</f>
        <v/>
      </c>
      <c r="K188" s="188">
        <f>IFERROR(INDEX(Apoio!$B:$AB,MATCH($C188,Apoio!$B$1:$B$176,0),MATCH('Fluxo de Caixa '!K$5,Apoio!$B$4:$AB$4,0)+1),0)</f>
        <v/>
      </c>
      <c r="L188" s="188">
        <f>IFERROR(INDEX(Apoio!$B:$AB,MATCH($C188,Apoio!$B$1:$B$176,0),MATCH('Fluxo de Caixa '!L$5,Apoio!$B$4:$AB$4,0)+1),0)</f>
        <v/>
      </c>
      <c r="M188" s="188">
        <f>IFERROR(INDEX(Apoio!$B:$AB,MATCH($C188,Apoio!$B$1:$B$176,0),MATCH('Fluxo de Caixa '!M$5,Apoio!$B$4:$AB$4,0)+1),0)</f>
        <v/>
      </c>
      <c r="N188" s="188">
        <f>IFERROR(INDEX(Apoio!$B:$AB,MATCH($C188,Apoio!$B$1:$B$176,0),MATCH('Fluxo de Caixa '!N$5,Apoio!$B$4:$AB$4,0)+1),0)</f>
        <v/>
      </c>
      <c r="O188" s="188">
        <f>IFERROR(INDEX(Apoio!$B:$AB,MATCH($C188,Apoio!$B$1:$B$176,0),MATCH('Fluxo de Caixa '!O$5,Apoio!$B$4:$AB$4,0)+1),0)</f>
        <v/>
      </c>
      <c r="Q188" s="188">
        <f>SUM(D188:P188)</f>
        <v/>
      </c>
    </row>
    <row r="189" hidden="1" outlineLevel="1" ht="14.5" customFormat="1" customHeight="1" s="187">
      <c r="C189" s="187" t="inlineStr">
        <is>
          <t>Pagamento Empréstimo Sócios x Empresa</t>
        </is>
      </c>
      <c r="D189" s="188">
        <f>IFERROR(INDEX(Apoio!$B:$AB,MATCH($C189,Apoio!$B$1:$B$176,0),MATCH('Fluxo de Caixa '!D$5,Apoio!$B$4:$AB$4,0)+1),0)</f>
        <v/>
      </c>
      <c r="E189" s="188">
        <f>IFERROR(INDEX(Apoio!$B:$AB,MATCH($C189,Apoio!$B$1:$B$176,0),MATCH('Fluxo de Caixa '!E$5,Apoio!$B$4:$AB$4,0)+1),0)</f>
        <v/>
      </c>
      <c r="F189" s="188">
        <f>IFERROR(INDEX(Apoio!$B:$AB,MATCH($C189,Apoio!$B$1:$B$176,0),MATCH('Fluxo de Caixa '!F$5,Apoio!$B$4:$AB$4,0)+1),0)</f>
        <v/>
      </c>
      <c r="G189" s="188">
        <f>IFERROR(INDEX(Apoio!$B:$AB,MATCH($C189,Apoio!$B$1:$B$176,0),MATCH('Fluxo de Caixa '!G$5,Apoio!$B$4:$AB$4,0)+1),0)</f>
        <v/>
      </c>
      <c r="H189" s="188">
        <f>IFERROR(INDEX(Apoio!$B:$AB,MATCH($C189,Apoio!$B$1:$B$176,0),MATCH('Fluxo de Caixa '!H$5,Apoio!$B$4:$AB$4,0)+1),0)</f>
        <v/>
      </c>
      <c r="I189" s="188">
        <f>IFERROR(INDEX(Apoio!$B:$AB,MATCH($C189,Apoio!$B$1:$B$176,0),MATCH('Fluxo de Caixa '!I$5,Apoio!$B$4:$AB$4,0)+1),0)</f>
        <v/>
      </c>
      <c r="J189" s="188">
        <f>IFERROR(INDEX(Apoio!$B:$AB,MATCH($C189,Apoio!$B$1:$B$176,0),MATCH('Fluxo de Caixa '!J$5,Apoio!$B$4:$AB$4,0)+1),0)</f>
        <v/>
      </c>
      <c r="K189" s="188">
        <f>IFERROR(INDEX(Apoio!$B:$AB,MATCH($C189,Apoio!$B$1:$B$176,0),MATCH('Fluxo de Caixa '!K$5,Apoio!$B$4:$AB$4,0)+1),0)</f>
        <v/>
      </c>
      <c r="L189" s="188">
        <f>IFERROR(INDEX(Apoio!$B:$AB,MATCH($C189,Apoio!$B$1:$B$176,0),MATCH('Fluxo de Caixa '!L$5,Apoio!$B$4:$AB$4,0)+1),0)</f>
        <v/>
      </c>
      <c r="M189" s="188">
        <f>IFERROR(INDEX(Apoio!$B:$AB,MATCH($C189,Apoio!$B$1:$B$176,0),MATCH('Fluxo de Caixa '!M$5,Apoio!$B$4:$AB$4,0)+1),0)</f>
        <v/>
      </c>
      <c r="N189" s="188">
        <f>IFERROR(INDEX(Apoio!$B:$AB,MATCH($C189,Apoio!$B$1:$B$176,0),MATCH('Fluxo de Caixa '!N$5,Apoio!$B$4:$AB$4,0)+1),0)</f>
        <v/>
      </c>
      <c r="O189" s="188">
        <f>IFERROR(INDEX(Apoio!$B:$AB,MATCH($C189,Apoio!$B$1:$B$176,0),MATCH('Fluxo de Caixa '!O$5,Apoio!$B$4:$AB$4,0)+1),0)</f>
        <v/>
      </c>
      <c r="Q189" s="188">
        <f>SUM(D189:P189)</f>
        <v/>
      </c>
    </row>
    <row r="190" hidden="1" outlineLevel="1" ht="14.5" customFormat="1" customHeight="1" s="187">
      <c r="C190" s="187" t="inlineStr">
        <is>
          <t>Pró-Labore</t>
        </is>
      </c>
      <c r="D190" s="188">
        <f>IFERROR(INDEX(Apoio!$B:$AB,MATCH($C190,Apoio!$B$1:$B$176,0),MATCH('Fluxo de Caixa '!D$5,Apoio!$B$4:$AB$4,0)+1),0)</f>
        <v/>
      </c>
      <c r="E190" s="188">
        <f>IFERROR(INDEX(Apoio!$B:$AB,MATCH($C190,Apoio!$B$1:$B$176,0),MATCH('Fluxo de Caixa '!E$5,Apoio!$B$4:$AB$4,0)+1),0)</f>
        <v/>
      </c>
      <c r="F190" s="188">
        <f>IFERROR(INDEX(Apoio!$B:$AB,MATCH($C190,Apoio!$B$1:$B$176,0),MATCH('Fluxo de Caixa '!F$5,Apoio!$B$4:$AB$4,0)+1),0)</f>
        <v/>
      </c>
      <c r="G190" s="188">
        <f>IFERROR(INDEX(Apoio!$B:$AB,MATCH($C190,Apoio!$B$1:$B$176,0),MATCH('Fluxo de Caixa '!G$5,Apoio!$B$4:$AB$4,0)+1),0)</f>
        <v/>
      </c>
      <c r="H190" s="188">
        <f>IFERROR(INDEX(Apoio!$B:$AB,MATCH($C190,Apoio!$B$1:$B$176,0),MATCH('Fluxo de Caixa '!H$5,Apoio!$B$4:$AB$4,0)+1),0)</f>
        <v/>
      </c>
      <c r="I190" s="188">
        <f>IFERROR(INDEX(Apoio!$B:$AB,MATCH($C190,Apoio!$B$1:$B$176,0),MATCH('Fluxo de Caixa '!I$5,Apoio!$B$4:$AB$4,0)+1),0)</f>
        <v/>
      </c>
      <c r="J190" s="188">
        <f>IFERROR(INDEX(Apoio!$B:$AB,MATCH($C190,Apoio!$B$1:$B$176,0),MATCH('Fluxo de Caixa '!J$5,Apoio!$B$4:$AB$4,0)+1),0)</f>
        <v/>
      </c>
      <c r="K190" s="188">
        <f>IFERROR(INDEX(Apoio!$B:$AB,MATCH($C190,Apoio!$B$1:$B$176,0),MATCH('Fluxo de Caixa '!K$5,Apoio!$B$4:$AB$4,0)+1),0)</f>
        <v/>
      </c>
      <c r="L190" s="188">
        <f>IFERROR(INDEX(Apoio!$B:$AB,MATCH($C190,Apoio!$B$1:$B$176,0),MATCH('Fluxo de Caixa '!L$5,Apoio!$B$4:$AB$4,0)+1),0)</f>
        <v/>
      </c>
      <c r="M190" s="188">
        <f>IFERROR(INDEX(Apoio!$B:$AB,MATCH($C190,Apoio!$B$1:$B$176,0),MATCH('Fluxo de Caixa '!M$5,Apoio!$B$4:$AB$4,0)+1),0)</f>
        <v/>
      </c>
      <c r="N190" s="188">
        <f>IFERROR(INDEX(Apoio!$B:$AB,MATCH($C190,Apoio!$B$1:$B$176,0),MATCH('Fluxo de Caixa '!N$5,Apoio!$B$4:$AB$4,0)+1),0)</f>
        <v/>
      </c>
      <c r="O190" s="188">
        <f>IFERROR(INDEX(Apoio!$B:$AB,MATCH($C190,Apoio!$B$1:$B$176,0),MATCH('Fluxo de Caixa '!O$5,Apoio!$B$4:$AB$4,0)+1),0)</f>
        <v/>
      </c>
      <c r="Q190" s="188">
        <f>SUM(D190:P190)</f>
        <v/>
      </c>
    </row>
    <row r="191" hidden="1" collapsed="1" ht="5.25" customFormat="1" customHeight="1" s="187">
      <c r="D191" s="188" t="n"/>
      <c r="E191" s="188" t="n"/>
      <c r="F191" s="188" t="n"/>
      <c r="G191" s="188" t="n"/>
      <c r="H191" s="188" t="n"/>
      <c r="I191" s="188" t="n"/>
      <c r="J191" s="188" t="n"/>
      <c r="K191" s="188" t="n"/>
      <c r="L191" s="188" t="n"/>
      <c r="M191" s="188" t="n"/>
      <c r="N191" s="188" t="n"/>
      <c r="O191" s="188" t="n"/>
      <c r="Q191" s="188" t="n"/>
    </row>
    <row r="192" ht="15.5" customFormat="1" customHeight="1" s="201">
      <c r="B192" s="154" t="inlineStr">
        <is>
          <t>(=) FLUXO DE CAIXA DOS ACIONISTAS</t>
        </is>
      </c>
      <c r="C192" s="154" t="n"/>
      <c r="D192" s="202">
        <f>D183-D187</f>
        <v/>
      </c>
      <c r="E192" s="202">
        <f>E183-E187</f>
        <v/>
      </c>
      <c r="F192" s="202">
        <f>F183-F187</f>
        <v/>
      </c>
      <c r="G192" s="202">
        <f>G183-G187</f>
        <v/>
      </c>
      <c r="H192" s="202">
        <f>H183-H187</f>
        <v/>
      </c>
      <c r="I192" s="202">
        <f>I183-I187</f>
        <v/>
      </c>
      <c r="J192" s="202">
        <f>J183-J187</f>
        <v/>
      </c>
      <c r="K192" s="202">
        <f>K183-K187</f>
        <v/>
      </c>
      <c r="L192" s="202">
        <f>L183-L187</f>
        <v/>
      </c>
      <c r="M192" s="202">
        <f>M183-M187</f>
        <v/>
      </c>
      <c r="N192" s="202">
        <f>N183-N187</f>
        <v/>
      </c>
      <c r="O192" s="202">
        <f>O183-O187</f>
        <v/>
      </c>
      <c r="Q192" s="202">
        <f>Q183-Q187</f>
        <v/>
      </c>
    </row>
    <row r="193" hidden="1" ht="5.25" customFormat="1" customHeight="1" s="187">
      <c r="D193" s="188" t="n"/>
      <c r="E193" s="188" t="n"/>
      <c r="F193" s="188" t="n"/>
      <c r="G193" s="188" t="n"/>
      <c r="H193" s="188" t="n"/>
      <c r="I193" s="188" t="n"/>
      <c r="J193" s="188" t="n"/>
      <c r="K193" s="188" t="n"/>
      <c r="L193" s="188" t="n"/>
      <c r="M193" s="188" t="n"/>
      <c r="N193" s="188" t="n"/>
      <c r="O193" s="188" t="n"/>
      <c r="Q193" s="188" t="n"/>
    </row>
    <row r="194" ht="14.5" customFormat="1" customHeight="1" s="200">
      <c r="B194" s="200" t="inlineStr">
        <is>
          <t>(+) Entradas de Recursos Financeiros</t>
        </is>
      </c>
      <c r="D194" s="186">
        <f>SUBTOTAL(9,D195:D200)</f>
        <v/>
      </c>
      <c r="E194" s="186">
        <f>SUBTOTAL(9,E195:E200)</f>
        <v/>
      </c>
      <c r="F194" s="186">
        <f>SUBTOTAL(9,F195:F200)</f>
        <v/>
      </c>
      <c r="G194" s="186">
        <f>SUBTOTAL(9,G195:G200)</f>
        <v/>
      </c>
      <c r="H194" s="186">
        <f>SUBTOTAL(9,H195:H200)</f>
        <v/>
      </c>
      <c r="I194" s="186">
        <f>SUBTOTAL(9,I195:I200)</f>
        <v/>
      </c>
      <c r="J194" s="186">
        <f>SUBTOTAL(9,J195:J200)</f>
        <v/>
      </c>
      <c r="K194" s="186">
        <f>SUBTOTAL(9,K195:K200)</f>
        <v/>
      </c>
      <c r="L194" s="186">
        <f>SUBTOTAL(9,L195:L200)</f>
        <v/>
      </c>
      <c r="M194" s="186">
        <f>SUBTOTAL(9,M195:M200)</f>
        <v/>
      </c>
      <c r="N194" s="186">
        <f>SUBTOTAL(9,N195:N200)</f>
        <v/>
      </c>
      <c r="O194" s="186">
        <f>SUBTOTAL(9,O195:O200)</f>
        <v/>
      </c>
      <c r="Q194" s="186">
        <f>SUBTOTAL(9,Q195:Q200)</f>
        <v/>
      </c>
    </row>
    <row r="195" hidden="1" outlineLevel="1" ht="14.5" customFormat="1" customHeight="1" s="187">
      <c r="C195" s="187" t="inlineStr">
        <is>
          <t>Devolução / Estorno de Pagamento</t>
        </is>
      </c>
      <c r="D195" s="188">
        <f>IFERROR(INDEX(Apoio!$B:$AB,MATCH($C195,Apoio!$B$1:$B$176,0),MATCH('Fluxo de Caixa '!D$5,Apoio!$B$4:$AB$4,0)),0)</f>
        <v/>
      </c>
      <c r="E195" s="188">
        <f>IFERROR(INDEX(Apoio!$B:$AB,MATCH($C195,Apoio!$B$1:$B$176,0),MATCH('Fluxo de Caixa '!E$5,Apoio!$B$4:$AB$4,0)),0)</f>
        <v/>
      </c>
      <c r="F195" s="188">
        <f>IFERROR(INDEX(Apoio!$B:$AB,MATCH($C195,Apoio!$B$1:$B$176,0),MATCH('Fluxo de Caixa '!F$5,Apoio!$B$4:$AB$4,0)),0)</f>
        <v/>
      </c>
      <c r="G195" s="188">
        <f>IFERROR(INDEX(Apoio!$B:$AB,MATCH($C195,Apoio!$B$1:$B$176,0),MATCH('Fluxo de Caixa '!G$5,Apoio!$B$4:$AB$4,0)),0)</f>
        <v/>
      </c>
      <c r="H195" s="188">
        <f>IFERROR(INDEX(Apoio!$B:$AB,MATCH($C195,Apoio!$B$1:$B$176,0),MATCH('Fluxo de Caixa '!H$5,Apoio!$B$4:$AB$4,0)),0)</f>
        <v/>
      </c>
      <c r="I195" s="188">
        <f>IFERROR(INDEX(Apoio!$B:$AB,MATCH($C195,Apoio!$B$1:$B$176,0),MATCH('Fluxo de Caixa '!I$5,Apoio!$B$4:$AB$4,0)),0)</f>
        <v/>
      </c>
      <c r="J195" s="188">
        <f>IFERROR(INDEX(Apoio!$B:$AB,MATCH($C195,Apoio!$B$1:$B$176,0),MATCH('Fluxo de Caixa '!J$5,Apoio!$B$4:$AB$4,0)),0)</f>
        <v/>
      </c>
      <c r="K195" s="188">
        <f>IFERROR(INDEX(Apoio!$B:$AB,MATCH($C195,Apoio!$B$1:$B$176,0),MATCH('Fluxo de Caixa '!K$5,Apoio!$B$4:$AB$4,0)),0)</f>
        <v/>
      </c>
      <c r="L195" s="188">
        <f>IFERROR(INDEX(Apoio!$B:$AB,MATCH($C195,Apoio!$B$1:$B$176,0),MATCH('Fluxo de Caixa '!L$5,Apoio!$B$4:$AB$4,0)),0)</f>
        <v/>
      </c>
      <c r="M195" s="188">
        <f>IFERROR(INDEX(Apoio!$B:$AB,MATCH($C195,Apoio!$B$1:$B$176,0),MATCH('Fluxo de Caixa '!M$5,Apoio!$B$4:$AB$4,0)),0)</f>
        <v/>
      </c>
      <c r="N195" s="188">
        <f>IFERROR(INDEX(Apoio!$B:$AB,MATCH($C195,Apoio!$B$1:$B$176,0),MATCH('Fluxo de Caixa '!N$5,Apoio!$B$4:$AB$4,0)),0)</f>
        <v/>
      </c>
      <c r="O195" s="188">
        <f>IFERROR(INDEX(Apoio!$B:$AB,MATCH($C195,Apoio!$B$1:$B$176,0),MATCH('Fluxo de Caixa '!O$5,Apoio!$B$4:$AB$4,0)),0)</f>
        <v/>
      </c>
      <c r="Q195" s="188">
        <f>SUM(D195:P195)</f>
        <v/>
      </c>
    </row>
    <row r="196" hidden="1" outlineLevel="1" ht="14.5" customFormat="1" customHeight="1" s="27">
      <c r="C196" s="187" t="inlineStr">
        <is>
          <t>Entrada por Empréstimos Bancários</t>
        </is>
      </c>
      <c r="D196" s="188">
        <f>IFERROR(INDEX(Apoio!$B:$AB,MATCH($C196,Apoio!$B$1:$B$176,0),MATCH('Fluxo de Caixa '!D$5,Apoio!$B$4:$AB$4,0)),0)</f>
        <v/>
      </c>
      <c r="E196" s="188">
        <f>IFERROR(INDEX(Apoio!$B:$AB,MATCH($C196,Apoio!$B$1:$B$176,0),MATCH('Fluxo de Caixa '!E$5,Apoio!$B$4:$AB$4,0)),0)</f>
        <v/>
      </c>
      <c r="F196" s="188">
        <f>IFERROR(INDEX(Apoio!$B:$AB,MATCH($C196,Apoio!$B$1:$B$176,0),MATCH('Fluxo de Caixa '!F$5,Apoio!$B$4:$AB$4,0)),0)</f>
        <v/>
      </c>
      <c r="G196" s="188">
        <f>IFERROR(INDEX(Apoio!$B:$AB,MATCH($C196,Apoio!$B$1:$B$176,0),MATCH('Fluxo de Caixa '!G$5,Apoio!$B$4:$AB$4,0)),0)</f>
        <v/>
      </c>
      <c r="H196" s="188">
        <f>IFERROR(INDEX(Apoio!$B:$AB,MATCH($C196,Apoio!$B$1:$B$176,0),MATCH('Fluxo de Caixa '!H$5,Apoio!$B$4:$AB$4,0)),0)</f>
        <v/>
      </c>
      <c r="I196" s="188">
        <f>IFERROR(INDEX(Apoio!$B:$AB,MATCH($C196,Apoio!$B$1:$B$176,0),MATCH('Fluxo de Caixa '!I$5,Apoio!$B$4:$AB$4,0)),0)</f>
        <v/>
      </c>
      <c r="J196" s="188">
        <f>IFERROR(INDEX(Apoio!$B:$AB,MATCH($C196,Apoio!$B$1:$B$176,0),MATCH('Fluxo de Caixa '!J$5,Apoio!$B$4:$AB$4,0)),0)</f>
        <v/>
      </c>
      <c r="K196" s="188">
        <f>IFERROR(INDEX(Apoio!$B:$AB,MATCH($C196,Apoio!$B$1:$B$176,0),MATCH('Fluxo de Caixa '!K$5,Apoio!$B$4:$AB$4,0)),0)</f>
        <v/>
      </c>
      <c r="L196" s="188">
        <f>IFERROR(INDEX(Apoio!$B:$AB,MATCH($C196,Apoio!$B$1:$B$176,0),MATCH('Fluxo de Caixa '!L$5,Apoio!$B$4:$AB$4,0)),0)</f>
        <v/>
      </c>
      <c r="M196" s="188">
        <f>IFERROR(INDEX(Apoio!$B:$AB,MATCH($C196,Apoio!$B$1:$B$176,0),MATCH('Fluxo de Caixa '!M$5,Apoio!$B$4:$AB$4,0)),0)</f>
        <v/>
      </c>
      <c r="N196" s="188">
        <f>IFERROR(INDEX(Apoio!$B:$AB,MATCH($C196,Apoio!$B$1:$B$176,0),MATCH('Fluxo de Caixa '!N$5,Apoio!$B$4:$AB$4,0)),0)</f>
        <v/>
      </c>
      <c r="O196" s="188">
        <f>IFERROR(INDEX(Apoio!$B:$AB,MATCH($C196,Apoio!$B$1:$B$176,0),MATCH('Fluxo de Caixa '!O$5,Apoio!$B$4:$AB$4,0)),0)</f>
        <v/>
      </c>
      <c r="Q196" s="188">
        <f>SUM(D196:P196)</f>
        <v/>
      </c>
    </row>
    <row r="197" hidden="1" outlineLevel="1" ht="14.5" customFormat="1" customHeight="1" s="27">
      <c r="C197" s="187" t="inlineStr">
        <is>
          <t>Entrada Empréstimo Terceiros</t>
        </is>
      </c>
      <c r="D197" s="188">
        <f>IFERROR(INDEX(Apoio!$B:$AB,MATCH($C197,Apoio!$B$1:$B$176,0),MATCH('Fluxo de Caixa '!D$5,Apoio!$B$4:$AB$4,0)),0)</f>
        <v/>
      </c>
      <c r="E197" s="188">
        <f>IFERROR(INDEX(Apoio!$B:$AB,MATCH($C197,Apoio!$B$1:$B$176,0),MATCH('Fluxo de Caixa '!E$5,Apoio!$B$4:$AB$4,0)),0)</f>
        <v/>
      </c>
      <c r="F197" s="188">
        <f>IFERROR(INDEX(Apoio!$B:$AB,MATCH($C197,Apoio!$B$1:$B$176,0),MATCH('Fluxo de Caixa '!F$5,Apoio!$B$4:$AB$4,0)),0)</f>
        <v/>
      </c>
      <c r="G197" s="188">
        <f>IFERROR(INDEX(Apoio!$B:$AB,MATCH($C197,Apoio!$B$1:$B$176,0),MATCH('Fluxo de Caixa '!G$5,Apoio!$B$4:$AB$4,0)),0)</f>
        <v/>
      </c>
      <c r="H197" s="188">
        <f>IFERROR(INDEX(Apoio!$B:$AB,MATCH($C197,Apoio!$B$1:$B$176,0),MATCH('Fluxo de Caixa '!H$5,Apoio!$B$4:$AB$4,0)),0)</f>
        <v/>
      </c>
      <c r="I197" s="188">
        <f>IFERROR(INDEX(Apoio!$B:$AB,MATCH($C197,Apoio!$B$1:$B$176,0),MATCH('Fluxo de Caixa '!I$5,Apoio!$B$4:$AB$4,0)),0)</f>
        <v/>
      </c>
      <c r="J197" s="188">
        <f>IFERROR(INDEX(Apoio!$B:$AB,MATCH($C197,Apoio!$B$1:$B$176,0),MATCH('Fluxo de Caixa '!J$5,Apoio!$B$4:$AB$4,0)),0)</f>
        <v/>
      </c>
      <c r="K197" s="188">
        <f>IFERROR(INDEX(Apoio!$B:$AB,MATCH($C197,Apoio!$B$1:$B$176,0),MATCH('Fluxo de Caixa '!K$5,Apoio!$B$4:$AB$4,0)),0)</f>
        <v/>
      </c>
      <c r="L197" s="188">
        <f>IFERROR(INDEX(Apoio!$B:$AB,MATCH($C197,Apoio!$B$1:$B$176,0),MATCH('Fluxo de Caixa '!L$5,Apoio!$B$4:$AB$4,0)),0)</f>
        <v/>
      </c>
      <c r="M197" s="188">
        <f>IFERROR(INDEX(Apoio!$B:$AB,MATCH($C197,Apoio!$B$1:$B$176,0),MATCH('Fluxo de Caixa '!M$5,Apoio!$B$4:$AB$4,0)),0)</f>
        <v/>
      </c>
      <c r="N197" s="188">
        <f>IFERROR(INDEX(Apoio!$B:$AB,MATCH($C197,Apoio!$B$1:$B$176,0),MATCH('Fluxo de Caixa '!N$5,Apoio!$B$4:$AB$4,0)),0)</f>
        <v/>
      </c>
      <c r="O197" s="188">
        <f>IFERROR(INDEX(Apoio!$B:$AB,MATCH($C197,Apoio!$B$1:$B$176,0),MATCH('Fluxo de Caixa '!O$5,Apoio!$B$4:$AB$4,0)),0)</f>
        <v/>
      </c>
      <c r="Q197" s="188">
        <f>SUM(D197:P197)</f>
        <v/>
      </c>
    </row>
    <row r="198" hidden="1" outlineLevel="1" ht="14.5" customFormat="1" customHeight="1" s="187">
      <c r="C198" s="187" t="inlineStr">
        <is>
          <t>Juros Recebidos</t>
        </is>
      </c>
      <c r="D198" s="188">
        <f>IFERROR(INDEX(Apoio!$B:$AB,MATCH($C198,Apoio!$B$1:$B$176,0),MATCH('Fluxo de Caixa '!D$5,Apoio!$B$4:$AB$4,0)),0)</f>
        <v/>
      </c>
      <c r="E198" s="188">
        <f>IFERROR(INDEX(Apoio!$B:$AB,MATCH($C198,Apoio!$B$1:$B$176,0),MATCH('Fluxo de Caixa '!E$5,Apoio!$B$4:$AB$4,0)),0)</f>
        <v/>
      </c>
      <c r="F198" s="188">
        <f>IFERROR(INDEX(Apoio!$B:$AB,MATCH($C198,Apoio!$B$1:$B$176,0),MATCH('Fluxo de Caixa '!F$5,Apoio!$B$4:$AB$4,0)),0)</f>
        <v/>
      </c>
      <c r="G198" s="188">
        <f>IFERROR(INDEX(Apoio!$B:$AB,MATCH($C198,Apoio!$B$1:$B$176,0),MATCH('Fluxo de Caixa '!G$5,Apoio!$B$4:$AB$4,0)),0)</f>
        <v/>
      </c>
      <c r="H198" s="188">
        <f>IFERROR(INDEX(Apoio!$B:$AB,MATCH($C198,Apoio!$B$1:$B$176,0),MATCH('Fluxo de Caixa '!H$5,Apoio!$B$4:$AB$4,0)),0)</f>
        <v/>
      </c>
      <c r="I198" s="188">
        <f>IFERROR(INDEX(Apoio!$B:$AB,MATCH($C198,Apoio!$B$1:$B$176,0),MATCH('Fluxo de Caixa '!I$5,Apoio!$B$4:$AB$4,0)),0)</f>
        <v/>
      </c>
      <c r="J198" s="188">
        <f>IFERROR(INDEX(Apoio!$B:$AB,MATCH($C198,Apoio!$B$1:$B$176,0),MATCH('Fluxo de Caixa '!J$5,Apoio!$B$4:$AB$4,0)),0)</f>
        <v/>
      </c>
      <c r="K198" s="188">
        <f>IFERROR(INDEX(Apoio!$B:$AB,MATCH($C198,Apoio!$B$1:$B$176,0),MATCH('Fluxo de Caixa '!K$5,Apoio!$B$4:$AB$4,0)),0)</f>
        <v/>
      </c>
      <c r="L198" s="188">
        <f>IFERROR(INDEX(Apoio!$B:$AB,MATCH($C198,Apoio!$B$1:$B$176,0),MATCH('Fluxo de Caixa '!L$5,Apoio!$B$4:$AB$4,0)),0)</f>
        <v/>
      </c>
      <c r="M198" s="188">
        <f>IFERROR(INDEX(Apoio!$B:$AB,MATCH($C198,Apoio!$B$1:$B$176,0),MATCH('Fluxo de Caixa '!M$5,Apoio!$B$4:$AB$4,0)),0)</f>
        <v/>
      </c>
      <c r="N198" s="188">
        <f>IFERROR(INDEX(Apoio!$B:$AB,MATCH($C198,Apoio!$B$1:$B$176,0),MATCH('Fluxo de Caixa '!N$5,Apoio!$B$4:$AB$4,0)),0)</f>
        <v/>
      </c>
      <c r="O198" s="188">
        <f>IFERROR(INDEX(Apoio!$B:$AB,MATCH($C198,Apoio!$B$1:$B$176,0),MATCH('Fluxo de Caixa '!O$5,Apoio!$B$4:$AB$4,0)),0)</f>
        <v/>
      </c>
      <c r="Q198" s="188">
        <f>SUM(D198:P198)</f>
        <v/>
      </c>
    </row>
    <row r="199" hidden="1" outlineLevel="1" ht="14.5" customFormat="1" customHeight="1" s="187">
      <c r="C199" s="187" t="inlineStr">
        <is>
          <t>Resgate de Aplicações</t>
        </is>
      </c>
      <c r="D199" s="188">
        <f>IFERROR(INDEX(Apoio!$B:$AB,MATCH($C199,Apoio!$B$1:$B$176,0),MATCH('Fluxo de Caixa '!D$5,Apoio!$B$4:$AB$4,0)),0)</f>
        <v/>
      </c>
      <c r="E199" s="188">
        <f>IFERROR(INDEX(Apoio!$B:$AB,MATCH($C199,Apoio!$B$1:$B$176,0),MATCH('Fluxo de Caixa '!E$5,Apoio!$B$4:$AB$4,0)),0)</f>
        <v/>
      </c>
      <c r="F199" s="188">
        <f>IFERROR(INDEX(Apoio!$B:$AB,MATCH($C199,Apoio!$B$1:$B$176,0),MATCH('Fluxo de Caixa '!F$5,Apoio!$B$4:$AB$4,0)),0)</f>
        <v/>
      </c>
      <c r="G199" s="188">
        <f>IFERROR(INDEX(Apoio!$B:$AB,MATCH($C199,Apoio!$B$1:$B$176,0),MATCH('Fluxo de Caixa '!G$5,Apoio!$B$4:$AB$4,0)),0)</f>
        <v/>
      </c>
      <c r="H199" s="188">
        <f>IFERROR(INDEX(Apoio!$B:$AB,MATCH($C199,Apoio!$B$1:$B$176,0),MATCH('Fluxo de Caixa '!H$5,Apoio!$B$4:$AB$4,0)),0)</f>
        <v/>
      </c>
      <c r="I199" s="188">
        <f>IFERROR(INDEX(Apoio!$B:$AB,MATCH($C199,Apoio!$B$1:$B$176,0),MATCH('Fluxo de Caixa '!I$5,Apoio!$B$4:$AB$4,0)),0)</f>
        <v/>
      </c>
      <c r="J199" s="188">
        <f>IFERROR(INDEX(Apoio!$B:$AB,MATCH($C199,Apoio!$B$1:$B$176,0),MATCH('Fluxo de Caixa '!J$5,Apoio!$B$4:$AB$4,0)),0)</f>
        <v/>
      </c>
      <c r="K199" s="188">
        <f>IFERROR(INDEX(Apoio!$B:$AB,MATCH($C199,Apoio!$B$1:$B$176,0),MATCH('Fluxo de Caixa '!K$5,Apoio!$B$4:$AB$4,0)),0)</f>
        <v/>
      </c>
      <c r="L199" s="188">
        <f>IFERROR(INDEX(Apoio!$B:$AB,MATCH($C199,Apoio!$B$1:$B$176,0),MATCH('Fluxo de Caixa '!L$5,Apoio!$B$4:$AB$4,0)),0)</f>
        <v/>
      </c>
      <c r="M199" s="188">
        <f>IFERROR(INDEX(Apoio!$B:$AB,MATCH($C199,Apoio!$B$1:$B$176,0),MATCH('Fluxo de Caixa '!M$5,Apoio!$B$4:$AB$4,0)),0)</f>
        <v/>
      </c>
      <c r="N199" s="188">
        <f>IFERROR(INDEX(Apoio!$B:$AB,MATCH($C199,Apoio!$B$1:$B$176,0),MATCH('Fluxo de Caixa '!N$5,Apoio!$B$4:$AB$4,0)),0)</f>
        <v/>
      </c>
      <c r="O199" s="188">
        <f>IFERROR(INDEX(Apoio!$B:$AB,MATCH($C199,Apoio!$B$1:$B$176,0),MATCH('Fluxo de Caixa '!O$5,Apoio!$B$4:$AB$4,0)),0)</f>
        <v/>
      </c>
      <c r="Q199" s="188">
        <f>SUM(D199:P199)</f>
        <v/>
      </c>
    </row>
    <row r="200" hidden="1" outlineLevel="1" ht="14.5" customFormat="1" customHeight="1" s="187">
      <c r="C200" s="187" t="inlineStr">
        <is>
          <t>Transferência Recebida</t>
        </is>
      </c>
      <c r="D200" s="188">
        <f>IFERROR(INDEX(Apoio!$B:$AB,MATCH($C200,Apoio!$B$1:$B$176,0),MATCH('Fluxo de Caixa '!D$5,Apoio!$B$4:$AB$4,0)),0)</f>
        <v/>
      </c>
      <c r="E200" s="188">
        <f>IFERROR(INDEX(Apoio!$B:$AB,MATCH($C200,Apoio!$B$1:$B$176,0),MATCH('Fluxo de Caixa '!E$5,Apoio!$B$4:$AB$4,0)),0)</f>
        <v/>
      </c>
      <c r="F200" s="188">
        <f>IFERROR(INDEX(Apoio!$B:$AB,MATCH($C200,Apoio!$B$1:$B$176,0),MATCH('Fluxo de Caixa '!F$5,Apoio!$B$4:$AB$4,0)),0)</f>
        <v/>
      </c>
      <c r="G200" s="188">
        <f>IFERROR(INDEX(Apoio!$B:$AB,MATCH($C200,Apoio!$B$1:$B$176,0),MATCH('Fluxo de Caixa '!G$5,Apoio!$B$4:$AB$4,0)),0)</f>
        <v/>
      </c>
      <c r="H200" s="188">
        <f>IFERROR(INDEX(Apoio!$B:$AB,MATCH($C200,Apoio!$B$1:$B$176,0),MATCH('Fluxo de Caixa '!H$5,Apoio!$B$4:$AB$4,0)),0)</f>
        <v/>
      </c>
      <c r="I200" s="188">
        <f>IFERROR(INDEX(Apoio!$B:$AB,MATCH($C200,Apoio!$B$1:$B$176,0),MATCH('Fluxo de Caixa '!I$5,Apoio!$B$4:$AB$4,0)),0)</f>
        <v/>
      </c>
      <c r="J200" s="188">
        <f>IFERROR(INDEX(Apoio!$B:$AB,MATCH($C200,Apoio!$B$1:$B$176,0),MATCH('Fluxo de Caixa '!J$5,Apoio!$B$4:$AB$4,0)),0)</f>
        <v/>
      </c>
      <c r="K200" s="188">
        <f>IFERROR(INDEX(Apoio!$B:$AB,MATCH($C200,Apoio!$B$1:$B$176,0),MATCH('Fluxo de Caixa '!K$5,Apoio!$B$4:$AB$4,0)),0)</f>
        <v/>
      </c>
      <c r="L200" s="188">
        <f>IFERROR(INDEX(Apoio!$B:$AB,MATCH($C200,Apoio!$B$1:$B$176,0),MATCH('Fluxo de Caixa '!L$5,Apoio!$B$4:$AB$4,0)),0)</f>
        <v/>
      </c>
      <c r="M200" s="188">
        <f>IFERROR(INDEX(Apoio!$B:$AB,MATCH($C200,Apoio!$B$1:$B$176,0),MATCH('Fluxo de Caixa '!M$5,Apoio!$B$4:$AB$4,0)),0)</f>
        <v/>
      </c>
      <c r="N200" s="188">
        <f>IFERROR(INDEX(Apoio!$B:$AB,MATCH($C200,Apoio!$B$1:$B$176,0),MATCH('Fluxo de Caixa '!N$5,Apoio!$B$4:$AB$4,0)),0)</f>
        <v/>
      </c>
      <c r="O200" s="188">
        <f>IFERROR(INDEX(Apoio!$B:$AB,MATCH($C200,Apoio!$B$1:$B$176,0),MATCH('Fluxo de Caixa '!O$5,Apoio!$B$4:$AB$4,0)),0)</f>
        <v/>
      </c>
      <c r="Q200" s="188">
        <f>SUM(D200:P200)</f>
        <v/>
      </c>
    </row>
    <row r="201" hidden="1" collapsed="1" ht="5.25" customFormat="1" customHeight="1" s="187">
      <c r="D201" s="188" t="n"/>
      <c r="E201" s="188" t="n"/>
      <c r="F201" s="188" t="n"/>
      <c r="G201" s="188" t="n"/>
      <c r="H201" s="188" t="n"/>
      <c r="I201" s="188" t="n"/>
      <c r="J201" s="188" t="n"/>
      <c r="K201" s="188" t="n"/>
      <c r="L201" s="188" t="n"/>
      <c r="M201" s="188" t="n"/>
      <c r="N201" s="188" t="n"/>
      <c r="O201" s="188" t="n"/>
      <c r="Q201" s="186" t="n"/>
    </row>
    <row r="202" ht="14.5" customFormat="1" customHeight="1" s="200">
      <c r="B202" s="200" t="inlineStr">
        <is>
          <t>(-) Saídas de Recursos Financeiros</t>
        </is>
      </c>
      <c r="D202" s="186">
        <f>SUBTOTAL(9,D203:D213)</f>
        <v/>
      </c>
      <c r="E202" s="186">
        <f>SUBTOTAL(9,E203:E213)</f>
        <v/>
      </c>
      <c r="F202" s="186">
        <f>SUBTOTAL(9,F203:F213)</f>
        <v/>
      </c>
      <c r="G202" s="186">
        <f>SUBTOTAL(9,G203:G213)</f>
        <v/>
      </c>
      <c r="H202" s="186">
        <f>SUBTOTAL(9,H203:H213)</f>
        <v/>
      </c>
      <c r="I202" s="186">
        <f>SUBTOTAL(9,I203:I213)</f>
        <v/>
      </c>
      <c r="J202" s="186">
        <f>SUBTOTAL(9,J203:J213)</f>
        <v/>
      </c>
      <c r="K202" s="186">
        <f>SUBTOTAL(9,K203:K213)</f>
        <v/>
      </c>
      <c r="L202" s="186">
        <f>SUBTOTAL(9,L203:L213)</f>
        <v/>
      </c>
      <c r="M202" s="186">
        <f>SUBTOTAL(9,M203:M213)</f>
        <v/>
      </c>
      <c r="N202" s="186">
        <f>SUBTOTAL(9,N203:N213)</f>
        <v/>
      </c>
      <c r="O202" s="186">
        <f>SUBTOTAL(9,O203:O213)</f>
        <v/>
      </c>
      <c r="Q202" s="186">
        <f>SUBTOTAL(9,Q203:Q212)</f>
        <v/>
      </c>
    </row>
    <row r="203" hidden="1" outlineLevel="1" ht="14.5" customFormat="1" customHeight="1" s="187">
      <c r="C203" s="187" t="inlineStr">
        <is>
          <t>Aplicações</t>
        </is>
      </c>
      <c r="D203" s="188">
        <f>IFERROR(INDEX(Apoio!$B:$AB,MATCH($C203,Apoio!$B$1:$B$176,0),MATCH('Fluxo de Caixa '!D$5,Apoio!$B$4:$AB$4,0)+1),0)</f>
        <v/>
      </c>
      <c r="E203" s="188">
        <f>IFERROR(INDEX(Apoio!$B:$AB,MATCH($C203,Apoio!$B$1:$B$176,0),MATCH('Fluxo de Caixa '!E$5,Apoio!$B$4:$AB$4,0)+1),0)</f>
        <v/>
      </c>
      <c r="F203" s="188">
        <f>IFERROR(INDEX(Apoio!$B:$AB,MATCH($C203,Apoio!$B$1:$B$176,0),MATCH('Fluxo de Caixa '!F$5,Apoio!$B$4:$AB$4,0)+1),0)</f>
        <v/>
      </c>
      <c r="G203" s="188">
        <f>IFERROR(INDEX(Apoio!$B:$AB,MATCH($C203,Apoio!$B$1:$B$176,0),MATCH('Fluxo de Caixa '!G$5,Apoio!$B$4:$AB$4,0)+1),0)</f>
        <v/>
      </c>
      <c r="H203" s="188">
        <f>IFERROR(INDEX(Apoio!$B:$AB,MATCH($C203,Apoio!$B$1:$B$176,0),MATCH('Fluxo de Caixa '!H$5,Apoio!$B$4:$AB$4,0)+1),0)</f>
        <v/>
      </c>
      <c r="I203" s="188">
        <f>IFERROR(INDEX(Apoio!$B:$AB,MATCH($C203,Apoio!$B$1:$B$176,0),MATCH('Fluxo de Caixa '!I$5,Apoio!$B$4:$AB$4,0)+1),0)</f>
        <v/>
      </c>
      <c r="J203" s="188">
        <f>IFERROR(INDEX(Apoio!$B:$AB,MATCH($C203,Apoio!$B$1:$B$176,0),MATCH('Fluxo de Caixa '!J$5,Apoio!$B$4:$AB$4,0)+1),0)</f>
        <v/>
      </c>
      <c r="K203" s="188">
        <f>IFERROR(INDEX(Apoio!$B:$AB,MATCH($C203,Apoio!$B$1:$B$176,0),MATCH('Fluxo de Caixa '!K$5,Apoio!$B$4:$AB$4,0)+1),0)</f>
        <v/>
      </c>
      <c r="L203" s="188">
        <f>IFERROR(INDEX(Apoio!$B:$AB,MATCH($C203,Apoio!$B$1:$B$176,0),MATCH('Fluxo de Caixa '!L$5,Apoio!$B$4:$AB$4,0)+1),0)</f>
        <v/>
      </c>
      <c r="M203" s="188">
        <f>IFERROR(INDEX(Apoio!$B:$AB,MATCH($C203,Apoio!$B$1:$B$176,0),MATCH('Fluxo de Caixa '!M$5,Apoio!$B$4:$AB$4,0)+1),0)</f>
        <v/>
      </c>
      <c r="N203" s="188">
        <f>IFERROR(INDEX(Apoio!$B:$AB,MATCH($C203,Apoio!$B$1:$B$176,0),MATCH('Fluxo de Caixa '!N$5,Apoio!$B$4:$AB$4,0)+1),0)</f>
        <v/>
      </c>
      <c r="O203" s="188">
        <f>IFERROR(INDEX(Apoio!$B:$AB,MATCH($C203,Apoio!$B$1:$B$176,0),MATCH('Fluxo de Caixa '!O$5,Apoio!$B$4:$AB$4,0)+1),0)</f>
        <v/>
      </c>
      <c r="Q203" s="188">
        <f>SUM(D203:P203)</f>
        <v/>
      </c>
    </row>
    <row r="204" hidden="1" outlineLevel="1" ht="14.5" customFormat="1" customHeight="1" s="187">
      <c r="C204" s="187" t="inlineStr">
        <is>
          <t>Consórcio</t>
        </is>
      </c>
      <c r="D204" s="188">
        <f>IFERROR(INDEX(Apoio!$B:$AB,MATCH($C204,Apoio!$B$1:$B$176,0),MATCH('Fluxo de Caixa '!D$5,Apoio!$B$4:$AB$4,0)+1),0)</f>
        <v/>
      </c>
      <c r="E204" s="188">
        <f>IFERROR(INDEX(Apoio!$B:$AB,MATCH($C204,Apoio!$B$1:$B$176,0),MATCH('Fluxo de Caixa '!E$5,Apoio!$B$4:$AB$4,0)+1),0)</f>
        <v/>
      </c>
      <c r="F204" s="188">
        <f>IFERROR(INDEX(Apoio!$B:$AB,MATCH($C204,Apoio!$B$1:$B$176,0),MATCH('Fluxo de Caixa '!F$5,Apoio!$B$4:$AB$4,0)+1),0)</f>
        <v/>
      </c>
      <c r="G204" s="188">
        <f>IFERROR(INDEX(Apoio!$B:$AB,MATCH($C204,Apoio!$B$1:$B$176,0),MATCH('Fluxo de Caixa '!G$5,Apoio!$B$4:$AB$4,0)+1),0)</f>
        <v/>
      </c>
      <c r="H204" s="188">
        <f>IFERROR(INDEX(Apoio!$B:$AB,MATCH($C204,Apoio!$B$1:$B$176,0),MATCH('Fluxo de Caixa '!H$5,Apoio!$B$4:$AB$4,0)+1),0)</f>
        <v/>
      </c>
      <c r="I204" s="188">
        <f>IFERROR(INDEX(Apoio!$B:$AB,MATCH($C204,Apoio!$B$1:$B$176,0),MATCH('Fluxo de Caixa '!I$5,Apoio!$B$4:$AB$4,0)+1),0)</f>
        <v/>
      </c>
      <c r="J204" s="188">
        <f>IFERROR(INDEX(Apoio!$B:$AB,MATCH($C204,Apoio!$B$1:$B$176,0),MATCH('Fluxo de Caixa '!J$5,Apoio!$B$4:$AB$4,0)+1),0)</f>
        <v/>
      </c>
      <c r="K204" s="188">
        <f>IFERROR(INDEX(Apoio!$B:$AB,MATCH($C204,Apoio!$B$1:$B$176,0),MATCH('Fluxo de Caixa '!K$5,Apoio!$B$4:$AB$4,0)+1),0)</f>
        <v/>
      </c>
      <c r="L204" s="188">
        <f>IFERROR(INDEX(Apoio!$B:$AB,MATCH($C204,Apoio!$B$1:$B$176,0),MATCH('Fluxo de Caixa '!L$5,Apoio!$B$4:$AB$4,0)+1),0)</f>
        <v/>
      </c>
      <c r="M204" s="188">
        <f>IFERROR(INDEX(Apoio!$B:$AB,MATCH($C204,Apoio!$B$1:$B$176,0),MATCH('Fluxo de Caixa '!M$5,Apoio!$B$4:$AB$4,0)+1),0)</f>
        <v/>
      </c>
      <c r="N204" s="188">
        <f>IFERROR(INDEX(Apoio!$B:$AB,MATCH($C204,Apoio!$B$1:$B$176,0),MATCH('Fluxo de Caixa '!N$5,Apoio!$B$4:$AB$4,0)+1),0)</f>
        <v/>
      </c>
      <c r="O204" s="188">
        <f>IFERROR(INDEX(Apoio!$B:$AB,MATCH($C204,Apoio!$B$1:$B$176,0),MATCH('Fluxo de Caixa '!O$5,Apoio!$B$4:$AB$4,0)+1),0)</f>
        <v/>
      </c>
      <c r="Q204" s="188">
        <f>SUM(D204:P204)</f>
        <v/>
      </c>
    </row>
    <row r="205" hidden="1" outlineLevel="1" ht="14.5" customFormat="1" customHeight="1" s="27">
      <c r="C205" s="187" t="inlineStr">
        <is>
          <t>Devolução de Pagamento Recebido</t>
        </is>
      </c>
      <c r="D205" s="188">
        <f>IFERROR(INDEX(Apoio!$B:$AB,MATCH($C205,Apoio!$B$1:$B$176,0),MATCH('Fluxo de Caixa '!D$5,Apoio!$B$4:$AB$4,0)+1),0)</f>
        <v/>
      </c>
      <c r="E205" s="188">
        <f>IFERROR(INDEX(Apoio!$B:$AB,MATCH($C205,Apoio!$B$1:$B$176,0),MATCH('Fluxo de Caixa '!E$5,Apoio!$B$4:$AB$4,0)+1),0)</f>
        <v/>
      </c>
      <c r="F205" s="188">
        <f>IFERROR(INDEX(Apoio!$B:$AB,MATCH($C205,Apoio!$B$1:$B$176,0),MATCH('Fluxo de Caixa '!F$5,Apoio!$B$4:$AB$4,0)+1),0)</f>
        <v/>
      </c>
      <c r="G205" s="188">
        <f>IFERROR(INDEX(Apoio!$B:$AB,MATCH($C205,Apoio!$B$1:$B$176,0),MATCH('Fluxo de Caixa '!G$5,Apoio!$B$4:$AB$4,0)+1),0)</f>
        <v/>
      </c>
      <c r="H205" s="188">
        <f>IFERROR(INDEX(Apoio!$B:$AB,MATCH($C205,Apoio!$B$1:$B$176,0),MATCH('Fluxo de Caixa '!H$5,Apoio!$B$4:$AB$4,0)+1),0)</f>
        <v/>
      </c>
      <c r="I205" s="188">
        <f>IFERROR(INDEX(Apoio!$B:$AB,MATCH($C205,Apoio!$B$1:$B$176,0),MATCH('Fluxo de Caixa '!I$5,Apoio!$B$4:$AB$4,0)+1),0)</f>
        <v/>
      </c>
      <c r="J205" s="188">
        <f>IFERROR(INDEX(Apoio!$B:$AB,MATCH($C205,Apoio!$B$1:$B$176,0),MATCH('Fluxo de Caixa '!J$5,Apoio!$B$4:$AB$4,0)+1),0)</f>
        <v/>
      </c>
      <c r="K205" s="188">
        <f>IFERROR(INDEX(Apoio!$B:$AB,MATCH($C205,Apoio!$B$1:$B$176,0),MATCH('Fluxo de Caixa '!K$5,Apoio!$B$4:$AB$4,0)+1),0)</f>
        <v/>
      </c>
      <c r="L205" s="188">
        <f>IFERROR(INDEX(Apoio!$B:$AB,MATCH($C205,Apoio!$B$1:$B$176,0),MATCH('Fluxo de Caixa '!L$5,Apoio!$B$4:$AB$4,0)+1),0)</f>
        <v/>
      </c>
      <c r="M205" s="188">
        <f>IFERROR(INDEX(Apoio!$B:$AB,MATCH($C205,Apoio!$B$1:$B$176,0),MATCH('Fluxo de Caixa '!M$5,Apoio!$B$4:$AB$4,0)+1),0)</f>
        <v/>
      </c>
      <c r="N205" s="188">
        <f>IFERROR(INDEX(Apoio!$B:$AB,MATCH($C205,Apoio!$B$1:$B$176,0),MATCH('Fluxo de Caixa '!N$5,Apoio!$B$4:$AB$4,0)+1),0)</f>
        <v/>
      </c>
      <c r="O205" s="188">
        <f>IFERROR(INDEX(Apoio!$B:$AB,MATCH($C205,Apoio!$B$1:$B$176,0),MATCH('Fluxo de Caixa '!O$5,Apoio!$B$4:$AB$4,0)+1),0)</f>
        <v/>
      </c>
      <c r="Q205" s="188">
        <f>SUM(D205:P205)</f>
        <v/>
      </c>
    </row>
    <row r="206" hidden="1" outlineLevel="1" ht="14.5" customFormat="1" customHeight="1" s="187">
      <c r="C206" s="187" t="inlineStr">
        <is>
          <t>IOF</t>
        </is>
      </c>
      <c r="D206" s="188">
        <f>IFERROR(INDEX(Apoio!$B:$AB,MATCH($C206,Apoio!$B$1:$B$176,0),MATCH('Fluxo de Caixa '!D$5,Apoio!$B$4:$AB$4,0)+1),0)</f>
        <v/>
      </c>
      <c r="E206" s="188">
        <f>IFERROR(INDEX(Apoio!$B:$AB,MATCH($C206,Apoio!$B$1:$B$176,0),MATCH('Fluxo de Caixa '!E$5,Apoio!$B$4:$AB$4,0)+1),0)</f>
        <v/>
      </c>
      <c r="F206" s="188">
        <f>IFERROR(INDEX(Apoio!$B:$AB,MATCH($C206,Apoio!$B$1:$B$176,0),MATCH('Fluxo de Caixa '!F$5,Apoio!$B$4:$AB$4,0)+1),0)</f>
        <v/>
      </c>
      <c r="G206" s="188">
        <f>IFERROR(INDEX(Apoio!$B:$AB,MATCH($C206,Apoio!$B$1:$B$176,0),MATCH('Fluxo de Caixa '!G$5,Apoio!$B$4:$AB$4,0)+1),0)</f>
        <v/>
      </c>
      <c r="H206" s="188">
        <f>IFERROR(INDEX(Apoio!$B:$AB,MATCH($C206,Apoio!$B$1:$B$176,0),MATCH('Fluxo de Caixa '!H$5,Apoio!$B$4:$AB$4,0)+1),0)</f>
        <v/>
      </c>
      <c r="I206" s="188">
        <f>IFERROR(INDEX(Apoio!$B:$AB,MATCH($C206,Apoio!$B$1:$B$176,0),MATCH('Fluxo de Caixa '!I$5,Apoio!$B$4:$AB$4,0)+1),0)</f>
        <v/>
      </c>
      <c r="J206" s="188">
        <f>IFERROR(INDEX(Apoio!$B:$AB,MATCH($C206,Apoio!$B$1:$B$176,0),MATCH('Fluxo de Caixa '!J$5,Apoio!$B$4:$AB$4,0)+1),0)</f>
        <v/>
      </c>
      <c r="K206" s="188">
        <f>IFERROR(INDEX(Apoio!$B:$AB,MATCH($C206,Apoio!$B$1:$B$176,0),MATCH('Fluxo de Caixa '!K$5,Apoio!$B$4:$AB$4,0)+1),0)</f>
        <v/>
      </c>
      <c r="L206" s="188">
        <f>IFERROR(INDEX(Apoio!$B:$AB,MATCH($C206,Apoio!$B$1:$B$176,0),MATCH('Fluxo de Caixa '!L$5,Apoio!$B$4:$AB$4,0)+1),0)</f>
        <v/>
      </c>
      <c r="M206" s="188">
        <f>IFERROR(INDEX(Apoio!$B:$AB,MATCH($C206,Apoio!$B$1:$B$176,0),MATCH('Fluxo de Caixa '!M$5,Apoio!$B$4:$AB$4,0)+1),0)</f>
        <v/>
      </c>
      <c r="N206" s="188">
        <f>IFERROR(INDEX(Apoio!$B:$AB,MATCH($C206,Apoio!$B$1:$B$176,0),MATCH('Fluxo de Caixa '!N$5,Apoio!$B$4:$AB$4,0)+1),0)</f>
        <v/>
      </c>
      <c r="O206" s="188">
        <f>IFERROR(INDEX(Apoio!$B:$AB,MATCH($C206,Apoio!$B$1:$B$176,0),MATCH('Fluxo de Caixa '!O$5,Apoio!$B$4:$AB$4,0)+1),0)</f>
        <v/>
      </c>
      <c r="Q206" s="188">
        <f>SUM(D206:P206)</f>
        <v/>
      </c>
    </row>
    <row r="207" hidden="1" outlineLevel="1" ht="14.5" customFormat="1" customHeight="1" s="187">
      <c r="C207" s="187" t="inlineStr">
        <is>
          <t>Juros Bancários</t>
        </is>
      </c>
      <c r="D207" s="188">
        <f>IFERROR(INDEX(Apoio!$B:$AB,MATCH($C207,Apoio!$B$1:$B$176,0),MATCH('Fluxo de Caixa '!D$5,Apoio!$B$4:$AB$4,0)+1),0)</f>
        <v/>
      </c>
      <c r="E207" s="188">
        <f>IFERROR(INDEX(Apoio!$B:$AB,MATCH($C207,Apoio!$B$1:$B$176,0),MATCH('Fluxo de Caixa '!E$5,Apoio!$B$4:$AB$4,0)+1),0)</f>
        <v/>
      </c>
      <c r="F207" s="188">
        <f>IFERROR(INDEX(Apoio!$B:$AB,MATCH($C207,Apoio!$B$1:$B$176,0),MATCH('Fluxo de Caixa '!F$5,Apoio!$B$4:$AB$4,0)+1),0)</f>
        <v/>
      </c>
      <c r="G207" s="188">
        <f>IFERROR(INDEX(Apoio!$B:$AB,MATCH($C207,Apoio!$B$1:$B$176,0),MATCH('Fluxo de Caixa '!G$5,Apoio!$B$4:$AB$4,0)+1),0)</f>
        <v/>
      </c>
      <c r="H207" s="188">
        <f>IFERROR(INDEX(Apoio!$B:$AB,MATCH($C207,Apoio!$B$1:$B$176,0),MATCH('Fluxo de Caixa '!H$5,Apoio!$B$4:$AB$4,0)+1),0)</f>
        <v/>
      </c>
      <c r="I207" s="188">
        <f>IFERROR(INDEX(Apoio!$B:$AB,MATCH($C207,Apoio!$B$1:$B$176,0),MATCH('Fluxo de Caixa '!I$5,Apoio!$B$4:$AB$4,0)+1),0)</f>
        <v/>
      </c>
      <c r="J207" s="188">
        <f>IFERROR(INDEX(Apoio!$B:$AB,MATCH($C207,Apoio!$B$1:$B$176,0),MATCH('Fluxo de Caixa '!J$5,Apoio!$B$4:$AB$4,0)+1),0)</f>
        <v/>
      </c>
      <c r="K207" s="188">
        <f>IFERROR(INDEX(Apoio!$B:$AB,MATCH($C207,Apoio!$B$1:$B$176,0),MATCH('Fluxo de Caixa '!K$5,Apoio!$B$4:$AB$4,0)+1),0)</f>
        <v/>
      </c>
      <c r="L207" s="188">
        <f>IFERROR(INDEX(Apoio!$B:$AB,MATCH($C207,Apoio!$B$1:$B$176,0),MATCH('Fluxo de Caixa '!L$5,Apoio!$B$4:$AB$4,0)+1),0)</f>
        <v/>
      </c>
      <c r="M207" s="188">
        <f>IFERROR(INDEX(Apoio!$B:$AB,MATCH($C207,Apoio!$B$1:$B$176,0),MATCH('Fluxo de Caixa '!M$5,Apoio!$B$4:$AB$4,0)+1),0)</f>
        <v/>
      </c>
      <c r="N207" s="188">
        <f>IFERROR(INDEX(Apoio!$B:$AB,MATCH($C207,Apoio!$B$1:$B$176,0),MATCH('Fluxo de Caixa '!N$5,Apoio!$B$4:$AB$4,0)+1),0)</f>
        <v/>
      </c>
      <c r="O207" s="188">
        <f>IFERROR(INDEX(Apoio!$B:$AB,MATCH($C207,Apoio!$B$1:$B$176,0),MATCH('Fluxo de Caixa '!O$5,Apoio!$B$4:$AB$4,0)+1),0)</f>
        <v/>
      </c>
      <c r="Q207" s="188">
        <f>SUM(D207:P207)</f>
        <v/>
      </c>
    </row>
    <row r="208" hidden="1" outlineLevel="1" ht="14.5" customFormat="1" customHeight="1" s="187">
      <c r="C208" s="187" t="inlineStr">
        <is>
          <t>Pagamento de Antecipação</t>
        </is>
      </c>
      <c r="D208" s="188">
        <f>IFERROR(INDEX(Apoio!$B:$AB,MATCH($C208,Apoio!$B$1:$B$176,0),MATCH('Fluxo de Caixa '!D$5,Apoio!$B$4:$AB$4,0)+1),0)</f>
        <v/>
      </c>
      <c r="E208" s="188">
        <f>IFERROR(INDEX(Apoio!$B:$AB,MATCH($C208,Apoio!$B$1:$B$176,0),MATCH('Fluxo de Caixa '!E$5,Apoio!$B$4:$AB$4,0)+1),0)</f>
        <v/>
      </c>
      <c r="F208" s="188">
        <f>IFERROR(INDEX(Apoio!$B:$AB,MATCH($C208,Apoio!$B$1:$B$176,0),MATCH('Fluxo de Caixa '!F$5,Apoio!$B$4:$AB$4,0)+1),0)</f>
        <v/>
      </c>
      <c r="G208" s="188">
        <f>IFERROR(INDEX(Apoio!$B:$AB,MATCH($C208,Apoio!$B$1:$B$176,0),MATCH('Fluxo de Caixa '!G$5,Apoio!$B$4:$AB$4,0)+1),0)</f>
        <v/>
      </c>
      <c r="H208" s="188">
        <f>IFERROR(INDEX(Apoio!$B:$AB,MATCH($C208,Apoio!$B$1:$B$176,0),MATCH('Fluxo de Caixa '!H$5,Apoio!$B$4:$AB$4,0)+1),0)</f>
        <v/>
      </c>
      <c r="I208" s="188">
        <f>IFERROR(INDEX(Apoio!$B:$AB,MATCH($C208,Apoio!$B$1:$B$176,0),MATCH('Fluxo de Caixa '!I$5,Apoio!$B$4:$AB$4,0)+1),0)</f>
        <v/>
      </c>
      <c r="J208" s="188">
        <f>IFERROR(INDEX(Apoio!$B:$AB,MATCH($C208,Apoio!$B$1:$B$176,0),MATCH('Fluxo de Caixa '!J$5,Apoio!$B$4:$AB$4,0)+1),0)</f>
        <v/>
      </c>
      <c r="K208" s="188">
        <f>IFERROR(INDEX(Apoio!$B:$AB,MATCH($C208,Apoio!$B$1:$B$176,0),MATCH('Fluxo de Caixa '!K$5,Apoio!$B$4:$AB$4,0)+1),0)</f>
        <v/>
      </c>
      <c r="L208" s="188">
        <f>IFERROR(INDEX(Apoio!$B:$AB,MATCH($C208,Apoio!$B$1:$B$176,0),MATCH('Fluxo de Caixa '!L$5,Apoio!$B$4:$AB$4,0)+1),0)</f>
        <v/>
      </c>
      <c r="M208" s="188">
        <f>IFERROR(INDEX(Apoio!$B:$AB,MATCH($C208,Apoio!$B$1:$B$176,0),MATCH('Fluxo de Caixa '!M$5,Apoio!$B$4:$AB$4,0)+1),0)</f>
        <v/>
      </c>
      <c r="N208" s="188">
        <f>IFERROR(INDEX(Apoio!$B:$AB,MATCH($C208,Apoio!$B$1:$B$176,0),MATCH('Fluxo de Caixa '!N$5,Apoio!$B$4:$AB$4,0)+1),0)</f>
        <v/>
      </c>
      <c r="O208" s="188">
        <f>IFERROR(INDEX(Apoio!$B:$AB,MATCH($C208,Apoio!$B$1:$B$176,0),MATCH('Fluxo de Caixa '!O$5,Apoio!$B$4:$AB$4,0)+1),0)</f>
        <v/>
      </c>
      <c r="Q208" s="188">
        <f>SUM(D208:P208)</f>
        <v/>
      </c>
    </row>
    <row r="209" hidden="1" outlineLevel="1" ht="14.5" customFormat="1" customHeight="1" s="187">
      <c r="C209" s="187" t="inlineStr">
        <is>
          <t>Pagamento de Empréstimos Bancários</t>
        </is>
      </c>
      <c r="D209" s="188">
        <f>IFERROR(INDEX(Apoio!$B:$AB,MATCH($C209,Apoio!$B$1:$B$176,0),MATCH('Fluxo de Caixa '!D$5,Apoio!$B$4:$AB$4,0)+1),0)</f>
        <v/>
      </c>
      <c r="E209" s="188">
        <f>IFERROR(INDEX(Apoio!$B:$AB,MATCH($C209,Apoio!$B$1:$B$176,0),MATCH('Fluxo de Caixa '!E$5,Apoio!$B$4:$AB$4,0)+1),0)</f>
        <v/>
      </c>
      <c r="F209" s="188">
        <f>IFERROR(INDEX(Apoio!$B:$AB,MATCH($C209,Apoio!$B$1:$B$176,0),MATCH('Fluxo de Caixa '!F$5,Apoio!$B$4:$AB$4,0)+1),0)</f>
        <v/>
      </c>
      <c r="G209" s="188">
        <f>IFERROR(INDEX(Apoio!$B:$AB,MATCH($C209,Apoio!$B$1:$B$176,0),MATCH('Fluxo de Caixa '!G$5,Apoio!$B$4:$AB$4,0)+1),0)</f>
        <v/>
      </c>
      <c r="H209" s="188">
        <f>IFERROR(INDEX(Apoio!$B:$AB,MATCH($C209,Apoio!$B$1:$B$176,0),MATCH('Fluxo de Caixa '!H$5,Apoio!$B$4:$AB$4,0)+1),0)</f>
        <v/>
      </c>
      <c r="I209" s="188">
        <f>IFERROR(INDEX(Apoio!$B:$AB,MATCH($C209,Apoio!$B$1:$B$176,0),MATCH('Fluxo de Caixa '!I$5,Apoio!$B$4:$AB$4,0)+1),0)</f>
        <v/>
      </c>
      <c r="J209" s="188">
        <f>IFERROR(INDEX(Apoio!$B:$AB,MATCH($C209,Apoio!$B$1:$B$176,0),MATCH('Fluxo de Caixa '!J$5,Apoio!$B$4:$AB$4,0)+1),0)</f>
        <v/>
      </c>
      <c r="K209" s="188">
        <f>IFERROR(INDEX(Apoio!$B:$AB,MATCH($C209,Apoio!$B$1:$B$176,0),MATCH('Fluxo de Caixa '!K$5,Apoio!$B$4:$AB$4,0)+1),0)</f>
        <v/>
      </c>
      <c r="L209" s="188">
        <f>IFERROR(INDEX(Apoio!$B:$AB,MATCH($C209,Apoio!$B$1:$B$176,0),MATCH('Fluxo de Caixa '!L$5,Apoio!$B$4:$AB$4,0)+1),0)</f>
        <v/>
      </c>
      <c r="M209" s="188">
        <f>IFERROR(INDEX(Apoio!$B:$AB,MATCH($C209,Apoio!$B$1:$B$176,0),MATCH('Fluxo de Caixa '!M$5,Apoio!$B$4:$AB$4,0)+1),0)</f>
        <v/>
      </c>
      <c r="N209" s="188">
        <f>IFERROR(INDEX(Apoio!$B:$AB,MATCH($C209,Apoio!$B$1:$B$176,0),MATCH('Fluxo de Caixa '!N$5,Apoio!$B$4:$AB$4,0)+1),0)</f>
        <v/>
      </c>
      <c r="O209" s="188">
        <f>IFERROR(INDEX(Apoio!$B:$AB,MATCH($C209,Apoio!$B$1:$B$176,0),MATCH('Fluxo de Caixa '!O$5,Apoio!$B$4:$AB$4,0)+1),0)</f>
        <v/>
      </c>
      <c r="Q209" s="188">
        <f>SUM(D209:P209)</f>
        <v/>
      </c>
    </row>
    <row r="210" hidden="1" outlineLevel="1" ht="14.5" customFormat="1" customHeight="1" s="187">
      <c r="C210" s="187" t="inlineStr">
        <is>
          <t>Pagamento Empréstimos Terceiros</t>
        </is>
      </c>
      <c r="D210" s="188">
        <f>IFERROR(INDEX(Apoio!$B:$AB,MATCH($C210,Apoio!$B$1:$B$176,0),MATCH('Fluxo de Caixa '!D$5,Apoio!$B$4:$AB$4,0)+1),0)</f>
        <v/>
      </c>
      <c r="E210" s="188">
        <f>IFERROR(INDEX(Apoio!$B:$AB,MATCH($C210,Apoio!$B$1:$B$176,0),MATCH('Fluxo de Caixa '!E$5,Apoio!$B$4:$AB$4,0)+1),0)</f>
        <v/>
      </c>
      <c r="F210" s="188">
        <f>IFERROR(INDEX(Apoio!$B:$AB,MATCH($C210,Apoio!$B$1:$B$176,0),MATCH('Fluxo de Caixa '!F$5,Apoio!$B$4:$AB$4,0)+1),0)</f>
        <v/>
      </c>
      <c r="G210" s="188">
        <f>IFERROR(INDEX(Apoio!$B:$AB,MATCH($C210,Apoio!$B$1:$B$176,0),MATCH('Fluxo de Caixa '!G$5,Apoio!$B$4:$AB$4,0)+1),0)</f>
        <v/>
      </c>
      <c r="H210" s="188">
        <f>IFERROR(INDEX(Apoio!$B:$AB,MATCH($C210,Apoio!$B$1:$B$176,0),MATCH('Fluxo de Caixa '!H$5,Apoio!$B$4:$AB$4,0)+1),0)</f>
        <v/>
      </c>
      <c r="I210" s="188">
        <f>IFERROR(INDEX(Apoio!$B:$AB,MATCH($C210,Apoio!$B$1:$B$176,0),MATCH('Fluxo de Caixa '!I$5,Apoio!$B$4:$AB$4,0)+1),0)</f>
        <v/>
      </c>
      <c r="J210" s="188">
        <f>IFERROR(INDEX(Apoio!$B:$AB,MATCH($C210,Apoio!$B$1:$B$176,0),MATCH('Fluxo de Caixa '!J$5,Apoio!$B$4:$AB$4,0)+1),0)</f>
        <v/>
      </c>
      <c r="K210" s="188">
        <f>IFERROR(INDEX(Apoio!$B:$AB,MATCH($C210,Apoio!$B$1:$B$176,0),MATCH('Fluxo de Caixa '!K$5,Apoio!$B$4:$AB$4,0)+1),0)</f>
        <v/>
      </c>
      <c r="L210" s="188">
        <f>IFERROR(INDEX(Apoio!$B:$AB,MATCH($C210,Apoio!$B$1:$B$176,0),MATCH('Fluxo de Caixa '!L$5,Apoio!$B$4:$AB$4,0)+1),0)</f>
        <v/>
      </c>
      <c r="M210" s="188">
        <f>IFERROR(INDEX(Apoio!$B:$AB,MATCH($C210,Apoio!$B$1:$B$176,0),MATCH('Fluxo de Caixa '!M$5,Apoio!$B$4:$AB$4,0)+1),0)</f>
        <v/>
      </c>
      <c r="N210" s="188">
        <f>IFERROR(INDEX(Apoio!$B:$AB,MATCH($C210,Apoio!$B$1:$B$176,0),MATCH('Fluxo de Caixa '!N$5,Apoio!$B$4:$AB$4,0)+1),0)</f>
        <v/>
      </c>
      <c r="O210" s="188">
        <f>IFERROR(INDEX(Apoio!$B:$AB,MATCH($C210,Apoio!$B$1:$B$176,0),MATCH('Fluxo de Caixa '!O$5,Apoio!$B$4:$AB$4,0)+1),0)</f>
        <v/>
      </c>
      <c r="Q210" s="188">
        <f>SUM(D210:P210)</f>
        <v/>
      </c>
    </row>
    <row r="211" hidden="1" outlineLevel="1" ht="14.5" customFormat="1" customHeight="1" s="187">
      <c r="C211" s="187" t="inlineStr">
        <is>
          <t>Financiamentos</t>
        </is>
      </c>
      <c r="D211" s="188">
        <f>IFERROR(INDEX(Apoio!$B:$AB,MATCH($C211,Apoio!$B$1:$B$176,0),MATCH('Fluxo de Caixa '!D$5,Apoio!$B$4:$AB$4,0)+1),0)</f>
        <v/>
      </c>
      <c r="E211" s="188">
        <f>IFERROR(INDEX(Apoio!$B:$AB,MATCH($C211,Apoio!$B$1:$B$176,0),MATCH('Fluxo de Caixa '!E$5,Apoio!$B$4:$AB$4,0)+1),0)</f>
        <v/>
      </c>
      <c r="F211" s="188">
        <f>IFERROR(INDEX(Apoio!$B:$AB,MATCH($C211,Apoio!$B$1:$B$176,0),MATCH('Fluxo de Caixa '!F$5,Apoio!$B$4:$AB$4,0)+1),0)</f>
        <v/>
      </c>
      <c r="G211" s="188">
        <f>IFERROR(INDEX(Apoio!$B:$AB,MATCH($C211,Apoio!$B$1:$B$176,0),MATCH('Fluxo de Caixa '!G$5,Apoio!$B$4:$AB$4,0)+1),0)</f>
        <v/>
      </c>
      <c r="H211" s="188">
        <f>IFERROR(INDEX(Apoio!$B:$AB,MATCH($C211,Apoio!$B$1:$B$176,0),MATCH('Fluxo de Caixa '!H$5,Apoio!$B$4:$AB$4,0)+1),0)</f>
        <v/>
      </c>
      <c r="I211" s="188">
        <f>IFERROR(INDEX(Apoio!$B:$AB,MATCH($C211,Apoio!$B$1:$B$176,0),MATCH('Fluxo de Caixa '!I$5,Apoio!$B$4:$AB$4,0)+1),0)</f>
        <v/>
      </c>
      <c r="J211" s="188">
        <f>IFERROR(INDEX(Apoio!$B:$AB,MATCH($C211,Apoio!$B$1:$B$176,0),MATCH('Fluxo de Caixa '!J$5,Apoio!$B$4:$AB$4,0)+1),0)</f>
        <v/>
      </c>
      <c r="K211" s="188">
        <f>IFERROR(INDEX(Apoio!$B:$AB,MATCH($C211,Apoio!$B$1:$B$176,0),MATCH('Fluxo de Caixa '!K$5,Apoio!$B$4:$AB$4,0)+1),0)</f>
        <v/>
      </c>
      <c r="L211" s="188">
        <f>IFERROR(INDEX(Apoio!$B:$AB,MATCH($C211,Apoio!$B$1:$B$176,0),MATCH('Fluxo de Caixa '!L$5,Apoio!$B$4:$AB$4,0)+1),0)</f>
        <v/>
      </c>
      <c r="M211" s="188">
        <f>IFERROR(INDEX(Apoio!$B:$AB,MATCH($C211,Apoio!$B$1:$B$176,0),MATCH('Fluxo de Caixa '!M$5,Apoio!$B$4:$AB$4,0)+1),0)</f>
        <v/>
      </c>
      <c r="N211" s="188">
        <f>IFERROR(INDEX(Apoio!$B:$AB,MATCH($C211,Apoio!$B$1:$B$176,0),MATCH('Fluxo de Caixa '!N$5,Apoio!$B$4:$AB$4,0)+1),0)</f>
        <v/>
      </c>
      <c r="O211" s="188">
        <f>IFERROR(INDEX(Apoio!$B:$AB,MATCH($C211,Apoio!$B$1:$B$176,0),MATCH('Fluxo de Caixa '!O$5,Apoio!$B$4:$AB$4,0)+1),0)</f>
        <v/>
      </c>
      <c r="Q211" s="188">
        <f>SUM(D211:P211)</f>
        <v/>
      </c>
    </row>
    <row r="212" hidden="1" outlineLevel="1" ht="14.5" customFormat="1" customHeight="1" s="187">
      <c r="C212" s="187" t="inlineStr">
        <is>
          <t>Transferência Emitida</t>
        </is>
      </c>
      <c r="D212" s="188">
        <f>IFERROR(INDEX(Apoio!$B:$AB,MATCH($C212,Apoio!$B$1:$B$176,0),MATCH('Fluxo de Caixa '!D$5,Apoio!$B$4:$AB$4,0)+1),0)</f>
        <v/>
      </c>
      <c r="E212" s="188">
        <f>IFERROR(INDEX(Apoio!$B:$AB,MATCH($C212,Apoio!$B$1:$B$176,0),MATCH('Fluxo de Caixa '!E$5,Apoio!$B$4:$AB$4,0)+1),0)</f>
        <v/>
      </c>
      <c r="F212" s="188">
        <f>IFERROR(INDEX(Apoio!$B:$AB,MATCH($C212,Apoio!$B$1:$B$176,0),MATCH('Fluxo de Caixa '!F$5,Apoio!$B$4:$AB$4,0)+1),0)</f>
        <v/>
      </c>
      <c r="G212" s="188">
        <f>IFERROR(INDEX(Apoio!$B:$AB,MATCH($C212,Apoio!$B$1:$B$176,0),MATCH('Fluxo de Caixa '!G$5,Apoio!$B$4:$AB$4,0)+1),0)</f>
        <v/>
      </c>
      <c r="H212" s="188">
        <f>IFERROR(INDEX(Apoio!$B:$AB,MATCH($C212,Apoio!$B$1:$B$176,0),MATCH('Fluxo de Caixa '!H$5,Apoio!$B$4:$AB$4,0)+1),0)</f>
        <v/>
      </c>
      <c r="I212" s="188">
        <f>IFERROR(INDEX(Apoio!$B:$AB,MATCH($C212,Apoio!$B$1:$B$176,0),MATCH('Fluxo de Caixa '!I$5,Apoio!$B$4:$AB$4,0)+1),0)</f>
        <v/>
      </c>
      <c r="J212" s="188">
        <f>IFERROR(INDEX(Apoio!$B:$AB,MATCH($C212,Apoio!$B$1:$B$176,0),MATCH('Fluxo de Caixa '!J$5,Apoio!$B$4:$AB$4,0)+1),0)</f>
        <v/>
      </c>
      <c r="K212" s="188">
        <f>IFERROR(INDEX(Apoio!$B:$AB,MATCH($C212,Apoio!$B$1:$B$176,0),MATCH('Fluxo de Caixa '!K$5,Apoio!$B$4:$AB$4,0)+1),0)</f>
        <v/>
      </c>
      <c r="L212" s="188">
        <f>IFERROR(INDEX(Apoio!$B:$AB,MATCH($C212,Apoio!$B$1:$B$176,0),MATCH('Fluxo de Caixa '!L$5,Apoio!$B$4:$AB$4,0)+1),0)</f>
        <v/>
      </c>
      <c r="M212" s="188">
        <f>IFERROR(INDEX(Apoio!$B:$AB,MATCH($C212,Apoio!$B$1:$B$176,0),MATCH('Fluxo de Caixa '!M$5,Apoio!$B$4:$AB$4,0)+1),0)</f>
        <v/>
      </c>
      <c r="N212" s="188">
        <f>IFERROR(INDEX(Apoio!$B:$AB,MATCH($C212,Apoio!$B$1:$B$176,0),MATCH('Fluxo de Caixa '!N$5,Apoio!$B$4:$AB$4,0)+1),0)</f>
        <v/>
      </c>
      <c r="O212" s="188">
        <f>IFERROR(INDEX(Apoio!$B:$AB,MATCH($C212,Apoio!$B$1:$B$176,0),MATCH('Fluxo de Caixa '!O$5,Apoio!$B$4:$AB$4,0)+1),0)</f>
        <v/>
      </c>
      <c r="Q212" s="188">
        <f>SUM(D212:P212)</f>
        <v/>
      </c>
    </row>
    <row r="213" hidden="1" collapsed="1" ht="5.25" customFormat="1" customHeight="1" s="187">
      <c r="D213" s="188" t="n"/>
      <c r="E213" s="188" t="n"/>
      <c r="F213" s="188" t="n"/>
      <c r="G213" s="188" t="n"/>
      <c r="H213" s="188" t="n"/>
      <c r="I213" s="188" t="n"/>
      <c r="J213" s="188" t="n"/>
      <c r="K213" s="188" t="n"/>
      <c r="L213" s="188" t="n"/>
      <c r="M213" s="188" t="n"/>
      <c r="N213" s="188" t="n"/>
      <c r="O213" s="188" t="n"/>
      <c r="Q213" s="188" t="n"/>
    </row>
    <row r="214" ht="15.5" customFormat="1" customHeight="1" s="201">
      <c r="B214" s="154" t="inlineStr">
        <is>
          <t>(=) FLUXO DE CAIXA DE FINANCIAMENTO</t>
        </is>
      </c>
      <c r="C214" s="154" t="n"/>
      <c r="D214" s="202">
        <f>D194-D202</f>
        <v/>
      </c>
      <c r="E214" s="202">
        <f>E194-E202</f>
        <v/>
      </c>
      <c r="F214" s="202">
        <f>F194-F202</f>
        <v/>
      </c>
      <c r="G214" s="202">
        <f>G194-G202</f>
        <v/>
      </c>
      <c r="H214" s="202">
        <f>H194-H202</f>
        <v/>
      </c>
      <c r="I214" s="202">
        <f>I194-I202</f>
        <v/>
      </c>
      <c r="J214" s="202">
        <f>J194-J202</f>
        <v/>
      </c>
      <c r="K214" s="202">
        <f>K194-K202</f>
        <v/>
      </c>
      <c r="L214" s="202">
        <f>L194-L202</f>
        <v/>
      </c>
      <c r="M214" s="202">
        <f>M194-M202</f>
        <v/>
      </c>
      <c r="N214" s="202">
        <f>N194-N202</f>
        <v/>
      </c>
      <c r="O214" s="202">
        <f>O194-O202</f>
        <v/>
      </c>
      <c r="Q214" s="202">
        <f>Q194-Q202</f>
        <v/>
      </c>
    </row>
    <row r="215" hidden="1" ht="5.25" customFormat="1" customHeight="1" s="187">
      <c r="D215" s="188" t="n"/>
      <c r="E215" s="188" t="n"/>
      <c r="F215" s="188" t="n"/>
      <c r="G215" s="188" t="n"/>
      <c r="H215" s="188" t="n"/>
      <c r="I215" s="188" t="n"/>
      <c r="J215" s="188" t="n"/>
      <c r="K215" s="188" t="n"/>
      <c r="L215" s="188" t="n"/>
      <c r="M215" s="188" t="n"/>
      <c r="N215" s="188" t="n"/>
      <c r="O215" s="188" t="n"/>
      <c r="Q215" s="188" t="n"/>
    </row>
    <row r="216" ht="14.5" customFormat="1" customHeight="1" s="200">
      <c r="B216" s="200" t="inlineStr">
        <is>
          <t>(+) Entradas de Outro Recursos Não Operacionais</t>
        </is>
      </c>
      <c r="D216" s="186">
        <f>SUBTOTAL(9,D217:D218)</f>
        <v/>
      </c>
      <c r="E216" s="186">
        <f>SUBTOTAL(9,E217:E218)</f>
        <v/>
      </c>
      <c r="F216" s="186">
        <f>SUBTOTAL(9,F217:F218)</f>
        <v/>
      </c>
      <c r="G216" s="186">
        <f>SUBTOTAL(9,G217:G218)</f>
        <v/>
      </c>
      <c r="H216" s="186">
        <f>SUBTOTAL(9,H217:H218)</f>
        <v/>
      </c>
      <c r="I216" s="186">
        <f>SUBTOTAL(9,I217:I218)</f>
        <v/>
      </c>
      <c r="J216" s="186">
        <f>SUBTOTAL(9,J217:J218)</f>
        <v/>
      </c>
      <c r="K216" s="186">
        <f>SUBTOTAL(9,K217:K218)</f>
        <v/>
      </c>
      <c r="L216" s="186">
        <f>SUBTOTAL(9,L217:L218)</f>
        <v/>
      </c>
      <c r="M216" s="186">
        <f>SUBTOTAL(9,M217:M218)</f>
        <v/>
      </c>
      <c r="N216" s="186">
        <f>SUBTOTAL(9,N217:N218)</f>
        <v/>
      </c>
      <c r="O216" s="186">
        <f>SUBTOTAL(9,O217:O218)</f>
        <v/>
      </c>
      <c r="Q216" s="186">
        <f>SUBTOTAL(9,Q217:Q218)</f>
        <v/>
      </c>
    </row>
    <row r="217" hidden="1" outlineLevel="1" ht="14.5" customFormat="1" customHeight="1" s="187">
      <c r="C217" s="187" t="inlineStr">
        <is>
          <t>Outros Recebimentos Não Operacionais</t>
        </is>
      </c>
      <c r="D217" s="188">
        <f>IFERROR(INDEX(Apoio!$B:$AB,MATCH($C217,Apoio!$B$1:$B$176,0),MATCH('Fluxo de Caixa '!D$5,Apoio!$B$4:$AB$4,0)),0)</f>
        <v/>
      </c>
      <c r="E217" s="188">
        <f>IFERROR(INDEX(Apoio!$B:$AB,MATCH($C217,Apoio!$B$1:$B$176,0),MATCH('Fluxo de Caixa '!E$5,Apoio!$B$4:$AB$4,0)),0)</f>
        <v/>
      </c>
      <c r="F217" s="188">
        <f>IFERROR(INDEX(Apoio!$B:$AB,MATCH($C217,Apoio!$B$1:$B$176,0),MATCH('Fluxo de Caixa '!F$5,Apoio!$B$4:$AB$4,0)),0)</f>
        <v/>
      </c>
      <c r="G217" s="188">
        <f>IFERROR(INDEX(Apoio!$B:$AB,MATCH($C217,Apoio!$B$1:$B$176,0),MATCH('Fluxo de Caixa '!G$5,Apoio!$B$4:$AB$4,0)),0)</f>
        <v/>
      </c>
      <c r="H217" s="188">
        <f>IFERROR(INDEX(Apoio!$B:$AB,MATCH($C217,Apoio!$B$1:$B$176,0),MATCH('Fluxo de Caixa '!H$5,Apoio!$B$4:$AB$4,0)),0)</f>
        <v/>
      </c>
      <c r="I217" s="188">
        <f>IFERROR(INDEX(Apoio!$B:$AB,MATCH($C217,Apoio!$B$1:$B$176,0),MATCH('Fluxo de Caixa '!I$5,Apoio!$B$4:$AB$4,0)),0)</f>
        <v/>
      </c>
      <c r="J217" s="188">
        <f>IFERROR(INDEX(Apoio!$B:$AB,MATCH($C217,Apoio!$B$1:$B$176,0),MATCH('Fluxo de Caixa '!J$5,Apoio!$B$4:$AB$4,0)),0)</f>
        <v/>
      </c>
      <c r="K217" s="188">
        <f>IFERROR(INDEX(Apoio!$B:$AB,MATCH($C217,Apoio!$B$1:$B$176,0),MATCH('Fluxo de Caixa '!K$5,Apoio!$B$4:$AB$4,0)),0)</f>
        <v/>
      </c>
      <c r="L217" s="188">
        <f>IFERROR(INDEX(Apoio!$B:$AB,MATCH($C217,Apoio!$B$1:$B$176,0),MATCH('Fluxo de Caixa '!L$5,Apoio!$B$4:$AB$4,0)),0)</f>
        <v/>
      </c>
      <c r="M217" s="188">
        <f>IFERROR(INDEX(Apoio!$B:$AB,MATCH($C217,Apoio!$B$1:$B$176,0),MATCH('Fluxo de Caixa '!M$5,Apoio!$B$4:$AB$4,0)),0)</f>
        <v/>
      </c>
      <c r="N217" s="188">
        <f>IFERROR(INDEX(Apoio!$B:$AB,MATCH($C217,Apoio!$B$1:$B$176,0),MATCH('Fluxo de Caixa '!N$5,Apoio!$B$4:$AB$4,0)),0)</f>
        <v/>
      </c>
      <c r="O217" s="188">
        <f>IFERROR(INDEX(Apoio!$B:$AB,MATCH($C217,Apoio!$B$1:$B$176,0),MATCH('Fluxo de Caixa '!O$5,Apoio!$B$4:$AB$4,0)),0)</f>
        <v/>
      </c>
      <c r="Q217" s="188">
        <f>SUM(D217:P217)</f>
        <v/>
      </c>
    </row>
    <row r="218" hidden="1" collapsed="1" ht="5.25" customFormat="1" customHeight="1" s="187">
      <c r="D218" s="188" t="n"/>
      <c r="E218" s="188" t="n"/>
      <c r="F218" s="188" t="n"/>
      <c r="G218" s="188" t="n"/>
      <c r="H218" s="188" t="n"/>
      <c r="I218" s="188" t="n"/>
      <c r="J218" s="188" t="n"/>
      <c r="K218" s="188" t="n"/>
      <c r="L218" s="188" t="n"/>
      <c r="M218" s="188" t="n"/>
      <c r="N218" s="188" t="n"/>
      <c r="O218" s="188" t="n"/>
      <c r="Q218" s="188" t="n"/>
    </row>
    <row r="219" ht="14.5" customFormat="1" customHeight="1" s="200">
      <c r="B219" s="200" t="inlineStr">
        <is>
          <t>(-) Saídas de Outros Recursos Não Operacionais</t>
        </is>
      </c>
      <c r="D219" s="186">
        <f>SUBTOTAL(9,D220:D224)</f>
        <v/>
      </c>
      <c r="E219" s="186">
        <f>SUBTOTAL(9,E220:E224)</f>
        <v/>
      </c>
      <c r="F219" s="186">
        <f>SUBTOTAL(9,F220:F224)</f>
        <v/>
      </c>
      <c r="G219" s="186">
        <f>SUBTOTAL(9,G220:G224)</f>
        <v/>
      </c>
      <c r="H219" s="186">
        <f>SUBTOTAL(9,H220:H224)</f>
        <v/>
      </c>
      <c r="I219" s="186">
        <f>SUBTOTAL(9,I220:I224)</f>
        <v/>
      </c>
      <c r="J219" s="186">
        <f>SUBTOTAL(9,J220:J224)</f>
        <v/>
      </c>
      <c r="K219" s="186">
        <f>SUBTOTAL(9,K220:K224)</f>
        <v/>
      </c>
      <c r="L219" s="186">
        <f>SUBTOTAL(9,L220:L224)</f>
        <v/>
      </c>
      <c r="M219" s="186">
        <f>SUBTOTAL(9,M220:M224)</f>
        <v/>
      </c>
      <c r="N219" s="186">
        <f>SUBTOTAL(9,N220:N224)</f>
        <v/>
      </c>
      <c r="O219" s="186">
        <f>SUBTOTAL(9,O220:O224)</f>
        <v/>
      </c>
      <c r="Q219" s="186">
        <f>SUBTOTAL(9,Q220:Q224)</f>
        <v/>
      </c>
    </row>
    <row r="220" hidden="1" outlineLevel="1" ht="14.5" customFormat="1" customHeight="1" s="187">
      <c r="C220" s="187" t="inlineStr">
        <is>
          <t>Despesas Contingenciais</t>
        </is>
      </c>
      <c r="D220" s="188">
        <f>IFERROR(INDEX(Apoio!$B:$AB,MATCH($C220,Apoio!$B$1:$B$176,0),MATCH('Fluxo de Caixa '!D$5,Apoio!$B$4:$AB$4,0)+1),0)</f>
        <v/>
      </c>
      <c r="E220" s="188">
        <f>IFERROR(INDEX(Apoio!$B:$AB,MATCH($C220,Apoio!$B$1:$B$176,0),MATCH('Fluxo de Caixa '!E$5,Apoio!$B$4:$AB$4,0)+1),0)</f>
        <v/>
      </c>
      <c r="F220" s="188">
        <f>IFERROR(INDEX(Apoio!$B:$AB,MATCH($C220,Apoio!$B$1:$B$176,0),MATCH('Fluxo de Caixa '!F$5,Apoio!$B$4:$AB$4,0)+1),0)</f>
        <v/>
      </c>
      <c r="G220" s="188">
        <f>IFERROR(INDEX(Apoio!$B:$AB,MATCH($C220,Apoio!$B$1:$B$176,0),MATCH('Fluxo de Caixa '!G$5,Apoio!$B$4:$AB$4,0)+1),0)</f>
        <v/>
      </c>
      <c r="H220" s="188">
        <f>IFERROR(INDEX(Apoio!$B:$AB,MATCH($C220,Apoio!$B$1:$B$176,0),MATCH('Fluxo de Caixa '!H$5,Apoio!$B$4:$AB$4,0)+1),0)</f>
        <v/>
      </c>
      <c r="I220" s="188">
        <f>IFERROR(INDEX(Apoio!$B:$AB,MATCH($C220,Apoio!$B$1:$B$176,0),MATCH('Fluxo de Caixa '!I$5,Apoio!$B$4:$AB$4,0)+1),0)</f>
        <v/>
      </c>
      <c r="J220" s="188">
        <f>IFERROR(INDEX(Apoio!$B:$AB,MATCH($C220,Apoio!$B$1:$B$176,0),MATCH('Fluxo de Caixa '!J$5,Apoio!$B$4:$AB$4,0)+1),0)</f>
        <v/>
      </c>
      <c r="K220" s="188">
        <f>IFERROR(INDEX(Apoio!$B:$AB,MATCH($C220,Apoio!$B$1:$B$176,0),MATCH('Fluxo de Caixa '!K$5,Apoio!$B$4:$AB$4,0)+1),0)</f>
        <v/>
      </c>
      <c r="L220" s="188">
        <f>IFERROR(INDEX(Apoio!$B:$AB,MATCH($C220,Apoio!$B$1:$B$176,0),MATCH('Fluxo de Caixa '!L$5,Apoio!$B$4:$AB$4,0)+1),0)</f>
        <v/>
      </c>
      <c r="M220" s="188">
        <f>IFERROR(INDEX(Apoio!$B:$AB,MATCH($C220,Apoio!$B$1:$B$176,0),MATCH('Fluxo de Caixa '!M$5,Apoio!$B$4:$AB$4,0)+1),0)</f>
        <v/>
      </c>
      <c r="N220" s="188">
        <f>IFERROR(INDEX(Apoio!$B:$AB,MATCH($C220,Apoio!$B$1:$B$176,0),MATCH('Fluxo de Caixa '!N$5,Apoio!$B$4:$AB$4,0)+1),0)</f>
        <v/>
      </c>
      <c r="O220" s="188">
        <f>IFERROR(INDEX(Apoio!$B:$AB,MATCH($C220,Apoio!$B$1:$B$176,0),MATCH('Fluxo de Caixa '!O$5,Apoio!$B$4:$AB$4,0)+1),0)</f>
        <v/>
      </c>
      <c r="Q220" s="188">
        <f>SUM(D220:P220)</f>
        <v/>
      </c>
    </row>
    <row r="221" hidden="1" outlineLevel="1" ht="14.5" customFormat="1" customHeight="1" s="187">
      <c r="C221" s="187" t="inlineStr">
        <is>
          <t xml:space="preserve">Parcelamento de Impostos Exercicio Anterior </t>
        </is>
      </c>
      <c r="D221" s="188">
        <f>IFERROR(INDEX(Apoio!$B:$AB,MATCH($C221,Apoio!$B$1:$B$176,0),MATCH('Fluxo de Caixa '!D$5,Apoio!$B$4:$AB$4,0)+1),0)</f>
        <v/>
      </c>
      <c r="E221" s="188">
        <f>IFERROR(INDEX(Apoio!$B:$AB,MATCH($C221,Apoio!$B$1:$B$176,0),MATCH('Fluxo de Caixa '!E$5,Apoio!$B$4:$AB$4,0)+1),0)</f>
        <v/>
      </c>
      <c r="F221" s="188">
        <f>IFERROR(INDEX(Apoio!$B:$AB,MATCH($C221,Apoio!$B$1:$B$176,0),MATCH('Fluxo de Caixa '!F$5,Apoio!$B$4:$AB$4,0)+1),0)</f>
        <v/>
      </c>
      <c r="G221" s="188">
        <f>IFERROR(INDEX(Apoio!$B:$AB,MATCH($C221,Apoio!$B$1:$B$176,0),MATCH('Fluxo de Caixa '!G$5,Apoio!$B$4:$AB$4,0)+1),0)</f>
        <v/>
      </c>
      <c r="H221" s="188">
        <f>IFERROR(INDEX(Apoio!$B:$AB,MATCH($C221,Apoio!$B$1:$B$176,0),MATCH('Fluxo de Caixa '!H$5,Apoio!$B$4:$AB$4,0)+1),0)</f>
        <v/>
      </c>
      <c r="I221" s="188">
        <f>IFERROR(INDEX(Apoio!$B:$AB,MATCH($C221,Apoio!$B$1:$B$176,0),MATCH('Fluxo de Caixa '!I$5,Apoio!$B$4:$AB$4,0)+1),0)</f>
        <v/>
      </c>
      <c r="J221" s="188">
        <f>IFERROR(INDEX(Apoio!$B:$AB,MATCH($C221,Apoio!$B$1:$B$176,0),MATCH('Fluxo de Caixa '!J$5,Apoio!$B$4:$AB$4,0)+1),0)</f>
        <v/>
      </c>
      <c r="K221" s="188">
        <f>IFERROR(INDEX(Apoio!$B:$AB,MATCH($C221,Apoio!$B$1:$B$176,0),MATCH('Fluxo de Caixa '!K$5,Apoio!$B$4:$AB$4,0)+1),0)</f>
        <v/>
      </c>
      <c r="L221" s="188">
        <f>IFERROR(INDEX(Apoio!$B:$AB,MATCH($C221,Apoio!$B$1:$B$176,0),MATCH('Fluxo de Caixa '!L$5,Apoio!$B$4:$AB$4,0)+1),0)</f>
        <v/>
      </c>
      <c r="M221" s="188">
        <f>IFERROR(INDEX(Apoio!$B:$AB,MATCH($C221,Apoio!$B$1:$B$176,0),MATCH('Fluxo de Caixa '!M$5,Apoio!$B$4:$AB$4,0)+1),0)</f>
        <v/>
      </c>
      <c r="N221" s="188">
        <f>IFERROR(INDEX(Apoio!$B:$AB,MATCH($C221,Apoio!$B$1:$B$176,0),MATCH('Fluxo de Caixa '!N$5,Apoio!$B$4:$AB$4,0)+1),0)</f>
        <v/>
      </c>
      <c r="O221" s="188">
        <f>IFERROR(INDEX(Apoio!$B:$AB,MATCH($C221,Apoio!$B$1:$B$176,0),MATCH('Fluxo de Caixa '!O$5,Apoio!$B$4:$AB$4,0)+1),0)</f>
        <v/>
      </c>
      <c r="Q221" s="188">
        <f>SUM(D221:P221)</f>
        <v/>
      </c>
    </row>
    <row r="222" hidden="1" outlineLevel="1" ht="14.5" customFormat="1" customHeight="1" s="187">
      <c r="C222" s="187" t="inlineStr">
        <is>
          <t>Processos Trabalhistas</t>
        </is>
      </c>
      <c r="D222" s="188">
        <f>IFERROR(INDEX(Apoio!$B:$AB,MATCH($C222,Apoio!$B$1:$B$176,0),MATCH('Fluxo de Caixa '!D$5,Apoio!$B$4:$AB$4,0)+1),0)</f>
        <v/>
      </c>
      <c r="E222" s="188">
        <f>IFERROR(INDEX(Apoio!$B:$AB,MATCH($C222,Apoio!$B$1:$B$176,0),MATCH('Fluxo de Caixa '!E$5,Apoio!$B$4:$AB$4,0)+1),0)</f>
        <v/>
      </c>
      <c r="F222" s="188">
        <f>IFERROR(INDEX(Apoio!$B:$AB,MATCH($C222,Apoio!$B$1:$B$176,0),MATCH('Fluxo de Caixa '!F$5,Apoio!$B$4:$AB$4,0)+1),0)</f>
        <v/>
      </c>
      <c r="G222" s="188">
        <f>IFERROR(INDEX(Apoio!$B:$AB,MATCH($C222,Apoio!$B$1:$B$176,0),MATCH('Fluxo de Caixa '!G$5,Apoio!$B$4:$AB$4,0)+1),0)</f>
        <v/>
      </c>
      <c r="H222" s="188">
        <f>IFERROR(INDEX(Apoio!$B:$AB,MATCH($C222,Apoio!$B$1:$B$176,0),MATCH('Fluxo de Caixa '!H$5,Apoio!$B$4:$AB$4,0)+1),0)</f>
        <v/>
      </c>
      <c r="I222" s="188">
        <f>IFERROR(INDEX(Apoio!$B:$AB,MATCH($C222,Apoio!$B$1:$B$176,0),MATCH('Fluxo de Caixa '!I$5,Apoio!$B$4:$AB$4,0)+1),0)</f>
        <v/>
      </c>
      <c r="J222" s="188">
        <f>IFERROR(INDEX(Apoio!$B:$AB,MATCH($C222,Apoio!$B$1:$B$176,0),MATCH('Fluxo de Caixa '!J$5,Apoio!$B$4:$AB$4,0)+1),0)</f>
        <v/>
      </c>
      <c r="K222" s="188">
        <f>IFERROR(INDEX(Apoio!$B:$AB,MATCH($C222,Apoio!$B$1:$B$176,0),MATCH('Fluxo de Caixa '!K$5,Apoio!$B$4:$AB$4,0)+1),0)</f>
        <v/>
      </c>
      <c r="L222" s="188">
        <f>IFERROR(INDEX(Apoio!$B:$AB,MATCH($C222,Apoio!$B$1:$B$176,0),MATCH('Fluxo de Caixa '!L$5,Apoio!$B$4:$AB$4,0)+1),0)</f>
        <v/>
      </c>
      <c r="M222" s="188">
        <f>IFERROR(INDEX(Apoio!$B:$AB,MATCH($C222,Apoio!$B$1:$B$176,0),MATCH('Fluxo de Caixa '!M$5,Apoio!$B$4:$AB$4,0)+1),0)</f>
        <v/>
      </c>
      <c r="N222" s="188">
        <f>IFERROR(INDEX(Apoio!$B:$AB,MATCH($C222,Apoio!$B$1:$B$176,0),MATCH('Fluxo de Caixa '!N$5,Apoio!$B$4:$AB$4,0)+1),0)</f>
        <v/>
      </c>
      <c r="O222" s="188">
        <f>IFERROR(INDEX(Apoio!$B:$AB,MATCH($C222,Apoio!$B$1:$B$176,0),MATCH('Fluxo de Caixa '!O$5,Apoio!$B$4:$AB$4,0)+1),0)</f>
        <v/>
      </c>
      <c r="Q222" s="188">
        <f>SUM(D222:P222)</f>
        <v/>
      </c>
    </row>
    <row r="223" hidden="1" outlineLevel="1" ht="14.5" customFormat="1" customHeight="1" s="187">
      <c r="C223" s="187" t="inlineStr">
        <is>
          <t>Outros Pagamentos Não Operacionais</t>
        </is>
      </c>
      <c r="D223" s="188">
        <f>IFERROR(INDEX(Apoio!$B:$AB,MATCH($C223,Apoio!$B$1:$B$176,0),MATCH('Fluxo de Caixa '!D$5,Apoio!$B$4:$AB$4,0)+1),0)</f>
        <v/>
      </c>
      <c r="E223" s="188">
        <f>IFERROR(INDEX(Apoio!$B:$AB,MATCH($C223,Apoio!$B$1:$B$176,0),MATCH('Fluxo de Caixa '!E$5,Apoio!$B$4:$AB$4,0)+1),0)</f>
        <v/>
      </c>
      <c r="F223" s="188">
        <f>IFERROR(INDEX(Apoio!$B:$AB,MATCH($C223,Apoio!$B$1:$B$176,0),MATCH('Fluxo de Caixa '!F$5,Apoio!$B$4:$AB$4,0)+1),0)</f>
        <v/>
      </c>
      <c r="G223" s="188">
        <f>IFERROR(INDEX(Apoio!$B:$AB,MATCH($C223,Apoio!$B$1:$B$176,0),MATCH('Fluxo de Caixa '!G$5,Apoio!$B$4:$AB$4,0)+1),0)</f>
        <v/>
      </c>
      <c r="H223" s="188">
        <f>IFERROR(INDEX(Apoio!$B:$AB,MATCH($C223,Apoio!$B$1:$B$176,0),MATCH('Fluxo de Caixa '!H$5,Apoio!$B$4:$AB$4,0)+1),0)</f>
        <v/>
      </c>
      <c r="I223" s="188">
        <f>IFERROR(INDEX(Apoio!$B:$AB,MATCH($C223,Apoio!$B$1:$B$176,0),MATCH('Fluxo de Caixa '!I$5,Apoio!$B$4:$AB$4,0)+1),0)</f>
        <v/>
      </c>
      <c r="J223" s="188">
        <f>IFERROR(INDEX(Apoio!$B:$AB,MATCH($C223,Apoio!$B$1:$B$176,0),MATCH('Fluxo de Caixa '!J$5,Apoio!$B$4:$AB$4,0)+1),0)</f>
        <v/>
      </c>
      <c r="K223" s="188">
        <f>IFERROR(INDEX(Apoio!$B:$AB,MATCH($C223,Apoio!$B$1:$B$176,0),MATCH('Fluxo de Caixa '!K$5,Apoio!$B$4:$AB$4,0)+1),0)</f>
        <v/>
      </c>
      <c r="L223" s="188">
        <f>IFERROR(INDEX(Apoio!$B:$AB,MATCH($C223,Apoio!$B$1:$B$176,0),MATCH('Fluxo de Caixa '!L$5,Apoio!$B$4:$AB$4,0)+1),0)</f>
        <v/>
      </c>
      <c r="M223" s="188">
        <f>IFERROR(INDEX(Apoio!$B:$AB,MATCH($C223,Apoio!$B$1:$B$176,0),MATCH('Fluxo de Caixa '!M$5,Apoio!$B$4:$AB$4,0)+1),0)</f>
        <v/>
      </c>
      <c r="N223" s="188">
        <f>IFERROR(INDEX(Apoio!$B:$AB,MATCH($C223,Apoio!$B$1:$B$176,0),MATCH('Fluxo de Caixa '!N$5,Apoio!$B$4:$AB$4,0)+1),0)</f>
        <v/>
      </c>
      <c r="O223" s="188">
        <f>IFERROR(INDEX(Apoio!$B:$AB,MATCH($C223,Apoio!$B$1:$B$176,0),MATCH('Fluxo de Caixa '!O$5,Apoio!$B$4:$AB$4,0)+1),0)</f>
        <v/>
      </c>
      <c r="Q223" s="188">
        <f>SUM(D223:P223)</f>
        <v/>
      </c>
    </row>
    <row r="224" hidden="1" collapsed="1" ht="5.25" customFormat="1" customHeight="1" s="187">
      <c r="D224" s="203">
        <f>SUMIFS(Consolidado!$D$2:$D$5812,Consolidado!$I$2:$I$5812,D$5,Consolidado!$F$2:$F$5812,$C224)</f>
        <v/>
      </c>
      <c r="E224" s="203">
        <f>SUMIFS(Consolidado!$D$2:$D$5812,Consolidado!$I$2:$I$5812,E$5,Consolidado!$F$2:$F$5812,$C224)</f>
        <v/>
      </c>
      <c r="F224" s="203">
        <f>SUMIFS(Consolidado!$D$2:$D$5812,Consolidado!$I$2:$I$5812,F$5,Consolidado!$F$2:$F$5812,$C224)</f>
        <v/>
      </c>
      <c r="G224" s="203">
        <f>SUMIFS(Consolidado!$D$2:$D$5812,Consolidado!$I$2:$I$5812,G$5,Consolidado!$F$2:$F$5812,$C224)</f>
        <v/>
      </c>
      <c r="H224" s="203">
        <f>SUMIFS(Consolidado!$D$2:$D$5812,Consolidado!$I$2:$I$5812,H$5,Consolidado!$F$2:$F$5812,$C224)</f>
        <v/>
      </c>
      <c r="I224" s="203">
        <f>SUMIFS(Consolidado!$D$2:$D$5812,Consolidado!$I$2:$I$5812,I$5,Consolidado!$F$2:$F$5812,$C224)</f>
        <v/>
      </c>
      <c r="J224" s="203">
        <f>SUMIFS(Consolidado!$D$2:$D$5812,Consolidado!$I$2:$I$5812,J$5,Consolidado!$F$2:$F$5812,$C224)</f>
        <v/>
      </c>
      <c r="K224" s="203">
        <f>SUMIFS(Consolidado!$D$2:$D$5812,Consolidado!$I$2:$I$5812,K$5,Consolidado!$F$2:$F$5812,$C224)</f>
        <v/>
      </c>
      <c r="L224" s="203">
        <f>SUMIFS(Consolidado!$D$2:$D$5812,Consolidado!$I$2:$I$5812,L$5,Consolidado!$F$2:$F$5812,$C224)</f>
        <v/>
      </c>
      <c r="M224" s="203">
        <f>SUMIFS(Consolidado!$D$2:$D$5812,Consolidado!$I$2:$I$5812,M$5,Consolidado!$F$2:$F$5812,$C224)</f>
        <v/>
      </c>
      <c r="N224" s="203">
        <f>SUMIFS(Consolidado!$D$2:$D$5812,Consolidado!$I$2:$I$5812,N$5,Consolidado!$F$2:$F$5812,$C224)</f>
        <v/>
      </c>
      <c r="O224" s="203">
        <f>SUMIFS(Consolidado!$D$2:$D$5812,Consolidado!$I$2:$I$5812,O$5,Consolidado!$F$2:$F$5812,$C224)</f>
        <v/>
      </c>
      <c r="Q224" s="188" t="n"/>
    </row>
    <row r="225" ht="15.5" customFormat="1" customHeight="1" s="201">
      <c r="B225" s="154" t="inlineStr">
        <is>
          <t>(=) FLUXO DE CAIXA NÃO OPERACIONAL</t>
        </is>
      </c>
      <c r="C225" s="154" t="n"/>
      <c r="D225" s="202">
        <f>D216-D219</f>
        <v/>
      </c>
      <c r="E225" s="202">
        <f>E216-E219</f>
        <v/>
      </c>
      <c r="F225" s="202">
        <f>F216-F219</f>
        <v/>
      </c>
      <c r="G225" s="202">
        <f>G216-G219</f>
        <v/>
      </c>
      <c r="H225" s="202">
        <f>H216-H219</f>
        <v/>
      </c>
      <c r="I225" s="202">
        <f>I216-I219</f>
        <v/>
      </c>
      <c r="J225" s="202">
        <f>J216-J219</f>
        <v/>
      </c>
      <c r="K225" s="202">
        <f>K216-K219</f>
        <v/>
      </c>
      <c r="L225" s="202">
        <f>L216-L219</f>
        <v/>
      </c>
      <c r="M225" s="202">
        <f>M216-M219</f>
        <v/>
      </c>
      <c r="N225" s="202">
        <f>N216-N219</f>
        <v/>
      </c>
      <c r="O225" s="202">
        <f>O216-O219</f>
        <v/>
      </c>
      <c r="Q225" s="202">
        <f>Q216-Q219</f>
        <v/>
      </c>
    </row>
    <row r="226" hidden="1" ht="5.25" customFormat="1" customHeight="1" s="187">
      <c r="D226" s="188" t="n"/>
      <c r="E226" s="188" t="n"/>
      <c r="F226" s="188" t="n"/>
      <c r="G226" s="188" t="n"/>
      <c r="H226" s="188" t="n"/>
      <c r="I226" s="188" t="n"/>
      <c r="J226" s="188" t="n"/>
      <c r="K226" s="188" t="n"/>
      <c r="L226" s="188" t="n"/>
      <c r="M226" s="188" t="n"/>
      <c r="N226" s="188" t="n"/>
      <c r="O226" s="188" t="n"/>
      <c r="Q226" s="188" t="n"/>
    </row>
    <row r="227" ht="17" customFormat="1" customHeight="1" s="5">
      <c r="B227" s="146" t="inlineStr">
        <is>
          <t>(=) SALDO FINAL</t>
        </is>
      </c>
      <c r="C227" s="146" t="n"/>
      <c r="D227" s="182">
        <f>SUM(D7,D168,D181,D192,D214,D225)</f>
        <v/>
      </c>
      <c r="E227" s="182">
        <f>SUM(E7,E168,E181,E192,E214,E225)</f>
        <v/>
      </c>
      <c r="F227" s="182">
        <f>SUM(F7,F168,F181,F192,F214,F225)</f>
        <v/>
      </c>
      <c r="G227" s="182">
        <f>SUM(G7,G168,G181,G192,G214,G225)</f>
        <v/>
      </c>
      <c r="H227" s="182">
        <f>SUM(H7,H168,H181,H192,H214,H225)</f>
        <v/>
      </c>
      <c r="I227" s="182">
        <f>SUM(I7,I168,I181,I192,I214,I225)</f>
        <v/>
      </c>
      <c r="J227" s="182">
        <f>SUM(J7,J168,J181,J192,J214,J225)</f>
        <v/>
      </c>
      <c r="K227" s="182">
        <f>SUM(K7,K168,K181,K192,K214,K225)</f>
        <v/>
      </c>
      <c r="L227" s="182">
        <f>SUM(L7,L168,L181,L192,L214,L225)</f>
        <v/>
      </c>
      <c r="M227" s="182">
        <f>SUM(M7,M168,M181,M192,M214,M225)</f>
        <v/>
      </c>
      <c r="N227" s="182">
        <f>SUM(N7,N168,N181,N192,N214,N225)</f>
        <v/>
      </c>
      <c r="O227" s="182">
        <f>SUM(O7,O168,O181,O192,O214,O225)</f>
        <v/>
      </c>
      <c r="Q227" s="182">
        <f>SUM(Q7,Q168,Q181,Q192,Q214,Q225)</f>
        <v/>
      </c>
    </row>
    <row r="228" hidden="1" outlineLevel="1" customFormat="1" s="25">
      <c r="B228" s="41" t="n"/>
      <c r="C228" s="25" t="inlineStr">
        <is>
          <t>Saldo Final Aplicações</t>
        </is>
      </c>
      <c r="D228" s="183">
        <f>IFERROR(INDEX(Apoio!$B:$AB,MATCH($C228,Apoio!$B$1:$B$176,0),MATCH('Fluxo de Caixa '!D$5,Apoio!$B$4:$AB$4,0)+1),0)</f>
        <v/>
      </c>
      <c r="E228" s="183">
        <f>IFERROR(INDEX(Apoio!$B:$AB,MATCH($C228,Apoio!$B$1:$B$176,0),MATCH('Fluxo de Caixa '!E$5,Apoio!$B$4:$AB$4,0)+1),0)</f>
        <v/>
      </c>
      <c r="F228" s="183">
        <f>IFERROR(INDEX(Apoio!$B:$AB,MATCH($C228,Apoio!$B$1:$B$176,0),MATCH('Fluxo de Caixa '!F$5,Apoio!$B$4:$AB$4,0)+1),0)</f>
        <v/>
      </c>
      <c r="G228" s="183">
        <f>IFERROR(INDEX(Apoio!$B:$AB,MATCH($C228,Apoio!$B$1:$B$176,0),MATCH('Fluxo de Caixa '!G$5,Apoio!$B$4:$AB$4,0)+1),0)</f>
        <v/>
      </c>
      <c r="H228" s="183">
        <f>IFERROR(INDEX(Apoio!$B:$AB,MATCH($C228,Apoio!$B$1:$B$176,0),MATCH('Fluxo de Caixa '!H$5,Apoio!$B$4:$AB$4,0)+1),0)</f>
        <v/>
      </c>
      <c r="I228" s="183">
        <f>IFERROR(INDEX(Apoio!$B:$AB,MATCH($C228,Apoio!$B$1:$B$176,0),MATCH('Fluxo de Caixa '!I$5,Apoio!$B$4:$AB$4,0)+1),0)</f>
        <v/>
      </c>
      <c r="J228" s="183">
        <f>IFERROR(INDEX(Apoio!$B:$AB,MATCH($C228,Apoio!$B$1:$B$176,0),MATCH('Fluxo de Caixa '!J$5,Apoio!$B$4:$AB$4,0)+1),0)</f>
        <v/>
      </c>
      <c r="K228" s="183">
        <f>IFERROR(INDEX(Apoio!$B:$AB,MATCH($C228,Apoio!$B$1:$B$176,0),MATCH('Fluxo de Caixa '!K$5,Apoio!$B$4:$AB$4,0)+1),0)</f>
        <v/>
      </c>
      <c r="L228" s="183">
        <f>IFERROR(INDEX(Apoio!$B:$AB,MATCH($C228,Apoio!$B$1:$B$176,0),MATCH('Fluxo de Caixa '!L$5,Apoio!$B$4:$AB$4,0)+1),0)</f>
        <v/>
      </c>
      <c r="M228" s="183">
        <f>IFERROR(INDEX(Apoio!$B:$AB,MATCH($C228,Apoio!$B$1:$B$176,0),MATCH('Fluxo de Caixa '!M$5,Apoio!$B$4:$AB$4,0)+1),0)</f>
        <v/>
      </c>
      <c r="N228" s="183">
        <f>IFERROR(INDEX(Apoio!$B:$AB,MATCH($C228,Apoio!$B$1:$B$176,0),MATCH('Fluxo de Caixa '!N$5,Apoio!$B$4:$AB$4,0)+1),0)</f>
        <v/>
      </c>
      <c r="O228" s="183">
        <f>IFERROR(INDEX(Apoio!$B:$AB,MATCH($C228,Apoio!$B$1:$B$176,0),MATCH('Fluxo de Caixa '!O$5,Apoio!$B$4:$AB$4,0)+1),0)</f>
        <v/>
      </c>
      <c r="Q228" s="183">
        <f>O228</f>
        <v/>
      </c>
    </row>
    <row r="229" hidden="1" outlineLevel="1" customFormat="1" s="26">
      <c r="B229" s="42" t="n"/>
      <c r="C229" s="26" t="inlineStr">
        <is>
          <t>Saldo Final BB</t>
        </is>
      </c>
      <c r="D229" s="184">
        <f>IFERROR(INDEX(Apoio!$B:$AB,MATCH($C229,Apoio!$B$1:$B$176,0),MATCH('Fluxo de Caixa '!D$5,Apoio!$B$4:$AB$4,0)+1),0)</f>
        <v/>
      </c>
      <c r="E229" s="184">
        <f>IFERROR(INDEX(Apoio!$B:$AB,MATCH($C229,Apoio!$B$1:$B$176,0),MATCH('Fluxo de Caixa '!E$5,Apoio!$B$4:$AB$4,0)+1),0)</f>
        <v/>
      </c>
      <c r="F229" s="184">
        <f>IFERROR(INDEX(Apoio!$B:$AB,MATCH($C229,Apoio!$B$1:$B$176,0),MATCH('Fluxo de Caixa '!F$5,Apoio!$B$4:$AB$4,0)+1),0)</f>
        <v/>
      </c>
      <c r="G229" s="184">
        <f>IFERROR(INDEX(Apoio!$B:$AB,MATCH($C229,Apoio!$B$1:$B$176,0),MATCH('Fluxo de Caixa '!G$5,Apoio!$B$4:$AB$4,0)+1),0)</f>
        <v/>
      </c>
      <c r="H229" s="184">
        <f>IFERROR(INDEX(Apoio!$B:$AB,MATCH($C229,Apoio!$B$1:$B$176,0),MATCH('Fluxo de Caixa '!H$5,Apoio!$B$4:$AB$4,0)+1),0)</f>
        <v/>
      </c>
      <c r="I229" s="184">
        <f>IFERROR(INDEX(Apoio!$B:$AB,MATCH($C229,Apoio!$B$1:$B$176,0),MATCH('Fluxo de Caixa '!I$5,Apoio!$B$4:$AB$4,0)+1),0)</f>
        <v/>
      </c>
      <c r="J229" s="184">
        <f>IFERROR(INDEX(Apoio!$B:$AB,MATCH($C229,Apoio!$B$1:$B$176,0),MATCH('Fluxo de Caixa '!J$5,Apoio!$B$4:$AB$4,0)+1),0)</f>
        <v/>
      </c>
      <c r="K229" s="184">
        <f>IFERROR(INDEX(Apoio!$B:$AB,MATCH($C229,Apoio!$B$1:$B$176,0),MATCH('Fluxo de Caixa '!K$5,Apoio!$B$4:$AB$4,0)+1),0)</f>
        <v/>
      </c>
      <c r="L229" s="184">
        <f>IFERROR(INDEX(Apoio!$B:$AB,MATCH($C229,Apoio!$B$1:$B$176,0),MATCH('Fluxo de Caixa '!L$5,Apoio!$B$4:$AB$4,0)+1),0)</f>
        <v/>
      </c>
      <c r="M229" s="184">
        <f>IFERROR(INDEX(Apoio!$B:$AB,MATCH($C229,Apoio!$B$1:$B$176,0),MATCH('Fluxo de Caixa '!M$5,Apoio!$B$4:$AB$4,0)+1),0)</f>
        <v/>
      </c>
      <c r="N229" s="184">
        <f>IFERROR(INDEX(Apoio!$B:$AB,MATCH($C229,Apoio!$B$1:$B$176,0),MATCH('Fluxo de Caixa '!N$5,Apoio!$B$4:$AB$4,0)+1),0)</f>
        <v/>
      </c>
      <c r="O229" s="184">
        <f>IFERROR(INDEX(Apoio!$B:$AB,MATCH($C229,Apoio!$B$1:$B$176,0),MATCH('Fluxo de Caixa '!O$5,Apoio!$B$4:$AB$4,0)+1),0)</f>
        <v/>
      </c>
      <c r="Q229" s="184">
        <f>O229</f>
        <v/>
      </c>
    </row>
    <row r="230" hidden="1" outlineLevel="1" customFormat="1" s="26">
      <c r="B230" s="42" t="n"/>
      <c r="C230" s="26" t="inlineStr">
        <is>
          <t>Saldo Final CEF</t>
        </is>
      </c>
      <c r="D230" s="184">
        <f>IFERROR(INDEX(Apoio!$B:$AB,MATCH($C230,Apoio!$B$1:$B$176,0),MATCH('Fluxo de Caixa '!D$5,Apoio!$B$4:$AB$4,0)+1),0)</f>
        <v/>
      </c>
      <c r="E230" s="184">
        <f>IFERROR(INDEX(Apoio!$B:$AB,MATCH($C230,Apoio!$B$1:$B$176,0),MATCH('Fluxo de Caixa '!E$5,Apoio!$B$4:$AB$4,0)+1),0)</f>
        <v/>
      </c>
      <c r="F230" s="184">
        <f>IFERROR(INDEX(Apoio!$B:$AB,MATCH($C230,Apoio!$B$1:$B$176,0),MATCH('Fluxo de Caixa '!F$5,Apoio!$B$4:$AB$4,0)+1),0)</f>
        <v/>
      </c>
      <c r="G230" s="184">
        <f>IFERROR(INDEX(Apoio!$B:$AB,MATCH($C230,Apoio!$B$1:$B$176,0),MATCH('Fluxo de Caixa '!G$5,Apoio!$B$4:$AB$4,0)+1),0)</f>
        <v/>
      </c>
      <c r="H230" s="184">
        <f>IFERROR(INDEX(Apoio!$B:$AB,MATCH($C230,Apoio!$B$1:$B$176,0),MATCH('Fluxo de Caixa '!H$5,Apoio!$B$4:$AB$4,0)+1),0)</f>
        <v/>
      </c>
      <c r="I230" s="184">
        <f>IFERROR(INDEX(Apoio!$B:$AB,MATCH($C230,Apoio!$B$1:$B$176,0),MATCH('Fluxo de Caixa '!I$5,Apoio!$B$4:$AB$4,0)+1),0)</f>
        <v/>
      </c>
      <c r="J230" s="184">
        <f>IFERROR(INDEX(Apoio!$B:$AB,MATCH($C230,Apoio!$B$1:$B$176,0),MATCH('Fluxo de Caixa '!J$5,Apoio!$B$4:$AB$4,0)+1),0)</f>
        <v/>
      </c>
      <c r="K230" s="184">
        <f>IFERROR(INDEX(Apoio!$B:$AB,MATCH($C230,Apoio!$B$1:$B$176,0),MATCH('Fluxo de Caixa '!K$5,Apoio!$B$4:$AB$4,0)+1),0)</f>
        <v/>
      </c>
      <c r="L230" s="184">
        <f>IFERROR(INDEX(Apoio!$B:$AB,MATCH($C230,Apoio!$B$1:$B$176,0),MATCH('Fluxo de Caixa '!L$5,Apoio!$B$4:$AB$4,0)+1),0)</f>
        <v/>
      </c>
      <c r="M230" s="184">
        <f>IFERROR(INDEX(Apoio!$B:$AB,MATCH($C230,Apoio!$B$1:$B$176,0),MATCH('Fluxo de Caixa '!M$5,Apoio!$B$4:$AB$4,0)+1),0)</f>
        <v/>
      </c>
      <c r="N230" s="184">
        <f>IFERROR(INDEX(Apoio!$B:$AB,MATCH($C230,Apoio!$B$1:$B$176,0),MATCH('Fluxo de Caixa '!N$5,Apoio!$B$4:$AB$4,0)+1),0)</f>
        <v/>
      </c>
      <c r="O230" s="184">
        <f>IFERROR(INDEX(Apoio!$B:$AB,MATCH($C230,Apoio!$B$1:$B$176,0),MATCH('Fluxo de Caixa '!O$5,Apoio!$B$4:$AB$4,0)+1),0)</f>
        <v/>
      </c>
      <c r="Q230" s="184">
        <f>O230</f>
        <v/>
      </c>
    </row>
    <row r="231" hidden="1" outlineLevel="1" ht="10.5" customFormat="1" customHeight="1" s="26">
      <c r="B231" s="42" t="n"/>
      <c r="C231" s="26" t="inlineStr">
        <is>
          <t>Saldo Final Mercantil</t>
        </is>
      </c>
      <c r="D231" s="184">
        <f>IFERROR(INDEX(Apoio!$B:$AB,MATCH($C231,Apoio!$B$1:$B$176,0),MATCH('Fluxo de Caixa '!D$5,Apoio!$B$4:$AB$4,0)+1),0)</f>
        <v/>
      </c>
      <c r="E231" s="184">
        <f>IFERROR(INDEX(Apoio!$B:$AB,MATCH($C231,Apoio!$B$1:$B$176,0),MATCH('Fluxo de Caixa '!E$5,Apoio!$B$4:$AB$4,0)+1),0)</f>
        <v/>
      </c>
      <c r="F231" s="184">
        <f>IFERROR(INDEX(Apoio!$B:$AB,MATCH($C231,Apoio!$B$1:$B$176,0),MATCH('Fluxo de Caixa '!F$5,Apoio!$B$4:$AB$4,0)+1),0)</f>
        <v/>
      </c>
      <c r="G231" s="184">
        <f>IFERROR(INDEX(Apoio!$B:$AB,MATCH($C231,Apoio!$B$1:$B$176,0),MATCH('Fluxo de Caixa '!G$5,Apoio!$B$4:$AB$4,0)+1),0)</f>
        <v/>
      </c>
      <c r="H231" s="184">
        <f>IFERROR(INDEX(Apoio!$B:$AB,MATCH($C231,Apoio!$B$1:$B$176,0),MATCH('Fluxo de Caixa '!H$5,Apoio!$B$4:$AB$4,0)+1),0)</f>
        <v/>
      </c>
      <c r="I231" s="184">
        <f>IFERROR(INDEX(Apoio!$B:$AB,MATCH($C231,Apoio!$B$1:$B$176,0),MATCH('Fluxo de Caixa '!I$5,Apoio!$B$4:$AB$4,0)+1),0)</f>
        <v/>
      </c>
      <c r="J231" s="184">
        <f>IFERROR(INDEX(Apoio!$B:$AB,MATCH($C231,Apoio!$B$1:$B$176,0),MATCH('Fluxo de Caixa '!J$5,Apoio!$B$4:$AB$4,0)+1),0)</f>
        <v/>
      </c>
      <c r="K231" s="184">
        <f>IFERROR(INDEX(Apoio!$B:$AB,MATCH($C231,Apoio!$B$1:$B$176,0),MATCH('Fluxo de Caixa '!K$5,Apoio!$B$4:$AB$4,0)+1),0)</f>
        <v/>
      </c>
      <c r="L231" s="184">
        <f>IFERROR(INDEX(Apoio!$B:$AB,MATCH($C231,Apoio!$B$1:$B$176,0),MATCH('Fluxo de Caixa '!L$5,Apoio!$B$4:$AB$4,0)+1),0)</f>
        <v/>
      </c>
      <c r="M231" s="184">
        <f>IFERROR(INDEX(Apoio!$B:$AB,MATCH($C231,Apoio!$B$1:$B$176,0),MATCH('Fluxo de Caixa '!M$5,Apoio!$B$4:$AB$4,0)+1),0)</f>
        <v/>
      </c>
      <c r="N231" s="184">
        <f>IFERROR(INDEX(Apoio!$B:$AB,MATCH($C231,Apoio!$B$1:$B$176,0),MATCH('Fluxo de Caixa '!N$5,Apoio!$B$4:$AB$4,0)+1),0)</f>
        <v/>
      </c>
      <c r="O231" s="184">
        <f>IFERROR(INDEX(Apoio!$B:$AB,MATCH($C231,Apoio!$B$1:$B$176,0),MATCH('Fluxo de Caixa '!O$5,Apoio!$B$4:$AB$4,0)+1),0)</f>
        <v/>
      </c>
      <c r="P231" s="184">
        <f>IFERROR(INDEX(Apoio!$B:$AB,MATCH($C231,Apoio!$B$1:$B$176,0),MATCH('Fluxo de Caixa '!P$5,Apoio!$B$4:$AB$4,0)+1),0)</f>
        <v/>
      </c>
      <c r="Q231" s="184">
        <f>O231</f>
        <v/>
      </c>
    </row>
    <row r="232" hidden="1" outlineLevel="1" customFormat="1" s="26">
      <c r="B232" s="42" t="n"/>
      <c r="C232" s="26" t="inlineStr">
        <is>
          <t>Saldo final GC Pay</t>
        </is>
      </c>
      <c r="D232" s="184">
        <f>IFERROR(INDEX(Apoio!$B:$AB,MATCH($C232,Apoio!$B$1:$B$176,0),MATCH('Fluxo de Caixa '!D$5,Apoio!$B$4:$AB$4,0)+1),0)</f>
        <v/>
      </c>
      <c r="E232" s="184">
        <f>IFERROR(INDEX(Apoio!$B:$AB,MATCH($C232,Apoio!$B$1:$B$176,0),MATCH('Fluxo de Caixa '!E$5,Apoio!$B$4:$AB$4,0)+1),0)</f>
        <v/>
      </c>
      <c r="F232" s="184">
        <f>IFERROR(INDEX(Apoio!$B:$AB,MATCH($C232,Apoio!$B$1:$B$176,0),MATCH('Fluxo de Caixa '!F$5,Apoio!$B$4:$AB$4,0)+1),0)</f>
        <v/>
      </c>
      <c r="G232" s="184">
        <f>IFERROR(INDEX(Apoio!$B:$AB,MATCH($C232,Apoio!$B$1:$B$176,0),MATCH('Fluxo de Caixa '!G$5,Apoio!$B$4:$AB$4,0)+1),0)</f>
        <v/>
      </c>
      <c r="H232" s="184">
        <f>IFERROR(INDEX(Apoio!$B:$AB,MATCH($C232,Apoio!$B$1:$B$176,0),MATCH('Fluxo de Caixa '!H$5,Apoio!$B$4:$AB$4,0)+1),0)</f>
        <v/>
      </c>
      <c r="I232" s="184">
        <f>IFERROR(INDEX(Apoio!$B:$AB,MATCH($C232,Apoio!$B$1:$B$176,0),MATCH('Fluxo de Caixa '!I$5,Apoio!$B$4:$AB$4,0)+1),0)</f>
        <v/>
      </c>
      <c r="J232" s="184">
        <f>IFERROR(INDEX(Apoio!$B:$AB,MATCH($C232,Apoio!$B$1:$B$176,0),MATCH('Fluxo de Caixa '!J$5,Apoio!$B$4:$AB$4,0)+1),0)</f>
        <v/>
      </c>
      <c r="K232" s="184">
        <f>IFERROR(INDEX(Apoio!$B:$AB,MATCH($C232,Apoio!$B$1:$B$176,0),MATCH('Fluxo de Caixa '!K$5,Apoio!$B$4:$AB$4,0)+1),0)</f>
        <v/>
      </c>
      <c r="L232" s="184">
        <f>IFERROR(INDEX(Apoio!$B:$AB,MATCH($C232,Apoio!$B$1:$B$176,0),MATCH('Fluxo de Caixa '!L$5,Apoio!$B$4:$AB$4,0)+1),0)</f>
        <v/>
      </c>
      <c r="M232" s="184">
        <f>IFERROR(INDEX(Apoio!$B:$AB,MATCH($C232,Apoio!$B$1:$B$176,0),MATCH('Fluxo de Caixa '!M$5,Apoio!$B$4:$AB$4,0)+1),0)</f>
        <v/>
      </c>
      <c r="N232" s="184">
        <f>IFERROR(INDEX(Apoio!$B:$AB,MATCH($C232,Apoio!$B$1:$B$176,0),MATCH('Fluxo de Caixa '!N$5,Apoio!$B$4:$AB$4,0)+1),0)</f>
        <v/>
      </c>
      <c r="O232" s="184">
        <f>IFERROR(INDEX(Apoio!$B:$AB,MATCH($C232,Apoio!$B$1:$B$176,0),MATCH('Fluxo de Caixa '!O$5,Apoio!$B$4:$AB$4,0)+1),0)</f>
        <v/>
      </c>
      <c r="Q232" s="184">
        <f>O232</f>
        <v/>
      </c>
    </row>
    <row r="233" hidden="1" outlineLevel="1" customFormat="1" s="26">
      <c r="B233" s="42" t="n"/>
      <c r="C233" s="26" t="inlineStr">
        <is>
          <t>Saldo final permuta</t>
        </is>
      </c>
      <c r="D233" s="184">
        <f>IFERROR(INDEX(Apoio!$B:$AB,MATCH($C233,Apoio!$B$1:$B$176,0),MATCH('Fluxo de Caixa '!D$5,Apoio!$B$4:$AB$4,0)+1),0)</f>
        <v/>
      </c>
      <c r="E233" s="184">
        <f>IFERROR(INDEX(Apoio!$B:$AB,MATCH($C233,Apoio!$B$1:$B$176,0),MATCH('Fluxo de Caixa '!E$5,Apoio!$B$4:$AB$4,0)+1),0)</f>
        <v/>
      </c>
      <c r="F233" s="184">
        <f>IFERROR(INDEX(Apoio!$B:$AB,MATCH($C233,Apoio!$B$1:$B$176,0),MATCH('Fluxo de Caixa '!F$5,Apoio!$B$4:$AB$4,0)+1),0)</f>
        <v/>
      </c>
      <c r="G233" s="184">
        <f>IFERROR(INDEX(Apoio!$B:$AB,MATCH($C233,Apoio!$B$1:$B$176,0),MATCH('Fluxo de Caixa '!G$5,Apoio!$B$4:$AB$4,0)+1),0)</f>
        <v/>
      </c>
      <c r="H233" s="184">
        <f>IFERROR(INDEX(Apoio!$B:$AB,MATCH($C233,Apoio!$B$1:$B$176,0),MATCH('Fluxo de Caixa '!H$5,Apoio!$B$4:$AB$4,0)+1),0)</f>
        <v/>
      </c>
      <c r="I233" s="184">
        <f>IFERROR(INDEX(Apoio!$B:$AB,MATCH($C233,Apoio!$B$1:$B$176,0),MATCH('Fluxo de Caixa '!I$5,Apoio!$B$4:$AB$4,0)+1),0)</f>
        <v/>
      </c>
      <c r="J233" s="184">
        <f>IFERROR(INDEX(Apoio!$B:$AB,MATCH($C233,Apoio!$B$1:$B$176,0),MATCH('Fluxo de Caixa '!J$5,Apoio!$B$4:$AB$4,0)+1),0)</f>
        <v/>
      </c>
      <c r="K233" s="184">
        <f>IFERROR(INDEX(Apoio!$B:$AB,MATCH($C233,Apoio!$B$1:$B$176,0),MATCH('Fluxo de Caixa '!K$5,Apoio!$B$4:$AB$4,0)+1),0)</f>
        <v/>
      </c>
      <c r="L233" s="184">
        <f>IFERROR(INDEX(Apoio!$B:$AB,MATCH($C233,Apoio!$B$1:$B$176,0),MATCH('Fluxo de Caixa '!L$5,Apoio!$B$4:$AB$4,0)+1),0)</f>
        <v/>
      </c>
      <c r="M233" s="184">
        <f>IFERROR(INDEX(Apoio!$B:$AB,MATCH($C233,Apoio!$B$1:$B$176,0),MATCH('Fluxo de Caixa '!M$5,Apoio!$B$4:$AB$4,0)+1),0)</f>
        <v/>
      </c>
      <c r="N233" s="184">
        <f>IFERROR(INDEX(Apoio!$B:$AB,MATCH($C233,Apoio!$B$1:$B$176,0),MATCH('Fluxo de Caixa '!N$5,Apoio!$B$4:$AB$4,0)+1),0)</f>
        <v/>
      </c>
      <c r="O233" s="184">
        <f>IFERROR(INDEX(Apoio!$B:$AB,MATCH($C233,Apoio!$B$1:$B$176,0),MATCH('Fluxo de Caixa '!O$5,Apoio!$B$4:$AB$4,0)+1),0)</f>
        <v/>
      </c>
      <c r="Q233" s="184">
        <f>O233</f>
        <v/>
      </c>
    </row>
    <row r="234" hidden="1" outlineLevel="1" customFormat="1" s="26">
      <c r="B234" s="42" t="n"/>
      <c r="C234" s="26" t="inlineStr">
        <is>
          <t>Saldo Final Itau Isolamento</t>
        </is>
      </c>
      <c r="D234" s="184">
        <f>IFERROR(INDEX(Apoio!$B:$AB,MATCH($C234,Apoio!$B$1:$B$176,0),MATCH('Fluxo de Caixa '!D$5,Apoio!$B$4:$AB$4,0)+1),0)</f>
        <v/>
      </c>
      <c r="E234" s="184">
        <f>IFERROR(INDEX(Apoio!$B:$AB,MATCH($C234,Apoio!$B$1:$B$176,0),MATCH('Fluxo de Caixa '!E$5,Apoio!$B$4:$AB$4,0)+1),0)</f>
        <v/>
      </c>
      <c r="F234" s="184">
        <f>IFERROR(INDEX(Apoio!$B:$AB,MATCH($C234,Apoio!$B$1:$B$176,0),MATCH('Fluxo de Caixa '!F$5,Apoio!$B$4:$AB$4,0)+1),0)</f>
        <v/>
      </c>
      <c r="G234" s="184">
        <f>IFERROR(INDEX(Apoio!$B:$AB,MATCH($C234,Apoio!$B$1:$B$176,0),MATCH('Fluxo de Caixa '!G$5,Apoio!$B$4:$AB$4,0)+1),0)</f>
        <v/>
      </c>
      <c r="H234" s="184">
        <f>IFERROR(INDEX(Apoio!$B:$AB,MATCH($C234,Apoio!$B$1:$B$176,0),MATCH('Fluxo de Caixa '!H$5,Apoio!$B$4:$AB$4,0)+1),0)</f>
        <v/>
      </c>
      <c r="I234" s="184">
        <f>IFERROR(INDEX(Apoio!$B:$AB,MATCH($C234,Apoio!$B$1:$B$176,0),MATCH('Fluxo de Caixa '!I$5,Apoio!$B$4:$AB$4,0)+1),0)</f>
        <v/>
      </c>
      <c r="J234" s="184">
        <f>IFERROR(INDEX(Apoio!$B:$AB,MATCH($C234,Apoio!$B$1:$B$176,0),MATCH('Fluxo de Caixa '!J$5,Apoio!$B$4:$AB$4,0)+1),0)</f>
        <v/>
      </c>
      <c r="K234" s="184">
        <f>IFERROR(INDEX(Apoio!$B:$AB,MATCH($C234,Apoio!$B$1:$B$176,0),MATCH('Fluxo de Caixa '!K$5,Apoio!$B$4:$AB$4,0)+1),0)</f>
        <v/>
      </c>
      <c r="L234" s="184">
        <f>IFERROR(INDEX(Apoio!$B:$AB,MATCH($C234,Apoio!$B$1:$B$176,0),MATCH('Fluxo de Caixa '!L$5,Apoio!$B$4:$AB$4,0)+1),0)</f>
        <v/>
      </c>
      <c r="M234" s="184">
        <f>IFERROR(INDEX(Apoio!$B:$AB,MATCH($C234,Apoio!$B$1:$B$176,0),MATCH('Fluxo de Caixa '!M$5,Apoio!$B$4:$AB$4,0)+1),0)</f>
        <v/>
      </c>
      <c r="N234" s="184">
        <f>IFERROR(INDEX(Apoio!$B:$AB,MATCH($C234,Apoio!$B$1:$B$176,0),MATCH('Fluxo de Caixa '!N$5,Apoio!$B$4:$AB$4,0)+1),0)</f>
        <v/>
      </c>
      <c r="O234" s="184">
        <f>IFERROR(INDEX(Apoio!$B:$AB,MATCH($C234,Apoio!$B$1:$B$176,0),MATCH('Fluxo de Caixa '!O$5,Apoio!$B$4:$AB$4,0)+1),0)</f>
        <v/>
      </c>
      <c r="Q234" s="184">
        <f>O234</f>
        <v/>
      </c>
    </row>
    <row r="235" hidden="1" outlineLevel="1" customFormat="1" s="26">
      <c r="B235" s="42" t="n"/>
      <c r="C235" s="26" t="inlineStr">
        <is>
          <t>Saldo Final Safra</t>
        </is>
      </c>
      <c r="D235" s="184">
        <f>IFERROR(INDEX(Apoio!$B:$AB,MATCH($C235,Apoio!$B$1:$B$176,0),MATCH('Fluxo de Caixa '!D$5,Apoio!$B$4:$AB$4,0)+1),0)</f>
        <v/>
      </c>
      <c r="E235" s="184">
        <f>IFERROR(INDEX(Apoio!$B:$AB,MATCH($C235,Apoio!$B$1:$B$176,0),MATCH('Fluxo de Caixa '!E$5,Apoio!$B$4:$AB$4,0)+1),0)</f>
        <v/>
      </c>
      <c r="F235" s="184">
        <f>IFERROR(INDEX(Apoio!$B:$AB,MATCH($C235,Apoio!$B$1:$B$176,0),MATCH('Fluxo de Caixa '!F$5,Apoio!$B$4:$AB$4,0)+1),0)</f>
        <v/>
      </c>
      <c r="G235" s="184">
        <f>IFERROR(INDEX(Apoio!$B:$AB,MATCH($C235,Apoio!$B$1:$B$176,0),MATCH('Fluxo de Caixa '!G$5,Apoio!$B$4:$AB$4,0)+1),0)</f>
        <v/>
      </c>
      <c r="H235" s="184">
        <f>IFERROR(INDEX(Apoio!$B:$AB,MATCH($C235,Apoio!$B$1:$B$176,0),MATCH('Fluxo de Caixa '!H$5,Apoio!$B$4:$AB$4,0)+1),0)</f>
        <v/>
      </c>
      <c r="I235" s="184">
        <f>IFERROR(INDEX(Apoio!$B:$AB,MATCH($C235,Apoio!$B$1:$B$176,0),MATCH('Fluxo de Caixa '!I$5,Apoio!$B$4:$AB$4,0)+1),0)</f>
        <v/>
      </c>
      <c r="J235" s="184">
        <f>IFERROR(INDEX(Apoio!$B:$AB,MATCH($C235,Apoio!$B$1:$B$176,0),MATCH('Fluxo de Caixa '!J$5,Apoio!$B$4:$AB$4,0)+1),0)</f>
        <v/>
      </c>
      <c r="K235" s="184">
        <f>IFERROR(INDEX(Apoio!$B:$AB,MATCH($C235,Apoio!$B$1:$B$176,0),MATCH('Fluxo de Caixa '!K$5,Apoio!$B$4:$AB$4,0)+1),0)</f>
        <v/>
      </c>
      <c r="L235" s="184">
        <f>IFERROR(INDEX(Apoio!$B:$AB,MATCH($C235,Apoio!$B$1:$B$176,0),MATCH('Fluxo de Caixa '!L$5,Apoio!$B$4:$AB$4,0)+1),0)</f>
        <v/>
      </c>
      <c r="M235" s="184">
        <f>IFERROR(INDEX(Apoio!$B:$AB,MATCH($C235,Apoio!$B$1:$B$176,0),MATCH('Fluxo de Caixa '!M$5,Apoio!$B$4:$AB$4,0)+1),0)</f>
        <v/>
      </c>
      <c r="N235" s="184">
        <f>IFERROR(INDEX(Apoio!$B:$AB,MATCH($C235,Apoio!$B$1:$B$176,0),MATCH('Fluxo de Caixa '!N$5,Apoio!$B$4:$AB$4,0)+1),0)</f>
        <v/>
      </c>
      <c r="O235" s="184">
        <f>IFERROR(INDEX(Apoio!$B:$AB,MATCH($C235,Apoio!$B$1:$B$176,0),MATCH('Fluxo de Caixa '!O$5,Apoio!$B$4:$AB$4,0)+1),0)</f>
        <v/>
      </c>
      <c r="Q235" s="184">
        <f>O235</f>
        <v/>
      </c>
    </row>
    <row r="236" hidden="1" outlineLevel="1" customFormat="1" s="26">
      <c r="B236" s="42" t="n"/>
      <c r="C236" s="26" t="inlineStr">
        <is>
          <t>Saldo Final Itau</t>
        </is>
      </c>
      <c r="D236" s="184">
        <f>IFERROR(INDEX(Apoio!$B:$AB,MATCH($C236,Apoio!$B$1:$B$176,0),MATCH('Fluxo de Caixa '!D$5,Apoio!$B$4:$AB$4,0)+1),0)</f>
        <v/>
      </c>
      <c r="E236" s="184">
        <f>IFERROR(INDEX(Apoio!$B:$AB,MATCH($C236,Apoio!$B$1:$B$176,0),MATCH('Fluxo de Caixa '!E$5,Apoio!$B$4:$AB$4,0)+1),0)</f>
        <v/>
      </c>
      <c r="F236" s="184">
        <f>IFERROR(INDEX(Apoio!$B:$AB,MATCH($C236,Apoio!$B$1:$B$176,0),MATCH('Fluxo de Caixa '!F$5,Apoio!$B$4:$AB$4,0)+1),0)</f>
        <v/>
      </c>
      <c r="G236" s="184">
        <f>IFERROR(INDEX(Apoio!$B:$AB,MATCH($C236,Apoio!$B$1:$B$176,0),MATCH('Fluxo de Caixa '!G$5,Apoio!$B$4:$AB$4,0)+1),0)</f>
        <v/>
      </c>
      <c r="H236" s="184">
        <f>IFERROR(INDEX(Apoio!$B:$AB,MATCH($C236,Apoio!$B$1:$B$176,0),MATCH('Fluxo de Caixa '!H$5,Apoio!$B$4:$AB$4,0)+1),0)</f>
        <v/>
      </c>
      <c r="I236" s="184">
        <f>IFERROR(INDEX(Apoio!$B:$AB,MATCH($C236,Apoio!$B$1:$B$176,0),MATCH('Fluxo de Caixa '!I$5,Apoio!$B$4:$AB$4,0)+1),0)</f>
        <v/>
      </c>
      <c r="J236" s="184">
        <f>IFERROR(INDEX(Apoio!$B:$AB,MATCH($C236,Apoio!$B$1:$B$176,0),MATCH('Fluxo de Caixa '!J$5,Apoio!$B$4:$AB$4,0)+1),0)</f>
        <v/>
      </c>
      <c r="K236" s="184">
        <f>IFERROR(INDEX(Apoio!$B:$AB,MATCH($C236,Apoio!$B$1:$B$176,0),MATCH('Fluxo de Caixa '!K$5,Apoio!$B$4:$AB$4,0)+1),0)</f>
        <v/>
      </c>
      <c r="L236" s="184">
        <f>IFERROR(INDEX(Apoio!$B:$AB,MATCH($C236,Apoio!$B$1:$B$176,0),MATCH('Fluxo de Caixa '!L$5,Apoio!$B$4:$AB$4,0)+1),0)</f>
        <v/>
      </c>
      <c r="M236" s="184">
        <f>IFERROR(INDEX(Apoio!$B:$AB,MATCH($C236,Apoio!$B$1:$B$176,0),MATCH('Fluxo de Caixa '!M$5,Apoio!$B$4:$AB$4,0)+1),0)</f>
        <v/>
      </c>
      <c r="N236" s="184">
        <f>IFERROR(INDEX(Apoio!$B:$AB,MATCH($C236,Apoio!$B$1:$B$176,0),MATCH('Fluxo de Caixa '!N$5,Apoio!$B$4:$AB$4,0)+1),0)</f>
        <v/>
      </c>
      <c r="O236" s="184">
        <f>IFERROR(INDEX(Apoio!$B:$AB,MATCH($C236,Apoio!$B$1:$B$176,0),MATCH('Fluxo de Caixa '!O$5,Apoio!$B$4:$AB$4,0)+1),0)</f>
        <v/>
      </c>
      <c r="Q236" s="184">
        <f>O236</f>
        <v/>
      </c>
    </row>
    <row r="237" hidden="1" outlineLevel="1" customFormat="1" s="26">
      <c r="B237" s="42" t="n"/>
      <c r="C237" s="26" t="inlineStr">
        <is>
          <t>Saldo Final SICOOB</t>
        </is>
      </c>
      <c r="D237" s="184">
        <f>IFERROR(INDEX(Apoio!$B:$AB,MATCH($C237,Apoio!$B$1:$B$176,0),MATCH('Fluxo de Caixa '!D$5,Apoio!$B$4:$AB$4,0)+1),0)</f>
        <v/>
      </c>
      <c r="E237" s="184">
        <f>IFERROR(INDEX(Apoio!$B:$AB,MATCH($C237,Apoio!$B$1:$B$176,0),MATCH('Fluxo de Caixa '!E$5,Apoio!$B$4:$AB$4,0)+1),0)</f>
        <v/>
      </c>
      <c r="F237" s="184">
        <f>IFERROR(INDEX(Apoio!$B:$AB,MATCH($C237,Apoio!$B$1:$B$176,0),MATCH('Fluxo de Caixa '!F$5,Apoio!$B$4:$AB$4,0)+1),0)</f>
        <v/>
      </c>
      <c r="G237" s="184">
        <f>IFERROR(INDEX(Apoio!$B:$AB,MATCH($C237,Apoio!$B$1:$B$176,0),MATCH('Fluxo de Caixa '!G$5,Apoio!$B$4:$AB$4,0)+1),0)</f>
        <v/>
      </c>
      <c r="H237" s="184">
        <f>IFERROR(INDEX(Apoio!$B:$AB,MATCH($C237,Apoio!$B$1:$B$176,0),MATCH('Fluxo de Caixa '!H$5,Apoio!$B$4:$AB$4,0)+1),0)</f>
        <v/>
      </c>
      <c r="I237" s="184">
        <f>IFERROR(INDEX(Apoio!$B:$AB,MATCH($C237,Apoio!$B$1:$B$176,0),MATCH('Fluxo de Caixa '!I$5,Apoio!$B$4:$AB$4,0)+1),0)</f>
        <v/>
      </c>
      <c r="J237" s="184">
        <f>IFERROR(INDEX(Apoio!$B:$AB,MATCH($C237,Apoio!$B$1:$B$176,0),MATCH('Fluxo de Caixa '!J$5,Apoio!$B$4:$AB$4,0)+1),0)</f>
        <v/>
      </c>
      <c r="K237" s="184">
        <f>IFERROR(INDEX(Apoio!$B:$AB,MATCH($C237,Apoio!$B$1:$B$176,0),MATCH('Fluxo de Caixa '!K$5,Apoio!$B$4:$AB$4,0)+1),0)</f>
        <v/>
      </c>
      <c r="L237" s="184">
        <f>IFERROR(INDEX(Apoio!$B:$AB,MATCH($C237,Apoio!$B$1:$B$176,0),MATCH('Fluxo de Caixa '!L$5,Apoio!$B$4:$AB$4,0)+1),0)</f>
        <v/>
      </c>
      <c r="M237" s="184">
        <f>IFERROR(INDEX(Apoio!$B:$AB,MATCH($C237,Apoio!$B$1:$B$176,0),MATCH('Fluxo de Caixa '!M$5,Apoio!$B$4:$AB$4,0)+1),0)</f>
        <v/>
      </c>
      <c r="N237" s="184">
        <f>IFERROR(INDEX(Apoio!$B:$AB,MATCH($C237,Apoio!$B$1:$B$176,0),MATCH('Fluxo de Caixa '!N$5,Apoio!$B$4:$AB$4,0)+1),0)</f>
        <v/>
      </c>
      <c r="O237" s="184">
        <f>IFERROR(INDEX(Apoio!$B:$AB,MATCH($C237,Apoio!$B$1:$B$176,0),MATCH('Fluxo de Caixa '!O$5,Apoio!$B$4:$AB$4,0)+1),0)</f>
        <v/>
      </c>
      <c r="Q237" s="184">
        <f>O237</f>
        <v/>
      </c>
    </row>
    <row r="238" hidden="1" outlineLevel="1" customFormat="1" s="26">
      <c r="B238" s="42" t="n"/>
      <c r="C238" s="43" t="inlineStr">
        <is>
          <t>Saldo Final Dinheiro</t>
        </is>
      </c>
      <c r="D238" s="204">
        <f>IFERROR(INDEX(Apoio!$B:$AB,MATCH($C238,Apoio!$B$1:$B$176,0),MATCH('Fluxo de Caixa '!D$5,Apoio!$B$4:$AB$4,0)+1),0)</f>
        <v/>
      </c>
      <c r="E238" s="204">
        <f>IFERROR(INDEX(Apoio!$B:$AB,MATCH($C238,Apoio!$B$1:$B$176,0),MATCH('Fluxo de Caixa '!E$5,Apoio!$B$4:$AB$4,0)+1),0)</f>
        <v/>
      </c>
      <c r="F238" s="204">
        <f>IFERROR(INDEX(Apoio!$B:$AB,MATCH($C238,Apoio!$B$1:$B$176,0),MATCH('Fluxo de Caixa '!F$5,Apoio!$B$4:$AB$4,0)+1),0)</f>
        <v/>
      </c>
      <c r="G238" s="204">
        <f>IFERROR(INDEX(Apoio!$B:$AB,MATCH($C238,Apoio!$B$1:$B$176,0),MATCH('Fluxo de Caixa '!G$5,Apoio!$B$4:$AB$4,0)+1),0)</f>
        <v/>
      </c>
      <c r="H238" s="204">
        <f>IFERROR(INDEX(Apoio!$B:$AB,MATCH($C238,Apoio!$B$1:$B$176,0),MATCH('Fluxo de Caixa '!H$5,Apoio!$B$4:$AB$4,0)+1),0)</f>
        <v/>
      </c>
      <c r="I238" s="204">
        <f>IFERROR(INDEX(Apoio!$B:$AB,MATCH($C238,Apoio!$B$1:$B$176,0),MATCH('Fluxo de Caixa '!I$5,Apoio!$B$4:$AB$4,0)+1),0)</f>
        <v/>
      </c>
      <c r="J238" s="204">
        <f>IFERROR(INDEX(Apoio!$B:$AB,MATCH($C238,Apoio!$B$1:$B$176,0),MATCH('Fluxo de Caixa '!J$5,Apoio!$B$4:$AB$4,0)+1),0)</f>
        <v/>
      </c>
      <c r="K238" s="204">
        <f>IFERROR(INDEX(Apoio!$B:$AB,MATCH($C238,Apoio!$B$1:$B$176,0),MATCH('Fluxo de Caixa '!K$5,Apoio!$B$4:$AB$4,0)+1),0)</f>
        <v/>
      </c>
      <c r="L238" s="204">
        <f>IFERROR(INDEX(Apoio!$B:$AB,MATCH($C238,Apoio!$B$1:$B$176,0),MATCH('Fluxo de Caixa '!L$5,Apoio!$B$4:$AB$4,0)+1),0)</f>
        <v/>
      </c>
      <c r="M238" s="204">
        <f>IFERROR(INDEX(Apoio!$B:$AB,MATCH($C238,Apoio!$B$1:$B$176,0),MATCH('Fluxo de Caixa '!M$5,Apoio!$B$4:$AB$4,0)+1),0)</f>
        <v/>
      </c>
      <c r="N238" s="204">
        <f>IFERROR(INDEX(Apoio!$B:$AB,MATCH($C238,Apoio!$B$1:$B$176,0),MATCH('Fluxo de Caixa '!N$5,Apoio!$B$4:$AB$4,0)+1),0)</f>
        <v/>
      </c>
      <c r="O238" s="204">
        <f>IFERROR(INDEX(Apoio!$B:$AB,MATCH($C238,Apoio!$B$1:$B$176,0),MATCH('Fluxo de Caixa '!O$5,Apoio!$B$4:$AB$4,0)+1),0)</f>
        <v/>
      </c>
      <c r="Q238" s="204">
        <f>O238</f>
        <v/>
      </c>
    </row>
    <row r="239" collapsed="1" ht="5.25" customHeight="1" s="180">
      <c r="B239" s="156" t="n"/>
      <c r="C239" s="157" t="n"/>
      <c r="D239" s="205" t="n"/>
      <c r="E239" s="205" t="n"/>
      <c r="F239" s="205" t="n"/>
      <c r="G239" s="205" t="n"/>
      <c r="H239" s="205" t="n"/>
      <c r="I239" s="205" t="n"/>
      <c r="J239" s="205" t="n"/>
      <c r="K239" s="205" t="n"/>
      <c r="L239" s="206" t="n"/>
      <c r="M239" s="206" t="n"/>
      <c r="N239" s="206" t="n"/>
      <c r="O239" s="207" t="n"/>
      <c r="Q239" s="208" t="n"/>
    </row>
    <row r="240">
      <c r="D240" s="209" t="n"/>
      <c r="E240" s="195" t="n"/>
      <c r="F240" s="210" t="inlineStr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  <c r="O240" s="195" t="n"/>
      <c r="Q240" s="195" t="n"/>
    </row>
    <row r="241">
      <c r="D241" s="195">
        <f>SUM(D229:D238)</f>
        <v/>
      </c>
      <c r="E241" s="195">
        <f>SUM(E229:E238)</f>
        <v/>
      </c>
      <c r="F241" s="195">
        <f>SUM(F229:F238)</f>
        <v/>
      </c>
      <c r="G241" s="195">
        <f>SUM(G229:G238)</f>
        <v/>
      </c>
      <c r="H241" s="195">
        <f>SUM(H229:H238)</f>
        <v/>
      </c>
      <c r="I241" s="195">
        <f>SUM(I229:I238)</f>
        <v/>
      </c>
      <c r="J241" s="195">
        <f>SUM(J229:J238)</f>
        <v/>
      </c>
      <c r="K241" s="195">
        <f>SUM(K229:K238)</f>
        <v/>
      </c>
      <c r="L241" s="195">
        <f>SUM(L229:L238)</f>
        <v/>
      </c>
      <c r="M241" s="195">
        <f>SUM(M229:M238)</f>
        <v/>
      </c>
      <c r="N241" s="195">
        <f>SUM(N229:N238)</f>
        <v/>
      </c>
      <c r="O241" s="195">
        <f>SUM(O229:O238)</f>
        <v/>
      </c>
      <c r="Q241" s="195" t="n"/>
    </row>
    <row r="242"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  <c r="O242" s="195" t="n"/>
      <c r="Q242" s="195" t="n"/>
    </row>
    <row r="243">
      <c r="D243" s="195">
        <f>D227-D241</f>
        <v/>
      </c>
      <c r="E243" s="195">
        <f>E227-E241</f>
        <v/>
      </c>
      <c r="F243" s="195">
        <f>F227-F241</f>
        <v/>
      </c>
      <c r="G243" s="195">
        <f>G227-G241</f>
        <v/>
      </c>
      <c r="H243" s="195">
        <f>H227-H241</f>
        <v/>
      </c>
      <c r="I243" s="195">
        <f>I227-I241</f>
        <v/>
      </c>
      <c r="J243" s="195">
        <f>J227-J241</f>
        <v/>
      </c>
      <c r="K243" s="195">
        <f>K227-K241</f>
        <v/>
      </c>
      <c r="L243" s="195">
        <f>L227-L241</f>
        <v/>
      </c>
      <c r="M243" s="195">
        <f>M227-M241</f>
        <v/>
      </c>
      <c r="N243" s="195">
        <f>N227-N241</f>
        <v/>
      </c>
      <c r="O243" s="195">
        <f>O227-O241</f>
        <v/>
      </c>
      <c r="Q243" s="195" t="n"/>
    </row>
  </sheetData>
  <pageMargins left="0.511811024" right="0.511811024" top="0.787401575" bottom="0.787401575" header="0.31496062" footer="0.31496062"/>
  <pageSetup orientation="portrait" paperSize="9" horizontalDpi="429496729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K17032"/>
  <sheetViews>
    <sheetView showGridLines="0" zoomScale="80" zoomScaleNormal="80" workbookViewId="0">
      <pane ySplit="1" topLeftCell="A5179" activePane="bottomLeft" state="frozen"/>
      <selection pane="bottomLeft" activeCell="F7" sqref="F7"/>
    </sheetView>
  </sheetViews>
  <sheetFormatPr baseColWidth="8" defaultColWidth="14.54296875" defaultRowHeight="12.5"/>
  <cols>
    <col width="11.453125" customWidth="1" style="17" min="1" max="1"/>
    <col width="86.36328125" customWidth="1" style="179" min="2" max="2"/>
    <col width="14.1796875" customWidth="1" style="11" min="3" max="3"/>
    <col width="14.1796875" customWidth="1" style="8" min="4" max="5"/>
    <col width="36.26953125" customWidth="1" style="211" min="6" max="6"/>
    <col width="5.81640625" customWidth="1" style="211" min="7" max="7"/>
    <col width="8.26953125" customWidth="1" style="9" min="8" max="8"/>
    <col width="10.54296875" customWidth="1" style="179" min="9" max="9"/>
    <col width="13.453125" customWidth="1" style="179" min="10" max="11"/>
    <col width="24.453125" customWidth="1" style="180" min="12" max="12"/>
  </cols>
  <sheetData>
    <row r="1">
      <c r="A1" s="18" t="inlineStr">
        <is>
          <t>Data</t>
        </is>
      </c>
      <c r="B1" s="13" t="inlineStr">
        <is>
          <t>Fornecedor</t>
        </is>
      </c>
      <c r="C1" s="14" t="inlineStr">
        <is>
          <t>Crédito</t>
        </is>
      </c>
      <c r="D1" s="15" t="inlineStr">
        <is>
          <t>Débito</t>
        </is>
      </c>
      <c r="E1" s="15" t="inlineStr">
        <is>
          <t>Saldo</t>
        </is>
      </c>
      <c r="F1" s="13" t="inlineStr">
        <is>
          <t>Classificação</t>
        </is>
      </c>
      <c r="G1" s="13" t="inlineStr">
        <is>
          <t>Ano</t>
        </is>
      </c>
      <c r="H1" s="212" t="inlineStr">
        <is>
          <t>C.M.</t>
        </is>
      </c>
      <c r="I1" s="13" t="inlineStr">
        <is>
          <t>Mês</t>
        </is>
      </c>
      <c r="J1" s="13" t="inlineStr">
        <is>
          <t>Banco</t>
        </is>
      </c>
      <c r="K1" s="13" t="inlineStr">
        <is>
          <t>Empresa</t>
        </is>
      </c>
    </row>
    <row r="2" hidden="1" s="180">
      <c r="A2" s="17" t="n">
        <v>45658</v>
      </c>
      <c r="B2" s="101" t="inlineStr">
        <is>
          <t>Saldo Inicial CEF</t>
        </is>
      </c>
      <c r="C2" s="102" t="n">
        <v>435332.04</v>
      </c>
      <c r="D2" s="102" t="n"/>
      <c r="E2" s="102" t="n">
        <v>435332.04</v>
      </c>
      <c r="F2" s="213" t="inlineStr">
        <is>
          <t>Saldo Inicial CEF</t>
        </is>
      </c>
      <c r="G2" s="172">
        <f>YEAR(A2)</f>
        <v/>
      </c>
      <c r="H2" s="214">
        <f>MONTH(A2)</f>
        <v/>
      </c>
      <c r="I2" s="179">
        <f>INDEX(mês[],Consolidado!H2,2)</f>
        <v/>
      </c>
      <c r="J2" s="179" t="inlineStr">
        <is>
          <t>CEF</t>
        </is>
      </c>
      <c r="K2" s="179" t="inlineStr">
        <is>
          <t>A IDEAL</t>
        </is>
      </c>
    </row>
    <row r="3" hidden="1" s="180">
      <c r="A3" s="17" t="n">
        <v>45659</v>
      </c>
      <c r="B3" s="101" t="inlineStr">
        <is>
          <t>TRANSFERÊNCIA ENTRE BANCOS CEF X ITAÚ - Transferência entre Bancos (100,00%);</t>
        </is>
      </c>
      <c r="C3" s="102" t="n"/>
      <c r="D3" s="102" t="n">
        <v>400000</v>
      </c>
      <c r="E3" s="102" t="n">
        <v>35332.03999999998</v>
      </c>
      <c r="F3" s="213" t="inlineStr">
        <is>
          <t>Transferência Emitida</t>
        </is>
      </c>
      <c r="G3" s="172">
        <f>YEAR(A3)</f>
        <v/>
      </c>
      <c r="H3" s="214">
        <f>MONTH(A3)</f>
        <v/>
      </c>
      <c r="I3" s="179">
        <f>INDEX(mês[],Consolidado!H3,2)</f>
        <v/>
      </c>
      <c r="J3" s="179" t="inlineStr">
        <is>
          <t>CEF</t>
        </is>
      </c>
      <c r="K3" s="179" t="inlineStr">
        <is>
          <t>A IDEAL</t>
        </is>
      </c>
    </row>
    <row r="4" hidden="1" s="180">
      <c r="A4" s="17" t="n">
        <v>45659</v>
      </c>
      <c r="B4" s="101" t="inlineStr">
        <is>
          <t>DEB IOF - JUROS BANCARIOS  (100,00%);</t>
        </is>
      </c>
      <c r="C4" s="102" t="n"/>
      <c r="D4" s="102" t="n">
        <v>22.79</v>
      </c>
      <c r="E4" s="102" t="n">
        <v>35309.24999999998</v>
      </c>
      <c r="F4" s="213" t="inlineStr">
        <is>
          <t>Juros Bancários</t>
        </is>
      </c>
      <c r="G4" s="172">
        <f>YEAR(A4)</f>
        <v/>
      </c>
      <c r="H4" s="214">
        <f>MONTH(A4)</f>
        <v/>
      </c>
      <c r="I4" s="179">
        <f>INDEX(mês[],Consolidado!H4,2)</f>
        <v/>
      </c>
      <c r="J4" s="179" t="inlineStr">
        <is>
          <t>CEF</t>
        </is>
      </c>
      <c r="K4" s="179" t="inlineStr">
        <is>
          <t>A IDEAL</t>
        </is>
      </c>
    </row>
    <row r="5" hidden="1" s="180">
      <c r="A5" s="17" t="n">
        <v>45659</v>
      </c>
      <c r="B5" s="101" t="inlineStr">
        <is>
          <t>DEB JUROS - JUROS BANCARIOS  (100,00%);</t>
        </is>
      </c>
      <c r="C5" s="102" t="n"/>
      <c r="D5" s="102" t="n">
        <v>363.04</v>
      </c>
      <c r="E5" s="102" t="n">
        <v>34946.20999999998</v>
      </c>
      <c r="F5" s="213" t="inlineStr">
        <is>
          <t>Juros Bancários</t>
        </is>
      </c>
      <c r="G5" s="172">
        <f>YEAR(A5)</f>
        <v/>
      </c>
      <c r="H5" s="214">
        <f>MONTH(A5)</f>
        <v/>
      </c>
      <c r="I5" s="179">
        <f>INDEX(mês[],Consolidado!H5,2)</f>
        <v/>
      </c>
      <c r="J5" s="179" t="inlineStr">
        <is>
          <t>CEF</t>
        </is>
      </c>
      <c r="K5" s="179" t="inlineStr">
        <is>
          <t>A IDEAL</t>
        </is>
      </c>
    </row>
    <row r="6" hidden="1" s="180">
      <c r="A6" s="17" t="n">
        <v>45660</v>
      </c>
      <c r="B6" s="101" t="inlineStr">
        <is>
          <t>BM 07 Hh - Recebimento de Clientes (100,00%);</t>
        </is>
      </c>
      <c r="C6" s="102" t="n">
        <v>112098.45</v>
      </c>
      <c r="D6" s="102" t="n"/>
      <c r="E6" s="102" t="n">
        <v>147044.66</v>
      </c>
      <c r="F6" s="213" t="inlineStr">
        <is>
          <t>Recebimento de Clientes</t>
        </is>
      </c>
      <c r="G6" s="172">
        <f>YEAR(A6)</f>
        <v/>
      </c>
      <c r="H6" s="214">
        <f>MONTH(A6)</f>
        <v/>
      </c>
      <c r="I6" s="179">
        <f>INDEX(mês[],Consolidado!H6,2)</f>
        <v/>
      </c>
      <c r="J6" s="179" t="inlineStr">
        <is>
          <t>CEF</t>
        </is>
      </c>
      <c r="K6" s="179" t="inlineStr">
        <is>
          <t>A IDEAL</t>
        </is>
      </c>
    </row>
    <row r="7" hidden="1" s="180">
      <c r="A7" s="17" t="n">
        <v>45660</v>
      </c>
      <c r="B7" s="101" t="inlineStr">
        <is>
          <t>BM 07 MATERIAIS - Recebimento de Clientes (100,00%);</t>
        </is>
      </c>
      <c r="C7" s="102" t="n">
        <v>70313.58</v>
      </c>
      <c r="D7" s="102" t="n"/>
      <c r="E7" s="102" t="n">
        <v>217358.24</v>
      </c>
      <c r="F7" s="213" t="inlineStr">
        <is>
          <t>Recebimento de Clientes</t>
        </is>
      </c>
      <c r="G7" s="172">
        <f>YEAR(A7)</f>
        <v/>
      </c>
      <c r="H7" s="214">
        <f>MONTH(A7)</f>
        <v/>
      </c>
      <c r="I7" s="179">
        <f>INDEX(mês[],Consolidado!H7,2)</f>
        <v/>
      </c>
      <c r="J7" s="179" t="inlineStr">
        <is>
          <t>CEF</t>
        </is>
      </c>
      <c r="K7" s="179" t="inlineStr">
        <is>
          <t>A IDEAL</t>
        </is>
      </c>
    </row>
    <row r="8" hidden="1" s="180">
      <c r="A8" s="17" t="n">
        <v>45660</v>
      </c>
      <c r="B8" s="101" t="inlineStr">
        <is>
          <t>BM 08 MATERIAIS - Recebimento de Clientes (100,00%);</t>
        </is>
      </c>
      <c r="C8" s="102" t="n">
        <v>7781.98</v>
      </c>
      <c r="D8" s="102" t="n"/>
      <c r="E8" s="102" t="n">
        <v>225140.22</v>
      </c>
      <c r="F8" s="213" t="inlineStr">
        <is>
          <t>Recebimento de Clientes</t>
        </is>
      </c>
      <c r="G8" s="172">
        <f>YEAR(A8)</f>
        <v/>
      </c>
      <c r="H8" s="214">
        <f>MONTH(A8)</f>
        <v/>
      </c>
      <c r="I8" s="179">
        <f>INDEX(mês[],Consolidado!H8,2)</f>
        <v/>
      </c>
      <c r="J8" s="179" t="inlineStr">
        <is>
          <t>CEF</t>
        </is>
      </c>
      <c r="K8" s="179" t="inlineStr">
        <is>
          <t>A IDEAL</t>
        </is>
      </c>
    </row>
    <row r="9" hidden="1" s="180">
      <c r="A9" s="17" t="n">
        <v>45660</v>
      </c>
      <c r="B9" s="101" t="inlineStr">
        <is>
          <t>RECIBO - Recebimento de Clientes (100,00%);</t>
        </is>
      </c>
      <c r="C9" s="102" t="n">
        <v>63350.67</v>
      </c>
      <c r="D9" s="102" t="n"/>
      <c r="E9" s="102" t="n">
        <v>288490.89</v>
      </c>
      <c r="F9" s="213" t="inlineStr">
        <is>
          <t>Recebimento de Clientes</t>
        </is>
      </c>
      <c r="G9" s="172">
        <f>YEAR(A9)</f>
        <v/>
      </c>
      <c r="H9" s="214">
        <f>MONTH(A9)</f>
        <v/>
      </c>
      <c r="I9" s="179">
        <f>INDEX(mês[],Consolidado!H9,2)</f>
        <v/>
      </c>
      <c r="J9" s="179" t="inlineStr">
        <is>
          <t>CEF</t>
        </is>
      </c>
      <c r="K9" s="179" t="inlineStr">
        <is>
          <t>A IDEAL</t>
        </is>
      </c>
    </row>
    <row r="10" hidden="1" s="180">
      <c r="A10" s="17" t="n">
        <v>45660</v>
      </c>
      <c r="B10" s="101" t="inlineStr">
        <is>
          <t>TRANSFERENCIA ENTRE BANCOS CEF X ITAÚ - Transferência entre Bancos (100,00%);</t>
        </is>
      </c>
      <c r="C10" s="102" t="n"/>
      <c r="D10" s="102" t="n">
        <v>268576.19</v>
      </c>
      <c r="E10" s="102" t="n">
        <v>19914.70000000001</v>
      </c>
      <c r="F10" s="213" t="inlineStr">
        <is>
          <t>Transferência Emitida</t>
        </is>
      </c>
      <c r="G10" s="172">
        <f>YEAR(A10)</f>
        <v/>
      </c>
      <c r="H10" s="214">
        <f>MONTH(A10)</f>
        <v/>
      </c>
      <c r="I10" s="179">
        <f>INDEX(mês[],Consolidado!H10,2)</f>
        <v/>
      </c>
      <c r="J10" s="179" t="inlineStr">
        <is>
          <t>CEF</t>
        </is>
      </c>
      <c r="K10" s="179" t="inlineStr">
        <is>
          <t>A IDEAL</t>
        </is>
      </c>
    </row>
    <row r="11" hidden="1" s="180">
      <c r="A11" s="17" t="n">
        <v>45663</v>
      </c>
      <c r="B11" s="101" t="inlineStr">
        <is>
          <t>EMPRESTIMO BANCO CAIXA / PEGO PARA PAGAR MERCANTIL - PAGAMENTOS EMPRESTIMOS (100,00%);</t>
        </is>
      </c>
      <c r="C11" s="102" t="n"/>
      <c r="D11" s="102" t="n">
        <v>19891.97</v>
      </c>
      <c r="E11" s="102" t="n">
        <v>22.73000000001412</v>
      </c>
      <c r="F11" s="213" t="inlineStr">
        <is>
          <t>Pagamento de Empréstimos Bancários</t>
        </is>
      </c>
      <c r="G11" s="172">
        <f>YEAR(A11)</f>
        <v/>
      </c>
      <c r="H11" s="214">
        <f>MONTH(A11)</f>
        <v/>
      </c>
      <c r="I11" s="179">
        <f>INDEX(mês[],Consolidado!H11,2)</f>
        <v/>
      </c>
      <c r="J11" s="179" t="inlineStr">
        <is>
          <t>CEF</t>
        </is>
      </c>
      <c r="K11" s="179" t="inlineStr">
        <is>
          <t>A IDEAL</t>
        </is>
      </c>
    </row>
    <row r="12" hidden="1" s="180">
      <c r="A12" s="17" t="n">
        <v>45663</v>
      </c>
      <c r="B12" s="101" t="inlineStr">
        <is>
          <t>RENDIMENTO APLICAÇÃO - Origens Financeiras (100,00%);</t>
        </is>
      </c>
      <c r="C12" s="102" t="n">
        <v>94.87</v>
      </c>
      <c r="D12" s="102" t="n"/>
      <c r="E12" s="102" t="n">
        <v>117.6000000000141</v>
      </c>
      <c r="F12" s="213" t="inlineStr">
        <is>
          <t>Juros Recebidos</t>
        </is>
      </c>
      <c r="G12" s="172">
        <f>YEAR(A12)</f>
        <v/>
      </c>
      <c r="H12" s="214">
        <f>MONTH(A12)</f>
        <v/>
      </c>
      <c r="I12" s="179">
        <f>INDEX(mês[],Consolidado!H12,2)</f>
        <v/>
      </c>
      <c r="J12" s="179" t="inlineStr">
        <is>
          <t>CEF</t>
        </is>
      </c>
      <c r="K12" s="179" t="inlineStr">
        <is>
          <t>A IDEAL</t>
        </is>
      </c>
    </row>
    <row r="13" hidden="1" s="180">
      <c r="A13" s="17" t="n">
        <v>45664</v>
      </c>
      <c r="B13" s="101" t="inlineStr">
        <is>
          <t>TRANSFERÊNCIA ENTRE BANCOS ITAÚ X CEF - Transferência entre Bancos (100,00%);</t>
        </is>
      </c>
      <c r="C13" s="102" t="n">
        <v>337744.57</v>
      </c>
      <c r="D13" s="102" t="n"/>
      <c r="E13" s="102" t="n">
        <v>337862.17</v>
      </c>
      <c r="F13" s="213" t="inlineStr">
        <is>
          <t>Transferência Recebida</t>
        </is>
      </c>
      <c r="G13" s="172">
        <f>YEAR(A13)</f>
        <v/>
      </c>
      <c r="H13" s="214">
        <f>MONTH(A13)</f>
        <v/>
      </c>
      <c r="I13" s="179">
        <f>INDEX(mês[],Consolidado!H13,2)</f>
        <v/>
      </c>
      <c r="J13" s="179" t="inlineStr">
        <is>
          <t>CEF</t>
        </is>
      </c>
      <c r="K13" s="179" t="inlineStr">
        <is>
          <t>A IDEAL</t>
        </is>
      </c>
    </row>
    <row r="14" hidden="1" s="180">
      <c r="A14" s="17" t="n">
        <v>45664</v>
      </c>
      <c r="B14" s="101" t="inlineStr">
        <is>
          <t>RENDIMENTO APLICAÇÃO - Origens Financeiras (100,00%);</t>
        </is>
      </c>
      <c r="C14" s="102" t="n">
        <v>0.04</v>
      </c>
      <c r="D14" s="102" t="n"/>
      <c r="E14" s="102" t="n">
        <v>337862.21</v>
      </c>
      <c r="F14" s="213" t="inlineStr">
        <is>
          <t>Juros Recebidos</t>
        </is>
      </c>
      <c r="G14" s="172">
        <f>YEAR(A14)</f>
        <v/>
      </c>
      <c r="H14" s="214">
        <f>MONTH(A14)</f>
        <v/>
      </c>
      <c r="I14" s="179">
        <f>INDEX(mês[],Consolidado!H14,2)</f>
        <v/>
      </c>
      <c r="J14" s="179" t="inlineStr">
        <is>
          <t>CEF</t>
        </is>
      </c>
      <c r="K14" s="179" t="inlineStr">
        <is>
          <t>A IDEAL</t>
        </is>
      </c>
    </row>
    <row r="15" hidden="1" s="180">
      <c r="A15" s="17" t="n">
        <v>45664</v>
      </c>
      <c r="B15" s="101" t="inlineStr">
        <is>
          <t>FOLHA PGTO REF. 12/2024 - SALARIO (100,00%);</t>
        </is>
      </c>
      <c r="C15" s="102" t="n"/>
      <c r="D15" s="102" t="n">
        <v>337862.17</v>
      </c>
      <c r="E15" s="102" t="n">
        <v>0.03999999997904524</v>
      </c>
      <c r="F15" s="213" t="inlineStr">
        <is>
          <t>SALARIO</t>
        </is>
      </c>
      <c r="G15" s="172">
        <f>YEAR(A15)</f>
        <v/>
      </c>
      <c r="H15" s="214">
        <f>MONTH(A15)</f>
        <v/>
      </c>
      <c r="I15" s="179">
        <f>INDEX(mês[],Consolidado!H15,2)</f>
        <v/>
      </c>
      <c r="J15" s="179" t="inlineStr">
        <is>
          <t>CEF</t>
        </is>
      </c>
      <c r="K15" s="179" t="inlineStr">
        <is>
          <t>A IDEAL</t>
        </is>
      </c>
    </row>
    <row r="16" hidden="1" s="180">
      <c r="A16" s="17" t="n">
        <v>45666</v>
      </c>
      <c r="B16" s="101" t="inlineStr">
        <is>
          <t>TARIFAS BANCÁRIAS - TARIFAS BANCARIAS (100,00%);</t>
        </is>
      </c>
      <c r="C16" s="102" t="n"/>
      <c r="D16" s="102" t="n">
        <v>205.8</v>
      </c>
      <c r="E16" s="102" t="n">
        <v>-205.760000000021</v>
      </c>
      <c r="F16" s="213" t="inlineStr">
        <is>
          <t>TARIFAS BANCARIAS</t>
        </is>
      </c>
      <c r="G16" s="172">
        <f>YEAR(A16)</f>
        <v/>
      </c>
      <c r="H16" s="214">
        <f>MONTH(A16)</f>
        <v/>
      </c>
      <c r="I16" s="179">
        <f>INDEX(mês[],Consolidado!H16,2)</f>
        <v/>
      </c>
      <c r="J16" s="179" t="inlineStr">
        <is>
          <t>CEF</t>
        </is>
      </c>
      <c r="K16" s="179" t="inlineStr">
        <is>
          <t>A IDEAL</t>
        </is>
      </c>
    </row>
    <row r="17" hidden="1" s="180">
      <c r="A17" s="17" t="n">
        <v>45667</v>
      </c>
      <c r="B17" s="101" t="inlineStr">
        <is>
          <t>VALOR DEPOSITADO PELA MOSAIC - Recebimento de Clientes (100,00%);</t>
        </is>
      </c>
      <c r="C17" s="102" t="n">
        <v>1791.49</v>
      </c>
      <c r="D17" s="102" t="n"/>
      <c r="E17" s="102" t="n">
        <v>1585.729999999979</v>
      </c>
      <c r="F17" s="213" t="inlineStr">
        <is>
          <t>Recebimento de Clientes</t>
        </is>
      </c>
      <c r="G17" s="172">
        <f>YEAR(A17)</f>
        <v/>
      </c>
      <c r="H17" s="214">
        <f>MONTH(A17)</f>
        <v/>
      </c>
      <c r="I17" s="179">
        <f>INDEX(mês[],Consolidado!H17,2)</f>
        <v/>
      </c>
      <c r="J17" s="179" t="inlineStr">
        <is>
          <t>CEF</t>
        </is>
      </c>
      <c r="K17" s="179" t="inlineStr">
        <is>
          <t>A IDEAL</t>
        </is>
      </c>
    </row>
    <row r="18" hidden="1" s="180">
      <c r="A18" s="17" t="n">
        <v>45667</v>
      </c>
      <c r="B18" s="101" t="inlineStr">
        <is>
          <t>IMOBILIARIO LOTE PARQUE OESTE - FINANCIAMENTO (100,00%);</t>
        </is>
      </c>
      <c r="C18" s="102" t="n"/>
      <c r="D18" s="102" t="n">
        <v>4302.43</v>
      </c>
      <c r="E18" s="102" t="n">
        <v>-2716.700000000021</v>
      </c>
      <c r="F18" s="213" t="inlineStr">
        <is>
          <t>Financiamentos</t>
        </is>
      </c>
      <c r="G18" s="172">
        <f>YEAR(A18)</f>
        <v/>
      </c>
      <c r="H18" s="214">
        <f>MONTH(A18)</f>
        <v/>
      </c>
      <c r="I18" s="179">
        <f>INDEX(mês[],Consolidado!H18,2)</f>
        <v/>
      </c>
      <c r="J18" s="179" t="inlineStr">
        <is>
          <t>CEF</t>
        </is>
      </c>
      <c r="K18" s="179" t="inlineStr">
        <is>
          <t>A IDEAL</t>
        </is>
      </c>
    </row>
    <row r="19" hidden="1" s="180">
      <c r="A19" s="17" t="n">
        <v>45667</v>
      </c>
      <c r="B19" s="101" t="inlineStr">
        <is>
          <t>TARIFAS BANCÁRIAS CEF - TARIFAS BANCARIAS (100,00%);</t>
        </is>
      </c>
      <c r="C19" s="102" t="n"/>
      <c r="D19" s="102" t="n">
        <v>564.98</v>
      </c>
      <c r="E19" s="102" t="n">
        <v>-3281.680000000021</v>
      </c>
      <c r="F19" s="213" t="inlineStr">
        <is>
          <t>TARIFAS BANCARIAS</t>
        </is>
      </c>
      <c r="G19" s="172">
        <f>YEAR(A19)</f>
        <v/>
      </c>
      <c r="H19" s="214">
        <f>MONTH(A19)</f>
        <v/>
      </c>
      <c r="I19" s="179">
        <f>INDEX(mês[],Consolidado!H19,2)</f>
        <v/>
      </c>
      <c r="J19" s="179" t="inlineStr">
        <is>
          <t>CEF</t>
        </is>
      </c>
      <c r="K19" s="179" t="inlineStr">
        <is>
          <t>A IDEAL</t>
        </is>
      </c>
    </row>
    <row r="20" hidden="1" s="180">
      <c r="A20" s="17" t="n">
        <v>45677</v>
      </c>
      <c r="B20" s="101" t="inlineStr">
        <is>
          <t>ADIANTAMENTO 40% - SALARIO (100,00%);</t>
        </is>
      </c>
      <c r="C20" s="102" t="n"/>
      <c r="D20" s="102" t="n">
        <v>34885.28</v>
      </c>
      <c r="E20" s="102" t="n">
        <v>-38166.96000000002</v>
      </c>
      <c r="F20" s="213" t="inlineStr">
        <is>
          <t>SALARIO</t>
        </is>
      </c>
      <c r="G20" s="172">
        <f>YEAR(A20)</f>
        <v/>
      </c>
      <c r="H20" s="214">
        <f>MONTH(A20)</f>
        <v/>
      </c>
      <c r="I20" s="179">
        <f>INDEX(mês[],Consolidado!H20,2)</f>
        <v/>
      </c>
      <c r="J20" s="179" t="inlineStr">
        <is>
          <t>CEF</t>
        </is>
      </c>
      <c r="K20" s="179" t="inlineStr">
        <is>
          <t>A IDEAL</t>
        </is>
      </c>
    </row>
    <row r="21" hidden="1" s="180">
      <c r="A21" s="17" t="n">
        <v>45677</v>
      </c>
      <c r="B21" s="101" t="inlineStr">
        <is>
          <t>TRANSFERENCIA ENTRE BANCOS ITAÚ X CEF - Transferência entre Bancos (100,00%);</t>
        </is>
      </c>
      <c r="C21" s="102" t="n">
        <v>50000</v>
      </c>
      <c r="D21" s="102" t="n"/>
      <c r="E21" s="102" t="n">
        <v>11833.03999999998</v>
      </c>
      <c r="F21" s="213" t="inlineStr">
        <is>
          <t>Transferência Recebida</t>
        </is>
      </c>
      <c r="G21" s="172">
        <f>YEAR(A21)</f>
        <v/>
      </c>
      <c r="H21" s="214">
        <f>MONTH(A21)</f>
        <v/>
      </c>
      <c r="I21" s="179">
        <f>INDEX(mês[],Consolidado!H21,2)</f>
        <v/>
      </c>
      <c r="J21" s="179" t="inlineStr">
        <is>
          <t>CEF</t>
        </is>
      </c>
      <c r="K21" s="179" t="inlineStr">
        <is>
          <t>A IDEAL</t>
        </is>
      </c>
    </row>
    <row r="22" hidden="1" s="180">
      <c r="A22" s="17" t="n">
        <v>45677</v>
      </c>
      <c r="B22" s="101" t="inlineStr">
        <is>
          <t>EMPRESTIMO BANCO CAIXA / CAPITAL DE GIRO R$ 300.000,00 - PAGAMENTOS EMPRESTIMOS (100,00%);</t>
        </is>
      </c>
      <c r="C22" s="102" t="n"/>
      <c r="D22" s="102" t="n">
        <v>15804.58</v>
      </c>
      <c r="E22" s="102" t="n">
        <v>-3971.540000000021</v>
      </c>
      <c r="F22" s="213" t="inlineStr">
        <is>
          <t>Pagamento de Empréstimos Bancários</t>
        </is>
      </c>
      <c r="G22" s="172">
        <f>YEAR(A22)</f>
        <v/>
      </c>
      <c r="H22" s="214">
        <f>MONTH(A22)</f>
        <v/>
      </c>
      <c r="I22" s="179">
        <f>INDEX(mês[],Consolidado!H22,2)</f>
        <v/>
      </c>
      <c r="J22" s="179" t="inlineStr">
        <is>
          <t>CEF</t>
        </is>
      </c>
      <c r="K22" s="179" t="inlineStr">
        <is>
          <t>A IDEAL</t>
        </is>
      </c>
    </row>
    <row r="23" hidden="1" s="180">
      <c r="A23" s="17" t="n">
        <v>45678</v>
      </c>
      <c r="B23" s="101" t="inlineStr">
        <is>
          <t>TRANSFERÊNCIA ENTRE BANCOS ITÁU X CEF - Transferência entre Bancos (100,00%);</t>
        </is>
      </c>
      <c r="C23" s="102" t="n">
        <v>4000</v>
      </c>
      <c r="D23" s="102" t="n"/>
      <c r="E23" s="102" t="n">
        <v>28.45999999997912</v>
      </c>
      <c r="F23" s="213" t="inlineStr">
        <is>
          <t>Transferência Recebida</t>
        </is>
      </c>
      <c r="G23" s="172">
        <f>YEAR(A23)</f>
        <v/>
      </c>
      <c r="H23" s="214">
        <f>MONTH(A23)</f>
        <v/>
      </c>
      <c r="I23" s="179">
        <f>INDEX(mês[],Consolidado!H23,2)</f>
        <v/>
      </c>
      <c r="J23" s="179" t="inlineStr">
        <is>
          <t>CEF</t>
        </is>
      </c>
      <c r="K23" s="179" t="inlineStr">
        <is>
          <t>A IDEAL</t>
        </is>
      </c>
    </row>
    <row r="24" hidden="1" s="180">
      <c r="A24" s="17" t="n">
        <v>45679</v>
      </c>
      <c r="B24" s="101" t="inlineStr">
        <is>
          <t>TARIFAS BANCÁRIAS  - TARIFAS BANCARIAS (100,00%);</t>
        </is>
      </c>
      <c r="C24" s="102" t="n"/>
      <c r="D24" s="102" t="n">
        <v>44.8</v>
      </c>
      <c r="E24" s="102" t="n">
        <v>-16.34000000002088</v>
      </c>
      <c r="F24" s="213" t="inlineStr">
        <is>
          <t>TARIFAS BANCARIAS</t>
        </is>
      </c>
      <c r="G24" s="172">
        <f>YEAR(A24)</f>
        <v/>
      </c>
      <c r="H24" s="214">
        <f>MONTH(A24)</f>
        <v/>
      </c>
      <c r="I24" s="179">
        <f>INDEX(mês[],Consolidado!H24,2)</f>
        <v/>
      </c>
      <c r="J24" s="179" t="inlineStr">
        <is>
          <t>CEF</t>
        </is>
      </c>
      <c r="K24" s="179" t="inlineStr">
        <is>
          <t>A IDEAL</t>
        </is>
      </c>
    </row>
    <row r="25" hidden="1" s="180">
      <c r="A25" s="17" t="n">
        <v>45688</v>
      </c>
      <c r="B25" s="101" t="inlineStr">
        <is>
          <t>TRANSFERENCIA ENTRE BANCOS ITAÚ X CEF - Transferência entre Bancos (100,00%);</t>
        </is>
      </c>
      <c r="C25" s="102" t="n">
        <v>10000</v>
      </c>
      <c r="D25" s="102" t="n"/>
      <c r="E25" s="102" t="n">
        <v>9983.65999999998</v>
      </c>
      <c r="F25" s="213" t="inlineStr">
        <is>
          <t>Transferência Recebida</t>
        </is>
      </c>
      <c r="G25" s="172">
        <f>YEAR(A25)</f>
        <v/>
      </c>
      <c r="H25" s="214">
        <f>MONTH(A25)</f>
        <v/>
      </c>
      <c r="I25" s="179">
        <f>INDEX(mês[],Consolidado!H25,2)</f>
        <v/>
      </c>
      <c r="J25" s="179" t="inlineStr">
        <is>
          <t>CEF</t>
        </is>
      </c>
      <c r="K25" s="179" t="inlineStr">
        <is>
          <t>A IDEAL</t>
        </is>
      </c>
    </row>
    <row r="26" hidden="1" s="180">
      <c r="A26" s="17" t="n">
        <v>45688</v>
      </c>
      <c r="B26" s="101" t="inlineStr">
        <is>
          <t>IMPOSTOS DEBITADOS EM CONTA CAIXA ECONOMICA - PARCELAMENTO (100,00%);</t>
        </is>
      </c>
      <c r="C26" s="102" t="n"/>
      <c r="D26" s="102" t="n">
        <v>19946.33</v>
      </c>
      <c r="E26" s="102" t="n">
        <v>-9962.670000000018</v>
      </c>
      <c r="F26" s="213" t="inlineStr">
        <is>
          <t xml:space="preserve">Parcelamento de Impostos Exercicio Anterior </t>
        </is>
      </c>
      <c r="G26" s="172">
        <f>YEAR(A26)</f>
        <v/>
      </c>
      <c r="H26" s="214">
        <f>MONTH(A26)</f>
        <v/>
      </c>
      <c r="I26" s="179">
        <f>INDEX(mês[],Consolidado!H26,2)</f>
        <v/>
      </c>
      <c r="J26" s="179" t="inlineStr">
        <is>
          <t>CEF</t>
        </is>
      </c>
      <c r="K26" s="179" t="inlineStr">
        <is>
          <t>A IDEAL</t>
        </is>
      </c>
    </row>
    <row r="27" hidden="1" s="180">
      <c r="A27" s="17" t="n">
        <v>45688</v>
      </c>
      <c r="B27" s="101" t="inlineStr">
        <is>
          <t>Saldo Final CEF</t>
        </is>
      </c>
      <c r="C27" s="102" t="n"/>
      <c r="D27" s="102" t="n">
        <v>-9962.670000000018</v>
      </c>
      <c r="E27" s="102" t="n">
        <v>-9962.670000000018</v>
      </c>
      <c r="F27" s="213" t="inlineStr">
        <is>
          <t>Saldo Final CEF</t>
        </is>
      </c>
      <c r="G27" s="172">
        <f>YEAR(A27)</f>
        <v/>
      </c>
      <c r="H27" s="214">
        <f>MONTH(A27)</f>
        <v/>
      </c>
      <c r="I27" s="179">
        <f>INDEX(mês[],Consolidado!H27,2)</f>
        <v/>
      </c>
      <c r="J27" s="179" t="inlineStr">
        <is>
          <t>CEF</t>
        </is>
      </c>
      <c r="K27" s="179" t="inlineStr">
        <is>
          <t>A IDEAL</t>
        </is>
      </c>
    </row>
    <row r="28" hidden="1" s="180">
      <c r="A28" s="17" t="n">
        <v>45691</v>
      </c>
      <c r="B28" s="101" t="inlineStr">
        <is>
          <t>BM 08 Hh - Recebimento de Clientes (100,00%);</t>
        </is>
      </c>
      <c r="C28" s="102" t="n">
        <v>83747.86</v>
      </c>
      <c r="D28" s="102" t="n"/>
      <c r="E28" s="102" t="n">
        <v>73785.18999999999</v>
      </c>
      <c r="F28" s="213" t="inlineStr">
        <is>
          <t>Recebimento de Clientes</t>
        </is>
      </c>
      <c r="G28" s="172">
        <f>YEAR(A28)</f>
        <v/>
      </c>
      <c r="H28" s="214">
        <f>MONTH(A28)</f>
        <v/>
      </c>
      <c r="I28" s="179">
        <f>INDEX(mês[],Consolidado!H28,2)</f>
        <v/>
      </c>
      <c r="J28" s="179" t="inlineStr">
        <is>
          <t>CEF</t>
        </is>
      </c>
      <c r="K28" s="179" t="inlineStr">
        <is>
          <t>A IDEAL</t>
        </is>
      </c>
    </row>
    <row r="29" hidden="1" s="180">
      <c r="A29" s="17" t="n">
        <v>45691</v>
      </c>
      <c r="B29" s="101" t="inlineStr">
        <is>
          <t>RECIBO LOCAÇÃO - Recebimento de Clientes (100,00%);</t>
        </is>
      </c>
      <c r="C29" s="102" t="n">
        <v>61307.10000000001</v>
      </c>
      <c r="D29" s="102" t="n"/>
      <c r="E29" s="102" t="n">
        <v>135092.29</v>
      </c>
      <c r="F29" s="213" t="inlineStr">
        <is>
          <t>Recebimento de Clientes</t>
        </is>
      </c>
      <c r="G29" s="172">
        <f>YEAR(A29)</f>
        <v/>
      </c>
      <c r="H29" s="214">
        <f>MONTH(A29)</f>
        <v/>
      </c>
      <c r="I29" s="179">
        <f>INDEX(mês[],Consolidado!H29,2)</f>
        <v/>
      </c>
      <c r="J29" s="179" t="inlineStr">
        <is>
          <t>CEF</t>
        </is>
      </c>
      <c r="K29" s="179" t="inlineStr">
        <is>
          <t>A IDEAL</t>
        </is>
      </c>
    </row>
    <row r="30" hidden="1" s="180">
      <c r="A30" s="17" t="n">
        <v>45691</v>
      </c>
      <c r="B30" s="101" t="inlineStr">
        <is>
          <t>BM 09 TINTAS - Recebimento de Clientes (100,00%);</t>
        </is>
      </c>
      <c r="C30" s="102" t="n">
        <v>11353.45</v>
      </c>
      <c r="D30" s="102" t="n"/>
      <c r="E30" s="102" t="n">
        <v>146445.74</v>
      </c>
      <c r="F30" s="213" t="inlineStr">
        <is>
          <t>Recebimento de Clientes</t>
        </is>
      </c>
      <c r="G30" s="172">
        <f>YEAR(A30)</f>
        <v/>
      </c>
      <c r="H30" s="214">
        <f>MONTH(A30)</f>
        <v/>
      </c>
      <c r="I30" s="179">
        <f>INDEX(mês[],Consolidado!H30,2)</f>
        <v/>
      </c>
      <c r="J30" s="179" t="inlineStr">
        <is>
          <t>CEF</t>
        </is>
      </c>
      <c r="K30" s="179" t="inlineStr">
        <is>
          <t>A IDEAL</t>
        </is>
      </c>
    </row>
    <row r="31" hidden="1" s="180">
      <c r="A31" s="17" t="n">
        <v>45691</v>
      </c>
      <c r="B31" s="101" t="inlineStr">
        <is>
          <t>BM 10 TINTAS - Recebimento de Clientes (100,00%);</t>
        </is>
      </c>
      <c r="C31" s="102" t="n">
        <v>18002.42</v>
      </c>
      <c r="D31" s="102" t="n"/>
      <c r="E31" s="102" t="n">
        <v>164448.16</v>
      </c>
      <c r="F31" s="213" t="inlineStr">
        <is>
          <t>Recebimento de Clientes</t>
        </is>
      </c>
      <c r="G31" s="172">
        <f>YEAR(A31)</f>
        <v/>
      </c>
      <c r="H31" s="214">
        <f>MONTH(A31)</f>
        <v/>
      </c>
      <c r="I31" s="179">
        <f>INDEX(mês[],Consolidado!H31,2)</f>
        <v/>
      </c>
      <c r="J31" s="179" t="inlineStr">
        <is>
          <t>CEF</t>
        </is>
      </c>
      <c r="K31" s="179" t="inlineStr">
        <is>
          <t>A IDEAL</t>
        </is>
      </c>
    </row>
    <row r="32" hidden="1" s="180">
      <c r="A32" s="17" t="n">
        <v>45691</v>
      </c>
      <c r="B32" s="101" t="inlineStr">
        <is>
          <t>DEB IOF E DEB JUROS CEF - JUROS BANCARIOS  (100,00%);</t>
        </is>
      </c>
      <c r="C32" s="102" t="n"/>
      <c r="D32" s="102" t="n">
        <v>289.39</v>
      </c>
      <c r="E32" s="102" t="n">
        <v>164158.77</v>
      </c>
      <c r="F32" s="213" t="inlineStr">
        <is>
          <t>Juros Bancários</t>
        </is>
      </c>
      <c r="G32" s="172">
        <f>YEAR(A32)</f>
        <v/>
      </c>
      <c r="H32" s="214">
        <f>MONTH(A32)</f>
        <v/>
      </c>
      <c r="I32" s="179">
        <f>INDEX(mês[],Consolidado!H32,2)</f>
        <v/>
      </c>
      <c r="J32" s="179" t="inlineStr">
        <is>
          <t>CEF</t>
        </is>
      </c>
      <c r="K32" s="179" t="inlineStr">
        <is>
          <t>A IDEAL</t>
        </is>
      </c>
    </row>
    <row r="33" hidden="1" s="180">
      <c r="A33" s="17" t="n">
        <v>45692</v>
      </c>
      <c r="B33" s="101" t="inlineStr">
        <is>
          <t>TRANSFERÊNCIA ENTRE BANCOS CEF X ITAÚ - Transferência entre Bancos (100,00%);</t>
        </is>
      </c>
      <c r="C33" s="102" t="n"/>
      <c r="D33" s="102" t="n">
        <v>164158.77</v>
      </c>
      <c r="E33" s="102" t="n">
        <v>0</v>
      </c>
      <c r="F33" s="213" t="inlineStr">
        <is>
          <t>Transferência Emitida</t>
        </is>
      </c>
      <c r="G33" s="172">
        <f>YEAR(A33)</f>
        <v/>
      </c>
      <c r="H33" s="214">
        <f>MONTH(A33)</f>
        <v/>
      </c>
      <c r="I33" s="179">
        <f>INDEX(mês[],Consolidado!H33,2)</f>
        <v/>
      </c>
      <c r="J33" s="179" t="inlineStr">
        <is>
          <t>CEF</t>
        </is>
      </c>
      <c r="K33" s="179" t="inlineStr">
        <is>
          <t>A IDEAL</t>
        </is>
      </c>
    </row>
    <row r="34" hidden="1" s="180">
      <c r="A34" s="17" t="n">
        <v>45693</v>
      </c>
      <c r="B34" s="101" t="inlineStr">
        <is>
          <t>BM 10 - Recebimento de Clientes (100,00%);</t>
        </is>
      </c>
      <c r="C34" s="102" t="n">
        <v>31444.71</v>
      </c>
      <c r="D34" s="102" t="n"/>
      <c r="E34" s="102" t="n">
        <v>31444.71</v>
      </c>
      <c r="F34" s="213" t="inlineStr">
        <is>
          <t>Recebimento de Clientes</t>
        </is>
      </c>
      <c r="G34" s="172">
        <f>YEAR(A34)</f>
        <v/>
      </c>
      <c r="H34" s="214">
        <f>MONTH(A34)</f>
        <v/>
      </c>
      <c r="I34" s="179">
        <f>INDEX(mês[],Consolidado!H34,2)</f>
        <v/>
      </c>
      <c r="J34" s="179" t="inlineStr">
        <is>
          <t>CEF</t>
        </is>
      </c>
      <c r="K34" s="179" t="inlineStr">
        <is>
          <t>A IDEAL</t>
        </is>
      </c>
    </row>
    <row r="35" hidden="1" s="180">
      <c r="A35" s="17" t="n">
        <v>45693</v>
      </c>
      <c r="B35" s="101" t="inlineStr">
        <is>
          <t>TRANSFERENCIA CEF X ITAÚ - Transferência entre Bancos (100,00%);</t>
        </is>
      </c>
      <c r="C35" s="102" t="n"/>
      <c r="D35" s="102" t="n">
        <v>31444.71</v>
      </c>
      <c r="E35" s="102" t="n">
        <v>0</v>
      </c>
      <c r="F35" s="213" t="inlineStr">
        <is>
          <t>Transferência Emitida</t>
        </is>
      </c>
      <c r="G35" s="172">
        <f>YEAR(A35)</f>
        <v/>
      </c>
      <c r="H35" s="214">
        <f>MONTH(A35)</f>
        <v/>
      </c>
      <c r="I35" s="179">
        <f>INDEX(mês[],Consolidado!H35,2)</f>
        <v/>
      </c>
      <c r="J35" s="179" t="inlineStr">
        <is>
          <t>CEF</t>
        </is>
      </c>
      <c r="K35" s="179" t="inlineStr">
        <is>
          <t>A IDEAL</t>
        </is>
      </c>
    </row>
    <row r="36" hidden="1" s="180">
      <c r="A36" s="17" t="n">
        <v>45694</v>
      </c>
      <c r="B36" s="101" t="inlineStr">
        <is>
          <t>TRANSFERÊNCIA ENTRE BANCOS ITAÚ X CEF - Transferência entre Bancos (100,00%);</t>
        </is>
      </c>
      <c r="C36" s="102" t="n">
        <v>370205.08</v>
      </c>
      <c r="D36" s="102" t="n"/>
      <c r="E36" s="102" t="n">
        <v>370205.08</v>
      </c>
      <c r="F36" s="213" t="inlineStr">
        <is>
          <t>Transferência Recebida</t>
        </is>
      </c>
      <c r="G36" s="172">
        <f>YEAR(A36)</f>
        <v/>
      </c>
      <c r="H36" s="214">
        <f>MONTH(A36)</f>
        <v/>
      </c>
      <c r="I36" s="179">
        <f>INDEX(mês[],Consolidado!H36,2)</f>
        <v/>
      </c>
      <c r="J36" s="179" t="inlineStr">
        <is>
          <t>CEF</t>
        </is>
      </c>
      <c r="K36" s="179" t="inlineStr">
        <is>
          <t>A IDEAL</t>
        </is>
      </c>
    </row>
    <row r="37" hidden="1" s="180">
      <c r="A37" s="17" t="n">
        <v>45694</v>
      </c>
      <c r="B37" s="101" t="inlineStr">
        <is>
          <t>TRANSFERÊNCIA ENTRE BANCOS ITAÚ X CEF - Transferência entre Bancos (100,00%);</t>
        </is>
      </c>
      <c r="C37" s="102" t="n">
        <v>20000</v>
      </c>
      <c r="D37" s="102" t="n"/>
      <c r="E37" s="102" t="n">
        <v>390205.08</v>
      </c>
      <c r="F37" s="213" t="inlineStr">
        <is>
          <t>Transferência Recebida</t>
        </is>
      </c>
      <c r="G37" s="172">
        <f>YEAR(A37)</f>
        <v/>
      </c>
      <c r="H37" s="214">
        <f>MONTH(A37)</f>
        <v/>
      </c>
      <c r="I37" s="179">
        <f>INDEX(mês[],Consolidado!H37,2)</f>
        <v/>
      </c>
      <c r="J37" s="179" t="inlineStr">
        <is>
          <t>CEF</t>
        </is>
      </c>
      <c r="K37" s="179" t="inlineStr">
        <is>
          <t>A IDEAL</t>
        </is>
      </c>
    </row>
    <row r="38" hidden="1" s="180">
      <c r="A38" s="17" t="n">
        <v>45694</v>
      </c>
      <c r="B38" s="101" t="inlineStr">
        <is>
          <t>FOLHA PAGAMENTO REF. 01/2025 - SALARIO (100,00%);</t>
        </is>
      </c>
      <c r="C38" s="102" t="n"/>
      <c r="D38" s="102" t="n">
        <v>370205.08</v>
      </c>
      <c r="E38" s="102" t="n">
        <v>20000</v>
      </c>
      <c r="F38" s="213" t="inlineStr">
        <is>
          <t>SALARIO</t>
        </is>
      </c>
      <c r="G38" s="172">
        <f>YEAR(A38)</f>
        <v/>
      </c>
      <c r="H38" s="214">
        <f>MONTH(A38)</f>
        <v/>
      </c>
      <c r="I38" s="179">
        <f>INDEX(mês[],Consolidado!H38,2)</f>
        <v/>
      </c>
      <c r="J38" s="179" t="inlineStr">
        <is>
          <t>CEF</t>
        </is>
      </c>
      <c r="K38" s="179" t="inlineStr">
        <is>
          <t>A IDEAL</t>
        </is>
      </c>
    </row>
    <row r="39" hidden="1" s="180">
      <c r="A39" s="17" t="n">
        <v>45694</v>
      </c>
      <c r="B39" s="101" t="inlineStr">
        <is>
          <t>EMPRESTIMO BANCO CAIXA / PEGO PARA PAGAR MERCANTIL - PAGAMENTOS EMPRESTIMOS (100,00%);</t>
        </is>
      </c>
      <c r="C39" s="102" t="n"/>
      <c r="D39" s="102" t="n">
        <v>19925.94</v>
      </c>
      <c r="E39" s="102" t="n">
        <v>74.06000000000131</v>
      </c>
      <c r="F39" s="213" t="inlineStr">
        <is>
          <t>Pagamento de Empréstimos Bancários</t>
        </is>
      </c>
      <c r="G39" s="172">
        <f>YEAR(A39)</f>
        <v/>
      </c>
      <c r="H39" s="214">
        <f>MONTH(A39)</f>
        <v/>
      </c>
      <c r="I39" s="179">
        <f>INDEX(mês[],Consolidado!H39,2)</f>
        <v/>
      </c>
      <c r="J39" s="179" t="inlineStr">
        <is>
          <t>CEF</t>
        </is>
      </c>
      <c r="K39" s="179" t="inlineStr">
        <is>
          <t>A IDEAL</t>
        </is>
      </c>
    </row>
    <row r="40" hidden="1" s="180">
      <c r="A40" s="17" t="n">
        <v>45694</v>
      </c>
      <c r="B40" s="101" t="inlineStr">
        <is>
          <t>BLOQUEIO JUDICIAL AÇÃO TRABALHISTA - DESPESAS COM PROCESSOS  (100,00%);</t>
        </is>
      </c>
      <c r="C40" s="102" t="n"/>
      <c r="D40" s="102" t="n">
        <v>82.39</v>
      </c>
      <c r="E40" s="102" t="n">
        <v>-8.329999999998691</v>
      </c>
      <c r="F40" s="213" t="inlineStr">
        <is>
          <t>Devolução de Pagamento Recebido</t>
        </is>
      </c>
      <c r="G40" s="172">
        <f>YEAR(A40)</f>
        <v/>
      </c>
      <c r="H40" s="214">
        <f>MONTH(A40)</f>
        <v/>
      </c>
      <c r="I40" s="179">
        <f>INDEX(mês[],Consolidado!H40,2)</f>
        <v/>
      </c>
      <c r="J40" s="179" t="inlineStr">
        <is>
          <t>CEF</t>
        </is>
      </c>
      <c r="K40" s="179" t="inlineStr">
        <is>
          <t>A IDEAL</t>
        </is>
      </c>
    </row>
    <row r="41" hidden="1" s="180">
      <c r="A41" s="17" t="n">
        <v>45698</v>
      </c>
      <c r="B41" s="101" t="inlineStr">
        <is>
          <t>DB T CESTA / DEB TARIFA - TARIFAS BANCARIAS (100,00%);</t>
        </is>
      </c>
      <c r="C41" s="102" t="n"/>
      <c r="D41" s="102" t="n">
        <v>390.6</v>
      </c>
      <c r="E41" s="102" t="n">
        <v>-398.9299999999987</v>
      </c>
      <c r="F41" s="213" t="inlineStr">
        <is>
          <t>TARIFAS BANCARIAS</t>
        </is>
      </c>
      <c r="G41" s="172">
        <f>YEAR(A41)</f>
        <v/>
      </c>
      <c r="H41" s="214">
        <f>MONTH(A41)</f>
        <v/>
      </c>
      <c r="I41" s="179">
        <f>INDEX(mês[],Consolidado!H41,2)</f>
        <v/>
      </c>
      <c r="J41" s="179" t="inlineStr">
        <is>
          <t>CEF</t>
        </is>
      </c>
      <c r="K41" s="179" t="inlineStr">
        <is>
          <t>A IDEAL</t>
        </is>
      </c>
    </row>
    <row r="42" hidden="1" s="180">
      <c r="A42" s="17" t="n">
        <v>45698</v>
      </c>
      <c r="B42" s="101" t="inlineStr">
        <is>
          <t>TARIFAS BANCARIAS (SEGURADORA) - TARIFAS BANCARIAS (100,00%);</t>
        </is>
      </c>
      <c r="C42" s="102" t="n"/>
      <c r="D42" s="102" t="n">
        <v>375.98</v>
      </c>
      <c r="E42" s="102" t="n">
        <v>-774.9099999999987</v>
      </c>
      <c r="F42" s="213" t="inlineStr">
        <is>
          <t>TARIFAS BANCARIAS</t>
        </is>
      </c>
      <c r="G42" s="172">
        <f>YEAR(A42)</f>
        <v/>
      </c>
      <c r="H42" s="214">
        <f>MONTH(A42)</f>
        <v/>
      </c>
      <c r="I42" s="179">
        <f>INDEX(mês[],Consolidado!H42,2)</f>
        <v/>
      </c>
      <c r="J42" s="179" t="inlineStr">
        <is>
          <t>CEF</t>
        </is>
      </c>
      <c r="K42" s="179" t="inlineStr">
        <is>
          <t>A IDEAL</t>
        </is>
      </c>
    </row>
    <row r="43" hidden="1" s="180">
      <c r="A43" s="17" t="n">
        <v>45698</v>
      </c>
      <c r="B43" s="101" t="inlineStr">
        <is>
          <t>IMOBILIARIO LOTE PARQUE OESTE - FINANCIAMENTO (100,00%);</t>
        </is>
      </c>
      <c r="C43" s="102" t="n"/>
      <c r="D43" s="102" t="n">
        <v>4302.43</v>
      </c>
      <c r="E43" s="102" t="n">
        <v>-5077.339999999999</v>
      </c>
      <c r="F43" s="213" t="inlineStr">
        <is>
          <t>Financiamentos</t>
        </is>
      </c>
      <c r="G43" s="172">
        <f>YEAR(A43)</f>
        <v/>
      </c>
      <c r="H43" s="214">
        <f>MONTH(A43)</f>
        <v/>
      </c>
      <c r="I43" s="179">
        <f>INDEX(mês[],Consolidado!H43,2)</f>
        <v/>
      </c>
      <c r="J43" s="179" t="inlineStr">
        <is>
          <t>CEF</t>
        </is>
      </c>
      <c r="K43" s="179" t="inlineStr">
        <is>
          <t>A IDEAL</t>
        </is>
      </c>
    </row>
    <row r="44" hidden="1" s="180">
      <c r="A44" s="17" t="n">
        <v>45699</v>
      </c>
      <c r="B44" s="101" t="inlineStr">
        <is>
          <t>ESTORNO DO PEDIDO 7450 - DESPESAS COM PROCESSOS  (100,00%);</t>
        </is>
      </c>
      <c r="C44" s="102" t="n">
        <v>82.39</v>
      </c>
      <c r="D44" s="102" t="n"/>
      <c r="E44" s="102" t="n">
        <v>-4994.949999999999</v>
      </c>
      <c r="F44" s="213" t="inlineStr">
        <is>
          <t>Devolução / Estorno de Pagamento</t>
        </is>
      </c>
      <c r="G44" s="172">
        <f>YEAR(A44)</f>
        <v/>
      </c>
      <c r="H44" s="214">
        <f>MONTH(A44)</f>
        <v/>
      </c>
      <c r="I44" s="179">
        <f>INDEX(mês[],Consolidado!H44,2)</f>
        <v/>
      </c>
      <c r="J44" s="179" t="inlineStr">
        <is>
          <t>CEF</t>
        </is>
      </c>
      <c r="K44" s="179" t="inlineStr">
        <is>
          <t>A IDEAL</t>
        </is>
      </c>
    </row>
    <row r="45" hidden="1" s="180">
      <c r="A45" s="17" t="n">
        <v>45705</v>
      </c>
      <c r="B45" s="101" t="inlineStr">
        <is>
          <t>BM 09 - Recebimento de Clientes (100,00%);</t>
        </is>
      </c>
      <c r="C45" s="102" t="n">
        <v>912415.3100000001</v>
      </c>
      <c r="D45" s="102" t="n"/>
      <c r="E45" s="102" t="n">
        <v>907420.3600000001</v>
      </c>
      <c r="F45" s="213" t="inlineStr">
        <is>
          <t>Recebimento de Clientes</t>
        </is>
      </c>
      <c r="G45" s="172">
        <f>YEAR(A45)</f>
        <v/>
      </c>
      <c r="H45" s="214">
        <f>MONTH(A45)</f>
        <v/>
      </c>
      <c r="I45" s="179">
        <f>INDEX(mês[],Consolidado!H45,2)</f>
        <v/>
      </c>
      <c r="J45" s="179" t="inlineStr">
        <is>
          <t>CEF</t>
        </is>
      </c>
      <c r="K45" s="179" t="inlineStr">
        <is>
          <t>A IDEAL</t>
        </is>
      </c>
    </row>
    <row r="46" hidden="1" s="180">
      <c r="A46" s="17" t="n">
        <v>45705</v>
      </c>
      <c r="B46" s="101" t="inlineStr">
        <is>
          <t>TRANSFERÊNCIA ENTRE BANCOS CEF X SAFRA - Transferência entre Bancos (100,00%);</t>
        </is>
      </c>
      <c r="C46" s="102" t="n"/>
      <c r="D46" s="102" t="n">
        <v>103376.65</v>
      </c>
      <c r="E46" s="102" t="n">
        <v>804043.7100000001</v>
      </c>
      <c r="F46" s="213" t="inlineStr">
        <is>
          <t>Transferência Emitida</t>
        </is>
      </c>
      <c r="G46" s="172">
        <f>YEAR(A46)</f>
        <v/>
      </c>
      <c r="H46" s="214">
        <f>MONTH(A46)</f>
        <v/>
      </c>
      <c r="I46" s="179">
        <f>INDEX(mês[],Consolidado!H46,2)</f>
        <v/>
      </c>
      <c r="J46" s="179" t="inlineStr">
        <is>
          <t>CEF</t>
        </is>
      </c>
      <c r="K46" s="179" t="inlineStr">
        <is>
          <t>A IDEAL</t>
        </is>
      </c>
    </row>
    <row r="47" hidden="1" s="180">
      <c r="A47" s="17" t="n">
        <v>45705</v>
      </c>
      <c r="B47" s="101" t="inlineStr">
        <is>
          <t>TRANSFERÊNCIA ENTRE BANCOS CEF X ITAÚ - Transferência entre Bancos (100,00%);</t>
        </is>
      </c>
      <c r="C47" s="102" t="n"/>
      <c r="D47" s="102" t="n">
        <v>350000</v>
      </c>
      <c r="E47" s="102" t="n">
        <v>454043.7100000001</v>
      </c>
      <c r="F47" s="213" t="inlineStr">
        <is>
          <t>Transferência Emitida</t>
        </is>
      </c>
      <c r="G47" s="172">
        <f>YEAR(A47)</f>
        <v/>
      </c>
      <c r="H47" s="214">
        <f>MONTH(A47)</f>
        <v/>
      </c>
      <c r="I47" s="179">
        <f>INDEX(mês[],Consolidado!H47,2)</f>
        <v/>
      </c>
      <c r="J47" s="179" t="inlineStr">
        <is>
          <t>CEF</t>
        </is>
      </c>
      <c r="K47" s="179" t="inlineStr">
        <is>
          <t>A IDEAL</t>
        </is>
      </c>
    </row>
    <row r="48" hidden="1" s="180">
      <c r="A48" s="17" t="n">
        <v>45706</v>
      </c>
      <c r="B48" s="101" t="inlineStr">
        <is>
          <t>TRANSFERÊNCIA ENTRE BANCOS CEF X ITAÚ - Transferência entre Bancos (100,00%);</t>
        </is>
      </c>
      <c r="C48" s="102" t="n"/>
      <c r="D48" s="102" t="n">
        <v>400000</v>
      </c>
      <c r="E48" s="102" t="n">
        <v>54043.71000000008</v>
      </c>
      <c r="F48" s="213" t="inlineStr">
        <is>
          <t>Transferência Emitida</t>
        </is>
      </c>
      <c r="G48" s="172">
        <f>YEAR(A48)</f>
        <v/>
      </c>
      <c r="H48" s="214">
        <f>MONTH(A48)</f>
        <v/>
      </c>
      <c r="I48" s="179">
        <f>INDEX(mês[],Consolidado!H48,2)</f>
        <v/>
      </c>
      <c r="J48" s="179" t="inlineStr">
        <is>
          <t>CEF</t>
        </is>
      </c>
      <c r="K48" s="179" t="inlineStr">
        <is>
          <t>A IDEAL</t>
        </is>
      </c>
    </row>
    <row r="49" hidden="1" s="180">
      <c r="A49" s="17" t="n">
        <v>45706</v>
      </c>
      <c r="B49" s="101" t="inlineStr">
        <is>
          <t>EMPRESTIMO BANCO CAIXA / CAPITAL DE GIRO R$ 300.000,00 - PAGAMENTOS EMPRESTIMOS (100,00%);</t>
        </is>
      </c>
      <c r="C49" s="102" t="n"/>
      <c r="D49" s="102" t="n">
        <v>15804.58</v>
      </c>
      <c r="E49" s="102" t="n">
        <v>38239.13000000008</v>
      </c>
      <c r="F49" s="213" t="inlineStr">
        <is>
          <t>Pagamento de Empréstimos Bancários</t>
        </is>
      </c>
      <c r="G49" s="172">
        <f>YEAR(A49)</f>
        <v/>
      </c>
      <c r="H49" s="214">
        <f>MONTH(A49)</f>
        <v/>
      </c>
      <c r="I49" s="179">
        <f>INDEX(mês[],Consolidado!H49,2)</f>
        <v/>
      </c>
      <c r="J49" s="179" t="inlineStr">
        <is>
          <t>CEF</t>
        </is>
      </c>
      <c r="K49" s="179" t="inlineStr">
        <is>
          <t>A IDEAL</t>
        </is>
      </c>
    </row>
    <row r="50" hidden="1" s="180">
      <c r="A50" s="17" t="n">
        <v>45708</v>
      </c>
      <c r="B50" s="101" t="inlineStr">
        <is>
          <t>TRANSFERÊNCIA ENTRE BANCOS ITAÚ X CEF - Transferência entre Bancos (100,00%);</t>
        </is>
      </c>
      <c r="C50" s="102" t="n">
        <v>14158.03</v>
      </c>
      <c r="D50" s="102" t="n"/>
      <c r="E50" s="102" t="n">
        <v>52397.16000000008</v>
      </c>
      <c r="F50" s="213" t="inlineStr">
        <is>
          <t>Transferência Recebida</t>
        </is>
      </c>
      <c r="G50" s="172">
        <f>YEAR(A50)</f>
        <v/>
      </c>
      <c r="H50" s="214">
        <f>MONTH(A50)</f>
        <v/>
      </c>
      <c r="I50" s="179">
        <f>INDEX(mês[],Consolidado!H50,2)</f>
        <v/>
      </c>
      <c r="J50" s="179" t="inlineStr">
        <is>
          <t>CEF</t>
        </is>
      </c>
      <c r="K50" s="179" t="inlineStr">
        <is>
          <t>A IDEAL</t>
        </is>
      </c>
    </row>
    <row r="51" hidden="1" s="180">
      <c r="A51" s="17" t="n">
        <v>45708</v>
      </c>
      <c r="B51" s="101" t="inlineStr">
        <is>
          <t>ADIANTAMENTO 40% - SALARIO (100,00%);</t>
        </is>
      </c>
      <c r="C51" s="102" t="n"/>
      <c r="D51" s="102" t="n">
        <v>32397.16</v>
      </c>
      <c r="E51" s="102" t="n">
        <v>20000.00000000008</v>
      </c>
      <c r="F51" s="213" t="inlineStr">
        <is>
          <t>SALARIO</t>
        </is>
      </c>
      <c r="G51" s="172">
        <f>YEAR(A51)</f>
        <v/>
      </c>
      <c r="H51" s="214">
        <f>MONTH(A51)</f>
        <v/>
      </c>
      <c r="I51" s="179">
        <f>INDEX(mês[],Consolidado!H51,2)</f>
        <v/>
      </c>
      <c r="J51" s="179" t="inlineStr">
        <is>
          <t>CEF</t>
        </is>
      </c>
      <c r="K51" s="179" t="inlineStr">
        <is>
          <t>A IDEAL</t>
        </is>
      </c>
    </row>
    <row r="52" hidden="1" s="180">
      <c r="A52" s="17" t="n">
        <v>45712</v>
      </c>
      <c r="B52" s="101" t="inlineStr">
        <is>
          <t>DEB TARIFA  - TARIFAS BANCARIAS (100,00%);</t>
        </is>
      </c>
      <c r="C52" s="102" t="n"/>
      <c r="D52" s="102" t="n">
        <v>40.6</v>
      </c>
      <c r="E52" s="102" t="n">
        <v>19959.40000000008</v>
      </c>
      <c r="F52" s="213" t="inlineStr">
        <is>
          <t>TARIFAS BANCARIAS</t>
        </is>
      </c>
      <c r="G52" s="172">
        <f>YEAR(A52)</f>
        <v/>
      </c>
      <c r="H52" s="214">
        <f>MONTH(A52)</f>
        <v/>
      </c>
      <c r="I52" s="179">
        <f>INDEX(mês[],Consolidado!H52,2)</f>
        <v/>
      </c>
      <c r="J52" s="179" t="inlineStr">
        <is>
          <t>CEF</t>
        </is>
      </c>
      <c r="K52" s="179" t="inlineStr">
        <is>
          <t>A IDEAL</t>
        </is>
      </c>
    </row>
    <row r="53" hidden="1" s="180">
      <c r="A53" s="17" t="n">
        <v>45716</v>
      </c>
      <c r="B53" s="101" t="inlineStr">
        <is>
          <t>BM 11 - Recebimento de Clientes (100,00%);</t>
        </is>
      </c>
      <c r="C53" s="102" t="n">
        <v>150167.39</v>
      </c>
      <c r="D53" s="102" t="n"/>
      <c r="E53" s="102" t="n">
        <v>170126.7900000001</v>
      </c>
      <c r="F53" s="213" t="inlineStr">
        <is>
          <t>Recebimento de Clientes</t>
        </is>
      </c>
      <c r="G53" s="172">
        <f>YEAR(A53)</f>
        <v/>
      </c>
      <c r="H53" s="214">
        <f>MONTH(A53)</f>
        <v/>
      </c>
      <c r="I53" s="179">
        <f>INDEX(mês[],Consolidado!H53,2)</f>
        <v/>
      </c>
      <c r="J53" s="179" t="inlineStr">
        <is>
          <t>CEF</t>
        </is>
      </c>
      <c r="K53" s="179" t="inlineStr">
        <is>
          <t>A IDEAL</t>
        </is>
      </c>
    </row>
    <row r="54" hidden="1" s="180">
      <c r="A54" s="17" t="n">
        <v>45716</v>
      </c>
      <c r="B54" s="101" t="inlineStr">
        <is>
          <t>TRANSFERÊNCIA ENTRE BANCOS CEF X SAFRA - Transferência entre Bancos (100,00%);</t>
        </is>
      </c>
      <c r="C54" s="102" t="n"/>
      <c r="D54" s="102" t="n">
        <v>19106.15</v>
      </c>
      <c r="E54" s="102" t="n">
        <v>151020.6400000001</v>
      </c>
      <c r="F54" s="213" t="inlineStr">
        <is>
          <t>Transferência Emitida</t>
        </is>
      </c>
      <c r="G54" s="172">
        <f>YEAR(A54)</f>
        <v/>
      </c>
      <c r="H54" s="214">
        <f>MONTH(A54)</f>
        <v/>
      </c>
      <c r="I54" s="179">
        <f>INDEX(mês[],Consolidado!H54,2)</f>
        <v/>
      </c>
      <c r="J54" s="179" t="inlineStr">
        <is>
          <t>CEF</t>
        </is>
      </c>
      <c r="K54" s="179" t="inlineStr">
        <is>
          <t>A IDEAL</t>
        </is>
      </c>
    </row>
    <row r="55" hidden="1" s="180">
      <c r="A55" s="17" t="n">
        <v>45716</v>
      </c>
      <c r="B55" s="101" t="inlineStr">
        <is>
          <t>TRANSFERÊNCIA ENTRE BANCOS CEF X ITAÚ - Transferência entre Bancos (100,00%);</t>
        </is>
      </c>
      <c r="C55" s="102" t="n"/>
      <c r="D55" s="102" t="n">
        <v>100925.9</v>
      </c>
      <c r="E55" s="102" t="n">
        <v>50094.74000000011</v>
      </c>
      <c r="F55" s="213" t="inlineStr">
        <is>
          <t>Transferência Emitida</t>
        </is>
      </c>
      <c r="G55" s="172">
        <f>YEAR(A55)</f>
        <v/>
      </c>
      <c r="H55" s="214">
        <f>MONTH(A55)</f>
        <v/>
      </c>
      <c r="I55" s="179">
        <f>INDEX(mês[],Consolidado!H55,2)</f>
        <v/>
      </c>
      <c r="J55" s="179" t="inlineStr">
        <is>
          <t>CEF</t>
        </is>
      </c>
      <c r="K55" s="179" t="inlineStr">
        <is>
          <t>A IDEAL</t>
        </is>
      </c>
    </row>
    <row r="56" hidden="1" s="180">
      <c r="A56" s="17" t="n">
        <v>45716</v>
      </c>
      <c r="B56" s="101" t="inlineStr">
        <is>
          <t>2º PARCELA PLR 2024 VLI - PLR (100,00%);</t>
        </is>
      </c>
      <c r="C56" s="102" t="n"/>
      <c r="D56" s="102" t="n">
        <v>27103.73</v>
      </c>
      <c r="E56" s="102" t="n">
        <v>22991.01000000011</v>
      </c>
      <c r="F56" s="213" t="inlineStr">
        <is>
          <t>PLR</t>
        </is>
      </c>
      <c r="G56" s="172">
        <f>YEAR(A56)</f>
        <v/>
      </c>
      <c r="H56" s="214">
        <f>MONTH(A56)</f>
        <v/>
      </c>
      <c r="I56" s="179">
        <f>INDEX(mês[],Consolidado!H56,2)</f>
        <v/>
      </c>
      <c r="J56" s="179" t="inlineStr">
        <is>
          <t>CEF</t>
        </is>
      </c>
      <c r="K56" s="179" t="inlineStr">
        <is>
          <t>A IDEAL</t>
        </is>
      </c>
    </row>
    <row r="57" hidden="1" s="180">
      <c r="A57" s="17" t="n">
        <v>45716</v>
      </c>
      <c r="B57" s="101" t="inlineStr">
        <is>
          <t>IMPOSTOS DEBITADOS EM CONTA CAIXA ECONOMICA - PARCELAMENTO (100,00%);</t>
        </is>
      </c>
      <c r="C57" s="102" t="n"/>
      <c r="D57" s="102" t="n">
        <v>20094.74</v>
      </c>
      <c r="E57" s="102" t="n">
        <v>2896.270000000106</v>
      </c>
      <c r="F57" s="213" t="inlineStr">
        <is>
          <t xml:space="preserve">Parcelamento de Impostos Exercicio Anterior </t>
        </is>
      </c>
      <c r="G57" s="172">
        <f>YEAR(A57)</f>
        <v/>
      </c>
      <c r="H57" s="214">
        <f>MONTH(A57)</f>
        <v/>
      </c>
      <c r="I57" s="179">
        <f>INDEX(mês[],Consolidado!H57,2)</f>
        <v/>
      </c>
      <c r="J57" s="179" t="inlineStr">
        <is>
          <t>CEF</t>
        </is>
      </c>
      <c r="K57" s="179" t="inlineStr">
        <is>
          <t>A IDEAL</t>
        </is>
      </c>
    </row>
    <row r="58" hidden="1" s="180">
      <c r="A58" s="17" t="n">
        <v>45716</v>
      </c>
      <c r="B58" s="101" t="inlineStr">
        <is>
          <t>Saldo Final CEF</t>
        </is>
      </c>
      <c r="C58" s="102" t="n"/>
      <c r="D58" s="102" t="n">
        <v>2896.270000000106</v>
      </c>
      <c r="E58" s="102" t="n">
        <v>2896.270000000106</v>
      </c>
      <c r="F58" s="213" t="inlineStr">
        <is>
          <t>Saldo Final CEF</t>
        </is>
      </c>
      <c r="G58" s="172">
        <f>YEAR(A58)</f>
        <v/>
      </c>
      <c r="H58" s="214">
        <f>MONTH(A58)</f>
        <v/>
      </c>
      <c r="I58" s="179">
        <f>INDEX(mês[],Consolidado!H58,2)</f>
        <v/>
      </c>
      <c r="J58" s="179" t="inlineStr">
        <is>
          <t>CEF</t>
        </is>
      </c>
      <c r="K58" s="179" t="inlineStr">
        <is>
          <t>A IDEAL</t>
        </is>
      </c>
    </row>
    <row r="59" hidden="1" s="180">
      <c r="A59" s="17" t="n">
        <v>45721</v>
      </c>
      <c r="B59" s="101" t="inlineStr">
        <is>
          <t>DEB IOF E DEB JUROS BANCO CEF - JUROS BANCARIOS  (100,00%);</t>
        </is>
      </c>
      <c r="C59" s="102" t="n"/>
      <c r="D59" s="102" t="n">
        <v>212.1</v>
      </c>
      <c r="E59" s="102" t="n">
        <v>2684.170000000106</v>
      </c>
      <c r="F59" s="213" t="inlineStr">
        <is>
          <t>Juros Bancários</t>
        </is>
      </c>
      <c r="G59" s="172">
        <f>YEAR(A59)</f>
        <v/>
      </c>
      <c r="H59" s="214">
        <f>MONTH(A59)</f>
        <v/>
      </c>
      <c r="I59" s="179">
        <f>INDEX(mês[],Consolidado!H59,2)</f>
        <v/>
      </c>
      <c r="J59" s="179" t="inlineStr">
        <is>
          <t>CEF</t>
        </is>
      </c>
      <c r="K59" s="179" t="inlineStr">
        <is>
          <t>A IDEAL</t>
        </is>
      </c>
    </row>
    <row r="60" hidden="1" s="180">
      <c r="A60" s="17" t="n">
        <v>45722</v>
      </c>
      <c r="B60" s="101" t="inlineStr">
        <is>
          <t>TRANSFERÊNCIA ENTRE BANCOS ITAÚ X CEF - Transferência entre Bancos (100,00%);</t>
        </is>
      </c>
      <c r="C60" s="102" t="n">
        <v>370000</v>
      </c>
      <c r="D60" s="102" t="n"/>
      <c r="E60" s="102" t="n">
        <v>372684.1700000001</v>
      </c>
      <c r="F60" s="213" t="inlineStr">
        <is>
          <t>Transferência Recebida</t>
        </is>
      </c>
      <c r="G60" s="172">
        <f>YEAR(A60)</f>
        <v/>
      </c>
      <c r="H60" s="214">
        <f>MONTH(A60)</f>
        <v/>
      </c>
      <c r="I60" s="179">
        <f>INDEX(mês[],Consolidado!H60,2)</f>
        <v/>
      </c>
      <c r="J60" s="179" t="inlineStr">
        <is>
          <t>CEF</t>
        </is>
      </c>
      <c r="K60" s="179" t="inlineStr">
        <is>
          <t>A IDEAL</t>
        </is>
      </c>
    </row>
    <row r="61" hidden="1" s="180">
      <c r="A61" s="17" t="n">
        <v>45722</v>
      </c>
      <c r="B61" s="101" t="inlineStr">
        <is>
          <t>DEB TARIFA - TARIFAS BANCARIAS (100,00%);</t>
        </is>
      </c>
      <c r="C61" s="102" t="n"/>
      <c r="D61" s="102" t="n">
        <v>35</v>
      </c>
      <c r="E61" s="102" t="n">
        <v>372649.1700000001</v>
      </c>
      <c r="F61" s="213" t="inlineStr">
        <is>
          <t>TARIFAS BANCARIAS</t>
        </is>
      </c>
      <c r="G61" s="172">
        <f>YEAR(A61)</f>
        <v/>
      </c>
      <c r="H61" s="214">
        <f>MONTH(A61)</f>
        <v/>
      </c>
      <c r="I61" s="179">
        <f>INDEX(mês[],Consolidado!H61,2)</f>
        <v/>
      </c>
      <c r="J61" s="179" t="inlineStr">
        <is>
          <t>CEF</t>
        </is>
      </c>
      <c r="K61" s="179" t="inlineStr">
        <is>
          <t>A IDEAL</t>
        </is>
      </c>
    </row>
    <row r="62" hidden="1" s="180">
      <c r="A62" s="17" t="n">
        <v>45722</v>
      </c>
      <c r="B62" s="101" t="inlineStr">
        <is>
          <t>FOLHA PGTO REF. MÊS 02/2025 - SALARIO (100,00%);</t>
        </is>
      </c>
      <c r="C62" s="102" t="n"/>
      <c r="D62" s="102" t="n">
        <v>373323.12</v>
      </c>
      <c r="E62" s="102" t="n">
        <v>-673.9499999998952</v>
      </c>
      <c r="F62" s="213" t="inlineStr">
        <is>
          <t>SALARIO</t>
        </is>
      </c>
      <c r="G62" s="172">
        <f>YEAR(A62)</f>
        <v/>
      </c>
      <c r="H62" s="214">
        <f>MONTH(A62)</f>
        <v/>
      </c>
      <c r="I62" s="179">
        <f>INDEX(mês[],Consolidado!H62,2)</f>
        <v/>
      </c>
      <c r="J62" s="179" t="inlineStr">
        <is>
          <t>CEF</t>
        </is>
      </c>
      <c r="K62" s="179" t="inlineStr">
        <is>
          <t>A IDEAL</t>
        </is>
      </c>
    </row>
    <row r="63" hidden="1" s="180">
      <c r="A63" s="17" t="n">
        <v>45723</v>
      </c>
      <c r="B63" s="101" t="inlineStr">
        <is>
          <t>BM 09 Hh - Recebimento de Clientes (100,00%);</t>
        </is>
      </c>
      <c r="C63" s="102" t="n">
        <v>71183.23999999999</v>
      </c>
      <c r="D63" s="102" t="n"/>
      <c r="E63" s="102" t="n">
        <v>70509.2900000001</v>
      </c>
      <c r="F63" s="213" t="inlineStr">
        <is>
          <t>Recebimento de Clientes</t>
        </is>
      </c>
      <c r="G63" s="172">
        <f>YEAR(A63)</f>
        <v/>
      </c>
      <c r="H63" s="214">
        <f>MONTH(A63)</f>
        <v/>
      </c>
      <c r="I63" s="179">
        <f>INDEX(mês[],Consolidado!H63,2)</f>
        <v/>
      </c>
      <c r="J63" s="179" t="inlineStr">
        <is>
          <t>CEF</t>
        </is>
      </c>
      <c r="K63" s="179" t="inlineStr">
        <is>
          <t>A IDEAL</t>
        </is>
      </c>
    </row>
    <row r="64" hidden="1" s="180">
      <c r="A64" s="17" t="n">
        <v>45723</v>
      </c>
      <c r="B64" s="101" t="inlineStr">
        <is>
          <t>BM 11 MATERIAIS - Recebimento de Clientes (100,00%);</t>
        </is>
      </c>
      <c r="C64" s="102" t="n">
        <v>23469.75</v>
      </c>
      <c r="D64" s="102" t="n"/>
      <c r="E64" s="102" t="n">
        <v>93979.0400000001</v>
      </c>
      <c r="F64" s="213" t="inlineStr">
        <is>
          <t>Recebimento de Clientes</t>
        </is>
      </c>
      <c r="G64" s="172">
        <f>YEAR(A64)</f>
        <v/>
      </c>
      <c r="H64" s="214">
        <f>MONTH(A64)</f>
        <v/>
      </c>
      <c r="I64" s="179">
        <f>INDEX(mês[],Consolidado!H64,2)</f>
        <v/>
      </c>
      <c r="J64" s="179" t="inlineStr">
        <is>
          <t>CEF</t>
        </is>
      </c>
      <c r="K64" s="179" t="inlineStr">
        <is>
          <t>A IDEAL</t>
        </is>
      </c>
    </row>
    <row r="65" hidden="1" s="180">
      <c r="A65" s="17" t="n">
        <v>45723</v>
      </c>
      <c r="B65" s="101" t="inlineStr">
        <is>
          <t>RECIBO - Recebimento de Clientes (100,00%);</t>
        </is>
      </c>
      <c r="C65" s="102" t="n">
        <v>36970.91</v>
      </c>
      <c r="D65" s="102" t="n"/>
      <c r="E65" s="102" t="n">
        <v>130949.9500000001</v>
      </c>
      <c r="F65" s="213" t="inlineStr">
        <is>
          <t>Recebimento de Clientes</t>
        </is>
      </c>
      <c r="G65" s="172">
        <f>YEAR(A65)</f>
        <v/>
      </c>
      <c r="H65" s="214">
        <f>MONTH(A65)</f>
        <v/>
      </c>
      <c r="I65" s="179">
        <f>INDEX(mês[],Consolidado!H65,2)</f>
        <v/>
      </c>
      <c r="J65" s="179" t="inlineStr">
        <is>
          <t>CEF</t>
        </is>
      </c>
      <c r="K65" s="179" t="inlineStr">
        <is>
          <t>A IDEAL</t>
        </is>
      </c>
    </row>
    <row r="66" hidden="1" s="180">
      <c r="A66" s="17" t="n">
        <v>45726</v>
      </c>
      <c r="B66" s="101" t="inlineStr">
        <is>
          <t>BM 12 MATERIAIS - Recebimento de Clientes (100,00%);</t>
        </is>
      </c>
      <c r="C66" s="102" t="n">
        <v>8339.07</v>
      </c>
      <c r="D66" s="102" t="n"/>
      <c r="E66" s="102" t="n">
        <v>139289.0200000001</v>
      </c>
      <c r="F66" s="213" t="inlineStr">
        <is>
          <t>Recebimento de Clientes</t>
        </is>
      </c>
      <c r="G66" s="172">
        <f>YEAR(A66)</f>
        <v/>
      </c>
      <c r="H66" s="214">
        <f>MONTH(A66)</f>
        <v/>
      </c>
      <c r="I66" s="179">
        <f>INDEX(mês[],Consolidado!H66,2)</f>
        <v/>
      </c>
      <c r="J66" s="179" t="inlineStr">
        <is>
          <t>CEF</t>
        </is>
      </c>
      <c r="K66" s="179" t="inlineStr">
        <is>
          <t>A IDEAL</t>
        </is>
      </c>
    </row>
    <row r="67" hidden="1" s="180">
      <c r="A67" s="17" t="n">
        <v>45726</v>
      </c>
      <c r="B67" s="101" t="inlineStr">
        <is>
          <t>EMPRESTIMO BANCO CAIXA / PEGO PARA PAGAR MERCANTIL - PAGAMENTOS EMPRESTIMOS (100,00%);</t>
        </is>
      </c>
      <c r="C67" s="102" t="n"/>
      <c r="D67" s="102" t="n">
        <v>20408.59</v>
      </c>
      <c r="E67" s="102" t="n">
        <v>118880.4300000001</v>
      </c>
      <c r="F67" s="213" t="inlineStr">
        <is>
          <t>Pagamento de Empréstimos Bancários</t>
        </is>
      </c>
      <c r="G67" s="172">
        <f>YEAR(A67)</f>
        <v/>
      </c>
      <c r="H67" s="214">
        <f>MONTH(A67)</f>
        <v/>
      </c>
      <c r="I67" s="179">
        <f>INDEX(mês[],Consolidado!H67,2)</f>
        <v/>
      </c>
      <c r="J67" s="179" t="inlineStr">
        <is>
          <t>CEF</t>
        </is>
      </c>
      <c r="K67" s="179" t="inlineStr">
        <is>
          <t>A IDEAL</t>
        </is>
      </c>
    </row>
    <row r="68" hidden="1" s="180">
      <c r="A68" s="17" t="n">
        <v>45726</v>
      </c>
      <c r="B68" s="101" t="inlineStr">
        <is>
          <t>TRANSFERÊNCIA ENTRE BANCOS CEF X SAFRA - Transferência entre Bancos (100,00%);</t>
        </is>
      </c>
      <c r="C68" s="102" t="n"/>
      <c r="D68" s="102" t="n">
        <v>11720.42</v>
      </c>
      <c r="E68" s="102" t="n">
        <v>107160.0100000001</v>
      </c>
      <c r="F68" s="213" t="inlineStr">
        <is>
          <t>Transferência Emitida</t>
        </is>
      </c>
      <c r="G68" s="172">
        <f>YEAR(A68)</f>
        <v/>
      </c>
      <c r="H68" s="214">
        <f>MONTH(A68)</f>
        <v/>
      </c>
      <c r="I68" s="179">
        <f>INDEX(mês[],Consolidado!H68,2)</f>
        <v/>
      </c>
      <c r="J68" s="179" t="inlineStr">
        <is>
          <t>CEF</t>
        </is>
      </c>
      <c r="K68" s="179" t="inlineStr">
        <is>
          <t>A IDEAL</t>
        </is>
      </c>
    </row>
    <row r="69" hidden="1" s="180">
      <c r="A69" s="17" t="n">
        <v>45726</v>
      </c>
      <c r="B69" s="101" t="inlineStr">
        <is>
          <t>TRANSFERENCIA ENTRE BANCOS CEF X ITAÚ - Transferência entre Bancos (100,00%);</t>
        </is>
      </c>
      <c r="C69" s="102" t="n"/>
      <c r="D69" s="102" t="n">
        <v>100000</v>
      </c>
      <c r="E69" s="102" t="n">
        <v>7160.010000000111</v>
      </c>
      <c r="F69" s="213" t="inlineStr">
        <is>
          <t>Transferência Emitida</t>
        </is>
      </c>
      <c r="G69" s="172">
        <f>YEAR(A69)</f>
        <v/>
      </c>
      <c r="H69" s="214">
        <f>MONTH(A69)</f>
        <v/>
      </c>
      <c r="I69" s="179">
        <f>INDEX(mês[],Consolidado!H69,2)</f>
        <v/>
      </c>
      <c r="J69" s="179" t="inlineStr">
        <is>
          <t>CEF</t>
        </is>
      </c>
      <c r="K69" s="179" t="inlineStr">
        <is>
          <t>A IDEAL</t>
        </is>
      </c>
    </row>
    <row r="70" hidden="1" s="180">
      <c r="A70" s="17" t="n">
        <v>45726</v>
      </c>
      <c r="B70" s="101" t="inlineStr">
        <is>
          <t>IMOBILIARIO LOTE PARQUE OESTE - FINANCIAMENTO (100,00%);</t>
        </is>
      </c>
      <c r="C70" s="102" t="n"/>
      <c r="D70" s="102" t="n">
        <v>4302.43</v>
      </c>
      <c r="E70" s="102" t="n">
        <v>2857.580000000111</v>
      </c>
      <c r="F70" s="213" t="inlineStr">
        <is>
          <t>Financiamentos</t>
        </is>
      </c>
      <c r="G70" s="172">
        <f>YEAR(A70)</f>
        <v/>
      </c>
      <c r="H70" s="214">
        <f>MONTH(A70)</f>
        <v/>
      </c>
      <c r="I70" s="179">
        <f>INDEX(mês[],Consolidado!H70,2)</f>
        <v/>
      </c>
      <c r="J70" s="179" t="inlineStr">
        <is>
          <t>CEF</t>
        </is>
      </c>
      <c r="K70" s="179" t="inlineStr">
        <is>
          <t>A IDEAL</t>
        </is>
      </c>
    </row>
    <row r="71" hidden="1" s="180">
      <c r="A71" s="17" t="n">
        <v>45726</v>
      </c>
      <c r="B71" s="101" t="inlineStr">
        <is>
          <t>DB T CESTA / SEGURADORA / DEB TARIFA - TARIFAS BANCARIAS (100,00%);</t>
        </is>
      </c>
      <c r="C71" s="102" t="n"/>
      <c r="D71" s="102" t="n">
        <v>770.78</v>
      </c>
      <c r="E71" s="102" t="n">
        <v>2086.800000000111</v>
      </c>
      <c r="F71" s="213" t="inlineStr">
        <is>
          <t>TARIFAS BANCARIAS</t>
        </is>
      </c>
      <c r="G71" s="172">
        <f>YEAR(A71)</f>
        <v/>
      </c>
      <c r="H71" s="214">
        <f>MONTH(A71)</f>
        <v/>
      </c>
      <c r="I71" s="179">
        <f>INDEX(mês[],Consolidado!H71,2)</f>
        <v/>
      </c>
      <c r="J71" s="179" t="inlineStr">
        <is>
          <t>CEF</t>
        </is>
      </c>
      <c r="K71" s="179" t="inlineStr">
        <is>
          <t>A IDEAL</t>
        </is>
      </c>
    </row>
    <row r="72" hidden="1" s="180">
      <c r="A72" s="17" t="n">
        <v>45727</v>
      </c>
      <c r="B72" s="101" t="inlineStr">
        <is>
          <t>PROCESSO TRABALHISTA ROBSON SANTIAGO DOS SANTOS - GUIAS TRABALHISTAS E PROCESSO (100,00%);</t>
        </is>
      </c>
      <c r="C72" s="102" t="n"/>
      <c r="D72" s="102" t="n">
        <v>63.91</v>
      </c>
      <c r="E72" s="102" t="n">
        <v>2022.890000000111</v>
      </c>
      <c r="F72" s="213" t="inlineStr">
        <is>
          <t>Processos Trabalhistas</t>
        </is>
      </c>
      <c r="G72" s="172">
        <f>YEAR(A72)</f>
        <v/>
      </c>
      <c r="H72" s="214">
        <f>MONTH(A72)</f>
        <v/>
      </c>
      <c r="I72" s="179">
        <f>INDEX(mês[],Consolidado!H72,2)</f>
        <v/>
      </c>
      <c r="J72" s="179" t="inlineStr">
        <is>
          <t>CEF</t>
        </is>
      </c>
      <c r="K72" s="179" t="inlineStr">
        <is>
          <t>A IDEAL</t>
        </is>
      </c>
    </row>
    <row r="73" hidden="1" s="180">
      <c r="A73" s="17" t="n">
        <v>45727</v>
      </c>
      <c r="B73" s="101" t="inlineStr">
        <is>
          <t>TRANSFERÊNCIA ENTRE BANCOS CEF X SAFRA - Transferência entre Bancos (100,00%);</t>
        </is>
      </c>
      <c r="C73" s="102" t="n"/>
      <c r="D73" s="102" t="n">
        <v>1032.58</v>
      </c>
      <c r="E73" s="102" t="n">
        <v>990.3100000001111</v>
      </c>
      <c r="F73" s="213" t="inlineStr">
        <is>
          <t>Transferência Emitida</t>
        </is>
      </c>
      <c r="G73" s="172">
        <f>YEAR(A73)</f>
        <v/>
      </c>
      <c r="H73" s="214">
        <f>MONTH(A73)</f>
        <v/>
      </c>
      <c r="I73" s="179">
        <f>INDEX(mês[],Consolidado!H73,2)</f>
        <v/>
      </c>
      <c r="J73" s="179" t="inlineStr">
        <is>
          <t>CEF</t>
        </is>
      </c>
      <c r="K73" s="179" t="inlineStr">
        <is>
          <t>A IDEAL</t>
        </is>
      </c>
    </row>
    <row r="74" hidden="1" s="180">
      <c r="A74" s="17" t="n">
        <v>45727</v>
      </c>
      <c r="B74" s="101" t="inlineStr">
        <is>
          <t>SEGURADORA  - TARIFAS BANCARIAS (100,00%);</t>
        </is>
      </c>
      <c r="C74" s="102" t="n"/>
      <c r="D74" s="102" t="n">
        <v>768.9299999999999</v>
      </c>
      <c r="E74" s="102" t="n">
        <v>221.3800000001112</v>
      </c>
      <c r="F74" s="213" t="inlineStr">
        <is>
          <t>TARIFAS BANCARIAS</t>
        </is>
      </c>
      <c r="G74" s="172">
        <f>YEAR(A74)</f>
        <v/>
      </c>
      <c r="H74" s="214">
        <f>MONTH(A74)</f>
        <v/>
      </c>
      <c r="I74" s="179">
        <f>INDEX(mês[],Consolidado!H74,2)</f>
        <v/>
      </c>
      <c r="J74" s="179" t="inlineStr">
        <is>
          <t>CEF</t>
        </is>
      </c>
      <c r="K74" s="179" t="inlineStr">
        <is>
          <t>A IDEAL</t>
        </is>
      </c>
    </row>
    <row r="75" hidden="1" s="180">
      <c r="A75" s="17" t="n">
        <v>45728</v>
      </c>
      <c r="B75" s="101" t="inlineStr">
        <is>
          <t>BLOQUEIO JUDICIAL AÇÃO TRABALHISTA ROBSON SANTIAGO - DESPESAS COM PROCESSOS  (100,00%);</t>
        </is>
      </c>
      <c r="C75" s="102" t="n"/>
      <c r="D75" s="102" t="n">
        <v>221.38</v>
      </c>
      <c r="E75" s="102" t="n">
        <v>1.111857272917405e-10</v>
      </c>
      <c r="F75" s="213" t="inlineStr">
        <is>
          <t>Devolução de Pagamento Recebido</t>
        </is>
      </c>
      <c r="G75" s="172">
        <f>YEAR(A75)</f>
        <v/>
      </c>
      <c r="H75" s="214">
        <f>MONTH(A75)</f>
        <v/>
      </c>
      <c r="I75" s="179">
        <f>INDEX(mês[],Consolidado!H75,2)</f>
        <v/>
      </c>
      <c r="J75" s="179" t="inlineStr">
        <is>
          <t>CEF</t>
        </is>
      </c>
      <c r="K75" s="179" t="inlineStr">
        <is>
          <t>A IDEAL</t>
        </is>
      </c>
    </row>
    <row r="76" hidden="1" s="180">
      <c r="A76" s="17" t="n">
        <v>45730</v>
      </c>
      <c r="B76" s="101" t="inlineStr">
        <is>
          <t>DESBLOQUEIO JUDICIAL AÇÃO TRABALHISTA ROBSON SANTIAGO - DESPESAS COM PROCESSOS  (100,00%);</t>
        </is>
      </c>
      <c r="C76" s="102" t="n">
        <v>221.38</v>
      </c>
      <c r="D76" s="102" t="n"/>
      <c r="E76" s="102" t="n">
        <v>221.3800000001112</v>
      </c>
      <c r="F76" s="213" t="inlineStr">
        <is>
          <t>Devolução / Estorno de Pagamento</t>
        </is>
      </c>
      <c r="G76" s="172">
        <f>YEAR(A76)</f>
        <v/>
      </c>
      <c r="H76" s="214">
        <f>MONTH(A76)</f>
        <v/>
      </c>
      <c r="I76" s="179">
        <f>INDEX(mês[],Consolidado!H76,2)</f>
        <v/>
      </c>
      <c r="J76" s="179" t="inlineStr">
        <is>
          <t>CEF</t>
        </is>
      </c>
      <c r="K76" s="179" t="inlineStr">
        <is>
          <t>A IDEAL</t>
        </is>
      </c>
    </row>
    <row r="77" hidden="1" s="180">
      <c r="A77" s="17" t="n">
        <v>45734</v>
      </c>
      <c r="B77" s="101" t="inlineStr">
        <is>
          <t>TRANSFERÊNCIA ENTRE BANCOS ITAÚ X CEF - Transferência entre Bancos (100,00%);</t>
        </is>
      </c>
      <c r="C77" s="102" t="n">
        <v>10000</v>
      </c>
      <c r="D77" s="102" t="n"/>
      <c r="E77" s="102" t="n">
        <v>10221.38000000011</v>
      </c>
      <c r="F77" s="213" t="inlineStr">
        <is>
          <t>Transferência Recebida</t>
        </is>
      </c>
      <c r="G77" s="172">
        <f>YEAR(A77)</f>
        <v/>
      </c>
      <c r="H77" s="214">
        <f>MONTH(A77)</f>
        <v/>
      </c>
      <c r="I77" s="179">
        <f>INDEX(mês[],Consolidado!H77,2)</f>
        <v/>
      </c>
      <c r="J77" s="179" t="inlineStr">
        <is>
          <t>CEF</t>
        </is>
      </c>
      <c r="K77" s="179" t="inlineStr">
        <is>
          <t>A IDEAL</t>
        </is>
      </c>
    </row>
    <row r="78" hidden="1" s="180">
      <c r="A78" s="17" t="n">
        <v>45734</v>
      </c>
      <c r="B78" s="101" t="inlineStr">
        <is>
          <t>EMPRESTIMO BANCO CAIXA / CAPITAL DE GIRO R$ 300.000,00 - PAGAMENTOS EMPRESTIMOS (100,00%);</t>
        </is>
      </c>
      <c r="C78" s="102" t="n"/>
      <c r="D78" s="102" t="n">
        <v>15804.58</v>
      </c>
      <c r="E78" s="102" t="n">
        <v>-5583.199999999888</v>
      </c>
      <c r="F78" s="213" t="inlineStr">
        <is>
          <t>Pagamento de Empréstimos Bancários</t>
        </is>
      </c>
      <c r="G78" s="172">
        <f>YEAR(A78)</f>
        <v/>
      </c>
      <c r="H78" s="214">
        <f>MONTH(A78)</f>
        <v/>
      </c>
      <c r="I78" s="179">
        <f>INDEX(mês[],Consolidado!H78,2)</f>
        <v/>
      </c>
      <c r="J78" s="179" t="inlineStr">
        <is>
          <t>CEF</t>
        </is>
      </c>
      <c r="K78" s="179" t="inlineStr">
        <is>
          <t>A IDEAL</t>
        </is>
      </c>
    </row>
    <row r="79" hidden="1" s="180">
      <c r="A79" s="17" t="n">
        <v>45736</v>
      </c>
      <c r="B79" s="101" t="inlineStr">
        <is>
          <t>TRANSFERÊNCIA ENTRE BANCOS ITAÚ X CEF - Transferência entre Bancos (100,00%);</t>
        </is>
      </c>
      <c r="C79" s="102" t="n">
        <v>40000</v>
      </c>
      <c r="D79" s="102" t="n"/>
      <c r="E79" s="102" t="n">
        <v>34416.80000000011</v>
      </c>
      <c r="F79" s="213" t="inlineStr">
        <is>
          <t>Transferência Recebida</t>
        </is>
      </c>
      <c r="G79" s="172">
        <f>YEAR(A79)</f>
        <v/>
      </c>
      <c r="H79" s="214">
        <f>MONTH(A79)</f>
        <v/>
      </c>
      <c r="I79" s="179">
        <f>INDEX(mês[],Consolidado!H79,2)</f>
        <v/>
      </c>
      <c r="J79" s="179" t="inlineStr">
        <is>
          <t>CEF</t>
        </is>
      </c>
      <c r="K79" s="179" t="inlineStr">
        <is>
          <t>A IDEAL</t>
        </is>
      </c>
    </row>
    <row r="80" hidden="1" s="180">
      <c r="A80" s="17" t="n">
        <v>45736</v>
      </c>
      <c r="B80" s="101" t="inlineStr">
        <is>
          <t>ADIANTAMENTO 40% - SALARIO (100,00%);</t>
        </is>
      </c>
      <c r="C80" s="102" t="n"/>
      <c r="D80" s="102" t="n">
        <v>35917.93</v>
      </c>
      <c r="E80" s="102" t="n">
        <v>-1501.129999999888</v>
      </c>
      <c r="F80" s="213" t="inlineStr">
        <is>
          <t>SALARIO</t>
        </is>
      </c>
      <c r="G80" s="172">
        <f>YEAR(A80)</f>
        <v/>
      </c>
      <c r="H80" s="214">
        <f>MONTH(A80)</f>
        <v/>
      </c>
      <c r="I80" s="179">
        <f>INDEX(mês[],Consolidado!H80,2)</f>
        <v/>
      </c>
      <c r="J80" s="179" t="inlineStr">
        <is>
          <t>CEF</t>
        </is>
      </c>
      <c r="K80" s="179" t="inlineStr">
        <is>
          <t>A IDEAL</t>
        </is>
      </c>
    </row>
    <row r="81" hidden="1" s="180">
      <c r="A81" s="17" t="n">
        <v>45740</v>
      </c>
      <c r="B81" s="101" t="inlineStr">
        <is>
          <t>DEB TARIFA - TARIFAS BANCARIAS (100,00%);</t>
        </is>
      </c>
      <c r="C81" s="102" t="n"/>
      <c r="D81" s="102" t="n">
        <v>49</v>
      </c>
      <c r="E81" s="102" t="n">
        <v>-1550.129999999888</v>
      </c>
      <c r="F81" s="213" t="inlineStr">
        <is>
          <t>TARIFAS BANCARIAS</t>
        </is>
      </c>
      <c r="G81" s="172">
        <f>YEAR(A81)</f>
        <v/>
      </c>
      <c r="H81" s="214">
        <f>MONTH(A81)</f>
        <v/>
      </c>
      <c r="I81" s="179">
        <f>INDEX(mês[],Consolidado!H81,2)</f>
        <v/>
      </c>
      <c r="J81" s="179" t="inlineStr">
        <is>
          <t>CEF</t>
        </is>
      </c>
      <c r="K81" s="179" t="inlineStr">
        <is>
          <t>A IDEAL</t>
        </is>
      </c>
    </row>
    <row r="82" hidden="1" s="180">
      <c r="A82" s="17" t="n">
        <v>45747</v>
      </c>
      <c r="B82" s="101" t="inlineStr">
        <is>
          <t>TRANSFERÊNCIA ENTRE BANCOS SAFRA X CEF - Transferência entre Bancos (100,00%);</t>
        </is>
      </c>
      <c r="C82" s="102" t="n">
        <v>15000</v>
      </c>
      <c r="D82" s="102" t="n"/>
      <c r="E82" s="102" t="n">
        <v>13449.87000000011</v>
      </c>
      <c r="F82" s="213" t="inlineStr">
        <is>
          <t>Transferência Recebida</t>
        </is>
      </c>
      <c r="G82" s="172">
        <f>YEAR(A82)</f>
        <v/>
      </c>
      <c r="H82" s="214">
        <f>MONTH(A82)</f>
        <v/>
      </c>
      <c r="I82" s="179">
        <f>INDEX(mês[],Consolidado!H82,2)</f>
        <v/>
      </c>
      <c r="J82" s="179" t="inlineStr">
        <is>
          <t>CEF</t>
        </is>
      </c>
      <c r="K82" s="179" t="inlineStr">
        <is>
          <t>A IDEAL</t>
        </is>
      </c>
    </row>
    <row r="83" hidden="1" s="180">
      <c r="A83" s="17" t="n">
        <v>45747</v>
      </c>
      <c r="B83" s="101" t="inlineStr">
        <is>
          <t>IMPOSTOS DEBITADOS EM CONTA CAIXA ECONOMICA - PARCELAMENTO (100,00%);</t>
        </is>
      </c>
      <c r="C83" s="102" t="n"/>
      <c r="D83" s="102" t="n">
        <v>20240.23</v>
      </c>
      <c r="E83" s="102" t="n">
        <v>-6790.359999999891</v>
      </c>
      <c r="F83" s="213" t="inlineStr">
        <is>
          <t xml:space="preserve">Parcelamento de Impostos Exercicio Anterior </t>
        </is>
      </c>
      <c r="G83" s="172">
        <f>YEAR(A83)</f>
        <v/>
      </c>
      <c r="H83" s="214">
        <f>MONTH(A83)</f>
        <v/>
      </c>
      <c r="I83" s="179">
        <f>INDEX(mês[],Consolidado!H83,2)</f>
        <v/>
      </c>
      <c r="J83" s="179" t="inlineStr">
        <is>
          <t>CEF</t>
        </is>
      </c>
      <c r="K83" s="179" t="inlineStr">
        <is>
          <t>A IDEAL</t>
        </is>
      </c>
    </row>
    <row r="84" hidden="1" s="180">
      <c r="A84" s="17" t="n">
        <v>45747</v>
      </c>
      <c r="B84" s="101" t="inlineStr">
        <is>
          <t>Saldo Final CEF</t>
        </is>
      </c>
      <c r="C84" s="102" t="n"/>
      <c r="D84" s="102" t="n">
        <v>-6790.359999999891</v>
      </c>
      <c r="E84" s="102" t="n">
        <v>-6790.359999999891</v>
      </c>
      <c r="F84" s="213" t="inlineStr">
        <is>
          <t>Saldo Final CEF</t>
        </is>
      </c>
      <c r="G84" s="172">
        <f>YEAR(A84)</f>
        <v/>
      </c>
      <c r="H84" s="214">
        <f>MONTH(A84)</f>
        <v/>
      </c>
      <c r="I84" s="179">
        <f>INDEX(mês[],Consolidado!H84,2)</f>
        <v/>
      </c>
      <c r="J84" s="179" t="inlineStr">
        <is>
          <t>CEF</t>
        </is>
      </c>
      <c r="K84" s="179" t="inlineStr">
        <is>
          <t>A IDEAL</t>
        </is>
      </c>
    </row>
    <row r="85" hidden="1" s="180">
      <c r="A85" s="17" t="n">
        <v>45658</v>
      </c>
      <c r="B85" s="179" t="inlineStr">
        <is>
          <t>Saldo Inicial ITAU</t>
        </is>
      </c>
      <c r="C85" s="8" t="n">
        <v>948.89</v>
      </c>
      <c r="E85" s="8" t="n">
        <v>948.89</v>
      </c>
      <c r="F85" s="213" t="inlineStr">
        <is>
          <t>Saldo Inicial Itau</t>
        </is>
      </c>
      <c r="G85" s="172">
        <f>YEAR(A85)</f>
        <v/>
      </c>
      <c r="H85" s="214">
        <f>MONTH(A85)</f>
        <v/>
      </c>
      <c r="I85" s="179">
        <f>INDEX(mês[],Consolidado!H85,2)</f>
        <v/>
      </c>
      <c r="J85" s="179" t="inlineStr">
        <is>
          <t>ITAU</t>
        </is>
      </c>
      <c r="K85" s="179" t="inlineStr">
        <is>
          <t>A IDEAL</t>
        </is>
      </c>
    </row>
    <row r="86" hidden="1" s="180">
      <c r="A86" s="17" t="n">
        <v>45659</v>
      </c>
      <c r="B86" s="179" t="inlineStr">
        <is>
          <t>ADVOGADO GUERRA - TRIBUTÁRIO - HONORARIOS ADVOCATICIOS  (100,00%);</t>
        </is>
      </c>
      <c r="C86" s="8" t="n"/>
      <c r="D86" s="8" t="n">
        <v>3000</v>
      </c>
      <c r="E86" s="8" t="n">
        <v>-2051.11</v>
      </c>
      <c r="F86" s="213" t="inlineStr">
        <is>
          <t>HONORÁRIOS ADVOCATÍCIOS</t>
        </is>
      </c>
      <c r="G86" s="172">
        <f>YEAR(A86)</f>
        <v/>
      </c>
      <c r="H86" s="214">
        <f>MONTH(A86)</f>
        <v/>
      </c>
      <c r="I86" s="179">
        <f>INDEX(mês[],Consolidado!H86,2)</f>
        <v/>
      </c>
      <c r="J86" s="179" t="inlineStr">
        <is>
          <t>ITAU</t>
        </is>
      </c>
      <c r="K86" s="179" t="inlineStr">
        <is>
          <t>A IDEAL</t>
        </is>
      </c>
    </row>
    <row r="87" hidden="1" s="180">
      <c r="A87" s="17" t="n">
        <v>45659</v>
      </c>
      <c r="B87" s="179" t="inlineStr">
        <is>
          <t>TANQUE PRESS/ PISTOLA/ KIT REPARO/ PINO P/ ENGATE - MATERIAIS / FERRAMENTAS  MANUAIS  (100,00%);</t>
        </is>
      </c>
      <c r="C87" s="8" t="n"/>
      <c r="D87" s="8" t="n">
        <v>1156</v>
      </c>
      <c r="E87" s="8" t="n">
        <v>-3207.11</v>
      </c>
      <c r="F87" s="213" t="inlineStr">
        <is>
          <t xml:space="preserve">MATERIAIS / FERRAMENTAS  MANUAIS </t>
        </is>
      </c>
      <c r="G87" s="172">
        <f>YEAR(A87)</f>
        <v/>
      </c>
      <c r="H87" s="214">
        <f>MONTH(A87)</f>
        <v/>
      </c>
      <c r="I87" s="179">
        <f>INDEX(mês[],Consolidado!H87,2)</f>
        <v/>
      </c>
      <c r="J87" s="179" t="inlineStr">
        <is>
          <t>ITAU</t>
        </is>
      </c>
      <c r="K87" s="179" t="inlineStr">
        <is>
          <t>A IDEAL</t>
        </is>
      </c>
    </row>
    <row r="88" hidden="1" s="180">
      <c r="A88" s="17" t="n">
        <v>45659</v>
      </c>
      <c r="B88" s="179" t="inlineStr">
        <is>
          <t>CAMISA E CALCA NR10 - UNIFORMES (100,00%);</t>
        </is>
      </c>
      <c r="C88" s="8" t="n"/>
      <c r="D88" s="8" t="n">
        <v>3601.17</v>
      </c>
      <c r="E88" s="8" t="n">
        <v>-6808.280000000001</v>
      </c>
      <c r="F88" s="213" t="inlineStr">
        <is>
          <t>UNIFORMES</t>
        </is>
      </c>
      <c r="G88" s="172">
        <f>YEAR(A88)</f>
        <v/>
      </c>
      <c r="H88" s="214">
        <f>MONTH(A88)</f>
        <v/>
      </c>
      <c r="I88" s="179">
        <f>INDEX(mês[],Consolidado!H88,2)</f>
        <v/>
      </c>
      <c r="J88" s="179" t="inlineStr">
        <is>
          <t>ITAU</t>
        </is>
      </c>
      <c r="K88" s="179" t="inlineStr">
        <is>
          <t>A IDEAL</t>
        </is>
      </c>
    </row>
    <row r="89" hidden="1" s="180">
      <c r="A89" s="17" t="n">
        <v>45659</v>
      </c>
      <c r="B89" s="179" t="inlineStr">
        <is>
          <t>EPIS - EPIS (100,00%);</t>
        </is>
      </c>
      <c r="C89" s="8" t="n"/>
      <c r="D89" s="8" t="n">
        <v>3315</v>
      </c>
      <c r="E89" s="8" t="n">
        <v>-10123.28</v>
      </c>
      <c r="F89" s="213" t="inlineStr">
        <is>
          <t>EPIS</t>
        </is>
      </c>
      <c r="G89" s="172">
        <f>YEAR(A89)</f>
        <v/>
      </c>
      <c r="H89" s="214">
        <f>MONTH(A89)</f>
        <v/>
      </c>
      <c r="I89" s="179">
        <f>INDEX(mês[],Consolidado!H89,2)</f>
        <v/>
      </c>
      <c r="J89" s="179" t="inlineStr">
        <is>
          <t>ITAU</t>
        </is>
      </c>
      <c r="K89" s="179" t="inlineStr">
        <is>
          <t>A IDEAL</t>
        </is>
      </c>
    </row>
    <row r="90" hidden="1" s="180">
      <c r="A90" s="17" t="n">
        <v>45659</v>
      </c>
      <c r="B90" s="179" t="inlineStr">
        <is>
          <t>SOCIETY REF. 01.01 A 01.02 - ALUGUEL ALOJAMENTO  (100,00%);</t>
        </is>
      </c>
      <c r="C90" s="8" t="n"/>
      <c r="D90" s="8" t="n">
        <v>1400</v>
      </c>
      <c r="E90" s="8" t="n">
        <v>-11523.28</v>
      </c>
      <c r="F90" s="213" t="inlineStr">
        <is>
          <t xml:space="preserve">ALUGUEL ALOJAMENTO </t>
        </is>
      </c>
      <c r="G90" s="172">
        <f>YEAR(A90)</f>
        <v/>
      </c>
      <c r="H90" s="214">
        <f>MONTH(A90)</f>
        <v/>
      </c>
      <c r="I90" s="179">
        <f>INDEX(mês[],Consolidado!H90,2)</f>
        <v/>
      </c>
      <c r="J90" s="179" t="inlineStr">
        <is>
          <t>ITAU</t>
        </is>
      </c>
      <c r="K90" s="179" t="inlineStr">
        <is>
          <t>A IDEAL</t>
        </is>
      </c>
    </row>
    <row r="91" hidden="1" s="180">
      <c r="A91" s="17" t="n">
        <v>45659</v>
      </c>
      <c r="B91" s="179" t="inlineStr">
        <is>
          <t>ALUGUEL FUNCIONÁRIOS 01-01 A 01-02-25 - ALUGUEL ALOJAMENTO  (100,00%);</t>
        </is>
      </c>
      <c r="C91" s="8" t="n"/>
      <c r="D91" s="8" t="n">
        <v>750</v>
      </c>
      <c r="E91" s="8" t="n">
        <v>-12273.28</v>
      </c>
      <c r="F91" s="213" t="inlineStr">
        <is>
          <t xml:space="preserve">ALUGUEL ALOJAMENTO </t>
        </is>
      </c>
      <c r="G91" s="172">
        <f>YEAR(A91)</f>
        <v/>
      </c>
      <c r="H91" s="214">
        <f>MONTH(A91)</f>
        <v/>
      </c>
      <c r="I91" s="179">
        <f>INDEX(mês[],Consolidado!H91,2)</f>
        <v/>
      </c>
      <c r="J91" s="179" t="inlineStr">
        <is>
          <t>ITAU</t>
        </is>
      </c>
      <c r="K91" s="179" t="inlineStr">
        <is>
          <t>A IDEAL</t>
        </is>
      </c>
    </row>
    <row r="92" hidden="1" s="180">
      <c r="A92" s="17" t="n">
        <v>45659</v>
      </c>
      <c r="B92" s="179" t="inlineStr">
        <is>
          <t>SOCIETY - 01.01 A 01.02 - ALUGUEL ALOJAMENTO  (100,00%);</t>
        </is>
      </c>
      <c r="C92" s="8" t="n"/>
      <c r="D92" s="8" t="n">
        <v>1100</v>
      </c>
      <c r="E92" s="8" t="n">
        <v>-13373.28</v>
      </c>
      <c r="F92" s="213" t="inlineStr">
        <is>
          <t xml:space="preserve">ALUGUEL ALOJAMENTO </t>
        </is>
      </c>
      <c r="G92" s="172">
        <f>YEAR(A92)</f>
        <v/>
      </c>
      <c r="H92" s="214">
        <f>MONTH(A92)</f>
        <v/>
      </c>
      <c r="I92" s="179">
        <f>INDEX(mês[],Consolidado!H92,2)</f>
        <v/>
      </c>
      <c r="J92" s="179" t="inlineStr">
        <is>
          <t>ITAU</t>
        </is>
      </c>
      <c r="K92" s="179" t="inlineStr">
        <is>
          <t>A IDEAL</t>
        </is>
      </c>
    </row>
    <row r="93" hidden="1" s="180">
      <c r="A93" s="17" t="n">
        <v>45659</v>
      </c>
      <c r="B93" s="179" t="inlineStr">
        <is>
          <t>LUCAS 01.01 A 30.01 - ALUGUEL ALOJAMENTO  (100,00%);</t>
        </is>
      </c>
      <c r="C93" s="8" t="n"/>
      <c r="D93" s="8" t="n">
        <v>600</v>
      </c>
      <c r="E93" s="8" t="n">
        <v>-13973.28</v>
      </c>
      <c r="F93" s="213" t="inlineStr">
        <is>
          <t xml:space="preserve">ALUGUEL ALOJAMENTO </t>
        </is>
      </c>
      <c r="G93" s="172">
        <f>YEAR(A93)</f>
        <v/>
      </c>
      <c r="H93" s="214">
        <f>MONTH(A93)</f>
        <v/>
      </c>
      <c r="I93" s="179">
        <f>INDEX(mês[],Consolidado!H93,2)</f>
        <v/>
      </c>
      <c r="J93" s="179" t="inlineStr">
        <is>
          <t>ITAU</t>
        </is>
      </c>
      <c r="K93" s="179" t="inlineStr">
        <is>
          <t>A IDEAL</t>
        </is>
      </c>
    </row>
    <row r="94" hidden="1" s="180">
      <c r="A94" s="17" t="n">
        <v>45659</v>
      </c>
      <c r="B94" s="179" t="inlineStr">
        <is>
          <t>EPIS - EPIS (100,00%);</t>
        </is>
      </c>
      <c r="C94" s="8" t="n"/>
      <c r="D94" s="8" t="n">
        <v>211.35</v>
      </c>
      <c r="E94" s="8" t="n">
        <v>-14184.63</v>
      </c>
      <c r="F94" s="213" t="inlineStr">
        <is>
          <t>EPIS</t>
        </is>
      </c>
      <c r="G94" s="172">
        <f>YEAR(A94)</f>
        <v/>
      </c>
      <c r="H94" s="214">
        <f>MONTH(A94)</f>
        <v/>
      </c>
      <c r="I94" s="179">
        <f>INDEX(mês[],Consolidado!H94,2)</f>
        <v/>
      </c>
      <c r="J94" s="179" t="inlineStr">
        <is>
          <t>ITAU</t>
        </is>
      </c>
      <c r="K94" s="179" t="inlineStr">
        <is>
          <t>A IDEAL</t>
        </is>
      </c>
    </row>
    <row r="95" hidden="1" s="180">
      <c r="A95" s="17" t="n">
        <v>45659</v>
      </c>
      <c r="B95" s="179" t="inlineStr">
        <is>
          <t>LOCAÇÃO CONTAINER - LOCAÇÃO CONTAINER  (100,00%);</t>
        </is>
      </c>
      <c r="C95" s="8" t="n"/>
      <c r="D95" s="8" t="n">
        <v>500</v>
      </c>
      <c r="E95" s="8" t="n">
        <v>-14684.63</v>
      </c>
      <c r="F95" s="213" t="inlineStr">
        <is>
          <t xml:space="preserve">LOCAÇÃO CONTAINER </t>
        </is>
      </c>
      <c r="G95" s="172">
        <f>YEAR(A95)</f>
        <v/>
      </c>
      <c r="H95" s="214">
        <f>MONTH(A95)</f>
        <v/>
      </c>
      <c r="I95" s="179">
        <f>INDEX(mês[],Consolidado!H95,2)</f>
        <v/>
      </c>
      <c r="J95" s="179" t="inlineStr">
        <is>
          <t>ITAU</t>
        </is>
      </c>
      <c r="K95" s="179" t="inlineStr">
        <is>
          <t>A IDEAL</t>
        </is>
      </c>
    </row>
    <row r="96" hidden="1" s="180">
      <c r="A96" s="17" t="n">
        <v>45659</v>
      </c>
      <c r="B96" s="179" t="inlineStr">
        <is>
          <t>EPIS - EPIS (100,00%);</t>
        </is>
      </c>
      <c r="C96" s="8" t="n"/>
      <c r="D96" s="8" t="n">
        <v>876.46</v>
      </c>
      <c r="E96" s="8" t="n">
        <v>-15561.09</v>
      </c>
      <c r="F96" s="213" t="inlineStr">
        <is>
          <t>EPIS</t>
        </is>
      </c>
      <c r="G96" s="172">
        <f>YEAR(A96)</f>
        <v/>
      </c>
      <c r="H96" s="214">
        <f>MONTH(A96)</f>
        <v/>
      </c>
      <c r="I96" s="179">
        <f>INDEX(mês[],Consolidado!H96,2)</f>
        <v/>
      </c>
      <c r="J96" s="179" t="inlineStr">
        <is>
          <t>ITAU</t>
        </is>
      </c>
      <c r="K96" s="179" t="inlineStr">
        <is>
          <t>A IDEAL</t>
        </is>
      </c>
    </row>
    <row r="97" hidden="1" s="180">
      <c r="A97" s="17" t="n">
        <v>45659</v>
      </c>
      <c r="B97" s="179" t="inlineStr">
        <is>
          <t>EPIS - EPIS (100,00%);</t>
        </is>
      </c>
      <c r="C97" s="8" t="n"/>
      <c r="D97" s="8" t="n">
        <v>1529.95</v>
      </c>
      <c r="E97" s="8" t="n">
        <v>-17091.04</v>
      </c>
      <c r="F97" s="213" t="inlineStr">
        <is>
          <t>EPIS</t>
        </is>
      </c>
      <c r="G97" s="172">
        <f>YEAR(A97)</f>
        <v/>
      </c>
      <c r="H97" s="214">
        <f>MONTH(A97)</f>
        <v/>
      </c>
      <c r="I97" s="179">
        <f>INDEX(mês[],Consolidado!H97,2)</f>
        <v/>
      </c>
      <c r="J97" s="179" t="inlineStr">
        <is>
          <t>ITAU</t>
        </is>
      </c>
      <c r="K97" s="179" t="inlineStr">
        <is>
          <t>A IDEAL</t>
        </is>
      </c>
    </row>
    <row r="98" hidden="1" s="180">
      <c r="A98" s="17" t="n">
        <v>45659</v>
      </c>
      <c r="B98" s="179" t="inlineStr">
        <is>
          <t>MAT. CONSUMO : DISCO FLAP FIBRA - MATERIAIS DE CONSUMO EM OBRAS  (100,00%);</t>
        </is>
      </c>
      <c r="C98" s="8" t="n"/>
      <c r="D98" s="8" t="n">
        <v>295</v>
      </c>
      <c r="E98" s="8" t="n">
        <v>-17386.04</v>
      </c>
      <c r="F98" s="213" t="inlineStr">
        <is>
          <t xml:space="preserve">MATERIAIS DE CONSUMO EM OBRAS </t>
        </is>
      </c>
      <c r="G98" s="172">
        <f>YEAR(A98)</f>
        <v/>
      </c>
      <c r="H98" s="214">
        <f>MONTH(A98)</f>
        <v/>
      </c>
      <c r="I98" s="179">
        <f>INDEX(mês[],Consolidado!H98,2)</f>
        <v/>
      </c>
      <c r="J98" s="179" t="inlineStr">
        <is>
          <t>ITAU</t>
        </is>
      </c>
      <c r="K98" s="179" t="inlineStr">
        <is>
          <t>A IDEAL</t>
        </is>
      </c>
    </row>
    <row r="99" hidden="1" s="180">
      <c r="A99" s="17" t="n">
        <v>45659</v>
      </c>
      <c r="B99" s="179" t="inlineStr">
        <is>
          <t>A IDEAL ISOLAMENTOS - CONTABILIDADE (100,00%);</t>
        </is>
      </c>
      <c r="C99" s="8" t="n"/>
      <c r="D99" s="8" t="n">
        <v>565.05</v>
      </c>
      <c r="E99" s="8" t="n">
        <v>-17951.09</v>
      </c>
      <c r="F99" s="213" t="inlineStr">
        <is>
          <t>HONORÁRIOS CONTÁBEIS</t>
        </is>
      </c>
      <c r="G99" s="172">
        <f>YEAR(A99)</f>
        <v/>
      </c>
      <c r="H99" s="214">
        <f>MONTH(A99)</f>
        <v/>
      </c>
      <c r="I99" s="179">
        <f>INDEX(mês[],Consolidado!H99,2)</f>
        <v/>
      </c>
      <c r="J99" s="179" t="inlineStr">
        <is>
          <t>ITAU</t>
        </is>
      </c>
      <c r="K99" s="179" t="inlineStr">
        <is>
          <t>A IDEAL</t>
        </is>
      </c>
    </row>
    <row r="100" hidden="1" s="180">
      <c r="A100" s="17" t="n">
        <v>45659</v>
      </c>
      <c r="B100" s="179" t="inlineStr">
        <is>
          <t>CLEBISOM TIAGO NUNES - FERIAS  (100,00%);</t>
        </is>
      </c>
      <c r="C100" s="8" t="n"/>
      <c r="D100" s="8" t="n">
        <v>3505.55</v>
      </c>
      <c r="E100" s="8" t="n">
        <v>-21456.64</v>
      </c>
      <c r="F100" s="213" t="inlineStr">
        <is>
          <t xml:space="preserve">FERIAS </t>
        </is>
      </c>
      <c r="G100" s="172">
        <f>YEAR(A100)</f>
        <v/>
      </c>
      <c r="H100" s="214">
        <f>MONTH(A100)</f>
        <v/>
      </c>
      <c r="I100" s="179">
        <f>INDEX(mês[],Consolidado!H100,2)</f>
        <v/>
      </c>
      <c r="J100" s="179" t="inlineStr">
        <is>
          <t>ITAU</t>
        </is>
      </c>
      <c r="K100" s="179" t="inlineStr">
        <is>
          <t>A IDEAL</t>
        </is>
      </c>
    </row>
    <row r="101" hidden="1" s="180">
      <c r="A101" s="17" t="n">
        <v>45659</v>
      </c>
      <c r="B101" s="179" t="inlineStr">
        <is>
          <t>JOSE DE RIBAMAR DA ROCHA NASCIMENTO - FERIAS  (100,00%);</t>
        </is>
      </c>
      <c r="C101" s="8" t="n"/>
      <c r="D101" s="8" t="n">
        <v>5125.87</v>
      </c>
      <c r="E101" s="8" t="n">
        <v>-26582.51</v>
      </c>
      <c r="F101" s="213" t="inlineStr">
        <is>
          <t xml:space="preserve">FERIAS </t>
        </is>
      </c>
      <c r="G101" s="172">
        <f>YEAR(A101)</f>
        <v/>
      </c>
      <c r="H101" s="214">
        <f>MONTH(A101)</f>
        <v/>
      </c>
      <c r="I101" s="179">
        <f>INDEX(mês[],Consolidado!H101,2)</f>
        <v/>
      </c>
      <c r="J101" s="179" t="inlineStr">
        <is>
          <t>ITAU</t>
        </is>
      </c>
      <c r="K101" s="179" t="inlineStr">
        <is>
          <t>A IDEAL</t>
        </is>
      </c>
    </row>
    <row r="102" hidden="1" s="180">
      <c r="A102" s="17" t="n">
        <v>45659</v>
      </c>
      <c r="B102" s="174" t="inlineStr">
        <is>
          <t>COMBUSTÍVEL - COMBUSTIVEL VEICULOS (64,82)</t>
        </is>
      </c>
      <c r="C102" s="8" t="n"/>
      <c r="D102" s="8" t="n">
        <v>2340.07</v>
      </c>
      <c r="E102" s="8" t="n">
        <v>-28922.58</v>
      </c>
      <c r="F102" s="213" t="inlineStr">
        <is>
          <t>COMBUSTIVEL VEICULOS</t>
        </is>
      </c>
      <c r="G102" s="172">
        <f>YEAR(A102)</f>
        <v/>
      </c>
      <c r="H102" s="214">
        <f>MONTH(A102)</f>
        <v/>
      </c>
      <c r="I102" s="179">
        <f>INDEX(mês[],Consolidado!H102,2)</f>
        <v/>
      </c>
      <c r="J102" s="179" t="inlineStr">
        <is>
          <t>ITAU</t>
        </is>
      </c>
      <c r="K102" s="179" t="inlineStr">
        <is>
          <t>A IDEAL</t>
        </is>
      </c>
    </row>
    <row r="103" hidden="1" s="180">
      <c r="A103" s="17" t="n">
        <v>45659</v>
      </c>
      <c r="B103" s="179" t="inlineStr">
        <is>
          <t>COMBUSTIVEL EQUIPAMENTOS (35,18%);</t>
        </is>
      </c>
      <c r="C103" s="8" t="n"/>
      <c r="D103" s="8" t="n">
        <v>1270.05</v>
      </c>
      <c r="E103" s="8" t="n">
        <v>-30192.63</v>
      </c>
      <c r="F103" s="213" t="inlineStr">
        <is>
          <t>COMBUSTIVEL EQUIPAMENTOS</t>
        </is>
      </c>
      <c r="G103" s="172">
        <f>YEAR(A103)</f>
        <v/>
      </c>
      <c r="H103" s="214">
        <f>MONTH(A103)</f>
        <v/>
      </c>
      <c r="I103" s="179">
        <f>INDEX(mês[],Consolidado!H103,2)</f>
        <v/>
      </c>
      <c r="J103" s="179" t="inlineStr">
        <is>
          <t>ITAU</t>
        </is>
      </c>
      <c r="K103" s="179" t="inlineStr">
        <is>
          <t>A IDEAL</t>
        </is>
      </c>
    </row>
    <row r="104" hidden="1" s="180">
      <c r="A104" s="17" t="n">
        <v>45659</v>
      </c>
      <c r="B104" s="179" t="inlineStr">
        <is>
          <t>MATERIAIS DE LIMPEZA - MATERIAIS DE LIMPEZA / HIGIENE  (100,00%);</t>
        </is>
      </c>
      <c r="C104" s="8" t="n"/>
      <c r="D104" s="8" t="n">
        <v>1072.98</v>
      </c>
      <c r="E104" s="8" t="n">
        <v>-31265.61</v>
      </c>
      <c r="F104" s="213" t="inlineStr">
        <is>
          <t xml:space="preserve">MATERIAIS DE LIMPEZA / HIGIENE </t>
        </is>
      </c>
      <c r="G104" s="172">
        <f>YEAR(A104)</f>
        <v/>
      </c>
      <c r="H104" s="214">
        <f>MONTH(A104)</f>
        <v/>
      </c>
      <c r="I104" s="179">
        <f>INDEX(mês[],Consolidado!H104,2)</f>
        <v/>
      </c>
      <c r="J104" s="179" t="inlineStr">
        <is>
          <t>ITAU</t>
        </is>
      </c>
      <c r="K104" s="179" t="inlineStr">
        <is>
          <t>A IDEAL</t>
        </is>
      </c>
    </row>
    <row r="105" hidden="1" s="180">
      <c r="A105" s="17" t="n">
        <v>45659</v>
      </c>
      <c r="B105" s="179" t="inlineStr">
        <is>
          <t>ALUGUEL SIDNEY / ENCARREGADO - ALUGUEL ALOJAMENTO  (100,00%);</t>
        </is>
      </c>
      <c r="C105" s="8" t="n"/>
      <c r="D105" s="8" t="n">
        <v>1400</v>
      </c>
      <c r="E105" s="8" t="n">
        <v>-32665.61</v>
      </c>
      <c r="F105" s="213" t="inlineStr">
        <is>
          <t xml:space="preserve">ALUGUEL ALOJAMENTO </t>
        </is>
      </c>
      <c r="G105" s="172">
        <f>YEAR(A105)</f>
        <v/>
      </c>
      <c r="H105" s="214">
        <f>MONTH(A105)</f>
        <v/>
      </c>
      <c r="I105" s="179">
        <f>INDEX(mês[],Consolidado!H105,2)</f>
        <v/>
      </c>
      <c r="J105" s="179" t="inlineStr">
        <is>
          <t>ITAU</t>
        </is>
      </c>
      <c r="K105" s="179" t="inlineStr">
        <is>
          <t>A IDEAL</t>
        </is>
      </c>
    </row>
    <row r="106" hidden="1" s="180">
      <c r="A106" s="17" t="n">
        <v>45659</v>
      </c>
      <c r="B106" s="179" t="inlineStr">
        <is>
          <t>MULTA RESCISÓRIA - MULTA RESCISORIAS FGTS (100,00%);</t>
        </is>
      </c>
      <c r="C106" s="8" t="n"/>
      <c r="D106" s="8" t="n">
        <v>6429.05</v>
      </c>
      <c r="E106" s="8" t="n">
        <v>-39094.66</v>
      </c>
      <c r="F106" s="213" t="inlineStr">
        <is>
          <t>MULTA RESCISORIAS FGTS</t>
        </is>
      </c>
      <c r="G106" s="172">
        <f>YEAR(A106)</f>
        <v/>
      </c>
      <c r="H106" s="214">
        <f>MONTH(A106)</f>
        <v/>
      </c>
      <c r="I106" s="179">
        <f>INDEX(mês[],Consolidado!H106,2)</f>
        <v/>
      </c>
      <c r="J106" s="179" t="inlineStr">
        <is>
          <t>ITAU</t>
        </is>
      </c>
      <c r="K106" s="179" t="inlineStr">
        <is>
          <t>A IDEAL</t>
        </is>
      </c>
    </row>
    <row r="107" hidden="1" s="180">
      <c r="A107" s="17" t="n">
        <v>45659</v>
      </c>
      <c r="B107" s="179" t="inlineStr">
        <is>
          <t>MULTA RESCISÓRIA - MULTA RESCISORIAS FGTS (100,00%);</t>
        </is>
      </c>
      <c r="C107" s="8" t="n"/>
      <c r="D107" s="8" t="n">
        <v>4348.6</v>
      </c>
      <c r="E107" s="8" t="n">
        <v>-43443.25999999999</v>
      </c>
      <c r="F107" s="213" t="inlineStr">
        <is>
          <t>MULTA RESCISORIAS FGTS</t>
        </is>
      </c>
      <c r="G107" s="172">
        <f>YEAR(A107)</f>
        <v/>
      </c>
      <c r="H107" s="214">
        <f>MONTH(A107)</f>
        <v/>
      </c>
      <c r="I107" s="179">
        <f>INDEX(mês[],Consolidado!H107,2)</f>
        <v/>
      </c>
      <c r="J107" s="179" t="inlineStr">
        <is>
          <t>ITAU</t>
        </is>
      </c>
      <c r="K107" s="179" t="inlineStr">
        <is>
          <t>A IDEAL</t>
        </is>
      </c>
    </row>
    <row r="108" hidden="1" s="180">
      <c r="A108" s="17" t="n">
        <v>45659</v>
      </c>
      <c r="B108" s="179" t="inlineStr">
        <is>
          <t>MULTA RESCISÓRIA - MULTA RESCISORIAS FGTS (100,00%);</t>
        </is>
      </c>
      <c r="C108" s="8" t="n"/>
      <c r="D108" s="8" t="n">
        <v>1090.2</v>
      </c>
      <c r="E108" s="8" t="n">
        <v>-44533.45999999999</v>
      </c>
      <c r="F108" s="213" t="inlineStr">
        <is>
          <t>MULTA RESCISORIAS FGTS</t>
        </is>
      </c>
      <c r="G108" s="172">
        <f>YEAR(A108)</f>
        <v/>
      </c>
      <c r="H108" s="214">
        <f>MONTH(A108)</f>
        <v/>
      </c>
      <c r="I108" s="179">
        <f>INDEX(mês[],Consolidado!H108,2)</f>
        <v/>
      </c>
      <c r="J108" s="179" t="inlineStr">
        <is>
          <t>ITAU</t>
        </is>
      </c>
      <c r="K108" s="179" t="inlineStr">
        <is>
          <t>A IDEAL</t>
        </is>
      </c>
    </row>
    <row r="109" hidden="1" s="180">
      <c r="A109" s="17" t="n">
        <v>45659</v>
      </c>
      <c r="B109" s="179" t="inlineStr">
        <is>
          <t>INTERNET AABA - INTERNET OBRAS  (100,00%);</t>
        </is>
      </c>
      <c r="C109" s="8" t="n"/>
      <c r="D109" s="8" t="n">
        <v>71.76000000000001</v>
      </c>
      <c r="E109" s="8" t="n">
        <v>-44605.21999999999</v>
      </c>
      <c r="F109" s="213" t="inlineStr">
        <is>
          <t xml:space="preserve">INTERNET OBRAS </t>
        </is>
      </c>
      <c r="G109" s="172">
        <f>YEAR(A109)</f>
        <v/>
      </c>
      <c r="H109" s="214">
        <f>MONTH(A109)</f>
        <v/>
      </c>
      <c r="I109" s="179">
        <f>INDEX(mês[],Consolidado!H109,2)</f>
        <v/>
      </c>
      <c r="J109" s="179" t="inlineStr">
        <is>
          <t>ITAU</t>
        </is>
      </c>
      <c r="K109" s="179" t="inlineStr">
        <is>
          <t>A IDEAL</t>
        </is>
      </c>
    </row>
    <row r="110" hidden="1" s="180">
      <c r="A110" s="17" t="n">
        <v>45659</v>
      </c>
      <c r="B110" s="179" t="inlineStr">
        <is>
          <t>FRETE TRANSPORTADORA SERENA - FRETE TRANSPORTADORA (100,00%);</t>
        </is>
      </c>
      <c r="C110" s="8" t="n"/>
      <c r="D110" s="8" t="n">
        <v>914.12</v>
      </c>
      <c r="E110" s="8" t="n">
        <v>-45519.34</v>
      </c>
      <c r="F110" s="213" t="inlineStr">
        <is>
          <t>FRETE TRANSPORTADORA</t>
        </is>
      </c>
      <c r="G110" s="172">
        <f>YEAR(A110)</f>
        <v/>
      </c>
      <c r="H110" s="214">
        <f>MONTH(A110)</f>
        <v/>
      </c>
      <c r="I110" s="179">
        <f>INDEX(mês[],Consolidado!H110,2)</f>
        <v/>
      </c>
      <c r="J110" s="179" t="inlineStr">
        <is>
          <t>ITAU</t>
        </is>
      </c>
      <c r="K110" s="179" t="inlineStr">
        <is>
          <t>A IDEAL</t>
        </is>
      </c>
    </row>
    <row r="111" hidden="1" s="180">
      <c r="A111" s="17" t="n">
        <v>45659</v>
      </c>
      <c r="B111" s="179" t="inlineStr">
        <is>
          <t>13° BRENDA BARBOSA CAMPOS - RH / DP - 13° SALARIO (100,00%);</t>
        </is>
      </c>
      <c r="C111" s="8" t="n"/>
      <c r="D111" s="8" t="n">
        <v>6000</v>
      </c>
      <c r="E111" s="8" t="n">
        <v>-51519.34</v>
      </c>
      <c r="F111" s="213" t="inlineStr">
        <is>
          <t>13° SALARIO</t>
        </is>
      </c>
      <c r="G111" s="172">
        <f>YEAR(A111)</f>
        <v/>
      </c>
      <c r="H111" s="214">
        <f>MONTH(A111)</f>
        <v/>
      </c>
      <c r="I111" s="179">
        <f>INDEX(mês[],Consolidado!H111,2)</f>
        <v/>
      </c>
      <c r="J111" s="179" t="inlineStr">
        <is>
          <t>ITAU</t>
        </is>
      </c>
      <c r="K111" s="179" t="inlineStr">
        <is>
          <t>A IDEAL</t>
        </is>
      </c>
    </row>
    <row r="112" hidden="1" s="180">
      <c r="A112" s="17" t="n">
        <v>45659</v>
      </c>
      <c r="B112" s="179" t="inlineStr">
        <is>
          <t>UNIFORMES - UNIFORMES (100,00%);</t>
        </is>
      </c>
      <c r="C112" s="8" t="n"/>
      <c r="D112" s="8" t="n">
        <v>405.7</v>
      </c>
      <c r="E112" s="8" t="n">
        <v>-51925.03999999999</v>
      </c>
      <c r="F112" s="213" t="inlineStr">
        <is>
          <t>UNIFORMES</t>
        </is>
      </c>
      <c r="G112" s="172">
        <f>YEAR(A112)</f>
        <v/>
      </c>
      <c r="H112" s="214">
        <f>MONTH(A112)</f>
        <v/>
      </c>
      <c r="I112" s="179">
        <f>INDEX(mês[],Consolidado!H112,2)</f>
        <v/>
      </c>
      <c r="J112" s="179" t="inlineStr">
        <is>
          <t>ITAU</t>
        </is>
      </c>
      <c r="K112" s="179" t="inlineStr">
        <is>
          <t>A IDEAL</t>
        </is>
      </c>
    </row>
    <row r="113" hidden="1" s="180">
      <c r="A113" s="17" t="n">
        <v>45659</v>
      </c>
      <c r="B113" s="179" t="inlineStr">
        <is>
          <t>LIXA FERRO / ESPATULA / GARFO / PROLONGADOR / ROLO / TRINCHA - MATERIAIS PINCEL / ROLOS / LIXAS  (100,00%);</t>
        </is>
      </c>
      <c r="C113" s="8" t="n"/>
      <c r="D113" s="8" t="n">
        <v>1627.85</v>
      </c>
      <c r="E113" s="8" t="n">
        <v>-53552.88999999999</v>
      </c>
      <c r="F113" s="213" t="inlineStr">
        <is>
          <t xml:space="preserve">MATERIAIS PINCEL / ROLOS / LIXAS </t>
        </is>
      </c>
      <c r="G113" s="172">
        <f>YEAR(A113)</f>
        <v/>
      </c>
      <c r="H113" s="214">
        <f>MONTH(A113)</f>
        <v/>
      </c>
      <c r="I113" s="179">
        <f>INDEX(mês[],Consolidado!H113,2)</f>
        <v/>
      </c>
      <c r="J113" s="179" t="inlineStr">
        <is>
          <t>ITAU</t>
        </is>
      </c>
      <c r="K113" s="179" t="inlineStr">
        <is>
          <t>A IDEAL</t>
        </is>
      </c>
    </row>
    <row r="114" hidden="1" s="180">
      <c r="A114" s="17" t="n">
        <v>45659</v>
      </c>
      <c r="B114" s="179" t="inlineStr">
        <is>
          <t>ESPATULA, ROLO E TRINCHA - MATERIAIS PINCEL / ROLOS / LIXAS  (100,00%);</t>
        </is>
      </c>
      <c r="C114" s="8" t="n"/>
      <c r="D114" s="8" t="n">
        <v>1400</v>
      </c>
      <c r="E114" s="8" t="n">
        <v>-54952.88999999999</v>
      </c>
      <c r="F114" s="213" t="inlineStr">
        <is>
          <t xml:space="preserve">MATERIAIS PINCEL / ROLOS / LIXAS </t>
        </is>
      </c>
      <c r="G114" s="172">
        <f>YEAR(A114)</f>
        <v/>
      </c>
      <c r="H114" s="214">
        <f>MONTH(A114)</f>
        <v/>
      </c>
      <c r="I114" s="179">
        <f>INDEX(mês[],Consolidado!H114,2)</f>
        <v/>
      </c>
      <c r="J114" s="179" t="inlineStr">
        <is>
          <t>ITAU</t>
        </is>
      </c>
      <c r="K114" s="179" t="inlineStr">
        <is>
          <t>A IDEAL</t>
        </is>
      </c>
    </row>
    <row r="115" hidden="1" s="180">
      <c r="A115" s="17" t="n">
        <v>45659</v>
      </c>
      <c r="B115" s="179" t="inlineStr">
        <is>
          <t>ESMALTE DF ULTRA RAPIDO AZUL - TINTAS E SOLVENTES (100,00%);</t>
        </is>
      </c>
      <c r="C115" s="8" t="n"/>
      <c r="D115" s="8" t="n">
        <v>1125</v>
      </c>
      <c r="E115" s="8" t="n">
        <v>-56077.88999999999</v>
      </c>
      <c r="F115" s="213" t="inlineStr">
        <is>
          <t>TINTAS E SOLVENTES</t>
        </is>
      </c>
      <c r="G115" s="172">
        <f>YEAR(A115)</f>
        <v/>
      </c>
      <c r="H115" s="214">
        <f>MONTH(A115)</f>
        <v/>
      </c>
      <c r="I115" s="179">
        <f>INDEX(mês[],Consolidado!H115,2)</f>
        <v/>
      </c>
      <c r="J115" s="179" t="inlineStr">
        <is>
          <t>ITAU</t>
        </is>
      </c>
      <c r="K115" s="179" t="inlineStr">
        <is>
          <t>A IDEAL</t>
        </is>
      </c>
    </row>
    <row r="116" hidden="1" s="180">
      <c r="A116" s="17" t="n">
        <v>45659</v>
      </c>
      <c r="B116" s="179" t="inlineStr">
        <is>
          <t>TRINCHA/ROLOS/LIXAS E ESPÁTULAS - MATERIAIS PINCEL / ROLOS / LIXAS  (100,00%);</t>
        </is>
      </c>
      <c r="C116" s="8" t="n"/>
      <c r="D116" s="8" t="n">
        <v>622.84</v>
      </c>
      <c r="E116" s="8" t="n">
        <v>-56700.72999999999</v>
      </c>
      <c r="F116" s="213" t="inlineStr">
        <is>
          <t xml:space="preserve">MATERIAIS PINCEL / ROLOS / LIXAS </t>
        </is>
      </c>
      <c r="G116" s="172">
        <f>YEAR(A116)</f>
        <v/>
      </c>
      <c r="H116" s="214">
        <f>MONTH(A116)</f>
        <v/>
      </c>
      <c r="I116" s="179">
        <f>INDEX(mês[],Consolidado!H116,2)</f>
        <v/>
      </c>
      <c r="J116" s="179" t="inlineStr">
        <is>
          <t>ITAU</t>
        </is>
      </c>
      <c r="K116" s="179" t="inlineStr">
        <is>
          <t>A IDEAL</t>
        </is>
      </c>
    </row>
    <row r="117" hidden="1" s="180">
      <c r="A117" s="17" t="n">
        <v>45659</v>
      </c>
      <c r="B117" s="179" t="inlineStr">
        <is>
          <t>MATERIAIS DE CONSUMO : ROLO / LIXA E TRINCHA - MATERIAIS DE CONSUMO EM OBRAS  (100,00%);</t>
        </is>
      </c>
      <c r="C117" s="8" t="n"/>
      <c r="D117" s="8" t="n">
        <v>835.5</v>
      </c>
      <c r="E117" s="8" t="n">
        <v>-57536.22999999999</v>
      </c>
      <c r="F117" s="213" t="inlineStr">
        <is>
          <t xml:space="preserve">MATERIAIS DE CONSUMO EM OBRAS </t>
        </is>
      </c>
      <c r="G117" s="172">
        <f>YEAR(A117)</f>
        <v/>
      </c>
      <c r="H117" s="214">
        <f>MONTH(A117)</f>
        <v/>
      </c>
      <c r="I117" s="179">
        <f>INDEX(mês[],Consolidado!H117,2)</f>
        <v/>
      </c>
      <c r="J117" s="179" t="inlineStr">
        <is>
          <t>ITAU</t>
        </is>
      </c>
      <c r="K117" s="179" t="inlineStr">
        <is>
          <t>A IDEAL</t>
        </is>
      </c>
    </row>
    <row r="118" hidden="1" s="180">
      <c r="A118" s="17" t="n">
        <v>45659</v>
      </c>
      <c r="B118" s="179" t="inlineStr">
        <is>
          <t>TINTAS E SOLVENTES - TINTAS E SOLVENTES (100,00%);</t>
        </is>
      </c>
      <c r="C118" s="8" t="n"/>
      <c r="D118" s="8" t="n">
        <v>1482.5</v>
      </c>
      <c r="E118" s="8" t="n">
        <v>-59018.72999999999</v>
      </c>
      <c r="F118" s="213" t="inlineStr">
        <is>
          <t>TINTAS E SOLVENTES</t>
        </is>
      </c>
      <c r="G118" s="172">
        <f>YEAR(A118)</f>
        <v/>
      </c>
      <c r="H118" s="214">
        <f>MONTH(A118)</f>
        <v/>
      </c>
      <c r="I118" s="179">
        <f>INDEX(mês[],Consolidado!H118,2)</f>
        <v/>
      </c>
      <c r="J118" s="179" t="inlineStr">
        <is>
          <t>ITAU</t>
        </is>
      </c>
      <c r="K118" s="179" t="inlineStr">
        <is>
          <t>A IDEAL</t>
        </is>
      </c>
    </row>
    <row r="119" hidden="1" s="180">
      <c r="A119" s="17" t="n">
        <v>45659</v>
      </c>
      <c r="B119" s="179" t="inlineStr">
        <is>
          <t>TINTAS E SOLVENTES - TINTAS E SOLVENTES (100,00%);</t>
        </is>
      </c>
      <c r="C119" s="8" t="n"/>
      <c r="D119" s="8" t="n">
        <v>1290</v>
      </c>
      <c r="E119" s="8" t="n">
        <v>-60308.72999999999</v>
      </c>
      <c r="F119" s="213" t="inlineStr">
        <is>
          <t>TINTAS E SOLVENTES</t>
        </is>
      </c>
      <c r="G119" s="172">
        <f>YEAR(A119)</f>
        <v/>
      </c>
      <c r="H119" s="214">
        <f>MONTH(A119)</f>
        <v/>
      </c>
      <c r="I119" s="179">
        <f>INDEX(mês[],Consolidado!H119,2)</f>
        <v/>
      </c>
      <c r="J119" s="179" t="inlineStr">
        <is>
          <t>ITAU</t>
        </is>
      </c>
      <c r="K119" s="179" t="inlineStr">
        <is>
          <t>A IDEAL</t>
        </is>
      </c>
    </row>
    <row r="120" hidden="1" s="180">
      <c r="A120" s="17" t="n">
        <v>45659</v>
      </c>
      <c r="B120" s="179" t="inlineStr">
        <is>
          <t>50% MATERIAL ETERNIT - TINTAS E SOLVENTES (100,00%);</t>
        </is>
      </c>
      <c r="C120" s="8" t="n"/>
      <c r="D120" s="8" t="n">
        <v>10915.15</v>
      </c>
      <c r="E120" s="8" t="n">
        <v>-71223.87999999999</v>
      </c>
      <c r="F120" s="213" t="inlineStr">
        <is>
          <t>TINTAS E SOLVENTES</t>
        </is>
      </c>
      <c r="G120" s="172">
        <f>YEAR(A120)</f>
        <v/>
      </c>
      <c r="H120" s="214">
        <f>MONTH(A120)</f>
        <v/>
      </c>
      <c r="I120" s="179">
        <f>INDEX(mês[],Consolidado!H120,2)</f>
        <v/>
      </c>
      <c r="J120" s="179" t="inlineStr">
        <is>
          <t>ITAU</t>
        </is>
      </c>
      <c r="K120" s="179" t="inlineStr">
        <is>
          <t>A IDEAL</t>
        </is>
      </c>
    </row>
    <row r="121" hidden="1" s="180">
      <c r="A121" s="17" t="n">
        <v>45659</v>
      </c>
      <c r="B121" s="179" t="inlineStr">
        <is>
          <t>VENDA DE MATERIAL EUROCHEM - TINTAS E SOLVENTES (100,00%);</t>
        </is>
      </c>
      <c r="C121" s="8" t="n"/>
      <c r="D121" s="8" t="n">
        <v>3787.23</v>
      </c>
      <c r="E121" s="8" t="n">
        <v>-75011.10999999999</v>
      </c>
      <c r="F121" s="213" t="inlineStr">
        <is>
          <t>TINTAS E SOLVENTES</t>
        </is>
      </c>
      <c r="G121" s="172">
        <f>YEAR(A121)</f>
        <v/>
      </c>
      <c r="H121" s="214">
        <f>MONTH(A121)</f>
        <v/>
      </c>
      <c r="I121" s="179">
        <f>INDEX(mês[],Consolidado!H121,2)</f>
        <v/>
      </c>
      <c r="J121" s="179" t="inlineStr">
        <is>
          <t>ITAU</t>
        </is>
      </c>
      <c r="K121" s="179" t="inlineStr">
        <is>
          <t>A IDEAL</t>
        </is>
      </c>
    </row>
    <row r="122" hidden="1" s="180">
      <c r="A122" s="17" t="n">
        <v>45659</v>
      </c>
      <c r="B122" s="179" t="inlineStr">
        <is>
          <t>50% MATERIAL ETERNIT - TINTAS E SOLVENTES (100,00%);</t>
        </is>
      </c>
      <c r="C122" s="8" t="n"/>
      <c r="D122" s="8" t="n">
        <v>10860.99</v>
      </c>
      <c r="E122" s="8" t="n">
        <v>-85872.09999999999</v>
      </c>
      <c r="F122" s="213" t="inlineStr">
        <is>
          <t>TINTAS E SOLVENTES</t>
        </is>
      </c>
      <c r="G122" s="172">
        <f>YEAR(A122)</f>
        <v/>
      </c>
      <c r="H122" s="214">
        <f>MONTH(A122)</f>
        <v/>
      </c>
      <c r="I122" s="179">
        <f>INDEX(mês[],Consolidado!H122,2)</f>
        <v/>
      </c>
      <c r="J122" s="179" t="inlineStr">
        <is>
          <t>ITAU</t>
        </is>
      </c>
      <c r="K122" s="179" t="inlineStr">
        <is>
          <t>A IDEAL</t>
        </is>
      </c>
    </row>
    <row r="123" hidden="1" s="180">
      <c r="A123" s="17" t="n">
        <v>45659</v>
      </c>
      <c r="B123" s="179" t="inlineStr">
        <is>
          <t>DESPESA DE VIAGEM REF. 31/12 A 03/01/25 - REFEIÇÕES COLABORADORES (10,95%)</t>
        </is>
      </c>
      <c r="C123" s="8" t="n"/>
      <c r="D123" s="8" t="n">
        <v>600.0599999999999</v>
      </c>
      <c r="E123" s="8" t="n">
        <v>-86472.15999999999</v>
      </c>
      <c r="F123" s="213" t="inlineStr">
        <is>
          <t>REFEIÇÕES COLABORADORES</t>
        </is>
      </c>
      <c r="G123" s="172">
        <f>YEAR(A123)</f>
        <v/>
      </c>
      <c r="H123" s="214">
        <f>MONTH(A123)</f>
        <v/>
      </c>
      <c r="I123" s="179">
        <f>INDEX(mês[],Consolidado!H123,2)</f>
        <v/>
      </c>
      <c r="J123" s="179" t="inlineStr">
        <is>
          <t>ITAU</t>
        </is>
      </c>
      <c r="K123" s="179" t="inlineStr">
        <is>
          <t>A IDEAL</t>
        </is>
      </c>
    </row>
    <row r="124" hidden="1" s="180">
      <c r="A124" s="17" t="n">
        <v>45659</v>
      </c>
      <c r="B124" s="179" t="inlineStr">
        <is>
          <t>DESPESA DE VIAGEM REF. 31/12 A 03/01/25 -PASSAGENS COLABORADORES (89,05%);</t>
        </is>
      </c>
      <c r="C124" s="8" t="n"/>
      <c r="D124" s="8" t="n">
        <v>4879.94</v>
      </c>
      <c r="E124" s="8" t="n">
        <v>-91352.09999999999</v>
      </c>
      <c r="F124" s="213" t="inlineStr">
        <is>
          <t>PASSAGENS COLABORADORES</t>
        </is>
      </c>
      <c r="G124" s="172">
        <f>YEAR(A124)</f>
        <v/>
      </c>
      <c r="H124" s="214">
        <f>MONTH(A124)</f>
        <v/>
      </c>
      <c r="I124" s="179">
        <f>INDEX(mês[],Consolidado!H124,2)</f>
        <v/>
      </c>
      <c r="J124" s="179" t="inlineStr">
        <is>
          <t>ITAU</t>
        </is>
      </c>
      <c r="K124" s="179" t="inlineStr">
        <is>
          <t>A IDEAL</t>
        </is>
      </c>
    </row>
    <row r="125" hidden="1" s="180">
      <c r="A125" s="17" t="n">
        <v>45659</v>
      </c>
      <c r="B125" s="179" t="inlineStr">
        <is>
          <t>REFEIÇÕES COLABORADORES - REFEIÇÕES COLABORADORES (100,00%);</t>
        </is>
      </c>
      <c r="C125" s="8" t="n"/>
      <c r="D125" s="8" t="n">
        <v>36</v>
      </c>
      <c r="E125" s="8" t="n">
        <v>-91388.09999999999</v>
      </c>
      <c r="F125" s="213" t="inlineStr">
        <is>
          <t>REFEIÇÕES COLABORADORES</t>
        </is>
      </c>
      <c r="G125" s="172">
        <f>YEAR(A125)</f>
        <v/>
      </c>
      <c r="H125" s="214">
        <f>MONTH(A125)</f>
        <v/>
      </c>
      <c r="I125" s="179">
        <f>INDEX(mês[],Consolidado!H125,2)</f>
        <v/>
      </c>
      <c r="J125" s="179" t="inlineStr">
        <is>
          <t>ITAU</t>
        </is>
      </c>
      <c r="K125" s="179" t="inlineStr">
        <is>
          <t>A IDEAL</t>
        </is>
      </c>
    </row>
    <row r="126" hidden="1" s="180">
      <c r="A126" s="17" t="n">
        <v>45659</v>
      </c>
      <c r="B126" s="179" t="inlineStr">
        <is>
          <t>LOCAÇÃO MUNCK REF. PERÍODO 19/12 A 19/12/24 - LOCAÇÃO MUNCK / GUINDASTES (100,00%);</t>
        </is>
      </c>
      <c r="C126" s="8" t="n"/>
      <c r="D126" s="8" t="n">
        <v>2583.36</v>
      </c>
      <c r="E126" s="8" t="n">
        <v>-93971.45999999999</v>
      </c>
      <c r="F126" s="213" t="inlineStr">
        <is>
          <t>LOCAÇÃO MUNCK / GUINDASTES</t>
        </is>
      </c>
      <c r="G126" s="172">
        <f>YEAR(A126)</f>
        <v/>
      </c>
      <c r="H126" s="214">
        <f>MONTH(A126)</f>
        <v/>
      </c>
      <c r="I126" s="179">
        <f>INDEX(mês[],Consolidado!H126,2)</f>
        <v/>
      </c>
      <c r="J126" s="179" t="inlineStr">
        <is>
          <t>ITAU</t>
        </is>
      </c>
      <c r="K126" s="179" t="inlineStr">
        <is>
          <t>A IDEAL</t>
        </is>
      </c>
    </row>
    <row r="127" hidden="1" s="180">
      <c r="A127" s="17" t="n">
        <v>45659</v>
      </c>
      <c r="B127" s="179" t="inlineStr">
        <is>
          <t>TRANSFERÊNCIA ENTRE BANCOS CEF X ITAÚ - Transferência entre Bancos (100,00%);</t>
        </is>
      </c>
      <c r="C127" s="8" t="n">
        <v>400000</v>
      </c>
      <c r="E127" s="8" t="n">
        <v>306028.54</v>
      </c>
      <c r="F127" s="213" t="inlineStr">
        <is>
          <t>Transferência Recebida</t>
        </is>
      </c>
      <c r="G127" s="172">
        <f>YEAR(A127)</f>
        <v/>
      </c>
      <c r="H127" s="214">
        <f>MONTH(A127)</f>
        <v/>
      </c>
      <c r="I127" s="179">
        <f>INDEX(mês[],Consolidado!H127,2)</f>
        <v/>
      </c>
      <c r="J127" s="179" t="inlineStr">
        <is>
          <t>ITAU</t>
        </is>
      </c>
      <c r="K127" s="179" t="inlineStr">
        <is>
          <t>A IDEAL</t>
        </is>
      </c>
    </row>
    <row r="128" hidden="1" s="180">
      <c r="A128" s="17" t="n">
        <v>45659</v>
      </c>
      <c r="B128" s="179" t="inlineStr">
        <is>
          <t>BM 04 DEZEMBRO/2024 - Recebimento de Clientes (100,00%);</t>
        </is>
      </c>
      <c r="C128" s="8" t="n">
        <v>128025</v>
      </c>
      <c r="E128" s="8" t="n">
        <v>434053.54</v>
      </c>
      <c r="F128" s="213" t="inlineStr">
        <is>
          <t>Recebimento de Clientes</t>
        </is>
      </c>
      <c r="G128" s="172">
        <f>YEAR(A128)</f>
        <v/>
      </c>
      <c r="H128" s="214">
        <f>MONTH(A128)</f>
        <v/>
      </c>
      <c r="I128" s="179">
        <f>INDEX(mês[],Consolidado!H128,2)</f>
        <v/>
      </c>
      <c r="J128" s="179" t="inlineStr">
        <is>
          <t>ITAU</t>
        </is>
      </c>
      <c r="K128" s="179" t="inlineStr">
        <is>
          <t>A IDEAL</t>
        </is>
      </c>
    </row>
    <row r="129" hidden="1" s="180">
      <c r="A129" s="17" t="n">
        <v>45659</v>
      </c>
      <c r="B129" s="179" t="inlineStr">
        <is>
          <t>BM 04 DEZEMBRO/2024 - Recebimento de Clientes (100,00%);</t>
        </is>
      </c>
      <c r="C129" s="8" t="n">
        <v>45235.5</v>
      </c>
      <c r="E129" s="8" t="n">
        <v>479289.04</v>
      </c>
      <c r="F129" s="213" t="inlineStr">
        <is>
          <t>Recebimento de Clientes</t>
        </is>
      </c>
      <c r="G129" s="172">
        <f>YEAR(A129)</f>
        <v/>
      </c>
      <c r="H129" s="214">
        <f>MONTH(A129)</f>
        <v/>
      </c>
      <c r="I129" s="179">
        <f>INDEX(mês[],Consolidado!H129,2)</f>
        <v/>
      </c>
      <c r="J129" s="179" t="inlineStr">
        <is>
          <t>ITAU</t>
        </is>
      </c>
      <c r="K129" s="179" t="inlineStr">
        <is>
          <t>A IDEAL</t>
        </is>
      </c>
    </row>
    <row r="130" hidden="1" s="180">
      <c r="A130" s="17" t="n">
        <v>45659</v>
      </c>
      <c r="B130" s="179" t="inlineStr">
        <is>
          <t>BM 04 DEZEMBRO/2024 - Recebimento de Clientes (100,00%);</t>
        </is>
      </c>
      <c r="C130" s="8" t="n">
        <v>128025</v>
      </c>
      <c r="E130" s="8" t="n">
        <v>607314.04</v>
      </c>
      <c r="F130" s="213" t="inlineStr">
        <is>
          <t>Recebimento de Clientes</t>
        </is>
      </c>
      <c r="G130" s="172">
        <f>YEAR(A130)</f>
        <v/>
      </c>
      <c r="H130" s="214">
        <f>MONTH(A130)</f>
        <v/>
      </c>
      <c r="I130" s="179">
        <f>INDEX(mês[],Consolidado!H130,2)</f>
        <v/>
      </c>
      <c r="J130" s="179" t="inlineStr">
        <is>
          <t>ITAU</t>
        </is>
      </c>
      <c r="K130" s="179" t="inlineStr">
        <is>
          <t>A IDEAL</t>
        </is>
      </c>
    </row>
    <row r="131" hidden="1" s="180">
      <c r="A131" s="17" t="n">
        <v>45659</v>
      </c>
      <c r="B131" s="179" t="inlineStr">
        <is>
          <t>BM 04 DEZEMBRO/2024 - Recebimento de Clientes (100,00%);</t>
        </is>
      </c>
      <c r="C131" s="8" t="n">
        <v>33286.5</v>
      </c>
      <c r="E131" s="8" t="n">
        <v>640600.54</v>
      </c>
      <c r="F131" s="213" t="inlineStr">
        <is>
          <t>Recebimento de Clientes</t>
        </is>
      </c>
      <c r="G131" s="172">
        <f>YEAR(A131)</f>
        <v/>
      </c>
      <c r="H131" s="214">
        <f>MONTH(A131)</f>
        <v/>
      </c>
      <c r="I131" s="179">
        <f>INDEX(mês[],Consolidado!H131,2)</f>
        <v/>
      </c>
      <c r="J131" s="179" t="inlineStr">
        <is>
          <t>ITAU</t>
        </is>
      </c>
      <c r="K131" s="179" t="inlineStr">
        <is>
          <t>A IDEAL</t>
        </is>
      </c>
    </row>
    <row r="132" hidden="1" s="180">
      <c r="A132" s="17" t="n">
        <v>45659</v>
      </c>
      <c r="B132" s="179" t="inlineStr">
        <is>
          <t>BM 04 DEZEMBRO/2024 - Recebimento de Clientes (100,00%);</t>
        </is>
      </c>
      <c r="C132" s="8" t="n">
        <v>58038</v>
      </c>
      <c r="E132" s="8" t="n">
        <v>698638.54</v>
      </c>
      <c r="F132" s="213" t="inlineStr">
        <is>
          <t>Recebimento de Clientes</t>
        </is>
      </c>
      <c r="G132" s="172">
        <f>YEAR(A132)</f>
        <v/>
      </c>
      <c r="H132" s="214">
        <f>MONTH(A132)</f>
        <v/>
      </c>
      <c r="I132" s="179">
        <f>INDEX(mês[],Consolidado!H132,2)</f>
        <v/>
      </c>
      <c r="J132" s="179" t="inlineStr">
        <is>
          <t>ITAU</t>
        </is>
      </c>
      <c r="K132" s="179" t="inlineStr">
        <is>
          <t>A IDEAL</t>
        </is>
      </c>
    </row>
    <row r="133" hidden="1" s="180">
      <c r="A133" s="17" t="n">
        <v>45659</v>
      </c>
      <c r="B133" s="179" t="inlineStr">
        <is>
          <t>BM 04 DEZEMBRO/2024 - Recebimento de Clientes (100,00%);</t>
        </is>
      </c>
      <c r="C133" s="8" t="n">
        <v>70653.95999999999</v>
      </c>
      <c r="E133" s="8" t="n">
        <v>769292.5</v>
      </c>
      <c r="F133" s="213" t="inlineStr">
        <is>
          <t>Recebimento de Clientes</t>
        </is>
      </c>
      <c r="G133" s="172">
        <f>YEAR(A133)</f>
        <v/>
      </c>
      <c r="H133" s="214">
        <f>MONTH(A133)</f>
        <v/>
      </c>
      <c r="I133" s="179">
        <f>INDEX(mês[],Consolidado!H133,2)</f>
        <v/>
      </c>
      <c r="J133" s="179" t="inlineStr">
        <is>
          <t>ITAU</t>
        </is>
      </c>
      <c r="K133" s="179" t="inlineStr">
        <is>
          <t>A IDEAL</t>
        </is>
      </c>
    </row>
    <row r="134" hidden="1" s="180">
      <c r="A134" s="17" t="n">
        <v>45659</v>
      </c>
      <c r="B134" s="179" t="inlineStr">
        <is>
          <t>BM 04 DEZEMBRO/2024 - Recebimento de Clientes (100,00%);</t>
        </is>
      </c>
      <c r="C134" s="8" t="n">
        <v>76815</v>
      </c>
      <c r="E134" s="8" t="n">
        <v>846107.5</v>
      </c>
      <c r="F134" s="213" t="inlineStr">
        <is>
          <t>Recebimento de Clientes</t>
        </is>
      </c>
      <c r="G134" s="172">
        <f>YEAR(A134)</f>
        <v/>
      </c>
      <c r="H134" s="214">
        <f>MONTH(A134)</f>
        <v/>
      </c>
      <c r="I134" s="179">
        <f>INDEX(mês[],Consolidado!H134,2)</f>
        <v/>
      </c>
      <c r="J134" s="179" t="inlineStr">
        <is>
          <t>ITAU</t>
        </is>
      </c>
      <c r="K134" s="179" t="inlineStr">
        <is>
          <t>A IDEAL</t>
        </is>
      </c>
    </row>
    <row r="135" hidden="1" s="180">
      <c r="A135" s="17" t="n">
        <v>45659</v>
      </c>
      <c r="B135" s="179" t="inlineStr">
        <is>
          <t>BM 04 DEZEMBRO/2024 - Recebimento de Clientes (100,00%);</t>
        </is>
      </c>
      <c r="C135" s="8" t="n">
        <v>23911.58</v>
      </c>
      <c r="E135" s="8" t="n">
        <v>870019.08</v>
      </c>
      <c r="F135" s="213" t="inlineStr">
        <is>
          <t>Recebimento de Clientes</t>
        </is>
      </c>
      <c r="G135" s="172">
        <f>YEAR(A135)</f>
        <v/>
      </c>
      <c r="H135" s="214">
        <f>MONTH(A135)</f>
        <v/>
      </c>
      <c r="I135" s="179">
        <f>INDEX(mês[],Consolidado!H135,2)</f>
        <v/>
      </c>
      <c r="J135" s="179" t="inlineStr">
        <is>
          <t>ITAU</t>
        </is>
      </c>
      <c r="K135" s="179" t="inlineStr">
        <is>
          <t>A IDEAL</t>
        </is>
      </c>
    </row>
    <row r="136" hidden="1" s="180">
      <c r="A136" s="17" t="n">
        <v>45659</v>
      </c>
      <c r="B136" s="179" t="inlineStr">
        <is>
          <t>TRANSFERENCIA ENTRE BANCOS ITAU X SAFRA - Transferência entre Bancos (100,00%);</t>
        </is>
      </c>
      <c r="C136" s="8" t="n"/>
      <c r="D136" s="8" t="n">
        <v>29449.16</v>
      </c>
      <c r="E136" s="8" t="n">
        <v>840569.9199999999</v>
      </c>
      <c r="F136" s="213" t="inlineStr">
        <is>
          <t>Transferência Emitida</t>
        </is>
      </c>
      <c r="G136" s="172">
        <f>YEAR(A136)</f>
        <v/>
      </c>
      <c r="H136" s="214">
        <f>MONTH(A136)</f>
        <v/>
      </c>
      <c r="I136" s="179">
        <f>INDEX(mês[],Consolidado!H136,2)</f>
        <v/>
      </c>
      <c r="J136" s="179" t="inlineStr">
        <is>
          <t>ITAU</t>
        </is>
      </c>
      <c r="K136" s="179" t="inlineStr">
        <is>
          <t>A IDEAL</t>
        </is>
      </c>
    </row>
    <row r="137" hidden="1" s="180">
      <c r="A137" s="17" t="n">
        <v>45660</v>
      </c>
      <c r="B137" s="179" t="inlineStr">
        <is>
          <t>MAQUINAS E EQUIPAMENTOS - MAQUINAS / EQUIPAMENTOS  (100,00%);</t>
        </is>
      </c>
      <c r="C137" s="8" t="n"/>
      <c r="D137" s="8" t="n">
        <v>2452.45</v>
      </c>
      <c r="E137" s="8" t="n">
        <v>838117.47</v>
      </c>
      <c r="F137" s="213" t="inlineStr">
        <is>
          <t xml:space="preserve">MAQUINAS / EQUIPAMENTOS </t>
        </is>
      </c>
      <c r="G137" s="172">
        <f>YEAR(A137)</f>
        <v/>
      </c>
      <c r="H137" s="214">
        <f>MONTH(A137)</f>
        <v/>
      </c>
      <c r="I137" s="179">
        <f>INDEX(mês[],Consolidado!H137,2)</f>
        <v/>
      </c>
      <c r="J137" s="179" t="inlineStr">
        <is>
          <t>ITAU</t>
        </is>
      </c>
      <c r="K137" s="179" t="inlineStr">
        <is>
          <t>A IDEAL</t>
        </is>
      </c>
    </row>
    <row r="138" hidden="1" s="180">
      <c r="A138" s="17" t="n">
        <v>45660</v>
      </c>
      <c r="B138" s="179" t="inlineStr">
        <is>
          <t>ADCONT MATRIZ - CONTABILIDADE (100,00%);</t>
        </is>
      </c>
      <c r="C138" s="8" t="n"/>
      <c r="D138" s="8" t="n">
        <v>3209.66</v>
      </c>
      <c r="E138" s="8" t="n">
        <v>834907.8099999999</v>
      </c>
      <c r="F138" s="213" t="inlineStr">
        <is>
          <t>HONORÁRIOS CONTÁBEIS</t>
        </is>
      </c>
      <c r="G138" s="172">
        <f>YEAR(A138)</f>
        <v/>
      </c>
      <c r="H138" s="214">
        <f>MONTH(A138)</f>
        <v/>
      </c>
      <c r="I138" s="179">
        <f>INDEX(mês[],Consolidado!H138,2)</f>
        <v/>
      </c>
      <c r="J138" s="179" t="inlineStr">
        <is>
          <t>ITAU</t>
        </is>
      </c>
      <c r="K138" s="179" t="inlineStr">
        <is>
          <t>A IDEAL</t>
        </is>
      </c>
    </row>
    <row r="139" hidden="1" s="180">
      <c r="A139" s="17" t="n">
        <v>45660</v>
      </c>
      <c r="B139" s="179" t="inlineStr">
        <is>
          <t>TRANSPORTE EDIVALDO 16/12 A 19/12/24 - TRANSPORTE DE COLABORADORES  (100,00%);</t>
        </is>
      </c>
      <c r="C139" s="8" t="n"/>
      <c r="D139" s="8" t="n">
        <v>580</v>
      </c>
      <c r="E139" s="8" t="n">
        <v>834327.8099999999</v>
      </c>
      <c r="F139" s="213" t="inlineStr">
        <is>
          <t xml:space="preserve">TRANSPORTE DE COLABORADORES </t>
        </is>
      </c>
      <c r="G139" s="172">
        <f>YEAR(A139)</f>
        <v/>
      </c>
      <c r="H139" s="214">
        <f>MONTH(A139)</f>
        <v/>
      </c>
      <c r="I139" s="179">
        <f>INDEX(mês[],Consolidado!H139,2)</f>
        <v/>
      </c>
      <c r="J139" s="179" t="inlineStr">
        <is>
          <t>ITAU</t>
        </is>
      </c>
      <c r="K139" s="179" t="inlineStr">
        <is>
          <t>A IDEAL</t>
        </is>
      </c>
    </row>
    <row r="140" hidden="1" s="180">
      <c r="A140" s="17" t="n">
        <v>45660</v>
      </c>
      <c r="B140" s="174" t="inlineStr">
        <is>
          <t>CAIXA ROTATIVO REF. MÊS 01/25 / JOSÉ EDUARDO - FRETE MATERIAIS E EQUIPAMENTOS (80,00%)</t>
        </is>
      </c>
      <c r="C140" s="8" t="n"/>
      <c r="D140" s="8" t="n">
        <v>800</v>
      </c>
      <c r="E140" s="8" t="n">
        <v>833527.8099999999</v>
      </c>
      <c r="F140" s="213" t="inlineStr">
        <is>
          <t>FRETE MATERIAIS E EQUIPAMENTOS</t>
        </is>
      </c>
      <c r="G140" s="172">
        <f>YEAR(A140)</f>
        <v/>
      </c>
      <c r="H140" s="214">
        <f>MONTH(A140)</f>
        <v/>
      </c>
      <c r="I140" s="179">
        <f>INDEX(mês[],Consolidado!H140,2)</f>
        <v/>
      </c>
      <c r="J140" s="179" t="inlineStr">
        <is>
          <t>ITAU</t>
        </is>
      </c>
      <c r="K140" s="179" t="inlineStr">
        <is>
          <t>A IDEAL</t>
        </is>
      </c>
    </row>
    <row r="141" hidden="1" s="180">
      <c r="A141" s="17" t="n">
        <v>45660</v>
      </c>
      <c r="B141" s="179" t="inlineStr">
        <is>
          <t>CAIXA ROTATIVO REF. MÊS 01/25 / JOSÉ EDUARDO -MATERIAIS DE LIMPEZA / HIGIENE  (20,00%);</t>
        </is>
      </c>
      <c r="C141" s="8" t="n"/>
      <c r="D141" s="8" t="n">
        <v>200</v>
      </c>
      <c r="E141" s="8" t="n">
        <v>833327.8099999999</v>
      </c>
      <c r="F141" s="213" t="inlineStr">
        <is>
          <t xml:space="preserve">MATERIAIS DE LIMPEZA / HIGIENE </t>
        </is>
      </c>
      <c r="G141" s="172">
        <f>YEAR(A141)</f>
        <v/>
      </c>
      <c r="H141" s="214">
        <f>MONTH(A141)</f>
        <v/>
      </c>
      <c r="I141" s="179">
        <f>INDEX(mês[],Consolidado!H141,2)</f>
        <v/>
      </c>
      <c r="J141" s="179" t="inlineStr">
        <is>
          <t>ITAU</t>
        </is>
      </c>
      <c r="K141" s="179" t="inlineStr">
        <is>
          <t>A IDEAL</t>
        </is>
      </c>
    </row>
    <row r="142" hidden="1" s="180">
      <c r="A142" s="17" t="n">
        <v>45660</v>
      </c>
      <c r="B142" s="179" t="inlineStr">
        <is>
          <t>SEGURO DE VIDA GILVAN - SEGURO DE VIDA GILVAN / GENILDO (100,00%);</t>
        </is>
      </c>
      <c r="C142" s="8" t="n"/>
      <c r="D142" s="8" t="n">
        <v>2360.27</v>
      </c>
      <c r="E142" s="8" t="n">
        <v>830967.5399999999</v>
      </c>
      <c r="F142" s="213" t="inlineStr">
        <is>
          <t xml:space="preserve">SEGUROS DE VIDA </t>
        </is>
      </c>
      <c r="G142" s="172">
        <f>YEAR(A142)</f>
        <v/>
      </c>
      <c r="H142" s="214">
        <f>MONTH(A142)</f>
        <v/>
      </c>
      <c r="I142" s="179">
        <f>INDEX(mês[],Consolidado!H142,2)</f>
        <v/>
      </c>
      <c r="J142" s="179" t="inlineStr">
        <is>
          <t>ITAU</t>
        </is>
      </c>
      <c r="K142" s="179" t="inlineStr">
        <is>
          <t>A IDEAL</t>
        </is>
      </c>
    </row>
    <row r="143" hidden="1" s="180">
      <c r="A143" s="17" t="n">
        <v>45660</v>
      </c>
      <c r="B143" s="179" t="inlineStr">
        <is>
          <t>SEGURO DE VIDA GENILDO - SEGURO DE VIDA GILVAN / GENILDO (100,00%);</t>
        </is>
      </c>
      <c r="C143" s="8" t="n"/>
      <c r="D143" s="8" t="n">
        <v>2704.8</v>
      </c>
      <c r="E143" s="8" t="n">
        <v>828262.7399999999</v>
      </c>
      <c r="F143" s="213" t="inlineStr">
        <is>
          <t xml:space="preserve">SEGUROS DE VIDA </t>
        </is>
      </c>
      <c r="G143" s="172">
        <f>YEAR(A143)</f>
        <v/>
      </c>
      <c r="H143" s="214">
        <f>MONTH(A143)</f>
        <v/>
      </c>
      <c r="I143" s="179">
        <f>INDEX(mês[],Consolidado!H143,2)</f>
        <v/>
      </c>
      <c r="J143" s="179" t="inlineStr">
        <is>
          <t>ITAU</t>
        </is>
      </c>
      <c r="K143" s="179" t="inlineStr">
        <is>
          <t>A IDEAL</t>
        </is>
      </c>
    </row>
    <row r="144" hidden="1" s="180">
      <c r="A144" s="17" t="n">
        <v>45660</v>
      </c>
      <c r="B144" s="179" t="inlineStr">
        <is>
          <t>REFEIÇÕES COLABORADORES REF. 04/12 A 19/12 - REFEIÇÕES COLABORADORES (100,00%);</t>
        </is>
      </c>
      <c r="C144" s="8" t="n"/>
      <c r="D144" s="8" t="n">
        <v>8536</v>
      </c>
      <c r="E144" s="8" t="n">
        <v>819726.7399999999</v>
      </c>
      <c r="F144" s="213" t="inlineStr">
        <is>
          <t>REFEIÇÕES COLABORADORES</t>
        </is>
      </c>
      <c r="G144" s="172">
        <f>YEAR(A144)</f>
        <v/>
      </c>
      <c r="H144" s="214">
        <f>MONTH(A144)</f>
        <v/>
      </c>
      <c r="I144" s="179">
        <f>INDEX(mês[],Consolidado!H144,2)</f>
        <v/>
      </c>
      <c r="J144" s="179" t="inlineStr">
        <is>
          <t>ITAU</t>
        </is>
      </c>
      <c r="K144" s="179" t="inlineStr">
        <is>
          <t>A IDEAL</t>
        </is>
      </c>
    </row>
    <row r="145" hidden="1" s="180">
      <c r="A145" s="17" t="n">
        <v>45660</v>
      </c>
      <c r="B145" s="179" t="inlineStr">
        <is>
          <t>REFEIÇÕES COLABORADORES - REFEIÇÕES COLABORADORES (100,00%);</t>
        </is>
      </c>
      <c r="C145" s="8" t="n"/>
      <c r="D145" s="8" t="n">
        <v>30</v>
      </c>
      <c r="E145" s="8" t="n">
        <v>819696.7399999999</v>
      </c>
      <c r="F145" s="213" t="inlineStr">
        <is>
          <t>REFEIÇÕES COLABORADORES</t>
        </is>
      </c>
      <c r="G145" s="172">
        <f>YEAR(A145)</f>
        <v/>
      </c>
      <c r="H145" s="214">
        <f>MONTH(A145)</f>
        <v/>
      </c>
      <c r="I145" s="179">
        <f>INDEX(mês[],Consolidado!H145,2)</f>
        <v/>
      </c>
      <c r="J145" s="179" t="inlineStr">
        <is>
          <t>ITAU</t>
        </is>
      </c>
      <c r="K145" s="179" t="inlineStr">
        <is>
          <t>A IDEAL</t>
        </is>
      </c>
    </row>
    <row r="146" hidden="1" s="180">
      <c r="A146" s="17" t="n">
        <v>45660</v>
      </c>
      <c r="B146" s="179" t="inlineStr">
        <is>
          <t>JUROS CHEQUE ESPECIAL IOF - JUROS BANCARIOS  (100,00%);</t>
        </is>
      </c>
      <c r="C146" s="8" t="n"/>
      <c r="D146" s="8" t="n">
        <v>167.73</v>
      </c>
      <c r="E146" s="8" t="n">
        <v>819529.0099999999</v>
      </c>
      <c r="F146" s="213" t="inlineStr">
        <is>
          <t>Juros Bancários</t>
        </is>
      </c>
      <c r="G146" s="172">
        <f>YEAR(A146)</f>
        <v/>
      </c>
      <c r="H146" s="214">
        <f>MONTH(A146)</f>
        <v/>
      </c>
      <c r="I146" s="179">
        <f>INDEX(mês[],Consolidado!H146,2)</f>
        <v/>
      </c>
      <c r="J146" s="179" t="inlineStr">
        <is>
          <t>ITAU</t>
        </is>
      </c>
      <c r="K146" s="179" t="inlineStr">
        <is>
          <t>A IDEAL</t>
        </is>
      </c>
    </row>
    <row r="147" hidden="1" s="180">
      <c r="A147" s="17" t="n">
        <v>45660</v>
      </c>
      <c r="B147" s="179" t="inlineStr">
        <is>
          <t>JUROS CHEQUE ESPECIAL IOF - JUROS BANCARIOS  (100,00%);</t>
        </is>
      </c>
      <c r="C147" s="8" t="n"/>
      <c r="D147" s="8" t="n">
        <v>46.73</v>
      </c>
      <c r="E147" s="8" t="n">
        <v>819482.2799999999</v>
      </c>
      <c r="F147" s="213" t="inlineStr">
        <is>
          <t>Juros Bancários</t>
        </is>
      </c>
      <c r="G147" s="172">
        <f>YEAR(A147)</f>
        <v/>
      </c>
      <c r="H147" s="214">
        <f>MONTH(A147)</f>
        <v/>
      </c>
      <c r="I147" s="179">
        <f>INDEX(mês[],Consolidado!H147,2)</f>
        <v/>
      </c>
      <c r="J147" s="179" t="inlineStr">
        <is>
          <t>ITAU</t>
        </is>
      </c>
      <c r="K147" s="179" t="inlineStr">
        <is>
          <t>A IDEAL</t>
        </is>
      </c>
    </row>
    <row r="148" hidden="1" s="180">
      <c r="A148" s="17" t="n">
        <v>45660</v>
      </c>
      <c r="B148" s="179" t="inlineStr">
        <is>
          <t>JUROS CHEQUES ESPECIAL IOF - JUROS BANCARIOS  (100,00%);</t>
        </is>
      </c>
      <c r="C148" s="8" t="n"/>
      <c r="D148" s="8" t="n">
        <v>176.18</v>
      </c>
      <c r="E148" s="8" t="n">
        <v>819306.0999999999</v>
      </c>
      <c r="F148" s="213" t="inlineStr">
        <is>
          <t>Juros Bancários</t>
        </is>
      </c>
      <c r="G148" s="172">
        <f>YEAR(A148)</f>
        <v/>
      </c>
      <c r="H148" s="214">
        <f>MONTH(A148)</f>
        <v/>
      </c>
      <c r="I148" s="179">
        <f>INDEX(mês[],Consolidado!H148,2)</f>
        <v/>
      </c>
      <c r="J148" s="179" t="inlineStr">
        <is>
          <t>ITAU</t>
        </is>
      </c>
      <c r="K148" s="179" t="inlineStr">
        <is>
          <t>A IDEAL</t>
        </is>
      </c>
    </row>
    <row r="149" hidden="1" s="180">
      <c r="A149" s="17" t="n">
        <v>45660</v>
      </c>
      <c r="B149" s="179" t="inlineStr">
        <is>
          <t>MULTA DO ÔNIBUS - MULTAS DE TRANSITO  (100,00%);</t>
        </is>
      </c>
      <c r="C149" s="8" t="n"/>
      <c r="D149" s="8" t="n">
        <v>137.11</v>
      </c>
      <c r="E149" s="8" t="n">
        <v>819168.9899999999</v>
      </c>
      <c r="F149" s="213" t="inlineStr">
        <is>
          <t xml:space="preserve">MULTAS DE TRANSITO </t>
        </is>
      </c>
      <c r="G149" s="172">
        <f>YEAR(A149)</f>
        <v/>
      </c>
      <c r="H149" s="214">
        <f>MONTH(A149)</f>
        <v/>
      </c>
      <c r="I149" s="179">
        <f>INDEX(mês[],Consolidado!H149,2)</f>
        <v/>
      </c>
      <c r="J149" s="179" t="inlineStr">
        <is>
          <t>ITAU</t>
        </is>
      </c>
      <c r="K149" s="179" t="inlineStr">
        <is>
          <t>A IDEAL</t>
        </is>
      </c>
    </row>
    <row r="150" hidden="1" s="180">
      <c r="A150" s="17" t="n">
        <v>45660</v>
      </c>
      <c r="B150" s="179" t="inlineStr">
        <is>
          <t>JUROS CHEQUE ESPECIAL IOF - JUROS BANCARIOS  (100,00%);</t>
        </is>
      </c>
      <c r="C150" s="8" t="n"/>
      <c r="D150" s="8" t="n">
        <v>90.55</v>
      </c>
      <c r="E150" s="8" t="n">
        <v>819078.4399999998</v>
      </c>
      <c r="F150" s="213" t="inlineStr">
        <is>
          <t>Juros Bancários</t>
        </is>
      </c>
      <c r="G150" s="172">
        <f>YEAR(A150)</f>
        <v/>
      </c>
      <c r="H150" s="214">
        <f>MONTH(A150)</f>
        <v/>
      </c>
      <c r="I150" s="179">
        <f>INDEX(mês[],Consolidado!H150,2)</f>
        <v/>
      </c>
      <c r="J150" s="179" t="inlineStr">
        <is>
          <t>ITAU</t>
        </is>
      </c>
      <c r="K150" s="179" t="inlineStr">
        <is>
          <t>A IDEAL</t>
        </is>
      </c>
    </row>
    <row r="151" hidden="1" s="180">
      <c r="A151" s="17" t="n">
        <v>45660</v>
      </c>
      <c r="B151" s="179" t="inlineStr">
        <is>
          <t>DESP. REF 11-11 A 17-11 - MANUTENÇÃO/PEÇAS  VEICULOS (5,21%)</t>
        </is>
      </c>
      <c r="C151" s="8" t="n"/>
      <c r="D151" s="8" t="n">
        <v>90.02</v>
      </c>
      <c r="E151" s="8" t="n">
        <v>818988.4199999998</v>
      </c>
      <c r="F151" s="213" t="inlineStr">
        <is>
          <t>MANUTENÇÃO/PEÇAS  VEICULOS</t>
        </is>
      </c>
      <c r="G151" s="172">
        <f>YEAR(A151)</f>
        <v/>
      </c>
      <c r="H151" s="214">
        <f>MONTH(A151)</f>
        <v/>
      </c>
      <c r="I151" s="179">
        <f>INDEX(mês[],Consolidado!H151,2)</f>
        <v/>
      </c>
      <c r="J151" s="179" t="inlineStr">
        <is>
          <t>ITAU</t>
        </is>
      </c>
      <c r="K151" s="179" t="inlineStr">
        <is>
          <t>A IDEAL</t>
        </is>
      </c>
    </row>
    <row r="152" hidden="1" s="180">
      <c r="A152" s="17" t="n">
        <v>45660</v>
      </c>
      <c r="B152" s="174" t="inlineStr">
        <is>
          <t>DESP. REF 11-11 A 17-11 -COMBUSTIVEL VEICULOS (36,92%)</t>
        </is>
      </c>
      <c r="C152" s="8" t="n"/>
      <c r="D152" s="8" t="n">
        <v>637.92</v>
      </c>
      <c r="E152" s="8" t="n">
        <v>818350.4999999998</v>
      </c>
      <c r="F152" s="213" t="inlineStr">
        <is>
          <t>COMBUSTIVEL VEICULOS</t>
        </is>
      </c>
      <c r="G152" s="172">
        <f>YEAR(A152)</f>
        <v/>
      </c>
      <c r="H152" s="214">
        <f>MONTH(A152)</f>
        <v/>
      </c>
      <c r="I152" s="179">
        <f>INDEX(mês[],Consolidado!H152,2)</f>
        <v/>
      </c>
      <c r="J152" s="179" t="inlineStr">
        <is>
          <t>ITAU</t>
        </is>
      </c>
      <c r="K152" s="179" t="inlineStr">
        <is>
          <t>A IDEAL</t>
        </is>
      </c>
    </row>
    <row r="153" hidden="1" s="180">
      <c r="A153" s="17" t="n">
        <v>45660</v>
      </c>
      <c r="B153" s="179" t="inlineStr">
        <is>
          <t>DESP. REF 11-11 A 17-11 -COMBUSTIVEL EQUIPAMENTOS (57,87%);</t>
        </is>
      </c>
      <c r="C153" s="8" t="n"/>
      <c r="D153" s="8" t="n">
        <v>999.9299999999999</v>
      </c>
      <c r="E153" s="8" t="n">
        <v>817350.5699999997</v>
      </c>
      <c r="F153" s="213" t="inlineStr">
        <is>
          <t>COMBUSTIVEL EQUIPAMENTOS</t>
        </is>
      </c>
      <c r="G153" s="172">
        <f>YEAR(A153)</f>
        <v/>
      </c>
      <c r="H153" s="214">
        <f>MONTH(A153)</f>
        <v/>
      </c>
      <c r="I153" s="179">
        <f>INDEX(mês[],Consolidado!H153,2)</f>
        <v/>
      </c>
      <c r="J153" s="179" t="inlineStr">
        <is>
          <t>ITAU</t>
        </is>
      </c>
      <c r="K153" s="179" t="inlineStr">
        <is>
          <t>A IDEAL</t>
        </is>
      </c>
    </row>
    <row r="154" hidden="1" s="180">
      <c r="A154" s="17" t="n">
        <v>45660</v>
      </c>
      <c r="B154" s="179" t="inlineStr">
        <is>
          <t>DESPESAS REF. PERÍODO 04/11 A 10/11 - MANUTENÇÃO/PEÇAS  VEICULOS (2,14%)</t>
        </is>
      </c>
      <c r="C154" s="8" t="n"/>
      <c r="D154" s="8" t="n">
        <v>127.93</v>
      </c>
      <c r="E154" s="8" t="n">
        <v>817222.6399999997</v>
      </c>
      <c r="F154" s="213" t="inlineStr">
        <is>
          <t>MANUTENÇÃO/PEÇAS  VEICULOS</t>
        </is>
      </c>
      <c r="G154" s="172">
        <f>YEAR(A154)</f>
        <v/>
      </c>
      <c r="H154" s="214">
        <f>MONTH(A154)</f>
        <v/>
      </c>
      <c r="I154" s="179">
        <f>INDEX(mês[],Consolidado!H154,2)</f>
        <v/>
      </c>
      <c r="J154" s="179" t="inlineStr">
        <is>
          <t>ITAU</t>
        </is>
      </c>
      <c r="K154" s="179" t="inlineStr">
        <is>
          <t>A IDEAL</t>
        </is>
      </c>
    </row>
    <row r="155" hidden="1" s="180">
      <c r="A155" s="17" t="n">
        <v>45660</v>
      </c>
      <c r="B155" s="174" t="inlineStr">
        <is>
          <t>DESPESAS REF. PERÍODO 04/11 A 10/11 - COMBUSTIVEL VEICULOS (14,72%)</t>
        </is>
      </c>
      <c r="C155" s="8" t="n"/>
      <c r="D155" s="8" t="n">
        <v>879.98</v>
      </c>
      <c r="E155" s="8" t="n">
        <v>816342.6599999997</v>
      </c>
      <c r="F155" s="213" t="inlineStr">
        <is>
          <t>COMBUSTIVEL VEICULOS</t>
        </is>
      </c>
      <c r="G155" s="172">
        <f>YEAR(A155)</f>
        <v/>
      </c>
      <c r="H155" s="214">
        <f>MONTH(A155)</f>
        <v/>
      </c>
      <c r="I155" s="179">
        <f>INDEX(mês[],Consolidado!H155,2)</f>
        <v/>
      </c>
      <c r="J155" s="179" t="inlineStr">
        <is>
          <t>ITAU</t>
        </is>
      </c>
      <c r="K155" s="179" t="inlineStr">
        <is>
          <t>A IDEAL</t>
        </is>
      </c>
    </row>
    <row r="156" hidden="1" s="180">
      <c r="A156" s="17" t="n">
        <v>45660</v>
      </c>
      <c r="B156" s="174" t="inlineStr">
        <is>
          <t>DESPESAS REF. PERÍODO 04/11 A 10/11 -HOTEL COLABORADORES  (33,45%)</t>
        </is>
      </c>
      <c r="C156" s="8" t="n"/>
      <c r="D156" s="8" t="n">
        <v>1999.7</v>
      </c>
      <c r="E156" s="8" t="n">
        <v>814342.9599999997</v>
      </c>
      <c r="F156" s="213" t="inlineStr">
        <is>
          <t xml:space="preserve">HOTEL COLABORADORES </t>
        </is>
      </c>
      <c r="G156" s="172">
        <f>YEAR(A156)</f>
        <v/>
      </c>
      <c r="H156" s="214">
        <f>MONTH(A156)</f>
        <v/>
      </c>
      <c r="I156" s="179">
        <f>INDEX(mês[],Consolidado!H156,2)</f>
        <v/>
      </c>
      <c r="J156" s="179" t="inlineStr">
        <is>
          <t>ITAU</t>
        </is>
      </c>
      <c r="K156" s="179" t="inlineStr">
        <is>
          <t>A IDEAL</t>
        </is>
      </c>
    </row>
    <row r="157" hidden="1" s="180">
      <c r="A157" s="17" t="n">
        <v>45660</v>
      </c>
      <c r="B157" s="174" t="inlineStr">
        <is>
          <t>DESPESAS REF. PERÍODO 04/11 A 10/11 -REFEIÇÕES COLABORADORES (2,28%)</t>
        </is>
      </c>
      <c r="C157" s="8" t="n"/>
      <c r="D157" s="8" t="n">
        <v>136.3</v>
      </c>
      <c r="E157" s="8" t="n">
        <v>814206.6599999997</v>
      </c>
      <c r="F157" s="213" t="inlineStr">
        <is>
          <t>REFEIÇÕES COLABORADORES</t>
        </is>
      </c>
      <c r="G157" s="172">
        <f>YEAR(A157)</f>
        <v/>
      </c>
      <c r="H157" s="214">
        <f>MONTH(A157)</f>
        <v/>
      </c>
      <c r="I157" s="179">
        <f>INDEX(mês[],Consolidado!H157,2)</f>
        <v/>
      </c>
      <c r="J157" s="179" t="inlineStr">
        <is>
          <t>ITAU</t>
        </is>
      </c>
      <c r="K157" s="179" t="inlineStr">
        <is>
          <t>A IDEAL</t>
        </is>
      </c>
    </row>
    <row r="158" hidden="1" s="180">
      <c r="A158" s="17" t="n">
        <v>45660</v>
      </c>
      <c r="B158" s="179" t="inlineStr">
        <is>
          <t>DESPESAS REF. PERÍODO 04/11 A 10/11-EPIS (1,67%)</t>
        </is>
      </c>
      <c r="C158" s="8" t="n"/>
      <c r="D158" s="8" t="n">
        <v>99.83</v>
      </c>
      <c r="E158" s="8" t="n">
        <v>814106.8299999997</v>
      </c>
      <c r="F158" s="213" t="inlineStr">
        <is>
          <t>EPIS</t>
        </is>
      </c>
      <c r="G158" s="172">
        <f>YEAR(A158)</f>
        <v/>
      </c>
      <c r="H158" s="214">
        <f>MONTH(A158)</f>
        <v/>
      </c>
      <c r="I158" s="179">
        <f>INDEX(mês[],Consolidado!H158,2)</f>
        <v/>
      </c>
      <c r="J158" s="179" t="inlineStr">
        <is>
          <t>ITAU</t>
        </is>
      </c>
      <c r="K158" s="179" t="inlineStr">
        <is>
          <t>A IDEAL</t>
        </is>
      </c>
    </row>
    <row r="159" hidden="1" s="180">
      <c r="A159" s="17" t="n">
        <v>45660</v>
      </c>
      <c r="B159" s="179" t="inlineStr">
        <is>
          <t>DESPESAS REF. PERÍODO 04/11 A 10/11 BONIFICAÇOES (41,82%)</t>
        </is>
      </c>
      <c r="C159" s="8" t="n"/>
      <c r="D159" s="8" t="n">
        <v>2500.07</v>
      </c>
      <c r="E159" s="8" t="n">
        <v>811606.7599999998</v>
      </c>
      <c r="F159" s="213" t="inlineStr">
        <is>
          <t>BONIFICAÇOES</t>
        </is>
      </c>
      <c r="G159" s="172">
        <f>YEAR(A159)</f>
        <v/>
      </c>
      <c r="H159" s="214">
        <f>MONTH(A159)</f>
        <v/>
      </c>
      <c r="I159" s="179">
        <f>INDEX(mês[],Consolidado!H159,2)</f>
        <v/>
      </c>
      <c r="J159" s="179" t="inlineStr">
        <is>
          <t>ITAU</t>
        </is>
      </c>
      <c r="K159" s="179" t="inlineStr">
        <is>
          <t>A IDEAL</t>
        </is>
      </c>
    </row>
    <row r="160" hidden="1" s="180">
      <c r="A160" s="17" t="n">
        <v>45660</v>
      </c>
      <c r="B160" s="174" t="inlineStr">
        <is>
          <t>DESPESAS REF. PERÍODO 04/11 A 10/11 -MATERIAIS / FERRAMENTAS  MANUAIS  (0,56%)</t>
        </is>
      </c>
      <c r="C160" s="8" t="n"/>
      <c r="D160" s="8" t="n">
        <v>33.47</v>
      </c>
      <c r="E160" s="8" t="n">
        <v>811573.2899999998</v>
      </c>
      <c r="F160" s="213" t="inlineStr">
        <is>
          <t xml:space="preserve">MATERIAIS / FERRAMENTAS  MANUAIS </t>
        </is>
      </c>
      <c r="G160" s="172">
        <f>YEAR(A160)</f>
        <v/>
      </c>
      <c r="H160" s="214">
        <f>MONTH(A160)</f>
        <v/>
      </c>
      <c r="I160" s="179">
        <f>INDEX(mês[],Consolidado!H160,2)</f>
        <v/>
      </c>
      <c r="J160" s="179" t="inlineStr">
        <is>
          <t>ITAU</t>
        </is>
      </c>
      <c r="K160" s="179" t="inlineStr">
        <is>
          <t>A IDEAL</t>
        </is>
      </c>
    </row>
    <row r="161" hidden="1" s="180">
      <c r="A161" s="17" t="n">
        <v>45660</v>
      </c>
      <c r="B161" s="179" t="inlineStr">
        <is>
          <t>DESPESAS REF. PERÍODO 04/11 A 10/11 -MATERIAIS DE CONSUMO EM OBRAS  (0,84%)</t>
        </is>
      </c>
      <c r="C161" s="8" t="n"/>
      <c r="D161" s="8" t="n">
        <v>50.21</v>
      </c>
      <c r="E161" s="8" t="n">
        <v>811523.0799999998</v>
      </c>
      <c r="F161" s="213" t="inlineStr">
        <is>
          <t xml:space="preserve">MATERIAIS DE CONSUMO EM OBRAS </t>
        </is>
      </c>
      <c r="G161" s="172">
        <f>YEAR(A161)</f>
        <v/>
      </c>
      <c r="H161" s="214">
        <f>MONTH(A161)</f>
        <v/>
      </c>
      <c r="I161" s="179">
        <f>INDEX(mês[],Consolidado!H161,2)</f>
        <v/>
      </c>
      <c r="J161" s="179" t="inlineStr">
        <is>
          <t>ITAU</t>
        </is>
      </c>
      <c r="K161" s="179" t="inlineStr">
        <is>
          <t>A IDEAL</t>
        </is>
      </c>
    </row>
    <row r="162" hidden="1" s="180">
      <c r="A162" s="17" t="n">
        <v>45660</v>
      </c>
      <c r="B162" s="179" t="inlineStr">
        <is>
          <t>DESPESAS REF. PERÍODO 04/11 A 10/11 - GUINCHO  (2,51%)</t>
        </is>
      </c>
      <c r="C162" s="8" t="n"/>
      <c r="D162" s="8" t="n">
        <v>150.69</v>
      </c>
      <c r="E162" s="8" t="n">
        <v>811372.3899999999</v>
      </c>
      <c r="F162" s="213" t="inlineStr">
        <is>
          <t xml:space="preserve">GUINCHO </t>
        </is>
      </c>
      <c r="G162" s="172">
        <f>YEAR(A162)</f>
        <v/>
      </c>
      <c r="H162" s="214">
        <f>MONTH(A162)</f>
        <v/>
      </c>
      <c r="I162" s="179">
        <f>INDEX(mês[],Consolidado!H162,2)</f>
        <v/>
      </c>
      <c r="J162" s="179" t="inlineStr">
        <is>
          <t>ITAU</t>
        </is>
      </c>
      <c r="K162" s="179" t="inlineStr">
        <is>
          <t>A IDEAL</t>
        </is>
      </c>
    </row>
    <row r="163" hidden="1" s="180">
      <c r="A163" s="17" t="n">
        <v>45660</v>
      </c>
      <c r="B163" s="179" t="inlineStr">
        <is>
          <t>DESP REF. 18/11 A 30/11 - COMBUSTIVEL EQUIPAMENTOS (100,00%);</t>
        </is>
      </c>
      <c r="C163" s="8" t="n"/>
      <c r="D163" s="8" t="n">
        <v>1829.48</v>
      </c>
      <c r="E163" s="8" t="n">
        <v>809542.9099999999</v>
      </c>
      <c r="F163" s="213" t="inlineStr">
        <is>
          <t>COMBUSTIVEL EQUIPAMENTOS</t>
        </is>
      </c>
      <c r="G163" s="172">
        <f>YEAR(A163)</f>
        <v/>
      </c>
      <c r="H163" s="214">
        <f>MONTH(A163)</f>
        <v/>
      </c>
      <c r="I163" s="179">
        <f>INDEX(mês[],Consolidado!H163,2)</f>
        <v/>
      </c>
      <c r="J163" s="179" t="inlineStr">
        <is>
          <t>ITAU</t>
        </is>
      </c>
      <c r="K163" s="179" t="inlineStr">
        <is>
          <t>A IDEAL</t>
        </is>
      </c>
    </row>
    <row r="164" hidden="1" s="180">
      <c r="A164" s="17" t="n">
        <v>45660</v>
      </c>
      <c r="B164" s="179" t="inlineStr">
        <is>
          <t>DESP. REF. 01/12 A 08/12 - MANUTENÇÃO/PEÇAS  VEICULOS (1,86%)</t>
        </is>
      </c>
      <c r="C164" s="8" t="n"/>
      <c r="D164" s="8" t="n">
        <v>14.97</v>
      </c>
      <c r="E164" s="8" t="n">
        <v>809527.9399999999</v>
      </c>
      <c r="F164" s="213" t="inlineStr">
        <is>
          <t>MANUTENÇÃO/PEÇAS  VEICULOS</t>
        </is>
      </c>
      <c r="G164" s="172">
        <f>YEAR(A164)</f>
        <v/>
      </c>
      <c r="H164" s="214">
        <f>MONTH(A164)</f>
        <v/>
      </c>
      <c r="I164" s="179">
        <f>INDEX(mês[],Consolidado!H164,2)</f>
        <v/>
      </c>
      <c r="J164" s="179" t="inlineStr">
        <is>
          <t>ITAU</t>
        </is>
      </c>
      <c r="K164" s="179" t="inlineStr">
        <is>
          <t>A IDEAL</t>
        </is>
      </c>
    </row>
    <row r="165" hidden="1" s="180">
      <c r="A165" s="17" t="n">
        <v>45660</v>
      </c>
      <c r="B165" s="179" t="inlineStr">
        <is>
          <t>DESP. REF. 01/12 A 08/12 -COMBUSTIVEL VEICULOS (49,67%)</t>
        </is>
      </c>
      <c r="C165" s="8" t="n"/>
      <c r="D165" s="8" t="n">
        <v>399.97</v>
      </c>
      <c r="E165" s="8" t="n">
        <v>809127.97</v>
      </c>
      <c r="F165" s="213" t="inlineStr">
        <is>
          <t>COMBUSTIVEL VEICULOS</t>
        </is>
      </c>
      <c r="G165" s="172">
        <f>YEAR(A165)</f>
        <v/>
      </c>
      <c r="H165" s="214">
        <f>MONTH(A165)</f>
        <v/>
      </c>
      <c r="I165" s="179">
        <f>INDEX(mês[],Consolidado!H165,2)</f>
        <v/>
      </c>
      <c r="J165" s="179" t="inlineStr">
        <is>
          <t>ITAU</t>
        </is>
      </c>
      <c r="K165" s="179" t="inlineStr">
        <is>
          <t>A IDEAL</t>
        </is>
      </c>
    </row>
    <row r="166" hidden="1" s="180">
      <c r="A166" s="17" t="n">
        <v>45660</v>
      </c>
      <c r="B166" s="179" t="inlineStr">
        <is>
          <t>DESP. REF. 01/12 A 08/12 -MATERIAIS DE CONSUMO EM OBRAS  (48,46%)</t>
        </is>
      </c>
      <c r="C166" s="8" t="n"/>
      <c r="D166" s="8" t="n">
        <v>390.32</v>
      </c>
      <c r="E166" s="8" t="n">
        <v>808737.65</v>
      </c>
      <c r="F166" s="213" t="inlineStr">
        <is>
          <t xml:space="preserve">MATERIAIS DE CONSUMO EM OBRAS </t>
        </is>
      </c>
      <c r="G166" s="172">
        <f>YEAR(A166)</f>
        <v/>
      </c>
      <c r="H166" s="214">
        <f>MONTH(A166)</f>
        <v/>
      </c>
      <c r="I166" s="179">
        <f>INDEX(mês[],Consolidado!H166,2)</f>
        <v/>
      </c>
      <c r="J166" s="179" t="inlineStr">
        <is>
          <t>ITAU</t>
        </is>
      </c>
      <c r="K166" s="179" t="inlineStr">
        <is>
          <t>A IDEAL</t>
        </is>
      </c>
    </row>
    <row r="167" hidden="1" s="180">
      <c r="A167" s="17" t="n">
        <v>45660</v>
      </c>
      <c r="B167" s="179" t="inlineStr">
        <is>
          <t>DESPESAS VLI PERÍODO 04/11 A 06/12/24 - SERVIÇO LAVA JATO (7,83%)</t>
        </is>
      </c>
      <c r="C167" s="8" t="n"/>
      <c r="D167" s="8" t="n">
        <v>309.89</v>
      </c>
      <c r="E167" s="8" t="n">
        <v>808427.76</v>
      </c>
      <c r="F167" s="213" t="inlineStr">
        <is>
          <t>SERVIÇO LAVA JATO</t>
        </is>
      </c>
      <c r="G167" s="172">
        <f>YEAR(A167)</f>
        <v/>
      </c>
      <c r="H167" s="214">
        <f>MONTH(A167)</f>
        <v/>
      </c>
      <c r="I167" s="179">
        <f>INDEX(mês[],Consolidado!H167,2)</f>
        <v/>
      </c>
      <c r="J167" s="179" t="inlineStr">
        <is>
          <t>ITAU</t>
        </is>
      </c>
      <c r="K167" s="179" t="inlineStr">
        <is>
          <t>A IDEAL</t>
        </is>
      </c>
    </row>
    <row r="168" hidden="1" s="180">
      <c r="A168" s="17" t="n">
        <v>45660</v>
      </c>
      <c r="B168" s="179" t="inlineStr">
        <is>
          <t>DESPESAS VLI PERÍODO 04/11 A 06/12/24 -MANUTENÇÃO/PEÇAS  VEICULOS (13,30%)</t>
        </is>
      </c>
      <c r="C168" s="8" t="n"/>
      <c r="D168" s="8" t="n">
        <v>526.38</v>
      </c>
      <c r="E168" s="8" t="n">
        <v>807901.38</v>
      </c>
      <c r="F168" s="213" t="inlineStr">
        <is>
          <t>MANUTENÇÃO/PEÇAS  VEICULOS</t>
        </is>
      </c>
      <c r="G168" s="172">
        <f>YEAR(A168)</f>
        <v/>
      </c>
      <c r="H168" s="214">
        <f>MONTH(A168)</f>
        <v/>
      </c>
      <c r="I168" s="179">
        <f>INDEX(mês[],Consolidado!H168,2)</f>
        <v/>
      </c>
      <c r="J168" s="179" t="inlineStr">
        <is>
          <t>ITAU</t>
        </is>
      </c>
      <c r="K168" s="179" t="inlineStr">
        <is>
          <t>A IDEAL</t>
        </is>
      </c>
    </row>
    <row r="169" hidden="1" s="180">
      <c r="A169" s="17" t="n">
        <v>45660</v>
      </c>
      <c r="B169" s="179" t="inlineStr">
        <is>
          <t>DESPESAS VLI PERÍODO 04/11 A 06/12/24 -REFEIÇÕES COLABORADORES (10,33%);</t>
        </is>
      </c>
      <c r="C169" s="8" t="n"/>
      <c r="D169" s="8" t="n">
        <v>408.84</v>
      </c>
      <c r="E169" s="8" t="n">
        <v>807492.54</v>
      </c>
      <c r="F169" s="213" t="inlineStr">
        <is>
          <t>REFEIÇÕES COLABORADORES</t>
        </is>
      </c>
      <c r="G169" s="172">
        <f>YEAR(A169)</f>
        <v/>
      </c>
      <c r="H169" s="214">
        <f>MONTH(A169)</f>
        <v/>
      </c>
      <c r="I169" s="179">
        <f>INDEX(mês[],Consolidado!H169,2)</f>
        <v/>
      </c>
      <c r="J169" s="179" t="inlineStr">
        <is>
          <t>ITAU</t>
        </is>
      </c>
      <c r="K169" s="179" t="inlineStr">
        <is>
          <t>A IDEAL</t>
        </is>
      </c>
    </row>
    <row r="170" hidden="1" s="180">
      <c r="A170" s="17" t="n">
        <v>45660</v>
      </c>
      <c r="B170" s="179" t="inlineStr">
        <is>
          <t>DESPESAS VLI PERÍODO 04/11 A 06/12/24 -EPIS (8,39%)</t>
        </is>
      </c>
      <c r="C170" s="8" t="n"/>
      <c r="D170" s="8" t="n">
        <v>332.06</v>
      </c>
      <c r="E170" s="8" t="n">
        <v>807160.48</v>
      </c>
      <c r="F170" s="213" t="inlineStr">
        <is>
          <t>EPIS</t>
        </is>
      </c>
      <c r="G170" s="172">
        <f>YEAR(A170)</f>
        <v/>
      </c>
      <c r="H170" s="214">
        <f>MONTH(A170)</f>
        <v/>
      </c>
      <c r="I170" s="179">
        <f>INDEX(mês[],Consolidado!H170,2)</f>
        <v/>
      </c>
      <c r="J170" s="179" t="inlineStr">
        <is>
          <t>ITAU</t>
        </is>
      </c>
      <c r="K170" s="179" t="inlineStr">
        <is>
          <t>A IDEAL</t>
        </is>
      </c>
    </row>
    <row r="171" hidden="1" s="180">
      <c r="A171" s="17" t="n">
        <v>45660</v>
      </c>
      <c r="B171" s="179" t="inlineStr">
        <is>
          <t>DESPESAS VLI PERÍODO 04/11 A 06/12/24 -TRANSPORTE DE COLABORADORES  (4,04%)</t>
        </is>
      </c>
      <c r="C171" s="8" t="n"/>
      <c r="D171" s="8" t="n">
        <v>159.89</v>
      </c>
      <c r="E171" s="8" t="n">
        <v>807000.59</v>
      </c>
      <c r="F171" s="213" t="inlineStr">
        <is>
          <t xml:space="preserve">TRANSPORTE DE COLABORADORES </t>
        </is>
      </c>
      <c r="G171" s="172">
        <f>YEAR(A171)</f>
        <v/>
      </c>
      <c r="H171" s="214">
        <f>MONTH(A171)</f>
        <v/>
      </c>
      <c r="I171" s="179">
        <f>INDEX(mês[],Consolidado!H171,2)</f>
        <v/>
      </c>
      <c r="J171" s="179" t="inlineStr">
        <is>
          <t>ITAU</t>
        </is>
      </c>
      <c r="K171" s="179" t="inlineStr">
        <is>
          <t>A IDEAL</t>
        </is>
      </c>
    </row>
    <row r="172" hidden="1" s="180">
      <c r="A172" s="17" t="n">
        <v>45660</v>
      </c>
      <c r="B172" s="179" t="inlineStr">
        <is>
          <t>DESPESAS VLI PERÍODO 04/11 A 06/12/24 - MANUTENÇÃO/PEÇAS MAQUINAS E EQUIPAMENTOS (5,18%)</t>
        </is>
      </c>
      <c r="C172" s="8" t="n"/>
      <c r="D172" s="8" t="n">
        <v>205.01</v>
      </c>
      <c r="E172" s="8" t="n">
        <v>806795.58</v>
      </c>
      <c r="F172" s="213" t="inlineStr">
        <is>
          <t>MANUTENÇÃO/PEÇAS MAQUINAS E EQUIPAMENTOS</t>
        </is>
      </c>
      <c r="G172" s="172">
        <f>YEAR(A172)</f>
        <v/>
      </c>
      <c r="H172" s="214">
        <f>MONTH(A172)</f>
        <v/>
      </c>
      <c r="I172" s="179">
        <f>INDEX(mês[],Consolidado!H172,2)</f>
        <v/>
      </c>
      <c r="J172" s="179" t="inlineStr">
        <is>
          <t>ITAU</t>
        </is>
      </c>
      <c r="K172" s="179" t="inlineStr">
        <is>
          <t>A IDEAL</t>
        </is>
      </c>
    </row>
    <row r="173" hidden="1" s="180">
      <c r="A173" s="17" t="n">
        <v>45660</v>
      </c>
      <c r="B173" s="179" t="inlineStr">
        <is>
          <t>DESPESAS VLI PERÍODO 04/11 A 06/12/24 -SERVIÇO SERRALHEIRO  (6,28%)</t>
        </is>
      </c>
      <c r="C173" s="8" t="n"/>
      <c r="D173" s="8" t="n">
        <v>248.55</v>
      </c>
      <c r="E173" s="8" t="n">
        <v>806547.0299999999</v>
      </c>
      <c r="F173" s="213" t="inlineStr">
        <is>
          <t xml:space="preserve">SERVIÇO SERRALHEIRO </t>
        </is>
      </c>
      <c r="G173" s="172">
        <f>YEAR(A173)</f>
        <v/>
      </c>
      <c r="H173" s="214">
        <f>MONTH(A173)</f>
        <v/>
      </c>
      <c r="I173" s="179">
        <f>INDEX(mês[],Consolidado!H173,2)</f>
        <v/>
      </c>
      <c r="J173" s="179" t="inlineStr">
        <is>
          <t>ITAU</t>
        </is>
      </c>
      <c r="K173" s="179" t="inlineStr">
        <is>
          <t>A IDEAL</t>
        </is>
      </c>
    </row>
    <row r="174" hidden="1" s="180">
      <c r="A174" s="17" t="n">
        <v>45660</v>
      </c>
      <c r="B174" s="179" t="inlineStr">
        <is>
          <t>DESPESAS VLI PERÍODO 04/11 A 06/12/24 -INTERNET OBRAS  (7,09%)</t>
        </is>
      </c>
      <c r="C174" s="8" t="n"/>
      <c r="D174" s="8" t="n">
        <v>280.6</v>
      </c>
      <c r="E174" s="8" t="n">
        <v>806266.4299999999</v>
      </c>
      <c r="F174" s="213" t="inlineStr">
        <is>
          <t xml:space="preserve">INTERNET OBRAS </t>
        </is>
      </c>
      <c r="G174" s="172">
        <f>YEAR(A174)</f>
        <v/>
      </c>
      <c r="H174" s="214">
        <f>MONTH(A174)</f>
        <v/>
      </c>
      <c r="I174" s="179">
        <f>INDEX(mês[],Consolidado!H174,2)</f>
        <v/>
      </c>
      <c r="J174" s="179" t="inlineStr">
        <is>
          <t>ITAU</t>
        </is>
      </c>
      <c r="K174" s="179" t="inlineStr">
        <is>
          <t>A IDEAL</t>
        </is>
      </c>
    </row>
    <row r="175" hidden="1" s="180">
      <c r="A175" s="17" t="n">
        <v>45660</v>
      </c>
      <c r="B175" s="179" t="inlineStr">
        <is>
          <t>DESPESAS VLI PERÍODO 04/11 A 06/12/24-MATERIAIS DE CONSUMO EM OBRAS  (37,56%)</t>
        </is>
      </c>
      <c r="C175" s="8" t="n"/>
      <c r="D175" s="8" t="n">
        <v>1486.59</v>
      </c>
      <c r="E175" s="8" t="n">
        <v>804779.84</v>
      </c>
      <c r="F175" s="213" t="inlineStr">
        <is>
          <t xml:space="preserve">MATERIAIS DE CONSUMO EM OBRAS </t>
        </is>
      </c>
      <c r="G175" s="172">
        <f>YEAR(A175)</f>
        <v/>
      </c>
      <c r="H175" s="214">
        <f>MONTH(A175)</f>
        <v/>
      </c>
      <c r="I175" s="179">
        <f>INDEX(mês[],Consolidado!H175,2)</f>
        <v/>
      </c>
      <c r="J175" s="179" t="inlineStr">
        <is>
          <t>ITAU</t>
        </is>
      </c>
      <c r="K175" s="179" t="inlineStr">
        <is>
          <t>A IDEAL</t>
        </is>
      </c>
    </row>
    <row r="176" hidden="1" s="180">
      <c r="A176" s="17" t="n">
        <v>45660</v>
      </c>
      <c r="B176" s="179" t="inlineStr">
        <is>
          <t>LOCAÇÃO COMPRESSOR AR DIESEL - LOCAÇÃO COMPRESSORES (100,00%);</t>
        </is>
      </c>
      <c r="C176" s="8" t="n"/>
      <c r="D176" s="8" t="n">
        <v>10000</v>
      </c>
      <c r="E176" s="8" t="n">
        <v>794779.84</v>
      </c>
      <c r="F176" s="213" t="inlineStr">
        <is>
          <t>LOCAÇÃO COMPRESSORES</t>
        </is>
      </c>
      <c r="G176" s="172">
        <f>YEAR(A176)</f>
        <v/>
      </c>
      <c r="H176" s="214">
        <f>MONTH(A176)</f>
        <v/>
      </c>
      <c r="I176" s="179">
        <f>INDEX(mês[],Consolidado!H176,2)</f>
        <v/>
      </c>
      <c r="J176" s="179" t="inlineStr">
        <is>
          <t>ITAU</t>
        </is>
      </c>
      <c r="K176" s="179" t="inlineStr">
        <is>
          <t>A IDEAL</t>
        </is>
      </c>
    </row>
    <row r="177" hidden="1" s="180">
      <c r="A177" s="17" t="n">
        <v>45660</v>
      </c>
      <c r="B177" s="179" t="inlineStr">
        <is>
          <t>PASSAGEM COLABORADOR TARCISIO LIMA - PASSAGENS COLABORADORES (100,00%);</t>
        </is>
      </c>
      <c r="C177" s="8" t="n"/>
      <c r="D177" s="8" t="n">
        <v>50</v>
      </c>
      <c r="E177" s="8" t="n">
        <v>794729.8399999997</v>
      </c>
      <c r="F177" s="213" t="inlineStr">
        <is>
          <t>PASSAGENS COLABORADORES</t>
        </is>
      </c>
      <c r="G177" s="172">
        <f>YEAR(A177)</f>
        <v/>
      </c>
      <c r="H177" s="214">
        <f>MONTH(A177)</f>
        <v/>
      </c>
      <c r="I177" s="179">
        <f>INDEX(mês[],Consolidado!H177,2)</f>
        <v/>
      </c>
      <c r="J177" s="179" t="inlineStr">
        <is>
          <t>ITAU</t>
        </is>
      </c>
      <c r="K177" s="179" t="inlineStr">
        <is>
          <t>A IDEAL</t>
        </is>
      </c>
    </row>
    <row r="178" hidden="1" s="180">
      <c r="A178" s="17" t="n">
        <v>45660</v>
      </c>
      <c r="B178" s="179" t="inlineStr">
        <is>
          <t>REFEICÕES COLABORADORES - REFEIÇÕES COLABORADORES (100,00%);</t>
        </is>
      </c>
      <c r="C178" s="8" t="n"/>
      <c r="D178" s="8" t="n">
        <v>2160</v>
      </c>
      <c r="E178" s="8" t="n">
        <v>792569.8399999997</v>
      </c>
      <c r="F178" s="213" t="inlineStr">
        <is>
          <t>REFEIÇÕES COLABORADORES</t>
        </is>
      </c>
      <c r="G178" s="172">
        <f>YEAR(A178)</f>
        <v/>
      </c>
      <c r="H178" s="214">
        <f>MONTH(A178)</f>
        <v/>
      </c>
      <c r="I178" s="179">
        <f>INDEX(mês[],Consolidado!H178,2)</f>
        <v/>
      </c>
      <c r="J178" s="179" t="inlineStr">
        <is>
          <t>ITAU</t>
        </is>
      </c>
      <c r="K178" s="179" t="inlineStr">
        <is>
          <t>A IDEAL</t>
        </is>
      </c>
    </row>
    <row r="179" hidden="1" s="180">
      <c r="A179" s="17" t="n">
        <v>45660</v>
      </c>
      <c r="B179" s="179" t="inlineStr">
        <is>
          <t>REFEIÇÕES COLABORADORES - REFEIÇÕES COLABORADORES (100,00%);</t>
        </is>
      </c>
      <c r="C179" s="8" t="n"/>
      <c r="D179" s="8" t="n">
        <v>2772</v>
      </c>
      <c r="E179" s="8" t="n">
        <v>789797.8399999997</v>
      </c>
      <c r="F179" s="213" t="inlineStr">
        <is>
          <t>REFEIÇÕES COLABORADORES</t>
        </is>
      </c>
      <c r="G179" s="172">
        <f>YEAR(A179)</f>
        <v/>
      </c>
      <c r="H179" s="214">
        <f>MONTH(A179)</f>
        <v/>
      </c>
      <c r="I179" s="179">
        <f>INDEX(mês[],Consolidado!H179,2)</f>
        <v/>
      </c>
      <c r="J179" s="179" t="inlineStr">
        <is>
          <t>ITAU</t>
        </is>
      </c>
      <c r="K179" s="179" t="inlineStr">
        <is>
          <t>A IDEAL</t>
        </is>
      </c>
    </row>
    <row r="180" hidden="1" s="180">
      <c r="A180" s="17" t="n">
        <v>45660</v>
      </c>
      <c r="B180" s="179" t="inlineStr">
        <is>
          <t>SARAH REGINA LACERDA PEREIRA - ACERTO RESCISORIOS  (100,00%);</t>
        </is>
      </c>
      <c r="C180" s="8" t="n"/>
      <c r="D180" s="8" t="n">
        <v>4656.11</v>
      </c>
      <c r="E180" s="8" t="n">
        <v>785141.7299999997</v>
      </c>
      <c r="F180" s="213" t="inlineStr">
        <is>
          <t xml:space="preserve">ACERTO RESCISORIOS </t>
        </is>
      </c>
      <c r="G180" s="172">
        <f>YEAR(A180)</f>
        <v/>
      </c>
      <c r="H180" s="214">
        <f>MONTH(A180)</f>
        <v/>
      </c>
      <c r="I180" s="179">
        <f>INDEX(mês[],Consolidado!H180,2)</f>
        <v/>
      </c>
      <c r="J180" s="179" t="inlineStr">
        <is>
          <t>ITAU</t>
        </is>
      </c>
      <c r="K180" s="179" t="inlineStr">
        <is>
          <t>A IDEAL</t>
        </is>
      </c>
    </row>
    <row r="181" hidden="1" s="180">
      <c r="A181" s="17" t="n">
        <v>45660</v>
      </c>
      <c r="B181" s="179" t="inlineStr">
        <is>
          <t>SARAH REGINA LACERDA PEREIRA - MULTA RESCISORIAS FGTS (100,00%);</t>
        </is>
      </c>
      <c r="C181" s="8" t="n"/>
      <c r="D181" s="8" t="n">
        <v>911.25</v>
      </c>
      <c r="E181" s="8" t="n">
        <v>784230.4799999997</v>
      </c>
      <c r="F181" s="213" t="inlineStr">
        <is>
          <t>MULTA RESCISORIAS FGTS</t>
        </is>
      </c>
      <c r="G181" s="172">
        <f>YEAR(A181)</f>
        <v/>
      </c>
      <c r="H181" s="214">
        <f>MONTH(A181)</f>
        <v/>
      </c>
      <c r="I181" s="179">
        <f>INDEX(mês[],Consolidado!H181,2)</f>
        <v/>
      </c>
      <c r="J181" s="179" t="inlineStr">
        <is>
          <t>ITAU</t>
        </is>
      </c>
      <c r="K181" s="179" t="inlineStr">
        <is>
          <t>A IDEAL</t>
        </is>
      </c>
    </row>
    <row r="182" hidden="1" s="180">
      <c r="A182" s="17" t="n">
        <v>45660</v>
      </c>
      <c r="B182" s="179" t="inlineStr">
        <is>
          <t>PASSAGEM AEREA GYN X CGH - PASSAGENS COLABORADORES (100,00%);</t>
        </is>
      </c>
      <c r="C182" s="8" t="n"/>
      <c r="D182" s="8" t="n">
        <v>1433.85</v>
      </c>
      <c r="E182" s="8" t="n">
        <v>782796.6299999998</v>
      </c>
      <c r="F182" s="213" t="inlineStr">
        <is>
          <t>PASSAGENS COLABORADORES</t>
        </is>
      </c>
      <c r="G182" s="172">
        <f>YEAR(A182)</f>
        <v/>
      </c>
      <c r="H182" s="214">
        <f>MONTH(A182)</f>
        <v/>
      </c>
      <c r="I182" s="179">
        <f>INDEX(mês[],Consolidado!H182,2)</f>
        <v/>
      </c>
      <c r="J182" s="179" t="inlineStr">
        <is>
          <t>ITAU</t>
        </is>
      </c>
      <c r="K182" s="179" t="inlineStr">
        <is>
          <t>A IDEAL</t>
        </is>
      </c>
    </row>
    <row r="183" hidden="1" s="180">
      <c r="A183" s="17" t="n">
        <v>45660</v>
      </c>
      <c r="B183" s="179" t="inlineStr">
        <is>
          <t>AREIA P/ JATEAMENTO - ABRASIVOS (100,00%);</t>
        </is>
      </c>
      <c r="C183" s="8" t="n"/>
      <c r="D183" s="8" t="n">
        <v>1000</v>
      </c>
      <c r="E183" s="8" t="n">
        <v>781796.6299999998</v>
      </c>
      <c r="F183" s="213" t="inlineStr">
        <is>
          <t>ABRASIVOS</t>
        </is>
      </c>
      <c r="G183" s="172">
        <f>YEAR(A183)</f>
        <v/>
      </c>
      <c r="H183" s="214">
        <f>MONTH(A183)</f>
        <v/>
      </c>
      <c r="I183" s="179">
        <f>INDEX(mês[],Consolidado!H183,2)</f>
        <v/>
      </c>
      <c r="J183" s="179" t="inlineStr">
        <is>
          <t>ITAU</t>
        </is>
      </c>
      <c r="K183" s="179" t="inlineStr">
        <is>
          <t>A IDEAL</t>
        </is>
      </c>
    </row>
    <row r="184" hidden="1" s="180">
      <c r="A184" s="17" t="n">
        <v>45660</v>
      </c>
      <c r="B184" s="179" t="inlineStr">
        <is>
          <t>PASTILHA E OLEO LUBRIFICANTE - MANUTENÇÃO/PEÇAS  VEICULOS (100,00%);</t>
        </is>
      </c>
      <c r="C184" s="8" t="n"/>
      <c r="D184" s="8" t="n">
        <v>25.5</v>
      </c>
      <c r="E184" s="8" t="n">
        <v>781771.1299999998</v>
      </c>
      <c r="F184" s="213" t="inlineStr">
        <is>
          <t>MANUTENÇÃO/PEÇAS  VEICULOS</t>
        </is>
      </c>
      <c r="G184" s="172">
        <f>YEAR(A184)</f>
        <v/>
      </c>
      <c r="H184" s="214">
        <f>MONTH(A184)</f>
        <v/>
      </c>
      <c r="I184" s="179">
        <f>INDEX(mês[],Consolidado!H184,2)</f>
        <v/>
      </c>
      <c r="J184" s="179" t="inlineStr">
        <is>
          <t>ITAU</t>
        </is>
      </c>
      <c r="K184" s="179" t="inlineStr">
        <is>
          <t>A IDEAL</t>
        </is>
      </c>
    </row>
    <row r="185" hidden="1" s="180">
      <c r="A185" s="17" t="n">
        <v>45660</v>
      </c>
      <c r="B185" s="179" t="inlineStr">
        <is>
          <t>01 DIÁRIA CAMINHÃO MUNCK / OBRA ETERNIT - LOCAÇÃO MUNCK / GUINDASTES (100,00%);</t>
        </is>
      </c>
      <c r="C185" s="8" t="n"/>
      <c r="D185" s="8" t="n">
        <v>1600</v>
      </c>
      <c r="E185" s="8" t="n">
        <v>780171.1299999998</v>
      </c>
      <c r="F185" s="213" t="inlineStr">
        <is>
          <t>LOCAÇÃO MUNCK / GUINDASTES</t>
        </is>
      </c>
      <c r="G185" s="172">
        <f>YEAR(A185)</f>
        <v/>
      </c>
      <c r="H185" s="214">
        <f>MONTH(A185)</f>
        <v/>
      </c>
      <c r="I185" s="179">
        <f>INDEX(mês[],Consolidado!H185,2)</f>
        <v/>
      </c>
      <c r="J185" s="179" t="inlineStr">
        <is>
          <t>ITAU</t>
        </is>
      </c>
      <c r="K185" s="179" t="inlineStr">
        <is>
          <t>A IDEAL</t>
        </is>
      </c>
    </row>
    <row r="186" hidden="1" s="180">
      <c r="A186" s="17" t="n">
        <v>45660</v>
      </c>
      <c r="B186" s="179" t="inlineStr">
        <is>
          <t>TRANSFERÊNCIA ENTRE BANCOS ITAÚ X SAFRA - Transferência entre Bancos (100,00%);</t>
        </is>
      </c>
      <c r="C186" s="8" t="n"/>
      <c r="D186" s="8" t="n">
        <v>12949.83</v>
      </c>
      <c r="E186" s="8" t="n">
        <v>767221.2999999998</v>
      </c>
      <c r="F186" s="213" t="inlineStr">
        <is>
          <t>Transferência Emitida</t>
        </is>
      </c>
      <c r="G186" s="172">
        <f>YEAR(A186)</f>
        <v/>
      </c>
      <c r="H186" s="214">
        <f>MONTH(A186)</f>
        <v/>
      </c>
      <c r="I186" s="179">
        <f>INDEX(mês[],Consolidado!H186,2)</f>
        <v/>
      </c>
      <c r="J186" s="179" t="inlineStr">
        <is>
          <t>ITAU</t>
        </is>
      </c>
      <c r="K186" s="179" t="inlineStr">
        <is>
          <t>A IDEAL</t>
        </is>
      </c>
    </row>
    <row r="187" hidden="1" s="180">
      <c r="A187" s="17" t="n">
        <v>45660</v>
      </c>
      <c r="B187" s="179" t="inlineStr">
        <is>
          <t>TRANSFERÊNCIA ENTRE BANCOS ITAÚ X ITAÚ ANDAIMES - Transferência entre Bancos (100,00%);</t>
        </is>
      </c>
      <c r="C187" s="8" t="n"/>
      <c r="D187" s="8" t="n">
        <v>500000</v>
      </c>
      <c r="E187" s="8" t="n">
        <v>267221.2999999998</v>
      </c>
      <c r="F187" s="213" t="inlineStr">
        <is>
          <t>Transferência Emitida</t>
        </is>
      </c>
      <c r="G187" s="172">
        <f>YEAR(A187)</f>
        <v/>
      </c>
      <c r="H187" s="214">
        <f>MONTH(A187)</f>
        <v/>
      </c>
      <c r="I187" s="179">
        <f>INDEX(mês[],Consolidado!H187,2)</f>
        <v/>
      </c>
      <c r="J187" s="179" t="inlineStr">
        <is>
          <t>ITAU</t>
        </is>
      </c>
      <c r="K187" s="179" t="inlineStr">
        <is>
          <t>A IDEAL</t>
        </is>
      </c>
    </row>
    <row r="188" hidden="1" s="180">
      <c r="A188" s="17" t="n">
        <v>45660</v>
      </c>
      <c r="B188" s="179" t="inlineStr">
        <is>
          <t>TRANSFERENCIA ENTRE BANCOS CEF X ITAÚ - Transferência entre Bancos (100,00%);</t>
        </is>
      </c>
      <c r="C188" s="8" t="n">
        <v>268576.19</v>
      </c>
      <c r="E188" s="8" t="n">
        <v>535797.4899999998</v>
      </c>
      <c r="F188" s="213" t="inlineStr">
        <is>
          <t>Transferência Recebida</t>
        </is>
      </c>
      <c r="G188" s="172">
        <f>YEAR(A188)</f>
        <v/>
      </c>
      <c r="H188" s="214">
        <f>MONTH(A188)</f>
        <v/>
      </c>
      <c r="I188" s="179">
        <f>INDEX(mês[],Consolidado!H188,2)</f>
        <v/>
      </c>
      <c r="J188" s="179" t="inlineStr">
        <is>
          <t>ITAU</t>
        </is>
      </c>
      <c r="K188" s="179" t="inlineStr">
        <is>
          <t>A IDEAL</t>
        </is>
      </c>
    </row>
    <row r="189" hidden="1" s="180">
      <c r="A189" s="17" t="n">
        <v>45660</v>
      </c>
      <c r="B189" s="179" t="inlineStr">
        <is>
          <t>IOF - JUROS BANCARIOS  (100,00%);</t>
        </is>
      </c>
      <c r="C189" s="8" t="n"/>
      <c r="D189" s="8" t="n">
        <v>39.02</v>
      </c>
      <c r="E189" s="8" t="n">
        <v>535758.4699999997</v>
      </c>
      <c r="F189" s="213" t="inlineStr">
        <is>
          <t>Juros Bancários</t>
        </is>
      </c>
      <c r="G189" s="172">
        <f>YEAR(A189)</f>
        <v/>
      </c>
      <c r="H189" s="214">
        <f>MONTH(A189)</f>
        <v/>
      </c>
      <c r="I189" s="179">
        <f>INDEX(mês[],Consolidado!H189,2)</f>
        <v/>
      </c>
      <c r="J189" s="179" t="inlineStr">
        <is>
          <t>ITAU</t>
        </is>
      </c>
      <c r="K189" s="179" t="inlineStr">
        <is>
          <t>A IDEAL</t>
        </is>
      </c>
    </row>
    <row r="190" hidden="1" s="180">
      <c r="A190" s="17" t="n">
        <v>45660</v>
      </c>
      <c r="B190" s="179" t="inlineStr">
        <is>
          <t>IOF - JUROS BANCARIOS  (100,00%);</t>
        </is>
      </c>
      <c r="C190" s="8" t="n"/>
      <c r="D190" s="8" t="n">
        <v>76.26000000000001</v>
      </c>
      <c r="E190" s="8" t="n">
        <v>535682.2099999997</v>
      </c>
      <c r="F190" s="213" t="inlineStr">
        <is>
          <t>Juros Bancários</t>
        </is>
      </c>
      <c r="G190" s="172">
        <f>YEAR(A190)</f>
        <v/>
      </c>
      <c r="H190" s="214">
        <f>MONTH(A190)</f>
        <v/>
      </c>
      <c r="I190" s="179">
        <f>INDEX(mês[],Consolidado!H190,2)</f>
        <v/>
      </c>
      <c r="J190" s="179" t="inlineStr">
        <is>
          <t>ITAU</t>
        </is>
      </c>
      <c r="K190" s="179" t="inlineStr">
        <is>
          <t>A IDEAL</t>
        </is>
      </c>
    </row>
    <row r="191" hidden="1" s="180">
      <c r="A191" s="17" t="n">
        <v>45660</v>
      </c>
      <c r="B191" s="179" t="inlineStr">
        <is>
          <t>TAR CONTA CERTA 12/24 - TARIFAS BANCARIAS (100,00%);</t>
        </is>
      </c>
      <c r="C191" s="8" t="n"/>
      <c r="D191" s="8" t="n">
        <v>149</v>
      </c>
      <c r="E191" s="8" t="n">
        <v>535533.2099999997</v>
      </c>
      <c r="F191" s="213" t="inlineStr">
        <is>
          <t>TARIFAS BANCARIAS</t>
        </is>
      </c>
      <c r="G191" s="172">
        <f>YEAR(A191)</f>
        <v/>
      </c>
      <c r="H191" s="214">
        <f>MONTH(A191)</f>
        <v/>
      </c>
      <c r="I191" s="179">
        <f>INDEX(mês[],Consolidado!H191,2)</f>
        <v/>
      </c>
      <c r="J191" s="179" t="inlineStr">
        <is>
          <t>ITAU</t>
        </is>
      </c>
      <c r="K191" s="179" t="inlineStr">
        <is>
          <t>A IDEAL</t>
        </is>
      </c>
    </row>
    <row r="192" hidden="1" s="180">
      <c r="A192" s="17" t="n">
        <v>45660</v>
      </c>
      <c r="B192" s="179" t="inlineStr">
        <is>
          <t>TAR TED - TARIFAS BANCARIAS (100,00%);</t>
        </is>
      </c>
      <c r="C192" s="8" t="n"/>
      <c r="D192" s="8" t="n">
        <v>10.6</v>
      </c>
      <c r="E192" s="8" t="n">
        <v>535522.6099999998</v>
      </c>
      <c r="F192" s="213" t="inlineStr">
        <is>
          <t>TARIFAS BANCARIAS</t>
        </is>
      </c>
      <c r="G192" s="172">
        <f>YEAR(A192)</f>
        <v/>
      </c>
      <c r="H192" s="214">
        <f>MONTH(A192)</f>
        <v/>
      </c>
      <c r="I192" s="179">
        <f>INDEX(mês[],Consolidado!H192,2)</f>
        <v/>
      </c>
      <c r="J192" s="179" t="inlineStr">
        <is>
          <t>ITAU</t>
        </is>
      </c>
      <c r="K192" s="179" t="inlineStr">
        <is>
          <t>A IDEAL</t>
        </is>
      </c>
    </row>
    <row r="193" hidden="1" s="180">
      <c r="A193" s="17" t="n">
        <v>45660</v>
      </c>
      <c r="B193" s="179" t="inlineStr">
        <is>
          <t>TAR PIX PGTO TRANSF - TARIFAS BANCARIAS (100,00%);</t>
        </is>
      </c>
      <c r="C193" s="8" t="n"/>
      <c r="D193" s="8" t="n">
        <v>357.74</v>
      </c>
      <c r="E193" s="8" t="n">
        <v>535164.8699999998</v>
      </c>
      <c r="F193" s="213" t="inlineStr">
        <is>
          <t>TARIFAS BANCARIAS</t>
        </is>
      </c>
      <c r="G193" s="172">
        <f>YEAR(A193)</f>
        <v/>
      </c>
      <c r="H193" s="214">
        <f>MONTH(A193)</f>
        <v/>
      </c>
      <c r="I193" s="179">
        <f>INDEX(mês[],Consolidado!H193,2)</f>
        <v/>
      </c>
      <c r="J193" s="179" t="inlineStr">
        <is>
          <t>ITAU</t>
        </is>
      </c>
      <c r="K193" s="179" t="inlineStr">
        <is>
          <t>A IDEAL</t>
        </is>
      </c>
    </row>
    <row r="194" hidden="1" s="180">
      <c r="A194" s="17" t="n">
        <v>45660</v>
      </c>
      <c r="B194" s="179" t="inlineStr">
        <is>
          <t>DIÁRIA VIAGEM COLABORADORES FOLGA DE CAMPO - PASSAGENS COLABORADORES (100,00%);</t>
        </is>
      </c>
      <c r="C194" s="8" t="n"/>
      <c r="D194" s="8" t="n">
        <v>1200</v>
      </c>
      <c r="E194" s="8" t="n">
        <v>533964.8699999998</v>
      </c>
      <c r="F194" s="213" t="inlineStr">
        <is>
          <t>PASSAGENS COLABORADORES</t>
        </is>
      </c>
      <c r="G194" s="172">
        <f>YEAR(A194)</f>
        <v/>
      </c>
      <c r="H194" s="214">
        <f>MONTH(A194)</f>
        <v/>
      </c>
      <c r="I194" s="179">
        <f>INDEX(mês[],Consolidado!H194,2)</f>
        <v/>
      </c>
      <c r="J194" s="179" t="inlineStr">
        <is>
          <t>ITAU</t>
        </is>
      </c>
      <c r="K194" s="179" t="inlineStr">
        <is>
          <t>A IDEAL</t>
        </is>
      </c>
    </row>
    <row r="195" hidden="1" s="180">
      <c r="A195" s="17" t="n">
        <v>45660</v>
      </c>
      <c r="B195" s="179" t="inlineStr">
        <is>
          <t>COMBUSTIVEL VIAGEM COLABORADORES FOLGA DE CAMPO - COMBUSTIVEL VEICULOS (100,00%);</t>
        </is>
      </c>
      <c r="C195" s="8" t="n"/>
      <c r="D195" s="8" t="n">
        <v>997.65</v>
      </c>
      <c r="E195" s="8" t="n">
        <v>532967.2199999997</v>
      </c>
      <c r="F195" s="213" t="inlineStr">
        <is>
          <t>COMBUSTIVEL VEICULOS</t>
        </is>
      </c>
      <c r="G195" s="172">
        <f>YEAR(A195)</f>
        <v/>
      </c>
      <c r="H195" s="214">
        <f>MONTH(A195)</f>
        <v/>
      </c>
      <c r="I195" s="179">
        <f>INDEX(mês[],Consolidado!H195,2)</f>
        <v/>
      </c>
      <c r="J195" s="179" t="inlineStr">
        <is>
          <t>ITAU</t>
        </is>
      </c>
      <c r="K195" s="179" t="inlineStr">
        <is>
          <t>A IDEAL</t>
        </is>
      </c>
    </row>
    <row r="196" hidden="1" s="180">
      <c r="A196" s="17" t="n">
        <v>45663</v>
      </c>
      <c r="B196" s="179" t="inlineStr">
        <is>
          <t>BM 01 SPOT PTC 0836-24 - Recebimento de Clientes (100,00%);</t>
        </is>
      </c>
      <c r="C196" s="8" t="n">
        <v>13946.36</v>
      </c>
      <c r="E196" s="8" t="n">
        <v>546913.5799999997</v>
      </c>
      <c r="F196" s="213" t="inlineStr">
        <is>
          <t>Recebimento de Clientes</t>
        </is>
      </c>
      <c r="G196" s="172">
        <f>YEAR(A196)</f>
        <v/>
      </c>
      <c r="H196" s="214">
        <f>MONTH(A196)</f>
        <v/>
      </c>
      <c r="I196" s="179">
        <f>INDEX(mês[],Consolidado!H196,2)</f>
        <v/>
      </c>
      <c r="J196" s="179" t="inlineStr">
        <is>
          <t>ITAU</t>
        </is>
      </c>
      <c r="K196" s="179" t="inlineStr">
        <is>
          <t>A IDEAL</t>
        </is>
      </c>
    </row>
    <row r="197" hidden="1" s="180">
      <c r="A197" s="17" t="n">
        <v>45663</v>
      </c>
      <c r="B197" s="179" t="inlineStr">
        <is>
          <t>SERVIÇO DE CONSULTORIA 1° PAGAMENTOS - SERVIÇOS DE CONSULTORIA  (100,00%);</t>
        </is>
      </c>
      <c r="C197" s="8" t="n"/>
      <c r="D197" s="8" t="n">
        <v>3918</v>
      </c>
      <c r="E197" s="8" t="n">
        <v>542995.5799999997</v>
      </c>
      <c r="F197" s="213" t="inlineStr">
        <is>
          <t xml:space="preserve">SERVIÇOS DE CONSULTORIA </t>
        </is>
      </c>
      <c r="G197" s="172">
        <f>YEAR(A197)</f>
        <v/>
      </c>
      <c r="H197" s="214">
        <f>MONTH(A197)</f>
        <v/>
      </c>
      <c r="I197" s="179">
        <f>INDEX(mês[],Consolidado!H197,2)</f>
        <v/>
      </c>
      <c r="J197" s="179" t="inlineStr">
        <is>
          <t>ITAU</t>
        </is>
      </c>
      <c r="K197" s="179" t="inlineStr">
        <is>
          <t>A IDEAL</t>
        </is>
      </c>
    </row>
    <row r="198" hidden="1" s="180">
      <c r="A198" s="17" t="n">
        <v>45663</v>
      </c>
      <c r="B198" s="179" t="inlineStr">
        <is>
          <t>HM BM SELANTE GRAFEFO - SERENA - TINTAS E SOLVENTES (100,00%);</t>
        </is>
      </c>
      <c r="C198" s="8" t="n"/>
      <c r="D198" s="8" t="n">
        <v>3428.36</v>
      </c>
      <c r="E198" s="8" t="n">
        <v>539567.2199999997</v>
      </c>
      <c r="F198" s="213" t="inlineStr">
        <is>
          <t>TINTAS E SOLVENTES</t>
        </is>
      </c>
      <c r="G198" s="172">
        <f>YEAR(A198)</f>
        <v/>
      </c>
      <c r="H198" s="214">
        <f>MONTH(A198)</f>
        <v/>
      </c>
      <c r="I198" s="179">
        <f>INDEX(mês[],Consolidado!H198,2)</f>
        <v/>
      </c>
      <c r="J198" s="179" t="inlineStr">
        <is>
          <t>ITAU</t>
        </is>
      </c>
      <c r="K198" s="179" t="inlineStr">
        <is>
          <t>A IDEAL</t>
        </is>
      </c>
    </row>
    <row r="199" hidden="1" s="180">
      <c r="A199" s="17" t="n">
        <v>45663</v>
      </c>
      <c r="B199" s="179" t="inlineStr">
        <is>
          <t>CASA DE CALDAS GILVAN GENILDO - CASA DE CALDAS GILVAN / GENILDO (100,00%);</t>
        </is>
      </c>
      <c r="C199" s="8" t="n"/>
      <c r="D199" s="8" t="n">
        <v>2520.95</v>
      </c>
      <c r="E199" s="8" t="n">
        <v>537046.2699999998</v>
      </c>
      <c r="F199" s="213" t="inlineStr">
        <is>
          <t>Pró-Labore</t>
        </is>
      </c>
      <c r="G199" s="172">
        <f>YEAR(A199)</f>
        <v/>
      </c>
      <c r="H199" s="214">
        <f>MONTH(A199)</f>
        <v/>
      </c>
      <c r="I199" s="179">
        <f>INDEX(mês[],Consolidado!H199,2)</f>
        <v/>
      </c>
      <c r="J199" s="179" t="inlineStr">
        <is>
          <t>ITAU</t>
        </is>
      </c>
      <c r="K199" s="179" t="inlineStr">
        <is>
          <t>A IDEAL</t>
        </is>
      </c>
    </row>
    <row r="200" hidden="1" s="180">
      <c r="A200" s="17" t="n">
        <v>45663</v>
      </c>
      <c r="B200" s="179" t="inlineStr">
        <is>
          <t>ALUGUEL CASA 05.01 A 05.02.25 - ALUGUEL ALOJAMENTO  (100,00%);</t>
        </is>
      </c>
      <c r="C200" s="8" t="n"/>
      <c r="D200" s="8" t="n">
        <v>1600</v>
      </c>
      <c r="E200" s="8" t="n">
        <v>535446.2699999998</v>
      </c>
      <c r="F200" s="213" t="inlineStr">
        <is>
          <t xml:space="preserve">ALUGUEL ALOJAMENTO </t>
        </is>
      </c>
      <c r="G200" s="172">
        <f>YEAR(A200)</f>
        <v/>
      </c>
      <c r="H200" s="214">
        <f>MONTH(A200)</f>
        <v/>
      </c>
      <c r="I200" s="179">
        <f>INDEX(mês[],Consolidado!H200,2)</f>
        <v/>
      </c>
      <c r="J200" s="179" t="inlineStr">
        <is>
          <t>ITAU</t>
        </is>
      </c>
      <c r="K200" s="179" t="inlineStr">
        <is>
          <t>A IDEAL</t>
        </is>
      </c>
    </row>
    <row r="201" hidden="1" s="180">
      <c r="A201" s="17" t="n">
        <v>45663</v>
      </c>
      <c r="B201" s="179" t="inlineStr">
        <is>
          <t>ESTOPA PASTELÃO 25KG - MATERIAIS DE CONSUMO EM OBRAS  (100,00%);</t>
        </is>
      </c>
      <c r="C201" s="8" t="n"/>
      <c r="D201" s="8" t="n">
        <v>230</v>
      </c>
      <c r="E201" s="8" t="n">
        <v>535216.2699999998</v>
      </c>
      <c r="F201" s="213" t="inlineStr">
        <is>
          <t xml:space="preserve">MATERIAIS DE CONSUMO EM OBRAS </t>
        </is>
      </c>
      <c r="G201" s="172">
        <f>YEAR(A201)</f>
        <v/>
      </c>
      <c r="H201" s="214">
        <f>MONTH(A201)</f>
        <v/>
      </c>
      <c r="I201" s="179">
        <f>INDEX(mês[],Consolidado!H201,2)</f>
        <v/>
      </c>
      <c r="J201" s="179" t="inlineStr">
        <is>
          <t>ITAU</t>
        </is>
      </c>
      <c r="K201" s="179" t="inlineStr">
        <is>
          <t>A IDEAL</t>
        </is>
      </c>
    </row>
    <row r="202" hidden="1" s="180">
      <c r="A202" s="17" t="n">
        <v>45663</v>
      </c>
      <c r="B202" s="179" t="inlineStr">
        <is>
          <t>DISCO FLAP 4.1/2 - MATERIAIS DE CONSUMO EM OBRAS  (100,00%);</t>
        </is>
      </c>
      <c r="C202" s="8" t="n"/>
      <c r="D202" s="8" t="n">
        <v>459.8</v>
      </c>
      <c r="E202" s="8" t="n">
        <v>534756.4699999997</v>
      </c>
      <c r="F202" s="213" t="inlineStr">
        <is>
          <t xml:space="preserve">MATERIAIS DE CONSUMO EM OBRAS </t>
        </is>
      </c>
      <c r="G202" s="172">
        <f>YEAR(A202)</f>
        <v/>
      </c>
      <c r="H202" s="214">
        <f>MONTH(A202)</f>
        <v/>
      </c>
      <c r="I202" s="179">
        <f>INDEX(mês[],Consolidado!H202,2)</f>
        <v/>
      </c>
      <c r="J202" s="179" t="inlineStr">
        <is>
          <t>ITAU</t>
        </is>
      </c>
      <c r="K202" s="179" t="inlineStr">
        <is>
          <t>A IDEAL</t>
        </is>
      </c>
    </row>
    <row r="203" hidden="1" s="180">
      <c r="A203" s="17" t="n">
        <v>45663</v>
      </c>
      <c r="B203" s="179" t="inlineStr">
        <is>
          <t>CONTRIBUIÇÃO ASSOCIATIVA REF. A TRIMESTRAL 2025 - SERVIÇO ABRACO ANUIDADE (100,00%);</t>
        </is>
      </c>
      <c r="C203" s="8" t="n"/>
      <c r="D203" s="8" t="n">
        <v>1152</v>
      </c>
      <c r="E203" s="8" t="n">
        <v>533604.4699999997</v>
      </c>
      <c r="F203" s="213" t="inlineStr">
        <is>
          <t>SERVIÇO ABRACO ANUIDADE</t>
        </is>
      </c>
      <c r="G203" s="172">
        <f>YEAR(A203)</f>
        <v/>
      </c>
      <c r="H203" s="214">
        <f>MONTH(A203)</f>
        <v/>
      </c>
      <c r="I203" s="179">
        <f>INDEX(mês[],Consolidado!H203,2)</f>
        <v/>
      </c>
      <c r="J203" s="179" t="inlineStr">
        <is>
          <t>ITAU</t>
        </is>
      </c>
      <c r="K203" s="179" t="inlineStr">
        <is>
          <t>A IDEAL</t>
        </is>
      </c>
    </row>
    <row r="204" hidden="1" s="180">
      <c r="A204" s="17" t="n">
        <v>45663</v>
      </c>
      <c r="B204" s="179" t="inlineStr">
        <is>
          <t>TRANSPORTE COLABORADORES REF. MÊS 11/2024 - TRANSPORTE DE COLABORADORES  (100,00%);</t>
        </is>
      </c>
      <c r="C204" s="8" t="n"/>
      <c r="D204" s="8" t="n">
        <v>880</v>
      </c>
      <c r="E204" s="8" t="n">
        <v>532724.4699999997</v>
      </c>
      <c r="F204" s="213" t="inlineStr">
        <is>
          <t xml:space="preserve">TRANSPORTE DE COLABORADORES </t>
        </is>
      </c>
      <c r="G204" s="172">
        <f>YEAR(A204)</f>
        <v/>
      </c>
      <c r="H204" s="214">
        <f>MONTH(A204)</f>
        <v/>
      </c>
      <c r="I204" s="179">
        <f>INDEX(mês[],Consolidado!H204,2)</f>
        <v/>
      </c>
      <c r="J204" s="179" t="inlineStr">
        <is>
          <t>ITAU</t>
        </is>
      </c>
      <c r="K204" s="179" t="inlineStr">
        <is>
          <t>A IDEAL</t>
        </is>
      </c>
    </row>
    <row r="205" hidden="1" s="180">
      <c r="A205" s="17" t="n">
        <v>45663</v>
      </c>
      <c r="B205" s="179" t="inlineStr">
        <is>
          <t>ACORDO PROCESSO - PEDRO JORGE ARAUJO DE FREITAS - GUIAS TRABALHISTAS E PROCESSO (100,00%);</t>
        </is>
      </c>
      <c r="C205" s="8" t="n"/>
      <c r="D205" s="8" t="n">
        <v>3334</v>
      </c>
      <c r="E205" s="8" t="n">
        <v>529390.4699999997</v>
      </c>
      <c r="F205" s="213" t="inlineStr">
        <is>
          <t>Processos Trabalhistas</t>
        </is>
      </c>
      <c r="G205" s="172">
        <f>YEAR(A205)</f>
        <v/>
      </c>
      <c r="H205" s="214">
        <f>MONTH(A205)</f>
        <v/>
      </c>
      <c r="I205" s="179">
        <f>INDEX(mês[],Consolidado!H205,2)</f>
        <v/>
      </c>
      <c r="J205" s="179" t="inlineStr">
        <is>
          <t>ITAU</t>
        </is>
      </c>
      <c r="K205" s="179" t="inlineStr">
        <is>
          <t>A IDEAL</t>
        </is>
      </c>
    </row>
    <row r="206" hidden="1" s="180">
      <c r="A206" s="17" t="n">
        <v>45663</v>
      </c>
      <c r="B206" s="179" t="inlineStr">
        <is>
          <t>REFEIÇÕES COLABORADORES REF. 01/12 A 15/12/24 - REFEIÇÕES COLABORADORES (100,00%);</t>
        </is>
      </c>
      <c r="C206" s="8" t="n"/>
      <c r="D206" s="8" t="n">
        <v>3081.5</v>
      </c>
      <c r="E206" s="8" t="n">
        <v>526308.9699999997</v>
      </c>
      <c r="F206" s="213" t="inlineStr">
        <is>
          <t>REFEIÇÕES COLABORADORES</t>
        </is>
      </c>
      <c r="G206" s="172">
        <f>YEAR(A206)</f>
        <v/>
      </c>
      <c r="H206" s="214">
        <f>MONTH(A206)</f>
        <v/>
      </c>
      <c r="I206" s="179">
        <f>INDEX(mês[],Consolidado!H206,2)</f>
        <v/>
      </c>
      <c r="J206" s="179" t="inlineStr">
        <is>
          <t>ITAU</t>
        </is>
      </c>
      <c r="K206" s="179" t="inlineStr">
        <is>
          <t>A IDEAL</t>
        </is>
      </c>
    </row>
    <row r="207" hidden="1" s="180">
      <c r="A207" s="17" t="n">
        <v>45663</v>
      </c>
      <c r="B207" s="179" t="inlineStr">
        <is>
          <t>EXAME - ASO - EXAMES  (100,00%);</t>
        </is>
      </c>
      <c r="C207" s="8" t="n"/>
      <c r="D207" s="8" t="n">
        <v>2441.98</v>
      </c>
      <c r="E207" s="8" t="n">
        <v>523866.9899999998</v>
      </c>
      <c r="F207" s="213" t="inlineStr">
        <is>
          <t>EXAMES MÉDICOS</t>
        </is>
      </c>
      <c r="G207" s="172">
        <f>YEAR(A207)</f>
        <v/>
      </c>
      <c r="H207" s="214">
        <f>MONTH(A207)</f>
        <v/>
      </c>
      <c r="I207" s="179">
        <f>INDEX(mês[],Consolidado!H207,2)</f>
        <v/>
      </c>
      <c r="J207" s="179" t="inlineStr">
        <is>
          <t>ITAU</t>
        </is>
      </c>
      <c r="K207" s="179" t="inlineStr">
        <is>
          <t>A IDEAL</t>
        </is>
      </c>
    </row>
    <row r="208" hidden="1" s="180">
      <c r="A208" s="17" t="n">
        <v>45663</v>
      </c>
      <c r="B208" s="179" t="inlineStr">
        <is>
          <t>LOCAÇÃO 05 COLETES SALVA-VIDAS REF. 25/11 A 24/12 - LOCAÇÃO EQUIPAMENTOS  (100,00%);</t>
        </is>
      </c>
      <c r="C208" s="8" t="n"/>
      <c r="D208" s="8" t="n">
        <v>421.82</v>
      </c>
      <c r="E208" s="8" t="n">
        <v>523445.1699999998</v>
      </c>
      <c r="F208" s="213" t="inlineStr">
        <is>
          <t xml:space="preserve">LOCAÇÃO EQUIPAMENTOS </t>
        </is>
      </c>
      <c r="G208" s="172">
        <f>YEAR(A208)</f>
        <v/>
      </c>
      <c r="H208" s="214">
        <f>MONTH(A208)</f>
        <v/>
      </c>
      <c r="I208" s="179">
        <f>INDEX(mês[],Consolidado!H208,2)</f>
        <v/>
      </c>
      <c r="J208" s="179" t="inlineStr">
        <is>
          <t>ITAU</t>
        </is>
      </c>
      <c r="K208" s="179" t="inlineStr">
        <is>
          <t>A IDEAL</t>
        </is>
      </c>
    </row>
    <row r="209" hidden="1" s="180">
      <c r="A209" s="17" t="n">
        <v>45663</v>
      </c>
      <c r="B209" s="179" t="inlineStr">
        <is>
          <t>LOCAÇÃO DE COMPRESSOR REF. 24/11 A 20/12 - LOCAÇÃO COMPRESSORES (100,00%);</t>
        </is>
      </c>
      <c r="C209" s="8" t="n"/>
      <c r="D209" s="8" t="n">
        <v>4176.48</v>
      </c>
      <c r="E209" s="8" t="n">
        <v>519268.6899999998</v>
      </c>
      <c r="F209" s="213" t="inlineStr">
        <is>
          <t>LOCAÇÃO COMPRESSORES</t>
        </is>
      </c>
      <c r="G209" s="172">
        <f>YEAR(A209)</f>
        <v/>
      </c>
      <c r="H209" s="214">
        <f>MONTH(A209)</f>
        <v/>
      </c>
      <c r="I209" s="179">
        <f>INDEX(mês[],Consolidado!H209,2)</f>
        <v/>
      </c>
      <c r="J209" s="179" t="inlineStr">
        <is>
          <t>ITAU</t>
        </is>
      </c>
      <c r="K209" s="179" t="inlineStr">
        <is>
          <t>A IDEAL</t>
        </is>
      </c>
    </row>
    <row r="210" hidden="1" s="180">
      <c r="A210" s="17" t="n">
        <v>45663</v>
      </c>
      <c r="B210" s="179" t="inlineStr">
        <is>
          <t>LOCAÇÃO DE COMPRESSOR REF. 06/12 A 20/12/24 - LOCAÇÃO COMPRESSORES (100,00%);</t>
        </is>
      </c>
      <c r="C210" s="8" t="n"/>
      <c r="D210" s="8" t="n">
        <v>2320.22</v>
      </c>
      <c r="E210" s="8" t="n">
        <v>516948.4699999998</v>
      </c>
      <c r="F210" s="213" t="inlineStr">
        <is>
          <t>LOCAÇÃO COMPRESSORES</t>
        </is>
      </c>
      <c r="G210" s="172">
        <f>YEAR(A210)</f>
        <v/>
      </c>
      <c r="H210" s="214">
        <f>MONTH(A210)</f>
        <v/>
      </c>
      <c r="I210" s="179">
        <f>INDEX(mês[],Consolidado!H210,2)</f>
        <v/>
      </c>
      <c r="J210" s="179" t="inlineStr">
        <is>
          <t>ITAU</t>
        </is>
      </c>
      <c r="K210" s="179" t="inlineStr">
        <is>
          <t>A IDEAL</t>
        </is>
      </c>
    </row>
    <row r="211" hidden="1" s="180">
      <c r="A211" s="17" t="n">
        <v>45663</v>
      </c>
      <c r="B211" s="179" t="inlineStr">
        <is>
          <t>LOCAÇÃO DE COMPRESSORES REF. 26/11 A 19/12/24 - LOCAÇÃO COMPRESSORES (100,00%);</t>
        </is>
      </c>
      <c r="C211" s="8" t="n"/>
      <c r="D211" s="8" t="n">
        <v>7424.83</v>
      </c>
      <c r="E211" s="8" t="n">
        <v>509523.6399999998</v>
      </c>
      <c r="F211" s="213" t="inlineStr">
        <is>
          <t>LOCAÇÃO COMPRESSORES</t>
        </is>
      </c>
      <c r="G211" s="172">
        <f>YEAR(A211)</f>
        <v/>
      </c>
      <c r="H211" s="214">
        <f>MONTH(A211)</f>
        <v/>
      </c>
      <c r="I211" s="179">
        <f>INDEX(mês[],Consolidado!H211,2)</f>
        <v/>
      </c>
      <c r="J211" s="179" t="inlineStr">
        <is>
          <t>ITAU</t>
        </is>
      </c>
      <c r="K211" s="179" t="inlineStr">
        <is>
          <t>A IDEAL</t>
        </is>
      </c>
    </row>
    <row r="212" hidden="1" s="180">
      <c r="A212" s="17" t="n">
        <v>45663</v>
      </c>
      <c r="B212" s="179" t="inlineStr">
        <is>
          <t>FGTS  EQUIPE EUROCHEM - PART 1 - FGTS FUNCIONARIOS  (100,00%);</t>
        </is>
      </c>
      <c r="C212" s="8" t="n"/>
      <c r="D212" s="8" t="n">
        <v>798.36</v>
      </c>
      <c r="E212" s="8" t="n">
        <v>508725.2799999998</v>
      </c>
      <c r="F212" s="213" t="inlineStr">
        <is>
          <t xml:space="preserve">FGTS FUNCIONARIOS </t>
        </is>
      </c>
      <c r="G212" s="172">
        <f>YEAR(A212)</f>
        <v/>
      </c>
      <c r="H212" s="214">
        <f>MONTH(A212)</f>
        <v/>
      </c>
      <c r="I212" s="179">
        <f>INDEX(mês[],Consolidado!H212,2)</f>
        <v/>
      </c>
      <c r="J212" s="179" t="inlineStr">
        <is>
          <t>ITAU</t>
        </is>
      </c>
      <c r="K212" s="179" t="inlineStr">
        <is>
          <t>A IDEAL</t>
        </is>
      </c>
    </row>
    <row r="213" hidden="1" s="180">
      <c r="A213" s="17" t="n">
        <v>45663</v>
      </c>
      <c r="B213" s="179" t="inlineStr">
        <is>
          <t>FGTS  EQUIPE EUROCHEM - PART 2 - FGTS FUNCIONARIOS  (100,00%);</t>
        </is>
      </c>
      <c r="C213" s="8" t="n"/>
      <c r="D213" s="8" t="n">
        <v>806.6799999999999</v>
      </c>
      <c r="E213" s="8" t="n">
        <v>507918.5999999998</v>
      </c>
      <c r="F213" s="213" t="inlineStr">
        <is>
          <t xml:space="preserve">FGTS FUNCIONARIOS </t>
        </is>
      </c>
      <c r="G213" s="172">
        <f>YEAR(A213)</f>
        <v/>
      </c>
      <c r="H213" s="214">
        <f>MONTH(A213)</f>
        <v/>
      </c>
      <c r="I213" s="179">
        <f>INDEX(mês[],Consolidado!H213,2)</f>
        <v/>
      </c>
      <c r="J213" s="179" t="inlineStr">
        <is>
          <t>ITAU</t>
        </is>
      </c>
      <c r="K213" s="179" t="inlineStr">
        <is>
          <t>A IDEAL</t>
        </is>
      </c>
    </row>
    <row r="214" hidden="1" s="180">
      <c r="A214" s="17" t="n">
        <v>45663</v>
      </c>
      <c r="B214" s="179" t="inlineStr">
        <is>
          <t>CERTIFICADO DIGITAL A IDEAL SOLUÇÕES - SERVIÇO CARTORIO (100,00%);</t>
        </is>
      </c>
      <c r="C214" s="8" t="n"/>
      <c r="D214" s="8" t="n">
        <v>139</v>
      </c>
      <c r="E214" s="8" t="n">
        <v>507779.5999999998</v>
      </c>
      <c r="F214" s="213" t="inlineStr">
        <is>
          <t>SERVIÇO CARTORIO</t>
        </is>
      </c>
      <c r="G214" s="172">
        <f>YEAR(A214)</f>
        <v/>
      </c>
      <c r="H214" s="214">
        <f>MONTH(A214)</f>
        <v/>
      </c>
      <c r="I214" s="179">
        <f>INDEX(mês[],Consolidado!H214,2)</f>
        <v/>
      </c>
      <c r="J214" s="179" t="inlineStr">
        <is>
          <t>ITAU</t>
        </is>
      </c>
      <c r="K214" s="179" t="inlineStr">
        <is>
          <t>A IDEAL</t>
        </is>
      </c>
    </row>
    <row r="215" hidden="1" s="180">
      <c r="A215" s="17" t="n">
        <v>45663</v>
      </c>
      <c r="B215" s="179" t="inlineStr">
        <is>
          <t>CERTIFICADO DIGITAL A IDEAL ISOLAMENTO - SERVIÇO CARTORIO (100,00%);</t>
        </is>
      </c>
      <c r="C215" s="8" t="n"/>
      <c r="D215" s="8" t="n">
        <v>139</v>
      </c>
      <c r="E215" s="8" t="n">
        <v>507640.5999999998</v>
      </c>
      <c r="F215" s="213" t="inlineStr">
        <is>
          <t>SERVIÇO CARTORIO</t>
        </is>
      </c>
      <c r="G215" s="172">
        <f>YEAR(A215)</f>
        <v/>
      </c>
      <c r="H215" s="214">
        <f>MONTH(A215)</f>
        <v/>
      </c>
      <c r="I215" s="179">
        <f>INDEX(mês[],Consolidado!H215,2)</f>
        <v/>
      </c>
      <c r="J215" s="179" t="inlineStr">
        <is>
          <t>ITAU</t>
        </is>
      </c>
      <c r="K215" s="179" t="inlineStr">
        <is>
          <t>A IDEAL</t>
        </is>
      </c>
    </row>
    <row r="216" hidden="1" s="180">
      <c r="A216" s="17" t="n">
        <v>45663</v>
      </c>
      <c r="B216" s="179" t="inlineStr">
        <is>
          <t>REFEIÇÕES COLABORADORES - REFEIÇÕES COLABORADORES (100,00%);</t>
        </is>
      </c>
      <c r="C216" s="8" t="n"/>
      <c r="D216" s="8" t="n">
        <v>30</v>
      </c>
      <c r="E216" s="8" t="n">
        <v>507610.5999999998</v>
      </c>
      <c r="F216" s="213" t="inlineStr">
        <is>
          <t>REFEIÇÕES COLABORADORES</t>
        </is>
      </c>
      <c r="G216" s="172">
        <f>YEAR(A216)</f>
        <v/>
      </c>
      <c r="H216" s="214">
        <f>MONTH(A216)</f>
        <v/>
      </c>
      <c r="I216" s="179">
        <f>INDEX(mês[],Consolidado!H216,2)</f>
        <v/>
      </c>
      <c r="J216" s="179" t="inlineStr">
        <is>
          <t>ITAU</t>
        </is>
      </c>
      <c r="K216" s="179" t="inlineStr">
        <is>
          <t>A IDEAL</t>
        </is>
      </c>
    </row>
    <row r="217" hidden="1" s="180">
      <c r="A217" s="17" t="n">
        <v>45663</v>
      </c>
      <c r="B217" s="179" t="inlineStr">
        <is>
          <t>ENCOMENDA GOIÂNIA X CATALÃO - FRETE TRANSPORTADORA (100,00%);</t>
        </is>
      </c>
      <c r="C217" s="8" t="n"/>
      <c r="D217" s="8" t="n">
        <v>50</v>
      </c>
      <c r="E217" s="8" t="n">
        <v>507560.5999999998</v>
      </c>
      <c r="F217" s="213" t="inlineStr">
        <is>
          <t>FRETE TRANSPORTADORA</t>
        </is>
      </c>
      <c r="G217" s="172">
        <f>YEAR(A217)</f>
        <v/>
      </c>
      <c r="H217" s="214">
        <f>MONTH(A217)</f>
        <v/>
      </c>
      <c r="I217" s="179">
        <f>INDEX(mês[],Consolidado!H217,2)</f>
        <v/>
      </c>
      <c r="J217" s="179" t="inlineStr">
        <is>
          <t>ITAU</t>
        </is>
      </c>
      <c r="K217" s="179" t="inlineStr">
        <is>
          <t>A IDEAL</t>
        </is>
      </c>
    </row>
    <row r="218" hidden="1" s="180">
      <c r="A218" s="17" t="n">
        <v>45663</v>
      </c>
      <c r="B218" s="179" t="inlineStr">
        <is>
          <t>DIÁRIAS COLABORADORES - HOTEL COLABORADORES  (100,00%);</t>
        </is>
      </c>
      <c r="C218" s="8" t="n"/>
      <c r="D218" s="8" t="n">
        <v>490</v>
      </c>
      <c r="E218" s="8" t="n">
        <v>507070.5999999998</v>
      </c>
      <c r="F218" s="213" t="inlineStr">
        <is>
          <t xml:space="preserve">HOTEL COLABORADORES </t>
        </is>
      </c>
      <c r="G218" s="172">
        <f>YEAR(A218)</f>
        <v/>
      </c>
      <c r="H218" s="214">
        <f>MONTH(A218)</f>
        <v/>
      </c>
      <c r="I218" s="179">
        <f>INDEX(mês[],Consolidado!H218,2)</f>
        <v/>
      </c>
      <c r="J218" s="179" t="inlineStr">
        <is>
          <t>ITAU</t>
        </is>
      </c>
      <c r="K218" s="179" t="inlineStr">
        <is>
          <t>A IDEAL</t>
        </is>
      </c>
    </row>
    <row r="219" hidden="1" s="180">
      <c r="A219" s="17" t="n">
        <v>45663</v>
      </c>
      <c r="B219" s="179" t="inlineStr">
        <is>
          <t>PASSAGENS COLABORADORES - PASSAGENS COLABORADORES (100,00%);</t>
        </is>
      </c>
      <c r="C219" s="8" t="n"/>
      <c r="D219" s="8" t="n">
        <v>490</v>
      </c>
      <c r="E219" s="8" t="n">
        <v>506580.5999999998</v>
      </c>
      <c r="F219" s="213" t="inlineStr">
        <is>
          <t>PASSAGENS COLABORADORES</t>
        </is>
      </c>
      <c r="G219" s="172">
        <f>YEAR(A219)</f>
        <v/>
      </c>
      <c r="H219" s="214">
        <f>MONTH(A219)</f>
        <v/>
      </c>
      <c r="I219" s="179">
        <f>INDEX(mês[],Consolidado!H219,2)</f>
        <v/>
      </c>
      <c r="J219" s="179" t="inlineStr">
        <is>
          <t>ITAU</t>
        </is>
      </c>
      <c r="K219" s="179" t="inlineStr">
        <is>
          <t>A IDEAL</t>
        </is>
      </c>
    </row>
    <row r="220" hidden="1" s="180">
      <c r="A220" s="17" t="n">
        <v>45663</v>
      </c>
      <c r="B220" s="179" t="inlineStr">
        <is>
          <t>DESPESA VIAGEM VISITA TÉCNICA VALDMAR AUGUSTO - COMBUSTIVEL VEICULOS (50,00%)</t>
        </is>
      </c>
      <c r="C220" s="8" t="n"/>
      <c r="D220" s="8" t="n">
        <v>300</v>
      </c>
      <c r="E220" s="8" t="n">
        <v>506280.5999999998</v>
      </c>
      <c r="F220" s="213" t="inlineStr">
        <is>
          <t>COMBUSTIVEL VEICULOS</t>
        </is>
      </c>
      <c r="G220" s="172">
        <f>YEAR(A220)</f>
        <v/>
      </c>
      <c r="H220" s="214">
        <f>MONTH(A220)</f>
        <v/>
      </c>
      <c r="I220" s="179">
        <f>INDEX(mês[],Consolidado!H220,2)</f>
        <v/>
      </c>
      <c r="J220" s="179" t="inlineStr">
        <is>
          <t>ITAU</t>
        </is>
      </c>
      <c r="K220" s="179" t="inlineStr">
        <is>
          <t>A IDEAL</t>
        </is>
      </c>
    </row>
    <row r="221" hidden="1" s="180">
      <c r="A221" s="17" t="n">
        <v>45663</v>
      </c>
      <c r="B221" s="179" t="inlineStr">
        <is>
          <t>DESPESA VIAGEM VISITA TÉCNICA VALDMAR AUGUSTO -HOTEL COLABORADORES  (33,33%)</t>
        </is>
      </c>
      <c r="C221" s="8" t="n"/>
      <c r="D221" s="8" t="n">
        <v>199.98</v>
      </c>
      <c r="E221" s="8" t="n">
        <v>506080.6199999998</v>
      </c>
      <c r="F221" s="213" t="inlineStr">
        <is>
          <t xml:space="preserve">HOTEL COLABORADORES </t>
        </is>
      </c>
      <c r="G221" s="172">
        <f>YEAR(A221)</f>
        <v/>
      </c>
      <c r="H221" s="214">
        <f>MONTH(A221)</f>
        <v/>
      </c>
      <c r="I221" s="179">
        <f>INDEX(mês[],Consolidado!H221,2)</f>
        <v/>
      </c>
      <c r="J221" s="179" t="inlineStr">
        <is>
          <t>ITAU</t>
        </is>
      </c>
      <c r="K221" s="179" t="inlineStr">
        <is>
          <t>A IDEAL</t>
        </is>
      </c>
    </row>
    <row r="222" hidden="1" s="180">
      <c r="A222" s="17" t="n">
        <v>45663</v>
      </c>
      <c r="B222" s="179" t="inlineStr">
        <is>
          <t>DESPESA VIAGEM VISITA TÉCNICA VALDMAR AUGUSTO - REFEIÇÕES COLABORADORES (16,67%)</t>
        </is>
      </c>
      <c r="C222" s="8" t="n"/>
      <c r="D222" s="8" t="n">
        <v>100.02</v>
      </c>
      <c r="E222" s="8" t="n">
        <v>505980.5999999998</v>
      </c>
      <c r="F222" s="213" t="inlineStr">
        <is>
          <t>REFEIÇÕES COLABORADORES</t>
        </is>
      </c>
      <c r="G222" s="172">
        <f>YEAR(A222)</f>
        <v/>
      </c>
      <c r="H222" s="214">
        <f>MONTH(A222)</f>
        <v/>
      </c>
      <c r="I222" s="179">
        <f>INDEX(mês[],Consolidado!H222,2)</f>
        <v/>
      </c>
      <c r="J222" s="179" t="inlineStr">
        <is>
          <t>ITAU</t>
        </is>
      </c>
      <c r="K222" s="179" t="inlineStr">
        <is>
          <t>A IDEAL</t>
        </is>
      </c>
    </row>
    <row r="223" hidden="1" s="180">
      <c r="A223" s="17" t="n">
        <v>45663</v>
      </c>
      <c r="B223" s="179" t="inlineStr">
        <is>
          <t>ASO DEMISSIONAL - DENILSON RAMOS VIDAL - EXAMES  (100,00%);</t>
        </is>
      </c>
      <c r="C223" s="8" t="n"/>
      <c r="D223" s="8" t="n">
        <v>20</v>
      </c>
      <c r="E223" s="8" t="n">
        <v>505960.5999999998</v>
      </c>
      <c r="F223" s="213" t="inlineStr">
        <is>
          <t>EXAMES MÉDICOS</t>
        </is>
      </c>
      <c r="G223" s="172">
        <f>YEAR(A223)</f>
        <v/>
      </c>
      <c r="H223" s="214">
        <f>MONTH(A223)</f>
        <v/>
      </c>
      <c r="I223" s="179">
        <f>INDEX(mês[],Consolidado!H223,2)</f>
        <v/>
      </c>
      <c r="J223" s="179" t="inlineStr">
        <is>
          <t>ITAU</t>
        </is>
      </c>
      <c r="K223" s="179" t="inlineStr">
        <is>
          <t>A IDEAL</t>
        </is>
      </c>
    </row>
    <row r="224" hidden="1" s="180">
      <c r="A224" s="17" t="n">
        <v>45663</v>
      </c>
      <c r="B224" s="179" t="inlineStr">
        <is>
          <t>ULTIMO ALUGUEL / CASA SEBASTIÃO - ALUGUEL ALOJAMENTO  (100,00%);</t>
        </is>
      </c>
      <c r="C224" s="8" t="n"/>
      <c r="D224" s="8" t="n">
        <v>1109</v>
      </c>
      <c r="E224" s="8" t="n">
        <v>504851.5999999998</v>
      </c>
      <c r="F224" s="213" t="inlineStr">
        <is>
          <t xml:space="preserve">ALUGUEL ALOJAMENTO </t>
        </is>
      </c>
      <c r="G224" s="172">
        <f>YEAR(A224)</f>
        <v/>
      </c>
      <c r="H224" s="214">
        <f>MONTH(A224)</f>
        <v/>
      </c>
      <c r="I224" s="179">
        <f>INDEX(mês[],Consolidado!H224,2)</f>
        <v/>
      </c>
      <c r="J224" s="179" t="inlineStr">
        <is>
          <t>ITAU</t>
        </is>
      </c>
      <c r="K224" s="179" t="inlineStr">
        <is>
          <t>A IDEAL</t>
        </is>
      </c>
    </row>
    <row r="225" hidden="1" s="180">
      <c r="A225" s="17" t="n">
        <v>45663</v>
      </c>
      <c r="B225" s="179" t="inlineStr">
        <is>
          <t>PASSAGEM RENAN GOIÂNIA X BARRO ALTO - PASSAGENS COLABORADORES (100,00%);</t>
        </is>
      </c>
      <c r="C225" s="8" t="n"/>
      <c r="D225" s="8" t="n">
        <v>110</v>
      </c>
      <c r="E225" s="8" t="n">
        <v>504741.5999999998</v>
      </c>
      <c r="F225" s="213" t="inlineStr">
        <is>
          <t>PASSAGENS COLABORADORES</t>
        </is>
      </c>
      <c r="G225" s="172">
        <f>YEAR(A225)</f>
        <v/>
      </c>
      <c r="H225" s="214">
        <f>MONTH(A225)</f>
        <v/>
      </c>
      <c r="I225" s="179">
        <f>INDEX(mês[],Consolidado!H225,2)</f>
        <v/>
      </c>
      <c r="J225" s="179" t="inlineStr">
        <is>
          <t>ITAU</t>
        </is>
      </c>
      <c r="K225" s="179" t="inlineStr">
        <is>
          <t>A IDEAL</t>
        </is>
      </c>
    </row>
    <row r="226" hidden="1" s="180">
      <c r="A226" s="17" t="n">
        <v>45663</v>
      </c>
      <c r="B226" s="179" t="inlineStr">
        <is>
          <t>REPARO PARALAMA DIANTEIRO DA TORO - MANUTENÇÃO/PEÇAS  VEICULOS (100,00%);</t>
        </is>
      </c>
      <c r="C226" s="8" t="n"/>
      <c r="D226" s="8" t="n">
        <v>1076</v>
      </c>
      <c r="E226" s="8" t="n">
        <v>503665.5999999998</v>
      </c>
      <c r="F226" s="213" t="inlineStr">
        <is>
          <t>MANUTENÇÃO/PEÇAS  VEICULOS</t>
        </is>
      </c>
      <c r="G226" s="172">
        <f>YEAR(A226)</f>
        <v/>
      </c>
      <c r="H226" s="214">
        <f>MONTH(A226)</f>
        <v/>
      </c>
      <c r="I226" s="179">
        <f>INDEX(mês[],Consolidado!H226,2)</f>
        <v/>
      </c>
      <c r="J226" s="179" t="inlineStr">
        <is>
          <t>ITAU</t>
        </is>
      </c>
      <c r="K226" s="179" t="inlineStr">
        <is>
          <t>A IDEAL</t>
        </is>
      </c>
    </row>
    <row r="227" hidden="1" s="180">
      <c r="A227" s="17" t="n">
        <v>45663</v>
      </c>
      <c r="B227" s="179" t="inlineStr">
        <is>
          <t>PARAFUSOS E PUXADOR - MATERIAIS DE CONSUMO EM OBRAS  (100,00%);</t>
        </is>
      </c>
      <c r="C227" s="8" t="n"/>
      <c r="D227" s="8" t="n">
        <v>82.55</v>
      </c>
      <c r="E227" s="8" t="n">
        <v>503583.0499999998</v>
      </c>
      <c r="F227" s="213" t="inlineStr">
        <is>
          <t xml:space="preserve">MATERIAIS DE CONSUMO EM OBRAS </t>
        </is>
      </c>
      <c r="G227" s="172">
        <f>YEAR(A227)</f>
        <v/>
      </c>
      <c r="H227" s="214">
        <f>MONTH(A227)</f>
        <v/>
      </c>
      <c r="I227" s="179">
        <f>INDEX(mês[],Consolidado!H227,2)</f>
        <v/>
      </c>
      <c r="J227" s="179" t="inlineStr">
        <is>
          <t>ITAU</t>
        </is>
      </c>
      <c r="K227" s="179" t="inlineStr">
        <is>
          <t>A IDEAL</t>
        </is>
      </c>
    </row>
    <row r="228" hidden="1" s="180">
      <c r="A228" s="17" t="n">
        <v>45663</v>
      </c>
      <c r="B228" s="179" t="inlineStr">
        <is>
          <t>COMBUSTIVEL COMPRESSOR DÍESEL - COMBUSTIVEL EQUIPAMENTOS (100,00%);</t>
        </is>
      </c>
      <c r="C228" s="8" t="n"/>
      <c r="D228" s="8" t="n">
        <v>786.11</v>
      </c>
      <c r="E228" s="8" t="n">
        <v>502796.9399999998</v>
      </c>
      <c r="F228" s="213" t="inlineStr">
        <is>
          <t>COMBUSTIVEL EQUIPAMENTOS</t>
        </is>
      </c>
      <c r="G228" s="172">
        <f>YEAR(A228)</f>
        <v/>
      </c>
      <c r="H228" s="214">
        <f>MONTH(A228)</f>
        <v/>
      </c>
      <c r="I228" s="179">
        <f>INDEX(mês[],Consolidado!H228,2)</f>
        <v/>
      </c>
      <c r="J228" s="179" t="inlineStr">
        <is>
          <t>ITAU</t>
        </is>
      </c>
      <c r="K228" s="179" t="inlineStr">
        <is>
          <t>A IDEAL</t>
        </is>
      </c>
    </row>
    <row r="229" hidden="1" s="180">
      <c r="A229" s="17" t="n">
        <v>45663</v>
      </c>
      <c r="B229" s="179" t="inlineStr">
        <is>
          <t>COMBUSTÍVEL - COMBUSTIVEL VEICULOS (62,46%)</t>
        </is>
      </c>
      <c r="C229" s="8" t="n"/>
      <c r="D229" s="8" t="n">
        <v>810.76</v>
      </c>
      <c r="E229" s="8" t="n">
        <v>501986.1799999998</v>
      </c>
      <c r="F229" s="213" t="inlineStr">
        <is>
          <t>COMBUSTIVEL VEICULOS</t>
        </is>
      </c>
      <c r="G229" s="172">
        <f>YEAR(A229)</f>
        <v/>
      </c>
      <c r="H229" s="214">
        <f>MONTH(A229)</f>
        <v/>
      </c>
      <c r="I229" s="179">
        <f>INDEX(mês[],Consolidado!H229,2)</f>
        <v/>
      </c>
      <c r="J229" s="179" t="inlineStr">
        <is>
          <t>ITAU</t>
        </is>
      </c>
      <c r="K229" s="179" t="inlineStr">
        <is>
          <t>A IDEAL</t>
        </is>
      </c>
    </row>
    <row r="230" hidden="1" s="180">
      <c r="A230" s="17" t="n">
        <v>45663</v>
      </c>
      <c r="B230" s="179" t="inlineStr">
        <is>
          <t>COMBUSTÍVEL -COMBUSTIVEL EQUIPAMENTOS (37,54%)</t>
        </is>
      </c>
      <c r="C230" s="8" t="n"/>
      <c r="D230" s="8" t="n">
        <v>487.29</v>
      </c>
      <c r="E230" s="8" t="n">
        <v>501498.8899999998</v>
      </c>
      <c r="F230" s="213" t="inlineStr">
        <is>
          <t>COMBUSTIVEL EQUIPAMENTOS</t>
        </is>
      </c>
      <c r="G230" s="172">
        <f>YEAR(A230)</f>
        <v/>
      </c>
      <c r="H230" s="214">
        <f>MONTH(A230)</f>
        <v/>
      </c>
      <c r="I230" s="179">
        <f>INDEX(mês[],Consolidado!H230,2)</f>
        <v/>
      </c>
      <c r="J230" s="179" t="inlineStr">
        <is>
          <t>ITAU</t>
        </is>
      </c>
      <c r="K230" s="179" t="inlineStr">
        <is>
          <t>A IDEAL</t>
        </is>
      </c>
    </row>
    <row r="231" hidden="1" s="180">
      <c r="A231" s="17" t="n">
        <v>45663</v>
      </c>
      <c r="B231" s="179" t="inlineStr">
        <is>
          <t>TRANFERÊNCIA ENTRE BANCOS ITAÚ X SAFRA - Transferência entre Bancos (100,00%);</t>
        </is>
      </c>
      <c r="C231" s="8" t="n"/>
      <c r="D231" s="8" t="n">
        <v>1000</v>
      </c>
      <c r="E231" s="8" t="n">
        <v>500498.8899999998</v>
      </c>
      <c r="F231" s="213" t="inlineStr">
        <is>
          <t>Transferência Emitida</t>
        </is>
      </c>
      <c r="G231" s="172">
        <f>YEAR(A231)</f>
        <v/>
      </c>
      <c r="H231" s="214">
        <f>MONTH(A231)</f>
        <v/>
      </c>
      <c r="I231" s="179">
        <f>INDEX(mês[],Consolidado!H231,2)</f>
        <v/>
      </c>
      <c r="J231" s="179" t="inlineStr">
        <is>
          <t>ITAU</t>
        </is>
      </c>
      <c r="K231" s="179" t="inlineStr">
        <is>
          <t>A IDEAL</t>
        </is>
      </c>
    </row>
    <row r="232" hidden="1" s="180">
      <c r="A232" s="17" t="n">
        <v>45663</v>
      </c>
      <c r="B232" s="179" t="inlineStr">
        <is>
          <t>REFEIÇÕES COLABORADORES 06/01 A 15/01/25 - REFEIÇÕES COLABORADORES (100,00%);</t>
        </is>
      </c>
      <c r="C232" s="8" t="n"/>
      <c r="D232" s="8" t="n">
        <v>3953</v>
      </c>
      <c r="E232" s="8" t="n">
        <v>496545.8899999998</v>
      </c>
      <c r="F232" s="213" t="inlineStr">
        <is>
          <t>REFEIÇÕES COLABORADORES</t>
        </is>
      </c>
      <c r="G232" s="172">
        <f>YEAR(A232)</f>
        <v/>
      </c>
      <c r="H232" s="214">
        <f>MONTH(A232)</f>
        <v/>
      </c>
      <c r="I232" s="179">
        <f>INDEX(mês[],Consolidado!H232,2)</f>
        <v/>
      </c>
      <c r="J232" s="179" t="inlineStr">
        <is>
          <t>ITAU</t>
        </is>
      </c>
      <c r="K232" s="179" t="inlineStr">
        <is>
          <t>A IDEAL</t>
        </is>
      </c>
    </row>
    <row r="233" hidden="1" s="180">
      <c r="A233" s="17" t="n">
        <v>45663</v>
      </c>
      <c r="B233" s="179" t="inlineStr">
        <is>
          <t>REFEIÇÕES COLABORADORES 06/01 A 15/01/25 - REFEIÇÕES COLABORADORES (100,00%);</t>
        </is>
      </c>
      <c r="C233" s="8" t="n"/>
      <c r="D233" s="8" t="n">
        <v>5742</v>
      </c>
      <c r="E233" s="8" t="n">
        <v>490803.8899999998</v>
      </c>
      <c r="F233" s="213" t="inlineStr">
        <is>
          <t>REFEIÇÕES COLABORADORES</t>
        </is>
      </c>
      <c r="G233" s="172">
        <f>YEAR(A233)</f>
        <v/>
      </c>
      <c r="H233" s="214">
        <f>MONTH(A233)</f>
        <v/>
      </c>
      <c r="I233" s="179">
        <f>INDEX(mês[],Consolidado!H233,2)</f>
        <v/>
      </c>
      <c r="J233" s="179" t="inlineStr">
        <is>
          <t>ITAU</t>
        </is>
      </c>
      <c r="K233" s="179" t="inlineStr">
        <is>
          <t>A IDEAL</t>
        </is>
      </c>
    </row>
    <row r="234" hidden="1" s="180">
      <c r="A234" s="17" t="n">
        <v>45663</v>
      </c>
      <c r="B234" s="179" t="inlineStr">
        <is>
          <t>REFEIÇÕES COLABORADORES 06/01 A 15/01 - REFEIÇÕES COLABORADORES (100,00%);</t>
        </is>
      </c>
      <c r="C234" s="8" t="n"/>
      <c r="D234" s="8" t="n">
        <v>335</v>
      </c>
      <c r="E234" s="8" t="n">
        <v>490468.8899999998</v>
      </c>
      <c r="F234" s="213" t="inlineStr">
        <is>
          <t>REFEIÇÕES COLABORADORES</t>
        </is>
      </c>
      <c r="G234" s="172">
        <f>YEAR(A234)</f>
        <v/>
      </c>
      <c r="H234" s="214">
        <f>MONTH(A234)</f>
        <v/>
      </c>
      <c r="I234" s="179">
        <f>INDEX(mês[],Consolidado!H234,2)</f>
        <v/>
      </c>
      <c r="J234" s="179" t="inlineStr">
        <is>
          <t>ITAU</t>
        </is>
      </c>
      <c r="K234" s="179" t="inlineStr">
        <is>
          <t>A IDEAL</t>
        </is>
      </c>
    </row>
    <row r="235" hidden="1" s="180">
      <c r="A235" s="17" t="n">
        <v>45663</v>
      </c>
      <c r="B235" s="179" t="inlineStr">
        <is>
          <t>COMBUSTIVEL VEICULOS - COMBUSTIVEL VEICULOS (100,00%);</t>
        </is>
      </c>
      <c r="C235" s="8" t="n"/>
      <c r="D235" s="8" t="n">
        <v>2000</v>
      </c>
      <c r="E235" s="8" t="n">
        <v>488468.8899999998</v>
      </c>
      <c r="F235" s="213" t="inlineStr">
        <is>
          <t>COMBUSTIVEL VEICULOS</t>
        </is>
      </c>
      <c r="G235" s="172">
        <f>YEAR(A235)</f>
        <v/>
      </c>
      <c r="H235" s="214">
        <f>MONTH(A235)</f>
        <v/>
      </c>
      <c r="I235" s="179">
        <f>INDEX(mês[],Consolidado!H235,2)</f>
        <v/>
      </c>
      <c r="J235" s="179" t="inlineStr">
        <is>
          <t>ITAU</t>
        </is>
      </c>
      <c r="K235" s="179" t="inlineStr">
        <is>
          <t>A IDEAL</t>
        </is>
      </c>
    </row>
    <row r="236" hidden="1" s="180">
      <c r="A236" s="17" t="n">
        <v>45663</v>
      </c>
      <c r="B236" s="179" t="inlineStr">
        <is>
          <t>AP. GOIÂNIA - COND. PAMPULHA - ALUGUEL ALOJAMENTO  (100,00%);</t>
        </is>
      </c>
      <c r="C236" s="8" t="n"/>
      <c r="D236" s="8" t="n">
        <v>1600</v>
      </c>
      <c r="E236" s="8" t="n">
        <v>486868.8899999998</v>
      </c>
      <c r="F236" s="213" t="inlineStr">
        <is>
          <t xml:space="preserve">ALUGUEL ALOJAMENTO </t>
        </is>
      </c>
      <c r="G236" s="172">
        <f>YEAR(A236)</f>
        <v/>
      </c>
      <c r="H236" s="214">
        <f>MONTH(A236)</f>
        <v/>
      </c>
      <c r="I236" s="179">
        <f>INDEX(mês[],Consolidado!H236,2)</f>
        <v/>
      </c>
      <c r="J236" s="179" t="inlineStr">
        <is>
          <t>ITAU</t>
        </is>
      </c>
      <c r="K236" s="179" t="inlineStr">
        <is>
          <t>A IDEAL</t>
        </is>
      </c>
    </row>
    <row r="237" hidden="1" s="180">
      <c r="A237" s="17" t="n">
        <v>45663</v>
      </c>
      <c r="B237" s="179" t="inlineStr">
        <is>
          <t>R. ALFREU MARRA Nº 65 - ALUGUEL ALOJAMENTO  (100,00%);</t>
        </is>
      </c>
      <c r="C237" s="8" t="n"/>
      <c r="D237" s="8" t="n">
        <v>4000</v>
      </c>
      <c r="E237" s="8" t="n">
        <v>482868.8899999998</v>
      </c>
      <c r="F237" s="213" t="inlineStr">
        <is>
          <t xml:space="preserve">ALUGUEL ALOJAMENTO </t>
        </is>
      </c>
      <c r="G237" s="172">
        <f>YEAR(A237)</f>
        <v/>
      </c>
      <c r="H237" s="214">
        <f>MONTH(A237)</f>
        <v/>
      </c>
      <c r="I237" s="179">
        <f>INDEX(mês[],Consolidado!H237,2)</f>
        <v/>
      </c>
      <c r="J237" s="179" t="inlineStr">
        <is>
          <t>ITAU</t>
        </is>
      </c>
      <c r="K237" s="179" t="inlineStr">
        <is>
          <t>A IDEAL</t>
        </is>
      </c>
    </row>
    <row r="238" hidden="1" s="180">
      <c r="A238" s="17" t="n">
        <v>45664</v>
      </c>
      <c r="B238" s="179" t="inlineStr">
        <is>
          <t>SINDICATO - SINDICATO  (100,00%);</t>
        </is>
      </c>
      <c r="C238" s="8" t="n"/>
      <c r="D238" s="8" t="n">
        <v>491.79</v>
      </c>
      <c r="E238" s="8" t="n">
        <v>482377.0999999999</v>
      </c>
      <c r="F238" s="213" t="inlineStr">
        <is>
          <t xml:space="preserve">SINDICATO </t>
        </is>
      </c>
      <c r="G238" s="172">
        <f>YEAR(A238)</f>
        <v/>
      </c>
      <c r="H238" s="214">
        <f>MONTH(A238)</f>
        <v/>
      </c>
      <c r="I238" s="179">
        <f>INDEX(mês[],Consolidado!H238,2)</f>
        <v/>
      </c>
      <c r="J238" s="179" t="inlineStr">
        <is>
          <t>ITAU</t>
        </is>
      </c>
      <c r="K238" s="179" t="inlineStr">
        <is>
          <t>A IDEAL</t>
        </is>
      </c>
    </row>
    <row r="239" hidden="1" s="180">
      <c r="A239" s="17" t="n">
        <v>45664</v>
      </c>
      <c r="B239" s="179" t="inlineStr">
        <is>
          <t>TRANSPORTE GOIÂNIA X BARRO ALTO / TRAZER RENAN - PASSAGENS COLABORADORES (100,00%);</t>
        </is>
      </c>
      <c r="C239" s="8" t="n"/>
      <c r="D239" s="8" t="n">
        <v>100</v>
      </c>
      <c r="E239" s="8" t="n">
        <v>482277.0999999999</v>
      </c>
      <c r="F239" s="213" t="inlineStr">
        <is>
          <t>PASSAGENS COLABORADORES</t>
        </is>
      </c>
      <c r="G239" s="172">
        <f>YEAR(A239)</f>
        <v/>
      </c>
      <c r="H239" s="214">
        <f>MONTH(A239)</f>
        <v/>
      </c>
      <c r="I239" s="179">
        <f>INDEX(mês[],Consolidado!H239,2)</f>
        <v/>
      </c>
      <c r="J239" s="179" t="inlineStr">
        <is>
          <t>ITAU</t>
        </is>
      </c>
      <c r="K239" s="179" t="inlineStr">
        <is>
          <t>A IDEAL</t>
        </is>
      </c>
    </row>
    <row r="240" hidden="1" s="180">
      <c r="A240" s="17" t="n">
        <v>45664</v>
      </c>
      <c r="B240" s="179" t="inlineStr">
        <is>
          <t>REFEIÇÕES COLABORADORES - REFEIÇÕES COLABORADORES (100,00%);</t>
        </is>
      </c>
      <c r="C240" s="8" t="n"/>
      <c r="D240" s="8" t="n">
        <v>60</v>
      </c>
      <c r="E240" s="8" t="n">
        <v>482217.0999999999</v>
      </c>
      <c r="F240" s="213" t="inlineStr">
        <is>
          <t>REFEIÇÕES COLABORADORES</t>
        </is>
      </c>
      <c r="G240" s="172">
        <f>YEAR(A240)</f>
        <v/>
      </c>
      <c r="H240" s="214">
        <f>MONTH(A240)</f>
        <v/>
      </c>
      <c r="I240" s="179">
        <f>INDEX(mês[],Consolidado!H240,2)</f>
        <v/>
      </c>
      <c r="J240" s="179" t="inlineStr">
        <is>
          <t>ITAU</t>
        </is>
      </c>
      <c r="K240" s="179" t="inlineStr">
        <is>
          <t>A IDEAL</t>
        </is>
      </c>
    </row>
    <row r="241" hidden="1" s="180">
      <c r="A241" s="17" t="n">
        <v>45664</v>
      </c>
      <c r="B241" s="179" t="inlineStr">
        <is>
          <t>MATERIAIS DE LIMPEZA - MATERIAIS DE LIMPEZA / HIGIENE  (100,00%);</t>
        </is>
      </c>
      <c r="C241" s="8" t="n"/>
      <c r="D241" s="8" t="n">
        <v>241.94</v>
      </c>
      <c r="E241" s="8" t="n">
        <v>481975.1599999999</v>
      </c>
      <c r="F241" s="213" t="inlineStr">
        <is>
          <t xml:space="preserve">MATERIAIS DE LIMPEZA / HIGIENE </t>
        </is>
      </c>
      <c r="G241" s="172">
        <f>YEAR(A241)</f>
        <v/>
      </c>
      <c r="H241" s="214">
        <f>MONTH(A241)</f>
        <v/>
      </c>
      <c r="I241" s="179">
        <f>INDEX(mês[],Consolidado!H241,2)</f>
        <v/>
      </c>
      <c r="J241" s="179" t="inlineStr">
        <is>
          <t>ITAU</t>
        </is>
      </c>
      <c r="K241" s="179" t="inlineStr">
        <is>
          <t>A IDEAL</t>
        </is>
      </c>
    </row>
    <row r="242" hidden="1" s="180">
      <c r="A242" s="17" t="n">
        <v>45664</v>
      </c>
      <c r="B242" s="179" t="inlineStr">
        <is>
          <t>TINTAS E SOLVENTES - TINTAS E SOLVENTES (100,00%);</t>
        </is>
      </c>
      <c r="C242" s="8" t="n"/>
      <c r="D242" s="8" t="n">
        <v>545.46</v>
      </c>
      <c r="E242" s="8" t="n">
        <v>481429.6999999998</v>
      </c>
      <c r="F242" s="213" t="inlineStr">
        <is>
          <t>TINTAS E SOLVENTES</t>
        </is>
      </c>
      <c r="G242" s="172">
        <f>YEAR(A242)</f>
        <v/>
      </c>
      <c r="H242" s="214">
        <f>MONTH(A242)</f>
        <v/>
      </c>
      <c r="I242" s="179">
        <f>INDEX(mês[],Consolidado!H242,2)</f>
        <v/>
      </c>
      <c r="J242" s="179" t="inlineStr">
        <is>
          <t>ITAU</t>
        </is>
      </c>
      <c r="K242" s="179" t="inlineStr">
        <is>
          <t>A IDEAL</t>
        </is>
      </c>
    </row>
    <row r="243" hidden="1" s="180">
      <c r="A243" s="17" t="n">
        <v>45664</v>
      </c>
      <c r="B243" s="179" t="inlineStr">
        <is>
          <t>TINTAS E SOLVENTES - TINTAS E SOLVENTES (100,00%);</t>
        </is>
      </c>
      <c r="C243" s="8" t="n"/>
      <c r="D243" s="8" t="n">
        <v>526.98</v>
      </c>
      <c r="E243" s="8" t="n">
        <v>480902.7199999999</v>
      </c>
      <c r="F243" s="213" t="inlineStr">
        <is>
          <t>TINTAS E SOLVENTES</t>
        </is>
      </c>
      <c r="G243" s="172">
        <f>YEAR(A243)</f>
        <v/>
      </c>
      <c r="H243" s="214">
        <f>MONTH(A243)</f>
        <v/>
      </c>
      <c r="I243" s="179">
        <f>INDEX(mês[],Consolidado!H243,2)</f>
        <v/>
      </c>
      <c r="J243" s="179" t="inlineStr">
        <is>
          <t>ITAU</t>
        </is>
      </c>
      <c r="K243" s="179" t="inlineStr">
        <is>
          <t>A IDEAL</t>
        </is>
      </c>
    </row>
    <row r="244" hidden="1" s="180">
      <c r="A244" s="17" t="n">
        <v>45664</v>
      </c>
      <c r="B244" s="179" t="inlineStr">
        <is>
          <t>COMBUSTIVEL ADM RANGER GILVAN - COMBUSTIVEL VEICULOS (100,00%);</t>
        </is>
      </c>
      <c r="C244" s="8" t="n"/>
      <c r="D244" s="8" t="n">
        <v>393.34</v>
      </c>
      <c r="E244" s="8" t="n">
        <v>480509.3799999998</v>
      </c>
      <c r="F244" s="213" t="inlineStr">
        <is>
          <t>COMBUSTIVEL VEICULOS</t>
        </is>
      </c>
      <c r="G244" s="172">
        <f>YEAR(A244)</f>
        <v/>
      </c>
      <c r="H244" s="214">
        <f>MONTH(A244)</f>
        <v/>
      </c>
      <c r="I244" s="179">
        <f>INDEX(mês[],Consolidado!H244,2)</f>
        <v/>
      </c>
      <c r="J244" s="179" t="inlineStr">
        <is>
          <t>ITAU</t>
        </is>
      </c>
      <c r="K244" s="179" t="inlineStr">
        <is>
          <t>A IDEAL</t>
        </is>
      </c>
    </row>
    <row r="245" hidden="1" s="180">
      <c r="A245" s="17" t="n">
        <v>45664</v>
      </c>
      <c r="B245" s="179" t="inlineStr">
        <is>
          <t>200 VALES ALIMENTAÇÃO CMOC NIOBIO E CHAPADÃO - REFEIÇÕES COLABORADORES (100,00%);</t>
        </is>
      </c>
      <c r="C245" s="8" t="n"/>
      <c r="D245" s="8" t="n">
        <v>4900</v>
      </c>
      <c r="E245" s="8" t="n">
        <v>475609.3799999998</v>
      </c>
      <c r="F245" s="213" t="inlineStr">
        <is>
          <t>REFEIÇÕES COLABORADORES</t>
        </is>
      </c>
      <c r="G245" s="172">
        <f>YEAR(A245)</f>
        <v/>
      </c>
      <c r="H245" s="214">
        <f>MONTH(A245)</f>
        <v/>
      </c>
      <c r="I245" s="179">
        <f>INDEX(mês[],Consolidado!H245,2)</f>
        <v/>
      </c>
      <c r="J245" s="179" t="inlineStr">
        <is>
          <t>ITAU</t>
        </is>
      </c>
      <c r="K245" s="179" t="inlineStr">
        <is>
          <t>A IDEAL</t>
        </is>
      </c>
    </row>
    <row r="246" hidden="1" s="180">
      <c r="A246" s="17" t="n">
        <v>45664</v>
      </c>
      <c r="B246" s="179" t="inlineStr">
        <is>
          <t>LIMPEZA ALOJAMENTO - SERVIÇO LIMPEZA ALOJAMENTO/ESCRITORIO (100,00%);</t>
        </is>
      </c>
      <c r="C246" s="8" t="n"/>
      <c r="D246" s="8" t="n">
        <v>392</v>
      </c>
      <c r="E246" s="8" t="n">
        <v>475217.3799999998</v>
      </c>
      <c r="F246" s="213" t="inlineStr">
        <is>
          <t>SERVIÇO LIMPEZA ALOJAMENTO/ESCRITORIO</t>
        </is>
      </c>
      <c r="G246" s="172">
        <f>YEAR(A246)</f>
        <v/>
      </c>
      <c r="H246" s="214">
        <f>MONTH(A246)</f>
        <v/>
      </c>
      <c r="I246" s="179">
        <f>INDEX(mês[],Consolidado!H246,2)</f>
        <v/>
      </c>
      <c r="J246" s="179" t="inlineStr">
        <is>
          <t>ITAU</t>
        </is>
      </c>
      <c r="K246" s="179" t="inlineStr">
        <is>
          <t>A IDEAL</t>
        </is>
      </c>
    </row>
    <row r="247" hidden="1" s="180">
      <c r="A247" s="17" t="n">
        <v>45664</v>
      </c>
      <c r="B247" s="179" t="inlineStr">
        <is>
          <t>FINANCIAMENTO OROCH - FINANCIAMENTO (100,00%);</t>
        </is>
      </c>
      <c r="C247" s="8" t="n"/>
      <c r="D247" s="8" t="n">
        <v>3715.68</v>
      </c>
      <c r="E247" s="8" t="n">
        <v>471501.6999999998</v>
      </c>
      <c r="F247" s="213" t="inlineStr">
        <is>
          <t>Financiamentos</t>
        </is>
      </c>
      <c r="G247" s="172">
        <f>YEAR(A247)</f>
        <v/>
      </c>
      <c r="H247" s="214">
        <f>MONTH(A247)</f>
        <v/>
      </c>
      <c r="I247" s="179">
        <f>INDEX(mês[],Consolidado!H247,2)</f>
        <v/>
      </c>
      <c r="J247" s="179" t="inlineStr">
        <is>
          <t>ITAU</t>
        </is>
      </c>
      <c r="K247" s="179" t="inlineStr">
        <is>
          <t>A IDEAL</t>
        </is>
      </c>
    </row>
    <row r="248" hidden="1" s="180">
      <c r="A248" s="17" t="n">
        <v>45664</v>
      </c>
      <c r="B248" s="179" t="inlineStr">
        <is>
          <t>PJ CAIO ALEXANDRE PEREIRA SANTOS - SALARIO (100,00%);</t>
        </is>
      </c>
      <c r="C248" s="8" t="n"/>
      <c r="D248" s="8" t="n">
        <v>2833.34</v>
      </c>
      <c r="E248" s="8" t="n">
        <v>468668.3599999998</v>
      </c>
      <c r="F248" s="213" t="inlineStr">
        <is>
          <t>SALARIO</t>
        </is>
      </c>
      <c r="G248" s="172">
        <f>YEAR(A248)</f>
        <v/>
      </c>
      <c r="H248" s="214">
        <f>MONTH(A248)</f>
        <v/>
      </c>
      <c r="I248" s="179">
        <f>INDEX(mês[],Consolidado!H248,2)</f>
        <v/>
      </c>
      <c r="J248" s="179" t="inlineStr">
        <is>
          <t>ITAU</t>
        </is>
      </c>
      <c r="K248" s="179" t="inlineStr">
        <is>
          <t>A IDEAL</t>
        </is>
      </c>
    </row>
    <row r="249" hidden="1" s="180">
      <c r="A249" s="17" t="n">
        <v>45664</v>
      </c>
      <c r="B249" s="179" t="inlineStr">
        <is>
          <t>REFEIÇÃO REF. QUINZENA 06/01 A 15/01/25 - REFEIÇÕES COLABORADORES (100,00%);</t>
        </is>
      </c>
      <c r="C249" s="8" t="n"/>
      <c r="D249" s="8" t="n">
        <v>630</v>
      </c>
      <c r="E249" s="8" t="n">
        <v>468038.3599999998</v>
      </c>
      <c r="F249" s="213" t="inlineStr">
        <is>
          <t>REFEIÇÕES COLABORADORES</t>
        </is>
      </c>
      <c r="G249" s="172">
        <f>YEAR(A249)</f>
        <v/>
      </c>
      <c r="H249" s="214">
        <f>MONTH(A249)</f>
        <v/>
      </c>
      <c r="I249" s="179">
        <f>INDEX(mês[],Consolidado!H249,2)</f>
        <v/>
      </c>
      <c r="J249" s="179" t="inlineStr">
        <is>
          <t>ITAU</t>
        </is>
      </c>
      <c r="K249" s="179" t="inlineStr">
        <is>
          <t>A IDEAL</t>
        </is>
      </c>
    </row>
    <row r="250" hidden="1" s="180">
      <c r="A250" s="17" t="n">
        <v>45664</v>
      </c>
      <c r="B250" s="179" t="inlineStr">
        <is>
          <t>TRANSFERÊNCIA ENTRE BANCOS ITAÚ X CEF - Transferência entre Bancos (100,00%);</t>
        </is>
      </c>
      <c r="C250" s="8" t="n"/>
      <c r="D250" s="8" t="n">
        <v>337744.57</v>
      </c>
      <c r="E250" s="8" t="n">
        <v>130293.7899999998</v>
      </c>
      <c r="F250" s="213" t="inlineStr">
        <is>
          <t>Transferência Emitida</t>
        </is>
      </c>
      <c r="G250" s="172">
        <f>YEAR(A250)</f>
        <v/>
      </c>
      <c r="H250" s="214">
        <f>MONTH(A250)</f>
        <v/>
      </c>
      <c r="I250" s="179">
        <f>INDEX(mês[],Consolidado!H250,2)</f>
        <v/>
      </c>
      <c r="J250" s="179" t="inlineStr">
        <is>
          <t>ITAU</t>
        </is>
      </c>
      <c r="K250" s="179" t="inlineStr">
        <is>
          <t>A IDEAL</t>
        </is>
      </c>
    </row>
    <row r="251" hidden="1" s="180">
      <c r="A251" s="17" t="n">
        <v>45664</v>
      </c>
      <c r="B251" s="179" t="inlineStr">
        <is>
          <t>ASSINATURA E RECONHECIMENTO DE FIRMA CARTÓRIO - SERVIÇO CARTORIO (100,00%);</t>
        </is>
      </c>
      <c r="C251" s="8" t="n"/>
      <c r="D251" s="8" t="n">
        <v>11.93</v>
      </c>
      <c r="E251" s="8" t="n">
        <v>130281.8599999998</v>
      </c>
      <c r="F251" s="213" t="inlineStr">
        <is>
          <t>SERVIÇO CARTORIO</t>
        </is>
      </c>
      <c r="G251" s="172">
        <f>YEAR(A251)</f>
        <v/>
      </c>
      <c r="H251" s="214">
        <f>MONTH(A251)</f>
        <v/>
      </c>
      <c r="I251" s="179">
        <f>INDEX(mês[],Consolidado!H251,2)</f>
        <v/>
      </c>
      <c r="J251" s="179" t="inlineStr">
        <is>
          <t>ITAU</t>
        </is>
      </c>
      <c r="K251" s="179" t="inlineStr">
        <is>
          <t>A IDEAL</t>
        </is>
      </c>
    </row>
    <row r="252" hidden="1" s="180">
      <c r="A252" s="17" t="n">
        <v>45664</v>
      </c>
      <c r="B252" s="179" t="inlineStr">
        <is>
          <t>JUROS BANCÁRIOS - JUROS BANCARIOS  (100,00%);</t>
        </is>
      </c>
      <c r="C252" s="8" t="n"/>
      <c r="D252" s="8" t="n">
        <v>3264</v>
      </c>
      <c r="E252" s="8" t="n">
        <v>127017.8599999998</v>
      </c>
      <c r="F252" s="213" t="inlineStr">
        <is>
          <t>Juros Bancários</t>
        </is>
      </c>
      <c r="G252" s="172">
        <f>YEAR(A252)</f>
        <v/>
      </c>
      <c r="H252" s="214">
        <f>MONTH(A252)</f>
        <v/>
      </c>
      <c r="I252" s="179">
        <f>INDEX(mês[],Consolidado!H252,2)</f>
        <v/>
      </c>
      <c r="J252" s="179" t="inlineStr">
        <is>
          <t>ITAU</t>
        </is>
      </c>
      <c r="K252" s="179" t="inlineStr">
        <is>
          <t>A IDEAL</t>
        </is>
      </c>
    </row>
    <row r="253" hidden="1" s="180">
      <c r="A253" s="17" t="n">
        <v>45664</v>
      </c>
      <c r="B253" s="179" t="inlineStr">
        <is>
          <t>FOLHA PGTO REF. MÊS 12/2024 - SALARIO (100,00%);</t>
        </is>
      </c>
      <c r="C253" s="8" t="n"/>
      <c r="D253" s="8" t="n">
        <v>107161.46</v>
      </c>
      <c r="E253" s="8" t="n">
        <v>19856.39999999981</v>
      </c>
      <c r="F253" s="213" t="inlineStr">
        <is>
          <t>SALARIO</t>
        </is>
      </c>
      <c r="G253" s="172">
        <f>YEAR(A253)</f>
        <v/>
      </c>
      <c r="H253" s="214">
        <f>MONTH(A253)</f>
        <v/>
      </c>
      <c r="I253" s="179">
        <f>INDEX(mês[],Consolidado!H253,2)</f>
        <v/>
      </c>
      <c r="J253" s="179" t="inlineStr">
        <is>
          <t>ITAU</t>
        </is>
      </c>
      <c r="K253" s="179" t="inlineStr">
        <is>
          <t>A IDEAL</t>
        </is>
      </c>
    </row>
    <row r="254" hidden="1" s="180">
      <c r="A254" s="17" t="n">
        <v>45665</v>
      </c>
      <c r="B254" s="179" t="inlineStr">
        <is>
          <t>MANUTENÇÃO DE EQUIPAMENTOS - MANUTENÇÃO/PEÇAS MAQUINAS E EQUIPAMENTOS (100,00%);</t>
        </is>
      </c>
      <c r="C254" s="8" t="n"/>
      <c r="D254" s="8" t="n">
        <v>914.83</v>
      </c>
      <c r="E254" s="8" t="n">
        <v>18941.5699999998</v>
      </c>
      <c r="F254" s="213" t="inlineStr">
        <is>
          <t>MANUTENÇÃO/PEÇAS MAQUINAS E EQUIPAMENTOS</t>
        </is>
      </c>
      <c r="G254" s="172">
        <f>YEAR(A254)</f>
        <v/>
      </c>
      <c r="H254" s="214">
        <f>MONTH(A254)</f>
        <v/>
      </c>
      <c r="I254" s="179">
        <f>INDEX(mês[],Consolidado!H254,2)</f>
        <v/>
      </c>
      <c r="J254" s="179" t="inlineStr">
        <is>
          <t>ITAU</t>
        </is>
      </c>
      <c r="K254" s="179" t="inlineStr">
        <is>
          <t>A IDEAL</t>
        </is>
      </c>
    </row>
    <row r="255" hidden="1" s="180">
      <c r="A255" s="17" t="n">
        <v>45665</v>
      </c>
      <c r="B255" s="179" t="inlineStr">
        <is>
          <t>EQUIPAMENTO PNEUMÁTICO - TANQUE DE PINTURA - MAQUINAS / FERRAMENTAS PNEUMATICAS (100,00%);</t>
        </is>
      </c>
      <c r="C255" s="8" t="n"/>
      <c r="D255" s="8" t="n">
        <v>535</v>
      </c>
      <c r="E255" s="8" t="n">
        <v>18406.5699999998</v>
      </c>
      <c r="F255" s="213" t="inlineStr">
        <is>
          <t>MAQUINAS / FERRAMENTAS PNEUMATICAS</t>
        </is>
      </c>
      <c r="G255" s="172">
        <f>YEAR(A255)</f>
        <v/>
      </c>
      <c r="H255" s="214">
        <f>MONTH(A255)</f>
        <v/>
      </c>
      <c r="I255" s="179">
        <f>INDEX(mês[],Consolidado!H255,2)</f>
        <v/>
      </c>
      <c r="J255" s="179" t="inlineStr">
        <is>
          <t>ITAU</t>
        </is>
      </c>
      <c r="K255" s="179" t="inlineStr">
        <is>
          <t>A IDEAL</t>
        </is>
      </c>
    </row>
    <row r="256" hidden="1" s="180">
      <c r="A256" s="17" t="n">
        <v>45665</v>
      </c>
      <c r="B256" s="179" t="inlineStr">
        <is>
          <t>50% MATERIAL ETERNIT - TINTAS E SOLVENTES (100,00%);</t>
        </is>
      </c>
      <c r="C256" s="8" t="n"/>
      <c r="D256" s="8" t="n">
        <v>10835.72</v>
      </c>
      <c r="E256" s="8" t="n">
        <v>7570.849999999804</v>
      </c>
      <c r="F256" s="213" t="inlineStr">
        <is>
          <t>TINTAS E SOLVENTES</t>
        </is>
      </c>
      <c r="G256" s="172">
        <f>YEAR(A256)</f>
        <v/>
      </c>
      <c r="H256" s="214">
        <f>MONTH(A256)</f>
        <v/>
      </c>
      <c r="I256" s="179">
        <f>INDEX(mês[],Consolidado!H256,2)</f>
        <v/>
      </c>
      <c r="J256" s="179" t="inlineStr">
        <is>
          <t>ITAU</t>
        </is>
      </c>
      <c r="K256" s="179" t="inlineStr">
        <is>
          <t>A IDEAL</t>
        </is>
      </c>
    </row>
    <row r="257" hidden="1" s="180">
      <c r="A257" s="17" t="n">
        <v>45665</v>
      </c>
      <c r="B257" s="179" t="inlineStr">
        <is>
          <t>SOPRADOR AR BS470 - MAQUINAS / EQUIPAMENTOS  (100,00%);</t>
        </is>
      </c>
      <c r="C257" s="8" t="n"/>
      <c r="D257" s="8" t="n">
        <v>310</v>
      </c>
      <c r="E257" s="8" t="n">
        <v>7260.849999999804</v>
      </c>
      <c r="F257" s="213" t="inlineStr">
        <is>
          <t xml:space="preserve">MAQUINAS / EQUIPAMENTOS </t>
        </is>
      </c>
      <c r="G257" s="172">
        <f>YEAR(A257)</f>
        <v/>
      </c>
      <c r="H257" s="214">
        <f>MONTH(A257)</f>
        <v/>
      </c>
      <c r="I257" s="179">
        <f>INDEX(mês[],Consolidado!H257,2)</f>
        <v/>
      </c>
      <c r="J257" s="179" t="inlineStr">
        <is>
          <t>ITAU</t>
        </is>
      </c>
      <c r="K257" s="179" t="inlineStr">
        <is>
          <t>A IDEAL</t>
        </is>
      </c>
    </row>
    <row r="258" hidden="1" s="180">
      <c r="A258" s="17" t="n">
        <v>45665</v>
      </c>
      <c r="B258" s="179" t="inlineStr">
        <is>
          <t>TINTAS E SOLVENTES / SERVIÇO CONTRATO CMOC - TINTAS E SOLVENTES (100,00%);</t>
        </is>
      </c>
      <c r="C258" s="8" t="n"/>
      <c r="D258" s="8" t="n">
        <v>1730.96</v>
      </c>
      <c r="E258" s="8" t="n">
        <v>5529.889999999804</v>
      </c>
      <c r="F258" s="213" t="inlineStr">
        <is>
          <t>TINTAS E SOLVENTES</t>
        </is>
      </c>
      <c r="G258" s="172">
        <f>YEAR(A258)</f>
        <v/>
      </c>
      <c r="H258" s="214">
        <f>MONTH(A258)</f>
        <v/>
      </c>
      <c r="I258" s="179">
        <f>INDEX(mês[],Consolidado!H258,2)</f>
        <v/>
      </c>
      <c r="J258" s="179" t="inlineStr">
        <is>
          <t>ITAU</t>
        </is>
      </c>
      <c r="K258" s="179" t="inlineStr">
        <is>
          <t>A IDEAL</t>
        </is>
      </c>
    </row>
    <row r="259" hidden="1" s="180">
      <c r="A259" s="17" t="n">
        <v>45665</v>
      </c>
      <c r="B259" s="179" t="inlineStr">
        <is>
          <t>TREINAMENTO NR6 / NR12 / NR33 E NR35 - CURSOS / TREINAMENTOS  (100,00%);</t>
        </is>
      </c>
      <c r="C259" s="8" t="n"/>
      <c r="D259" s="8" t="n">
        <v>508.7</v>
      </c>
      <c r="E259" s="8" t="n">
        <v>5021.189999999804</v>
      </c>
      <c r="F259" s="213" t="inlineStr">
        <is>
          <t xml:space="preserve">CURSOS / TREINAMENTOS </t>
        </is>
      </c>
      <c r="G259" s="172">
        <f>YEAR(A259)</f>
        <v/>
      </c>
      <c r="H259" s="214">
        <f>MONTH(A259)</f>
        <v/>
      </c>
      <c r="I259" s="179">
        <f>INDEX(mês[],Consolidado!H259,2)</f>
        <v/>
      </c>
      <c r="J259" s="179" t="inlineStr">
        <is>
          <t>ITAU</t>
        </is>
      </c>
      <c r="K259" s="179" t="inlineStr">
        <is>
          <t>A IDEAL</t>
        </is>
      </c>
    </row>
    <row r="260" hidden="1" s="180">
      <c r="A260" s="17" t="n">
        <v>45665</v>
      </c>
      <c r="B260" s="179" t="inlineStr">
        <is>
          <t>TREINAMENTO NR 18 SINALEIRO/ AMARRADOR DE CARGA - CURSOS / TREINAMENTOS  (100,00%);</t>
        </is>
      </c>
      <c r="C260" s="8" t="n"/>
      <c r="D260" s="8" t="n">
        <v>890</v>
      </c>
      <c r="E260" s="8" t="n">
        <v>4131.189999999804</v>
      </c>
      <c r="F260" s="213" t="inlineStr">
        <is>
          <t xml:space="preserve">CURSOS / TREINAMENTOS </t>
        </is>
      </c>
      <c r="G260" s="172">
        <f>YEAR(A260)</f>
        <v/>
      </c>
      <c r="H260" s="214">
        <f>MONTH(A260)</f>
        <v/>
      </c>
      <c r="I260" s="179">
        <f>INDEX(mês[],Consolidado!H260,2)</f>
        <v/>
      </c>
      <c r="J260" s="179" t="inlineStr">
        <is>
          <t>ITAU</t>
        </is>
      </c>
      <c r="K260" s="179" t="inlineStr">
        <is>
          <t>A IDEAL</t>
        </is>
      </c>
    </row>
    <row r="261" hidden="1" s="180">
      <c r="A261" s="17" t="n">
        <v>45665</v>
      </c>
      <c r="B261" s="179" t="inlineStr">
        <is>
          <t>VENDA DE ABRASIVO EUROCHEM CONTRATO - ABRASIVOS (100,00%);</t>
        </is>
      </c>
      <c r="C261" s="8" t="n"/>
      <c r="D261" s="8" t="n">
        <v>4456.85</v>
      </c>
      <c r="E261" s="8" t="n">
        <v>-325.6600000001963</v>
      </c>
      <c r="F261" s="213" t="inlineStr">
        <is>
          <t>ABRASIVOS</t>
        </is>
      </c>
      <c r="G261" s="172">
        <f>YEAR(A261)</f>
        <v/>
      </c>
      <c r="H261" s="214">
        <f>MONTH(A261)</f>
        <v/>
      </c>
      <c r="I261" s="179">
        <f>INDEX(mês[],Consolidado!H261,2)</f>
        <v/>
      </c>
      <c r="J261" s="179" t="inlineStr">
        <is>
          <t>ITAU</t>
        </is>
      </c>
      <c r="K261" s="179" t="inlineStr">
        <is>
          <t>A IDEAL</t>
        </is>
      </c>
    </row>
    <row r="262" hidden="1" s="180">
      <c r="A262" s="17" t="n">
        <v>45665</v>
      </c>
      <c r="B262" s="179" t="inlineStr">
        <is>
          <t>SERVIÇO DEMARCAÇÃO FAIXAS, 2 REMESSA - TINTAS E SOLVENTES (100,00%);</t>
        </is>
      </c>
      <c r="C262" s="8" t="n"/>
      <c r="D262" s="8" t="n">
        <v>4794.66</v>
      </c>
      <c r="E262" s="8" t="n">
        <v>-5120.320000000196</v>
      </c>
      <c r="F262" s="213" t="inlineStr">
        <is>
          <t>TINTAS E SOLVENTES</t>
        </is>
      </c>
      <c r="G262" s="172">
        <f>YEAR(A262)</f>
        <v/>
      </c>
      <c r="H262" s="214">
        <f>MONTH(A262)</f>
        <v/>
      </c>
      <c r="I262" s="179">
        <f>INDEX(mês[],Consolidado!H262,2)</f>
        <v/>
      </c>
      <c r="J262" s="179" t="inlineStr">
        <is>
          <t>ITAU</t>
        </is>
      </c>
      <c r="K262" s="179" t="inlineStr">
        <is>
          <t>A IDEAL</t>
        </is>
      </c>
    </row>
    <row r="263" hidden="1" s="180">
      <c r="A263" s="17" t="n">
        <v>45665</v>
      </c>
      <c r="B263" s="179" t="inlineStr">
        <is>
          <t>EPIS - BOTINA TITAN - EPIS (100,00%);</t>
        </is>
      </c>
      <c r="C263" s="8" t="n"/>
      <c r="D263" s="8" t="n">
        <v>134.86</v>
      </c>
      <c r="E263" s="8" t="n">
        <v>-5255.180000000196</v>
      </c>
      <c r="F263" s="213" t="inlineStr">
        <is>
          <t>EPIS</t>
        </is>
      </c>
      <c r="G263" s="172">
        <f>YEAR(A263)</f>
        <v/>
      </c>
      <c r="H263" s="214">
        <f>MONTH(A263)</f>
        <v/>
      </c>
      <c r="I263" s="179">
        <f>INDEX(mês[],Consolidado!H263,2)</f>
        <v/>
      </c>
      <c r="J263" s="179" t="inlineStr">
        <is>
          <t>ITAU</t>
        </is>
      </c>
      <c r="K263" s="179" t="inlineStr">
        <is>
          <t>A IDEAL</t>
        </is>
      </c>
    </row>
    <row r="264" hidden="1" s="180">
      <c r="A264" s="17" t="n">
        <v>45665</v>
      </c>
      <c r="B264" s="179" t="inlineStr">
        <is>
          <t>LOCAÇÃO CONTAINER - LOCAÇÃO CONTAINER  (100,00%);</t>
        </is>
      </c>
      <c r="C264" s="8" t="n"/>
      <c r="D264" s="8" t="n">
        <v>650.41</v>
      </c>
      <c r="E264" s="8" t="n">
        <v>-5905.590000000196</v>
      </c>
      <c r="F264" s="213" t="inlineStr">
        <is>
          <t xml:space="preserve">LOCAÇÃO CONTAINER </t>
        </is>
      </c>
      <c r="G264" s="172">
        <f>YEAR(A264)</f>
        <v/>
      </c>
      <c r="H264" s="214">
        <f>MONTH(A264)</f>
        <v/>
      </c>
      <c r="I264" s="179">
        <f>INDEX(mês[],Consolidado!H264,2)</f>
        <v/>
      </c>
      <c r="J264" s="179" t="inlineStr">
        <is>
          <t>ITAU</t>
        </is>
      </c>
      <c r="K264" s="179" t="inlineStr">
        <is>
          <t>A IDEAL</t>
        </is>
      </c>
    </row>
    <row r="265" hidden="1" s="180">
      <c r="A265" s="17" t="n">
        <v>45665</v>
      </c>
      <c r="B265" s="179" t="inlineStr">
        <is>
          <t>TREINAMENTO NR20 INTERMEDIÁRIO CLASSE III - CURSOS / TREINAMENTOS  (100,00%);</t>
        </is>
      </c>
      <c r="C265" s="8" t="n"/>
      <c r="D265" s="8" t="n">
        <v>159.9</v>
      </c>
      <c r="E265" s="8" t="n">
        <v>-6065.490000000195</v>
      </c>
      <c r="F265" s="213" t="inlineStr">
        <is>
          <t xml:space="preserve">CURSOS / TREINAMENTOS </t>
        </is>
      </c>
      <c r="G265" s="172">
        <f>YEAR(A265)</f>
        <v/>
      </c>
      <c r="H265" s="214">
        <f>MONTH(A265)</f>
        <v/>
      </c>
      <c r="I265" s="179">
        <f>INDEX(mês[],Consolidado!H265,2)</f>
        <v/>
      </c>
      <c r="J265" s="179" t="inlineStr">
        <is>
          <t>ITAU</t>
        </is>
      </c>
      <c r="K265" s="179" t="inlineStr">
        <is>
          <t>A IDEAL</t>
        </is>
      </c>
    </row>
    <row r="266" hidden="1" s="180">
      <c r="A266" s="17" t="n">
        <v>45665</v>
      </c>
      <c r="B266" s="179" t="inlineStr">
        <is>
          <t>EPIS - MACACÃO SEGURANÇA - EPIS (100,00%);</t>
        </is>
      </c>
      <c r="C266" s="8" t="n"/>
      <c r="D266" s="8" t="n">
        <v>400</v>
      </c>
      <c r="E266" s="8" t="n">
        <v>-6465.490000000195</v>
      </c>
      <c r="F266" s="213" t="inlineStr">
        <is>
          <t>EPIS</t>
        </is>
      </c>
      <c r="G266" s="172">
        <f>YEAR(A266)</f>
        <v/>
      </c>
      <c r="H266" s="214">
        <f>MONTH(A266)</f>
        <v/>
      </c>
      <c r="I266" s="179">
        <f>INDEX(mês[],Consolidado!H266,2)</f>
        <v/>
      </c>
      <c r="J266" s="179" t="inlineStr">
        <is>
          <t>ITAU</t>
        </is>
      </c>
      <c r="K266" s="179" t="inlineStr">
        <is>
          <t>A IDEAL</t>
        </is>
      </c>
    </row>
    <row r="267" hidden="1" s="180">
      <c r="A267" s="17" t="n">
        <v>45665</v>
      </c>
      <c r="B267" s="179" t="inlineStr">
        <is>
          <t>EPIS - LUVA. CLIP, CAPUZ, KIT ABAFADOR, RESPIRADOR - EPIS (100,00%);</t>
        </is>
      </c>
      <c r="C267" s="8" t="n"/>
      <c r="D267" s="8" t="n">
        <v>1008.34</v>
      </c>
      <c r="E267" s="8" t="n">
        <v>-7473.830000000195</v>
      </c>
      <c r="F267" s="213" t="inlineStr">
        <is>
          <t>EPIS</t>
        </is>
      </c>
      <c r="G267" s="172">
        <f>YEAR(A267)</f>
        <v/>
      </c>
      <c r="H267" s="214">
        <f>MONTH(A267)</f>
        <v/>
      </c>
      <c r="I267" s="179">
        <f>INDEX(mês[],Consolidado!H267,2)</f>
        <v/>
      </c>
      <c r="J267" s="179" t="inlineStr">
        <is>
          <t>ITAU</t>
        </is>
      </c>
      <c r="K267" s="179" t="inlineStr">
        <is>
          <t>A IDEAL</t>
        </is>
      </c>
    </row>
    <row r="268" hidden="1" s="180">
      <c r="A268" s="17" t="n">
        <v>45665</v>
      </c>
      <c r="B268" s="179" t="inlineStr">
        <is>
          <t>MATERIAIS DE PAPELARIA - MATERIAS DE ESCRITORIO / PAPELARIA  (100,00%);</t>
        </is>
      </c>
      <c r="C268" s="8" t="n"/>
      <c r="D268" s="8" t="n">
        <v>127.76</v>
      </c>
      <c r="E268" s="8" t="n">
        <v>-7601.590000000196</v>
      </c>
      <c r="F268" s="213" t="inlineStr">
        <is>
          <t xml:space="preserve">MATERIAS DE ESCRITORIO / PAPELARIA </t>
        </is>
      </c>
      <c r="G268" s="172">
        <f>YEAR(A268)</f>
        <v/>
      </c>
      <c r="H268" s="214">
        <f>MONTH(A268)</f>
        <v/>
      </c>
      <c r="I268" s="179">
        <f>INDEX(mês[],Consolidado!H268,2)</f>
        <v/>
      </c>
      <c r="J268" s="179" t="inlineStr">
        <is>
          <t>ITAU</t>
        </is>
      </c>
      <c r="K268" s="179" t="inlineStr">
        <is>
          <t>A IDEAL</t>
        </is>
      </c>
    </row>
    <row r="269" hidden="1" s="180">
      <c r="A269" s="17" t="n">
        <v>45665</v>
      </c>
      <c r="B269" s="179" t="inlineStr">
        <is>
          <t>MAT. CONSUMO EM OBRA : LONA PRETA - MATERIAIS DE CONSUMO EM OBRAS  (100,00%);</t>
        </is>
      </c>
      <c r="C269" s="8" t="n"/>
      <c r="D269" s="8" t="n">
        <v>468</v>
      </c>
      <c r="E269" s="8" t="n">
        <v>-8069.590000000196</v>
      </c>
      <c r="F269" s="213" t="inlineStr">
        <is>
          <t xml:space="preserve">MATERIAIS DE CONSUMO EM OBRAS </t>
        </is>
      </c>
      <c r="G269" s="172">
        <f>YEAR(A269)</f>
        <v/>
      </c>
      <c r="H269" s="214">
        <f>MONTH(A269)</f>
        <v/>
      </c>
      <c r="I269" s="179">
        <f>INDEX(mês[],Consolidado!H269,2)</f>
        <v/>
      </c>
      <c r="J269" s="179" t="inlineStr">
        <is>
          <t>ITAU</t>
        </is>
      </c>
      <c r="K269" s="179" t="inlineStr">
        <is>
          <t>A IDEAL</t>
        </is>
      </c>
    </row>
    <row r="270" hidden="1" s="180">
      <c r="A270" s="17" t="n">
        <v>45665</v>
      </c>
      <c r="B270" s="179" t="inlineStr">
        <is>
          <t>MATERIAIS DE CONSUMO: FLAP-DISC - MATERIAIS DE CONSUMO EM OBRAS  (100,00%);</t>
        </is>
      </c>
      <c r="C270" s="8" t="n"/>
      <c r="D270" s="8" t="n">
        <v>400.4</v>
      </c>
      <c r="E270" s="8" t="n">
        <v>-8469.990000000196</v>
      </c>
      <c r="F270" s="213" t="inlineStr">
        <is>
          <t xml:space="preserve">MATERIAIS DE CONSUMO EM OBRAS </t>
        </is>
      </c>
      <c r="G270" s="172">
        <f>YEAR(A270)</f>
        <v/>
      </c>
      <c r="H270" s="214">
        <f>MONTH(A270)</f>
        <v/>
      </c>
      <c r="I270" s="179">
        <f>INDEX(mês[],Consolidado!H270,2)</f>
        <v/>
      </c>
      <c r="J270" s="179" t="inlineStr">
        <is>
          <t>ITAU</t>
        </is>
      </c>
      <c r="K270" s="179" t="inlineStr">
        <is>
          <t>A IDEAL</t>
        </is>
      </c>
    </row>
    <row r="271" hidden="1" s="180">
      <c r="A271" s="17" t="n">
        <v>45665</v>
      </c>
      <c r="B271" s="179" t="inlineStr">
        <is>
          <t>CONFECÇÃO DE PGR E EMISSÃO DE ART - PROGRAMA DE SEGURANÇA DO TRABALHO  (100,00%);</t>
        </is>
      </c>
      <c r="C271" s="8" t="n"/>
      <c r="D271" s="8" t="n">
        <v>2083.47</v>
      </c>
      <c r="E271" s="8" t="n">
        <v>-10553.4600000002</v>
      </c>
      <c r="F271" s="213" t="inlineStr">
        <is>
          <t xml:space="preserve">PROGRAMA DE SEGURANÇA DO TRABALHO </t>
        </is>
      </c>
      <c r="G271" s="172">
        <f>YEAR(A271)</f>
        <v/>
      </c>
      <c r="H271" s="214">
        <f>MONTH(A271)</f>
        <v/>
      </c>
      <c r="I271" s="179">
        <f>INDEX(mês[],Consolidado!H271,2)</f>
        <v/>
      </c>
      <c r="J271" s="179" t="inlineStr">
        <is>
          <t>ITAU</t>
        </is>
      </c>
      <c r="K271" s="179" t="inlineStr">
        <is>
          <t>A IDEAL</t>
        </is>
      </c>
    </row>
    <row r="272" hidden="1" s="180">
      <c r="A272" s="17" t="n">
        <v>45665</v>
      </c>
      <c r="B272" s="179" t="inlineStr">
        <is>
          <t>ALIMENTAÇÃO ADM - ALIMENTAÇÃO ADM (100,00%);</t>
        </is>
      </c>
      <c r="C272" s="8" t="n"/>
      <c r="D272" s="8" t="n">
        <v>957.48</v>
      </c>
      <c r="E272" s="8" t="n">
        <v>-11510.9400000002</v>
      </c>
      <c r="F272" s="213" t="inlineStr">
        <is>
          <t>ALIMENTAÇÃO ADM</t>
        </is>
      </c>
      <c r="G272" s="172">
        <f>YEAR(A272)</f>
        <v/>
      </c>
      <c r="H272" s="214">
        <f>MONTH(A272)</f>
        <v/>
      </c>
      <c r="I272" s="179">
        <f>INDEX(mês[],Consolidado!H272,2)</f>
        <v/>
      </c>
      <c r="J272" s="179" t="inlineStr">
        <is>
          <t>ITAU</t>
        </is>
      </c>
      <c r="K272" s="179" t="inlineStr">
        <is>
          <t>A IDEAL</t>
        </is>
      </c>
    </row>
    <row r="273" hidden="1" s="180">
      <c r="A273" s="17" t="n">
        <v>45665</v>
      </c>
      <c r="B273" s="179" t="inlineStr">
        <is>
          <t>PLANO ODONTOLÓGICO REF. 12/2024 - PLANO DE SAUDE  (100,00%);</t>
        </is>
      </c>
      <c r="C273" s="8" t="n"/>
      <c r="D273" s="8" t="n">
        <v>318.4</v>
      </c>
      <c r="E273" s="8" t="n">
        <v>-11829.34000000019</v>
      </c>
      <c r="F273" s="213" t="inlineStr">
        <is>
          <t xml:space="preserve">PLANO DE SAUDE </t>
        </is>
      </c>
      <c r="G273" s="172">
        <f>YEAR(A273)</f>
        <v/>
      </c>
      <c r="H273" s="214">
        <f>MONTH(A273)</f>
        <v/>
      </c>
      <c r="I273" s="179">
        <f>INDEX(mês[],Consolidado!H273,2)</f>
        <v/>
      </c>
      <c r="J273" s="179" t="inlineStr">
        <is>
          <t>ITAU</t>
        </is>
      </c>
      <c r="K273" s="179" t="inlineStr">
        <is>
          <t>A IDEAL</t>
        </is>
      </c>
    </row>
    <row r="274" hidden="1" s="180">
      <c r="A274" s="17" t="n">
        <v>45665</v>
      </c>
      <c r="B274" s="179" t="inlineStr">
        <is>
          <t>LOCAÇÃO VEÍCULO REF. PERÍODO 19/11 A 19/12/24 - LOCAÇAO VEICULOS  (100,00%);</t>
        </is>
      </c>
      <c r="C274" s="8" t="n"/>
      <c r="D274" s="8" t="n">
        <v>2672.48</v>
      </c>
      <c r="E274" s="8" t="n">
        <v>-14501.82000000019</v>
      </c>
      <c r="F274" s="213" t="inlineStr">
        <is>
          <t xml:space="preserve">LOCAÇAO VEICULOS </t>
        </is>
      </c>
      <c r="G274" s="172">
        <f>YEAR(A274)</f>
        <v/>
      </c>
      <c r="H274" s="214">
        <f>MONTH(A274)</f>
        <v/>
      </c>
      <c r="I274" s="179">
        <f>INDEX(mês[],Consolidado!H274,2)</f>
        <v/>
      </c>
      <c r="J274" s="179" t="inlineStr">
        <is>
          <t>ITAU</t>
        </is>
      </c>
      <c r="K274" s="179" t="inlineStr">
        <is>
          <t>A IDEAL</t>
        </is>
      </c>
    </row>
    <row r="275" hidden="1" s="180">
      <c r="A275" s="17" t="n">
        <v>45665</v>
      </c>
      <c r="B275" s="179" t="inlineStr">
        <is>
          <t>SISTEMA OBRA PRIMA - SISTEMA / SERVIDOR  (100,00%);</t>
        </is>
      </c>
      <c r="C275" s="8" t="n"/>
      <c r="D275" s="8" t="n">
        <v>750.05</v>
      </c>
      <c r="E275" s="8" t="n">
        <v>-15251.87000000019</v>
      </c>
      <c r="F275" s="213" t="inlineStr">
        <is>
          <t xml:space="preserve">SISTEMA / SERVIDOR </t>
        </is>
      </c>
      <c r="G275" s="172">
        <f>YEAR(A275)</f>
        <v/>
      </c>
      <c r="H275" s="214">
        <f>MONTH(A275)</f>
        <v/>
      </c>
      <c r="I275" s="179">
        <f>INDEX(mês[],Consolidado!H275,2)</f>
        <v/>
      </c>
      <c r="J275" s="179" t="inlineStr">
        <is>
          <t>ITAU</t>
        </is>
      </c>
      <c r="K275" s="179" t="inlineStr">
        <is>
          <t>A IDEAL</t>
        </is>
      </c>
    </row>
    <row r="276" hidden="1" s="180">
      <c r="A276" s="17" t="n">
        <v>45665</v>
      </c>
      <c r="B276" s="179" t="inlineStr">
        <is>
          <t>LOCAÇÃO CONTAINERS REF. PERÍODO 23/11 A 23/12 - LOCAÇÃO CONTAINER  (100,00%);</t>
        </is>
      </c>
      <c r="C276" s="8" t="n"/>
      <c r="D276" s="8" t="n">
        <v>1500</v>
      </c>
      <c r="E276" s="8" t="n">
        <v>-16751.87000000019</v>
      </c>
      <c r="F276" s="213" t="inlineStr">
        <is>
          <t xml:space="preserve">LOCAÇÃO CONTAINER </t>
        </is>
      </c>
      <c r="G276" s="172">
        <f>YEAR(A276)</f>
        <v/>
      </c>
      <c r="H276" s="214">
        <f>MONTH(A276)</f>
        <v/>
      </c>
      <c r="I276" s="179">
        <f>INDEX(mês[],Consolidado!H276,2)</f>
        <v/>
      </c>
      <c r="J276" s="179" t="inlineStr">
        <is>
          <t>ITAU</t>
        </is>
      </c>
      <c r="K276" s="179" t="inlineStr">
        <is>
          <t>A IDEAL</t>
        </is>
      </c>
    </row>
    <row r="277" hidden="1" s="180">
      <c r="A277" s="17" t="n">
        <v>45665</v>
      </c>
      <c r="B277" s="179" t="inlineStr">
        <is>
          <t>MATERIAIS DE INFORMÁTICA - TONERS - MATERIAIS DE INFORMATICA / COMPUTADOR (100,00%);</t>
        </is>
      </c>
      <c r="C277" s="8" t="n"/>
      <c r="D277" s="8" t="n">
        <v>1120</v>
      </c>
      <c r="E277" s="8" t="n">
        <v>-17871.87000000019</v>
      </c>
      <c r="F277" s="213" t="inlineStr">
        <is>
          <t>MATERIAIS DE INFORMATICA / COMPUTADOR</t>
        </is>
      </c>
      <c r="G277" s="172">
        <f>YEAR(A277)</f>
        <v/>
      </c>
      <c r="H277" s="214">
        <f>MONTH(A277)</f>
        <v/>
      </c>
      <c r="I277" s="179">
        <f>INDEX(mês[],Consolidado!H277,2)</f>
        <v/>
      </c>
      <c r="J277" s="179" t="inlineStr">
        <is>
          <t>ITAU</t>
        </is>
      </c>
      <c r="K277" s="179" t="inlineStr">
        <is>
          <t>A IDEAL</t>
        </is>
      </c>
    </row>
    <row r="278" hidden="1" s="180">
      <c r="A278" s="17" t="n">
        <v>45665</v>
      </c>
      <c r="B278" s="179" t="inlineStr">
        <is>
          <t>COMBUSTÍVEL - COMBUSTIVEL VEICULOS (100,00%);</t>
        </is>
      </c>
      <c r="C278" s="8" t="n"/>
      <c r="D278" s="8" t="n">
        <v>1459.51</v>
      </c>
      <c r="E278" s="8" t="n">
        <v>-19331.38000000019</v>
      </c>
      <c r="F278" s="213" t="inlineStr">
        <is>
          <t>COMBUSTIVEL VEICULOS</t>
        </is>
      </c>
      <c r="G278" s="172">
        <f>YEAR(A278)</f>
        <v/>
      </c>
      <c r="H278" s="214">
        <f>MONTH(A278)</f>
        <v/>
      </c>
      <c r="I278" s="179">
        <f>INDEX(mês[],Consolidado!H278,2)</f>
        <v/>
      </c>
      <c r="J278" s="179" t="inlineStr">
        <is>
          <t>ITAU</t>
        </is>
      </c>
      <c r="K278" s="179" t="inlineStr">
        <is>
          <t>A IDEAL</t>
        </is>
      </c>
    </row>
    <row r="279" hidden="1" s="180">
      <c r="A279" s="17" t="n">
        <v>45665</v>
      </c>
      <c r="B279" s="179" t="inlineStr">
        <is>
          <t>SINDICATO - SINDICATO  (100,00%);</t>
        </is>
      </c>
      <c r="C279" s="8" t="n"/>
      <c r="D279" s="8" t="n">
        <v>961.03</v>
      </c>
      <c r="E279" s="8" t="n">
        <v>-20292.41000000019</v>
      </c>
      <c r="F279" s="213" t="inlineStr">
        <is>
          <t xml:space="preserve">SINDICATO </t>
        </is>
      </c>
      <c r="G279" s="172">
        <f>YEAR(A279)</f>
        <v/>
      </c>
      <c r="H279" s="214">
        <f>MONTH(A279)</f>
        <v/>
      </c>
      <c r="I279" s="179">
        <f>INDEX(mês[],Consolidado!H279,2)</f>
        <v/>
      </c>
      <c r="J279" s="179" t="inlineStr">
        <is>
          <t>ITAU</t>
        </is>
      </c>
      <c r="K279" s="179" t="inlineStr">
        <is>
          <t>A IDEAL</t>
        </is>
      </c>
    </row>
    <row r="280" hidden="1" s="180">
      <c r="A280" s="17" t="n">
        <v>45665</v>
      </c>
      <c r="B280" s="179" t="inlineStr">
        <is>
          <t>HOSPEDAGEM DE SITE / E-MAIL - SISTEMA / SERVIDOR  (100,00%);</t>
        </is>
      </c>
      <c r="C280" s="8" t="n"/>
      <c r="D280" s="8" t="n">
        <v>470.76</v>
      </c>
      <c r="E280" s="8" t="n">
        <v>-20763.17000000019</v>
      </c>
      <c r="F280" s="213" t="inlineStr">
        <is>
          <t xml:space="preserve">SISTEMA / SERVIDOR </t>
        </is>
      </c>
      <c r="G280" s="172">
        <f>YEAR(A280)</f>
        <v/>
      </c>
      <c r="H280" s="214">
        <f>MONTH(A280)</f>
        <v/>
      </c>
      <c r="I280" s="179">
        <f>INDEX(mês[],Consolidado!H280,2)</f>
        <v/>
      </c>
      <c r="J280" s="179" t="inlineStr">
        <is>
          <t>ITAU</t>
        </is>
      </c>
      <c r="K280" s="179" t="inlineStr">
        <is>
          <t>A IDEAL</t>
        </is>
      </c>
    </row>
    <row r="281" hidden="1" s="180">
      <c r="A281" s="17" t="n">
        <v>45665</v>
      </c>
      <c r="B281" s="179" t="inlineStr">
        <is>
          <t>SEGURO VEÍCULOS - SEGUROS DE VEICULOS  (100,00%);</t>
        </is>
      </c>
      <c r="C281" s="8" t="n"/>
      <c r="D281" s="8" t="n">
        <v>1710.9</v>
      </c>
      <c r="E281" s="8" t="n">
        <v>-22474.07000000019</v>
      </c>
      <c r="F281" s="213" t="inlineStr">
        <is>
          <t xml:space="preserve">SEGUROS DE VEICULOS </t>
        </is>
      </c>
      <c r="G281" s="172">
        <f>YEAR(A281)</f>
        <v/>
      </c>
      <c r="H281" s="214">
        <f>MONTH(A281)</f>
        <v/>
      </c>
      <c r="I281" s="179">
        <f>INDEX(mês[],Consolidado!H281,2)</f>
        <v/>
      </c>
      <c r="J281" s="179" t="inlineStr">
        <is>
          <t>ITAU</t>
        </is>
      </c>
      <c r="K281" s="179" t="inlineStr">
        <is>
          <t>A IDEAL</t>
        </is>
      </c>
    </row>
    <row r="282" hidden="1" s="180">
      <c r="A282" s="17" t="n">
        <v>45665</v>
      </c>
      <c r="B282" s="179" t="inlineStr">
        <is>
          <t>TAG CAIXA REF. MÊS 12/2024 - PEDAGIOS  (100,00%);</t>
        </is>
      </c>
      <c r="C282" s="8" t="n"/>
      <c r="D282" s="8" t="n">
        <v>241.86</v>
      </c>
      <c r="E282" s="8" t="n">
        <v>-22715.93000000019</v>
      </c>
      <c r="F282" s="213" t="inlineStr">
        <is>
          <t xml:space="preserve">PEDAGIOS </t>
        </is>
      </c>
      <c r="G282" s="172">
        <f>YEAR(A282)</f>
        <v/>
      </c>
      <c r="H282" s="214">
        <f>MONTH(A282)</f>
        <v/>
      </c>
      <c r="I282" s="179">
        <f>INDEX(mês[],Consolidado!H282,2)</f>
        <v/>
      </c>
      <c r="J282" s="179" t="inlineStr">
        <is>
          <t>ITAU</t>
        </is>
      </c>
      <c r="K282" s="179" t="inlineStr">
        <is>
          <t>A IDEAL</t>
        </is>
      </c>
    </row>
    <row r="283" hidden="1" s="180">
      <c r="A283" s="17" t="n">
        <v>45665</v>
      </c>
      <c r="B283" s="179" t="inlineStr">
        <is>
          <t>INTERNET OBRA - INTERNET OBRAS  (100,00%);</t>
        </is>
      </c>
      <c r="C283" s="8" t="n"/>
      <c r="D283" s="8" t="n">
        <v>380</v>
      </c>
      <c r="E283" s="8" t="n">
        <v>-23095.93000000019</v>
      </c>
      <c r="F283" s="213" t="inlineStr">
        <is>
          <t xml:space="preserve">INTERNET OBRAS </t>
        </is>
      </c>
      <c r="G283" s="172">
        <f>YEAR(A283)</f>
        <v/>
      </c>
      <c r="H283" s="214">
        <f>MONTH(A283)</f>
        <v/>
      </c>
      <c r="I283" s="179">
        <f>INDEX(mês[],Consolidado!H283,2)</f>
        <v/>
      </c>
      <c r="J283" s="179" t="inlineStr">
        <is>
          <t>ITAU</t>
        </is>
      </c>
      <c r="K283" s="179" t="inlineStr">
        <is>
          <t>A IDEAL</t>
        </is>
      </c>
    </row>
    <row r="284" hidden="1" s="180">
      <c r="A284" s="17" t="n">
        <v>45665</v>
      </c>
      <c r="B284" s="179" t="inlineStr">
        <is>
          <t>LOCAÇÃO DE CONTAINER REF. PERÍODO 05/01 A 04/02/25 - LOCAÇÃO CONTAINER  (100,00%);</t>
        </is>
      </c>
      <c r="C284" s="8" t="n"/>
      <c r="D284" s="8" t="n">
        <v>900</v>
      </c>
      <c r="E284" s="8" t="n">
        <v>-23995.93000000019</v>
      </c>
      <c r="F284" s="213" t="inlineStr">
        <is>
          <t xml:space="preserve">LOCAÇÃO CONTAINER </t>
        </is>
      </c>
      <c r="G284" s="172">
        <f>YEAR(A284)</f>
        <v/>
      </c>
      <c r="H284" s="214">
        <f>MONTH(A284)</f>
        <v/>
      </c>
      <c r="I284" s="179">
        <f>INDEX(mês[],Consolidado!H284,2)</f>
        <v/>
      </c>
      <c r="J284" s="179" t="inlineStr">
        <is>
          <t>ITAU</t>
        </is>
      </c>
      <c r="K284" s="179" t="inlineStr">
        <is>
          <t>A IDEAL</t>
        </is>
      </c>
    </row>
    <row r="285" hidden="1" s="180">
      <c r="A285" s="17" t="n">
        <v>45665</v>
      </c>
      <c r="B285" s="179" t="inlineStr">
        <is>
          <t>LOCAÇÃO CONTAINER REF. 05/12 A 05/01/25 - LOCAÇÃO CONTAINER  (100,00%);</t>
        </is>
      </c>
      <c r="C285" s="8" t="n"/>
      <c r="D285" s="8" t="n">
        <v>1423.1</v>
      </c>
      <c r="E285" s="8" t="n">
        <v>-25419.03000000019</v>
      </c>
      <c r="F285" s="213" t="inlineStr">
        <is>
          <t xml:space="preserve">LOCAÇÃO CONTAINER </t>
        </is>
      </c>
      <c r="G285" s="172">
        <f>YEAR(A285)</f>
        <v/>
      </c>
      <c r="H285" s="214">
        <f>MONTH(A285)</f>
        <v/>
      </c>
      <c r="I285" s="179">
        <f>INDEX(mês[],Consolidado!H285,2)</f>
        <v/>
      </c>
      <c r="J285" s="179" t="inlineStr">
        <is>
          <t>ITAU</t>
        </is>
      </c>
      <c r="K285" s="179" t="inlineStr">
        <is>
          <t>A IDEAL</t>
        </is>
      </c>
    </row>
    <row r="286" hidden="1" s="180">
      <c r="A286" s="17" t="n">
        <v>45665</v>
      </c>
      <c r="B286" s="179" t="inlineStr">
        <is>
          <t>SALARIO MURILO REF. 12/2024 - SALARIO (100,00%);</t>
        </is>
      </c>
      <c r="C286" s="8" t="n"/>
      <c r="D286" s="8" t="n">
        <v>150</v>
      </c>
      <c r="E286" s="8" t="n">
        <v>-25569.03000000019</v>
      </c>
      <c r="F286" s="213" t="inlineStr">
        <is>
          <t>SALARIO</t>
        </is>
      </c>
      <c r="G286" s="172">
        <f>YEAR(A286)</f>
        <v/>
      </c>
      <c r="H286" s="214">
        <f>MONTH(A286)</f>
        <v/>
      </c>
      <c r="I286" s="179">
        <f>INDEX(mês[],Consolidado!H286,2)</f>
        <v/>
      </c>
      <c r="J286" s="179" t="inlineStr">
        <is>
          <t>ITAU</t>
        </is>
      </c>
      <c r="K286" s="179" t="inlineStr">
        <is>
          <t>A IDEAL</t>
        </is>
      </c>
    </row>
    <row r="287" hidden="1" s="180">
      <c r="A287" s="17" t="n">
        <v>45665</v>
      </c>
      <c r="B287" s="179" t="inlineStr">
        <is>
          <t>FRETE COMPRESSOR UBA X BARUERI - FRETE MATERIAIS E EQUIPAMENTOS (100,00%);</t>
        </is>
      </c>
      <c r="C287" s="8" t="n"/>
      <c r="D287" s="8" t="n">
        <v>3500</v>
      </c>
      <c r="E287" s="8" t="n">
        <v>-29069.03000000019</v>
      </c>
      <c r="F287" s="213" t="inlineStr">
        <is>
          <t>FRETE MATERIAIS E EQUIPAMENTOS</t>
        </is>
      </c>
      <c r="G287" s="172">
        <f>YEAR(A287)</f>
        <v/>
      </c>
      <c r="H287" s="214">
        <f>MONTH(A287)</f>
        <v/>
      </c>
      <c r="I287" s="179">
        <f>INDEX(mês[],Consolidado!H287,2)</f>
        <v/>
      </c>
      <c r="J287" s="179" t="inlineStr">
        <is>
          <t>ITAU</t>
        </is>
      </c>
      <c r="K287" s="179" t="inlineStr">
        <is>
          <t>A IDEAL</t>
        </is>
      </c>
    </row>
    <row r="288" hidden="1" s="180">
      <c r="A288" s="17" t="n">
        <v>45665</v>
      </c>
      <c r="B288" s="179" t="inlineStr">
        <is>
          <t>SALARIO PREMIAÇÃO ASSIDUIDADE - SALARIO (100,00%);</t>
        </is>
      </c>
      <c r="C288" s="8" t="n"/>
      <c r="D288" s="8" t="n">
        <v>430</v>
      </c>
      <c r="E288" s="8" t="n">
        <v>-29499.03000000019</v>
      </c>
      <c r="F288" s="213" t="inlineStr">
        <is>
          <t>SALARIO</t>
        </is>
      </c>
      <c r="G288" s="172">
        <f>YEAR(A288)</f>
        <v/>
      </c>
      <c r="H288" s="214">
        <f>MONTH(A288)</f>
        <v/>
      </c>
      <c r="I288" s="179">
        <f>INDEX(mês[],Consolidado!H288,2)</f>
        <v/>
      </c>
      <c r="J288" s="179" t="inlineStr">
        <is>
          <t>ITAU</t>
        </is>
      </c>
      <c r="K288" s="179" t="inlineStr">
        <is>
          <t>A IDEAL</t>
        </is>
      </c>
    </row>
    <row r="289" hidden="1" s="180">
      <c r="A289" s="17" t="n">
        <v>45665</v>
      </c>
      <c r="B289" s="179" t="inlineStr">
        <is>
          <t>TINTAS E DILUENTE - TINTAS E SOLVENTES (100,00%);</t>
        </is>
      </c>
      <c r="C289" s="8" t="n"/>
      <c r="D289" s="8" t="n">
        <v>4293.33</v>
      </c>
      <c r="E289" s="8" t="n">
        <v>-33792.36000000019</v>
      </c>
      <c r="F289" s="213" t="inlineStr">
        <is>
          <t>TINTAS E SOLVENTES</t>
        </is>
      </c>
      <c r="G289" s="172">
        <f>YEAR(A289)</f>
        <v/>
      </c>
      <c r="H289" s="214">
        <f>MONTH(A289)</f>
        <v/>
      </c>
      <c r="I289" s="179">
        <f>INDEX(mês[],Consolidado!H289,2)</f>
        <v/>
      </c>
      <c r="J289" s="179" t="inlineStr">
        <is>
          <t>ITAU</t>
        </is>
      </c>
      <c r="K289" s="179" t="inlineStr">
        <is>
          <t>A IDEAL</t>
        </is>
      </c>
    </row>
    <row r="290" hidden="1" s="180">
      <c r="A290" s="17" t="n">
        <v>45665</v>
      </c>
      <c r="B290" s="179" t="inlineStr">
        <is>
          <t>LIXA / PROLONGADOR/ GARFO E JOTAMASTIC - TINTAS E SOLVENTES (90,42%)</t>
        </is>
      </c>
      <c r="C290" s="8" t="n"/>
      <c r="D290" s="8" t="n">
        <v>719.96</v>
      </c>
      <c r="E290" s="8" t="n">
        <v>-34512.32000000019</v>
      </c>
      <c r="F290" s="213" t="inlineStr">
        <is>
          <t>TINTAS E SOLVENTES</t>
        </is>
      </c>
      <c r="G290" s="172">
        <f>YEAR(A290)</f>
        <v/>
      </c>
      <c r="H290" s="214">
        <f>MONTH(A290)</f>
        <v/>
      </c>
      <c r="I290" s="179">
        <f>INDEX(mês[],Consolidado!H290,2)</f>
        <v/>
      </c>
      <c r="J290" s="179" t="inlineStr">
        <is>
          <t>ITAU</t>
        </is>
      </c>
      <c r="K290" s="179" t="inlineStr">
        <is>
          <t>A IDEAL</t>
        </is>
      </c>
    </row>
    <row r="291" hidden="1" s="180">
      <c r="A291" s="17" t="n">
        <v>45665</v>
      </c>
      <c r="B291" s="179" t="inlineStr">
        <is>
          <t>LIXA / PROLONGADOR/ GARFO E JOTAMASTIC - MATERIAIS PINCEL / ROLOS / LIXAS  (9,58%);</t>
        </is>
      </c>
      <c r="C291" s="8" t="n"/>
      <c r="D291" s="8" t="n">
        <v>76.29000000000001</v>
      </c>
      <c r="E291" s="8" t="n">
        <v>-34588.61000000019</v>
      </c>
      <c r="F291" s="213" t="inlineStr">
        <is>
          <t xml:space="preserve">MATERIAIS PINCEL / ROLOS / LIXAS </t>
        </is>
      </c>
      <c r="G291" s="172">
        <f>YEAR(A291)</f>
        <v/>
      </c>
      <c r="H291" s="214">
        <f>MONTH(A291)</f>
        <v/>
      </c>
      <c r="I291" s="179">
        <f>INDEX(mês[],Consolidado!H291,2)</f>
        <v/>
      </c>
      <c r="J291" s="179" t="inlineStr">
        <is>
          <t>ITAU</t>
        </is>
      </c>
      <c r="K291" s="179" t="inlineStr">
        <is>
          <t>A IDEAL</t>
        </is>
      </c>
    </row>
    <row r="292" hidden="1" s="180">
      <c r="A292" s="17" t="n">
        <v>45665</v>
      </c>
      <c r="B292" s="179" t="inlineStr">
        <is>
          <t>LEVAR EPIS GOIÂNIA X CATALÃO - FRETE TRANSPORTADORA (100,00%);</t>
        </is>
      </c>
      <c r="C292" s="8" t="n"/>
      <c r="D292" s="8" t="n">
        <v>140</v>
      </c>
      <c r="E292" s="8" t="n">
        <v>-34728.61000000019</v>
      </c>
      <c r="F292" s="213" t="inlineStr">
        <is>
          <t>FRETE TRANSPORTADORA</t>
        </is>
      </c>
      <c r="G292" s="172">
        <f>YEAR(A292)</f>
        <v/>
      </c>
      <c r="H292" s="214">
        <f>MONTH(A292)</f>
        <v/>
      </c>
      <c r="I292" s="179">
        <f>INDEX(mês[],Consolidado!H292,2)</f>
        <v/>
      </c>
      <c r="J292" s="179" t="inlineStr">
        <is>
          <t>ITAU</t>
        </is>
      </c>
      <c r="K292" s="179" t="inlineStr">
        <is>
          <t>A IDEAL</t>
        </is>
      </c>
    </row>
    <row r="293" hidden="1" s="180">
      <c r="A293" s="17" t="n">
        <v>45665</v>
      </c>
      <c r="B293" s="179" t="inlineStr">
        <is>
          <t>SERVICO SOFTWARE MOBILE - SISTEMA / SERVIDOR  (100,00%);</t>
        </is>
      </c>
      <c r="C293" s="8" t="n"/>
      <c r="D293" s="8" t="n">
        <v>190</v>
      </c>
      <c r="E293" s="8" t="n">
        <v>-34918.61000000019</v>
      </c>
      <c r="F293" s="213" t="inlineStr">
        <is>
          <t xml:space="preserve">SISTEMA / SERVIDOR </t>
        </is>
      </c>
      <c r="G293" s="172">
        <f>YEAR(A293)</f>
        <v/>
      </c>
      <c r="H293" s="214">
        <f>MONTH(A293)</f>
        <v/>
      </c>
      <c r="I293" s="179">
        <f>INDEX(mês[],Consolidado!H293,2)</f>
        <v/>
      </c>
      <c r="J293" s="179" t="inlineStr">
        <is>
          <t>ITAU</t>
        </is>
      </c>
      <c r="K293" s="179" t="inlineStr">
        <is>
          <t>A IDEAL</t>
        </is>
      </c>
    </row>
    <row r="294" hidden="1" s="180">
      <c r="A294" s="17" t="n">
        <v>45665</v>
      </c>
      <c r="B294" s="179" t="inlineStr">
        <is>
          <t>REFEIÇÕES COLABORADORES - REFEIÇÕES COLABORADORES (100,00%);</t>
        </is>
      </c>
      <c r="C294" s="8" t="n"/>
      <c r="D294" s="8" t="n">
        <v>60</v>
      </c>
      <c r="E294" s="8" t="n">
        <v>-34978.61000000019</v>
      </c>
      <c r="F294" s="213" t="inlineStr">
        <is>
          <t>REFEIÇÕES COLABORADORES</t>
        </is>
      </c>
      <c r="G294" s="172">
        <f>YEAR(A294)</f>
        <v/>
      </c>
      <c r="H294" s="214">
        <f>MONTH(A294)</f>
        <v/>
      </c>
      <c r="I294" s="179">
        <f>INDEX(mês[],Consolidado!H294,2)</f>
        <v/>
      </c>
      <c r="J294" s="179" t="inlineStr">
        <is>
          <t>ITAU</t>
        </is>
      </c>
      <c r="K294" s="179" t="inlineStr">
        <is>
          <t>A IDEAL</t>
        </is>
      </c>
    </row>
    <row r="295" hidden="1" s="180">
      <c r="A295" s="17" t="n">
        <v>45665</v>
      </c>
      <c r="B295" s="179" t="inlineStr">
        <is>
          <t>UBER RODOVIÁRIA - PASSAGENS COLABORADORES (100,00%);</t>
        </is>
      </c>
      <c r="C295" s="8" t="n"/>
      <c r="D295" s="8" t="n">
        <v>161.25</v>
      </c>
      <c r="E295" s="8" t="n">
        <v>-35139.86000000019</v>
      </c>
      <c r="F295" s="213" t="inlineStr">
        <is>
          <t>PASSAGENS COLABORADORES</t>
        </is>
      </c>
      <c r="G295" s="172">
        <f>YEAR(A295)</f>
        <v/>
      </c>
      <c r="H295" s="214">
        <f>MONTH(A295)</f>
        <v/>
      </c>
      <c r="I295" s="179">
        <f>INDEX(mês[],Consolidado!H295,2)</f>
        <v/>
      </c>
      <c r="J295" s="179" t="inlineStr">
        <is>
          <t>ITAU</t>
        </is>
      </c>
      <c r="K295" s="179" t="inlineStr">
        <is>
          <t>A IDEAL</t>
        </is>
      </c>
    </row>
    <row r="296" hidden="1" s="180">
      <c r="A296" s="17" t="n">
        <v>45665</v>
      </c>
      <c r="B296" s="179" t="inlineStr">
        <is>
          <t>MULTA RANGER RCF2A85 - MULTAS DE TRANSITO  (100,00%);</t>
        </is>
      </c>
      <c r="C296" s="8" t="n"/>
      <c r="D296" s="8" t="n">
        <v>234.29</v>
      </c>
      <c r="E296" s="8" t="n">
        <v>-35374.15000000019</v>
      </c>
      <c r="F296" s="213" t="inlineStr">
        <is>
          <t xml:space="preserve">MULTAS DE TRANSITO </t>
        </is>
      </c>
      <c r="G296" s="172">
        <f>YEAR(A296)</f>
        <v/>
      </c>
      <c r="H296" s="214">
        <f>MONTH(A296)</f>
        <v/>
      </c>
      <c r="I296" s="179">
        <f>INDEX(mês[],Consolidado!H296,2)</f>
        <v/>
      </c>
      <c r="J296" s="179" t="inlineStr">
        <is>
          <t>ITAU</t>
        </is>
      </c>
      <c r="K296" s="179" t="inlineStr">
        <is>
          <t>A IDEAL</t>
        </is>
      </c>
    </row>
    <row r="297" hidden="1" s="180">
      <c r="A297" s="17" t="n">
        <v>45665</v>
      </c>
      <c r="B297" s="179" t="inlineStr">
        <is>
          <t>REFEICÕES COLABORADORES - REFEIÇÕES COLABORADORES (100,00%);</t>
        </is>
      </c>
      <c r="C297" s="8" t="n"/>
      <c r="D297" s="8" t="n">
        <v>3477.5</v>
      </c>
      <c r="E297" s="8" t="n">
        <v>-38851.65000000019</v>
      </c>
      <c r="F297" s="213" t="inlineStr">
        <is>
          <t>REFEIÇÕES COLABORADORES</t>
        </is>
      </c>
      <c r="G297" s="172">
        <f>YEAR(A297)</f>
        <v/>
      </c>
      <c r="H297" s="214">
        <f>MONTH(A297)</f>
        <v/>
      </c>
      <c r="I297" s="179">
        <f>INDEX(mês[],Consolidado!H297,2)</f>
        <v/>
      </c>
      <c r="J297" s="179" t="inlineStr">
        <is>
          <t>ITAU</t>
        </is>
      </c>
      <c r="K297" s="179" t="inlineStr">
        <is>
          <t>A IDEAL</t>
        </is>
      </c>
    </row>
    <row r="298" hidden="1" s="180">
      <c r="A298" s="17" t="n">
        <v>45665</v>
      </c>
      <c r="B298" s="179" t="inlineStr">
        <is>
          <t>PASSAGENS COLABORADORES 02/01 E 03/01/25 - PASSAGENS COLABORADORES (100,00%);</t>
        </is>
      </c>
      <c r="C298" s="8" t="n"/>
      <c r="D298" s="8" t="n">
        <v>1210.91</v>
      </c>
      <c r="E298" s="8" t="n">
        <v>-40062.56000000019</v>
      </c>
      <c r="F298" s="213" t="inlineStr">
        <is>
          <t>PASSAGENS COLABORADORES</t>
        </is>
      </c>
      <c r="G298" s="172">
        <f>YEAR(A298)</f>
        <v/>
      </c>
      <c r="H298" s="214">
        <f>MONTH(A298)</f>
        <v/>
      </c>
      <c r="I298" s="179">
        <f>INDEX(mês[],Consolidado!H298,2)</f>
        <v/>
      </c>
      <c r="J298" s="179" t="inlineStr">
        <is>
          <t>ITAU</t>
        </is>
      </c>
      <c r="K298" s="179" t="inlineStr">
        <is>
          <t>A IDEAL</t>
        </is>
      </c>
    </row>
    <row r="299" hidden="1" s="180">
      <c r="A299" s="17" t="n">
        <v>45665</v>
      </c>
      <c r="B299" s="179" t="inlineStr">
        <is>
          <t>DESPESA DE VIAGEM MARCELO E OSVALDO AUGUSTO - REFEIÇÕES COLABORADORES (100,00%);</t>
        </is>
      </c>
      <c r="C299" s="8" t="n"/>
      <c r="D299" s="8" t="n">
        <v>360</v>
      </c>
      <c r="E299" s="8" t="n">
        <v>-40422.56000000019</v>
      </c>
      <c r="F299" s="213" t="inlineStr">
        <is>
          <t>REFEIÇÕES COLABORADORES</t>
        </is>
      </c>
      <c r="G299" s="172">
        <f>YEAR(A299)</f>
        <v/>
      </c>
      <c r="H299" s="214">
        <f>MONTH(A299)</f>
        <v/>
      </c>
      <c r="I299" s="179">
        <f>INDEX(mês[],Consolidado!H299,2)</f>
        <v/>
      </c>
      <c r="J299" s="179" t="inlineStr">
        <is>
          <t>ITAU</t>
        </is>
      </c>
      <c r="K299" s="179" t="inlineStr">
        <is>
          <t>A IDEAL</t>
        </is>
      </c>
    </row>
    <row r="300" hidden="1" s="180">
      <c r="A300" s="17" t="n">
        <v>45665</v>
      </c>
      <c r="B300" s="179" t="inlineStr">
        <is>
          <t>FGTS  EQUIPE EUROCHEM - PART 3 - FGTS FUNCIONARIOS  (100,00%);</t>
        </is>
      </c>
      <c r="C300" s="8" t="n"/>
      <c r="D300" s="8" t="n">
        <v>272.74</v>
      </c>
      <c r="E300" s="8" t="n">
        <v>-40695.30000000019</v>
      </c>
      <c r="F300" s="213" t="inlineStr">
        <is>
          <t xml:space="preserve">FGTS FUNCIONARIOS </t>
        </is>
      </c>
      <c r="G300" s="172">
        <f>YEAR(A300)</f>
        <v/>
      </c>
      <c r="H300" s="214">
        <f>MONTH(A300)</f>
        <v/>
      </c>
      <c r="I300" s="179">
        <f>INDEX(mês[],Consolidado!H300,2)</f>
        <v/>
      </c>
      <c r="J300" s="179" t="inlineStr">
        <is>
          <t>ITAU</t>
        </is>
      </c>
      <c r="K300" s="179" t="inlineStr">
        <is>
          <t>A IDEAL</t>
        </is>
      </c>
    </row>
    <row r="301" hidden="1" s="180">
      <c r="A301" s="17" t="n">
        <v>45665</v>
      </c>
      <c r="B301" s="179" t="inlineStr">
        <is>
          <t>TRANSFERÊNCIA ENTRE BANCOS ITAÚ ANDAIMES X ITAÚ - Transferência entre Bancos (100,00%);</t>
        </is>
      </c>
      <c r="C301" s="8" t="n">
        <v>61236.5</v>
      </c>
      <c r="E301" s="8" t="n">
        <v>20541.19999999981</v>
      </c>
      <c r="F301" s="213" t="inlineStr">
        <is>
          <t>Transferência Recebida</t>
        </is>
      </c>
      <c r="G301" s="172">
        <f>YEAR(A301)</f>
        <v/>
      </c>
      <c r="H301" s="214">
        <f>MONTH(A301)</f>
        <v/>
      </c>
      <c r="I301" s="179">
        <f>INDEX(mês[],Consolidado!H301,2)</f>
        <v/>
      </c>
      <c r="J301" s="179" t="inlineStr">
        <is>
          <t>ITAU</t>
        </is>
      </c>
      <c r="K301" s="179" t="inlineStr">
        <is>
          <t>A IDEAL</t>
        </is>
      </c>
    </row>
    <row r="302" hidden="1" s="180">
      <c r="A302" s="17" t="n">
        <v>45665</v>
      </c>
      <c r="B302" s="179" t="inlineStr">
        <is>
          <t>PASSAGENS COLABORADORES ADRIANO SILVA E RAI GLEIDSON - PASSAGENS COLABORADORES (100,00%);</t>
        </is>
      </c>
      <c r="C302" s="8" t="n"/>
      <c r="D302" s="8" t="n">
        <v>2040</v>
      </c>
      <c r="E302" s="8" t="n">
        <v>18501.19999999981</v>
      </c>
      <c r="F302" s="213" t="inlineStr">
        <is>
          <t>PASSAGENS COLABORADORES</t>
        </is>
      </c>
      <c r="G302" s="172">
        <f>YEAR(A302)</f>
        <v/>
      </c>
      <c r="H302" s="214">
        <f>MONTH(A302)</f>
        <v/>
      </c>
      <c r="I302" s="179">
        <f>INDEX(mês[],Consolidado!H302,2)</f>
        <v/>
      </c>
      <c r="J302" s="179" t="inlineStr">
        <is>
          <t>ITAU</t>
        </is>
      </c>
      <c r="K302" s="179" t="inlineStr">
        <is>
          <t>A IDEAL</t>
        </is>
      </c>
    </row>
    <row r="303" hidden="1" s="180">
      <c r="A303" s="17" t="n">
        <v>45665</v>
      </c>
      <c r="B303" s="179" t="inlineStr">
        <is>
          <t>COMBUSTÍVEL - COMBUSTIVEL VEICULOS (100,00%);</t>
        </is>
      </c>
      <c r="C303" s="8" t="n"/>
      <c r="D303" s="8" t="n">
        <v>314.57</v>
      </c>
      <c r="E303" s="8" t="n">
        <v>18186.62999999981</v>
      </c>
      <c r="F303" s="213" t="inlineStr">
        <is>
          <t>COMBUSTIVEL VEICULOS</t>
        </is>
      </c>
      <c r="G303" s="172">
        <f>YEAR(A303)</f>
        <v/>
      </c>
      <c r="H303" s="214">
        <f>MONTH(A303)</f>
        <v/>
      </c>
      <c r="I303" s="179">
        <f>INDEX(mês[],Consolidado!H303,2)</f>
        <v/>
      </c>
      <c r="J303" s="179" t="inlineStr">
        <is>
          <t>ITAU</t>
        </is>
      </c>
      <c r="K303" s="179" t="inlineStr">
        <is>
          <t>A IDEAL</t>
        </is>
      </c>
    </row>
    <row r="304" hidden="1" s="180">
      <c r="A304" s="17" t="n">
        <v>45665</v>
      </c>
      <c r="B304" s="179" t="inlineStr">
        <is>
          <t>TAR CONTR/ RENOV CTA GAR - TARIFAS BANCARIAS (100,00%);</t>
        </is>
      </c>
      <c r="C304" s="8" t="n"/>
      <c r="D304" s="8" t="n">
        <v>165</v>
      </c>
      <c r="E304" s="8" t="n">
        <v>18021.62999999981</v>
      </c>
      <c r="F304" s="213" t="inlineStr">
        <is>
          <t>TARIFAS BANCARIAS</t>
        </is>
      </c>
      <c r="G304" s="172">
        <f>YEAR(A304)</f>
        <v/>
      </c>
      <c r="H304" s="214">
        <f>MONTH(A304)</f>
        <v/>
      </c>
      <c r="I304" s="179">
        <f>INDEX(mês[],Consolidado!H304,2)</f>
        <v/>
      </c>
      <c r="J304" s="179" t="inlineStr">
        <is>
          <t>ITAU</t>
        </is>
      </c>
      <c r="K304" s="179" t="inlineStr">
        <is>
          <t>A IDEAL</t>
        </is>
      </c>
    </row>
    <row r="305" hidden="1" s="180">
      <c r="A305" s="17" t="n">
        <v>45666</v>
      </c>
      <c r="B305" s="179" t="inlineStr">
        <is>
          <t>JONAS SILVA ALVES - FERIAS  (100,00%);</t>
        </is>
      </c>
      <c r="C305" s="8" t="n"/>
      <c r="D305" s="8" t="n">
        <v>2324.85</v>
      </c>
      <c r="E305" s="8" t="n">
        <v>15696.77999999981</v>
      </c>
      <c r="F305" s="213" t="inlineStr">
        <is>
          <t xml:space="preserve">FERIAS </t>
        </is>
      </c>
      <c r="G305" s="172">
        <f>YEAR(A305)</f>
        <v/>
      </c>
      <c r="H305" s="214">
        <f>MONTH(A305)</f>
        <v/>
      </c>
      <c r="I305" s="179">
        <f>INDEX(mês[],Consolidado!H305,2)</f>
        <v/>
      </c>
      <c r="J305" s="179" t="inlineStr">
        <is>
          <t>ITAU</t>
        </is>
      </c>
      <c r="K305" s="179" t="inlineStr">
        <is>
          <t>A IDEAL</t>
        </is>
      </c>
    </row>
    <row r="306" hidden="1" s="180">
      <c r="A306" s="17" t="n">
        <v>45666</v>
      </c>
      <c r="B306" s="179" t="inlineStr">
        <is>
          <t>TRANSPORTE COLABORADORES 20/12 A 03/01/25 - TRANSPORTE DE COLABORADORES  (100,00%);</t>
        </is>
      </c>
      <c r="C306" s="8" t="n"/>
      <c r="D306" s="8" t="n">
        <v>342</v>
      </c>
      <c r="E306" s="8" t="n">
        <v>15354.77999999981</v>
      </c>
      <c r="F306" s="213" t="inlineStr">
        <is>
          <t xml:space="preserve">TRANSPORTE DE COLABORADORES </t>
        </is>
      </c>
      <c r="G306" s="172">
        <f>YEAR(A306)</f>
        <v/>
      </c>
      <c r="H306" s="214">
        <f>MONTH(A306)</f>
        <v/>
      </c>
      <c r="I306" s="179">
        <f>INDEX(mês[],Consolidado!H306,2)</f>
        <v/>
      </c>
      <c r="J306" s="179" t="inlineStr">
        <is>
          <t>ITAU</t>
        </is>
      </c>
      <c r="K306" s="179" t="inlineStr">
        <is>
          <t>A IDEAL</t>
        </is>
      </c>
    </row>
    <row r="307" hidden="1" s="180">
      <c r="A307" s="17" t="n">
        <v>45666</v>
      </c>
      <c r="B307" s="179" t="inlineStr">
        <is>
          <t>ANTONIO ALONSO DE SOUSA MARTINS - FERIAS  (100,00%);</t>
        </is>
      </c>
      <c r="C307" s="8" t="n"/>
      <c r="D307" s="8" t="n">
        <v>3435.58</v>
      </c>
      <c r="E307" s="8" t="n">
        <v>11919.19999999981</v>
      </c>
      <c r="F307" s="213" t="inlineStr">
        <is>
          <t xml:space="preserve">FERIAS </t>
        </is>
      </c>
      <c r="G307" s="172">
        <f>YEAR(A307)</f>
        <v/>
      </c>
      <c r="H307" s="214">
        <f>MONTH(A307)</f>
        <v/>
      </c>
      <c r="I307" s="179">
        <f>INDEX(mês[],Consolidado!H307,2)</f>
        <v/>
      </c>
      <c r="J307" s="179" t="inlineStr">
        <is>
          <t>ITAU</t>
        </is>
      </c>
      <c r="K307" s="179" t="inlineStr">
        <is>
          <t>A IDEAL</t>
        </is>
      </c>
    </row>
    <row r="308" hidden="1" s="180">
      <c r="A308" s="17" t="n">
        <v>45666</v>
      </c>
      <c r="B308" s="179" t="inlineStr">
        <is>
          <t>UBER MOACIR BERNARDO - PIX (62) 9 9179-6006 - SERVIÇO MOTOBOY / UBER  (100,00%);</t>
        </is>
      </c>
      <c r="C308" s="8" t="n"/>
      <c r="D308" s="8" t="n">
        <v>170</v>
      </c>
      <c r="E308" s="8" t="n">
        <v>11749.19999999981</v>
      </c>
      <c r="F308" s="213" t="inlineStr">
        <is>
          <t xml:space="preserve">SERVIÇO MOTOBOY / UBER </t>
        </is>
      </c>
      <c r="G308" s="172">
        <f>YEAR(A308)</f>
        <v/>
      </c>
      <c r="H308" s="214">
        <f>MONTH(A308)</f>
        <v/>
      </c>
      <c r="I308" s="179">
        <f>INDEX(mês[],Consolidado!H308,2)</f>
        <v/>
      </c>
      <c r="J308" s="179" t="inlineStr">
        <is>
          <t>ITAU</t>
        </is>
      </c>
      <c r="K308" s="179" t="inlineStr">
        <is>
          <t>A IDEAL</t>
        </is>
      </c>
    </row>
    <row r="309" hidden="1" s="180">
      <c r="A309" s="17" t="n">
        <v>45666</v>
      </c>
      <c r="B309" s="179" t="inlineStr">
        <is>
          <t>PASSAGENS COLABORADORES ETERNIT - PASSAGENS COLABORADORES (100,00%);</t>
        </is>
      </c>
      <c r="C309" s="8" t="n"/>
      <c r="D309" s="8" t="n">
        <v>226.38</v>
      </c>
      <c r="E309" s="8" t="n">
        <v>11522.81999999981</v>
      </c>
      <c r="F309" s="213" t="inlineStr">
        <is>
          <t>PASSAGENS COLABORADORES</t>
        </is>
      </c>
      <c r="G309" s="172">
        <f>YEAR(A309)</f>
        <v/>
      </c>
      <c r="H309" s="214">
        <f>MONTH(A309)</f>
        <v/>
      </c>
      <c r="I309" s="179">
        <f>INDEX(mês[],Consolidado!H309,2)</f>
        <v/>
      </c>
      <c r="J309" s="179" t="inlineStr">
        <is>
          <t>ITAU</t>
        </is>
      </c>
      <c r="K309" s="179" t="inlineStr">
        <is>
          <t>A IDEAL</t>
        </is>
      </c>
    </row>
    <row r="310" hidden="1" s="180">
      <c r="A310" s="17" t="n">
        <v>45666</v>
      </c>
      <c r="B310" s="179" t="inlineStr">
        <is>
          <t>CREA ART - SERVIÇO CREA ANUIDADE (100,00%);</t>
        </is>
      </c>
      <c r="C310" s="8" t="n"/>
      <c r="D310" s="8" t="n">
        <v>103.03</v>
      </c>
      <c r="E310" s="8" t="n">
        <v>11419.78999999981</v>
      </c>
      <c r="F310" s="213" t="inlineStr">
        <is>
          <t>SERVIÇO CREA ANUIDADE</t>
        </is>
      </c>
      <c r="G310" s="172">
        <f>YEAR(A310)</f>
        <v/>
      </c>
      <c r="H310" s="214">
        <f>MONTH(A310)</f>
        <v/>
      </c>
      <c r="I310" s="179">
        <f>INDEX(mês[],Consolidado!H310,2)</f>
        <v/>
      </c>
      <c r="J310" s="179" t="inlineStr">
        <is>
          <t>ITAU</t>
        </is>
      </c>
      <c r="K310" s="179" t="inlineStr">
        <is>
          <t>A IDEAL</t>
        </is>
      </c>
    </row>
    <row r="311" hidden="1" s="180">
      <c r="A311" s="17" t="n">
        <v>45666</v>
      </c>
      <c r="B311" s="179" t="inlineStr">
        <is>
          <t>REFORMA ONIBUS 50% - MANUTENÇÃO/PEÇAS  VEICULOS (100,00%);</t>
        </is>
      </c>
      <c r="C311" s="8" t="n"/>
      <c r="D311" s="8" t="n">
        <v>4000</v>
      </c>
      <c r="E311" s="8" t="n">
        <v>7419.789999999808</v>
      </c>
      <c r="F311" s="213" t="inlineStr">
        <is>
          <t>MANUTENÇÃO/PEÇAS  VEICULOS</t>
        </is>
      </c>
      <c r="G311" s="172">
        <f>YEAR(A311)</f>
        <v/>
      </c>
      <c r="H311" s="214">
        <f>MONTH(A311)</f>
        <v/>
      </c>
      <c r="I311" s="179">
        <f>INDEX(mês[],Consolidado!H311,2)</f>
        <v/>
      </c>
      <c r="J311" s="179" t="inlineStr">
        <is>
          <t>ITAU</t>
        </is>
      </c>
      <c r="K311" s="179" t="inlineStr">
        <is>
          <t>A IDEAL</t>
        </is>
      </c>
    </row>
    <row r="312" hidden="1" s="180">
      <c r="A312" s="17" t="n">
        <v>45666</v>
      </c>
      <c r="B312" s="179" t="inlineStr">
        <is>
          <t>REFEICÃO COLABORADORES 09/01 A 15/01 - REFEIÇÕES COLABORADORES (100,00%);</t>
        </is>
      </c>
      <c r="C312" s="8" t="n"/>
      <c r="D312" s="8" t="n">
        <v>532.5</v>
      </c>
      <c r="E312" s="8" t="n">
        <v>6887.289999999808</v>
      </c>
      <c r="F312" s="213" t="inlineStr">
        <is>
          <t>REFEIÇÕES COLABORADORES</t>
        </is>
      </c>
      <c r="G312" s="172">
        <f>YEAR(A312)</f>
        <v/>
      </c>
      <c r="H312" s="214">
        <f>MONTH(A312)</f>
        <v/>
      </c>
      <c r="I312" s="179">
        <f>INDEX(mês[],Consolidado!H312,2)</f>
        <v/>
      </c>
      <c r="J312" s="179" t="inlineStr">
        <is>
          <t>ITAU</t>
        </is>
      </c>
      <c r="K312" s="179" t="inlineStr">
        <is>
          <t>A IDEAL</t>
        </is>
      </c>
    </row>
    <row r="313" hidden="1" s="180">
      <c r="A313" s="17" t="n">
        <v>45666</v>
      </c>
      <c r="B313" s="179" t="inlineStr">
        <is>
          <t>REFEIÇÕES COLABORADORES 09/01 A 15/01 - REFEIÇÕES COLABORADORES (100,00%);</t>
        </is>
      </c>
      <c r="C313" s="8" t="n"/>
      <c r="D313" s="8" t="n">
        <v>252.5</v>
      </c>
      <c r="E313" s="8" t="n">
        <v>6634.789999999808</v>
      </c>
      <c r="F313" s="213" t="inlineStr">
        <is>
          <t>REFEIÇÕES COLABORADORES</t>
        </is>
      </c>
      <c r="G313" s="172">
        <f>YEAR(A313)</f>
        <v/>
      </c>
      <c r="H313" s="214">
        <f>MONTH(A313)</f>
        <v/>
      </c>
      <c r="I313" s="179">
        <f>INDEX(mês[],Consolidado!H313,2)</f>
        <v/>
      </c>
      <c r="J313" s="179" t="inlineStr">
        <is>
          <t>ITAU</t>
        </is>
      </c>
      <c r="K313" s="179" t="inlineStr">
        <is>
          <t>A IDEAL</t>
        </is>
      </c>
    </row>
    <row r="314" hidden="1" s="180">
      <c r="A314" s="17" t="n">
        <v>45666</v>
      </c>
      <c r="B314" s="179" t="inlineStr">
        <is>
          <t>CONFECÇÃO CRACHÁS - SERVIÇO PLOTAGEM / ADESIVO / PLACAS / CRACHAS  (100,00%);</t>
        </is>
      </c>
      <c r="C314" s="8" t="n"/>
      <c r="D314" s="8" t="n">
        <v>38</v>
      </c>
      <c r="E314" s="8" t="n">
        <v>6596.789999999808</v>
      </c>
      <c r="F314" s="213" t="inlineStr">
        <is>
          <t xml:space="preserve">SERVIÇO PLOTAGEM / ADESIVO / PLACAS / CRACHAS </t>
        </is>
      </c>
      <c r="G314" s="172">
        <f>YEAR(A314)</f>
        <v/>
      </c>
      <c r="H314" s="214">
        <f>MONTH(A314)</f>
        <v/>
      </c>
      <c r="I314" s="179">
        <f>INDEX(mês[],Consolidado!H314,2)</f>
        <v/>
      </c>
      <c r="J314" s="179" t="inlineStr">
        <is>
          <t>ITAU</t>
        </is>
      </c>
      <c r="K314" s="179" t="inlineStr">
        <is>
          <t>A IDEAL</t>
        </is>
      </c>
    </row>
    <row r="315" hidden="1" s="180">
      <c r="A315" s="17" t="n">
        <v>45666</v>
      </c>
      <c r="B315" s="179" t="inlineStr">
        <is>
          <t>LIMPEZA ADM - MATERIAIS DE LIMPEZA / HIGIENE  (100,00%);</t>
        </is>
      </c>
      <c r="C315" s="8" t="n"/>
      <c r="D315" s="8" t="n">
        <v>70</v>
      </c>
      <c r="E315" s="8" t="n">
        <v>6526.789999999808</v>
      </c>
      <c r="F315" s="213" t="inlineStr">
        <is>
          <t xml:space="preserve">MATERIAIS DE LIMPEZA / HIGIENE </t>
        </is>
      </c>
      <c r="G315" s="172">
        <f>YEAR(A315)</f>
        <v/>
      </c>
      <c r="H315" s="214">
        <f>MONTH(A315)</f>
        <v/>
      </c>
      <c r="I315" s="179">
        <f>INDEX(mês[],Consolidado!H315,2)</f>
        <v/>
      </c>
      <c r="J315" s="179" t="inlineStr">
        <is>
          <t>ITAU</t>
        </is>
      </c>
      <c r="K315" s="179" t="inlineStr">
        <is>
          <t>A IDEAL</t>
        </is>
      </c>
    </row>
    <row r="316" hidden="1" s="180">
      <c r="A316" s="17" t="n">
        <v>45666</v>
      </c>
      <c r="B316" s="179" t="inlineStr">
        <is>
          <t>VALE ALIMENTAÇÃO REF. 12/2024 - VALE ALIMENTAÇÃO (100,00%);</t>
        </is>
      </c>
      <c r="C316" s="8" t="n"/>
      <c r="D316" s="8" t="n">
        <v>1710</v>
      </c>
      <c r="E316" s="8" t="n">
        <v>4816.789999999808</v>
      </c>
      <c r="F316" s="213" t="inlineStr">
        <is>
          <t>VALE ALIMENTAÇÃO</t>
        </is>
      </c>
      <c r="G316" s="172">
        <f>YEAR(A316)</f>
        <v/>
      </c>
      <c r="H316" s="214">
        <f>MONTH(A316)</f>
        <v/>
      </c>
      <c r="I316" s="179">
        <f>INDEX(mês[],Consolidado!H316,2)</f>
        <v/>
      </c>
      <c r="J316" s="179" t="inlineStr">
        <is>
          <t>ITAU</t>
        </is>
      </c>
      <c r="K316" s="179" t="inlineStr">
        <is>
          <t>A IDEAL</t>
        </is>
      </c>
    </row>
    <row r="317" hidden="1" s="180">
      <c r="A317" s="17" t="n">
        <v>45666</v>
      </c>
      <c r="B317" s="179" t="inlineStr">
        <is>
          <t>VALE ALIMENTAÇÃO REF. 12/2024 - VALE ALIMENTAÇÃO (100,00%);</t>
        </is>
      </c>
      <c r="C317" s="8" t="n"/>
      <c r="D317" s="8" t="n">
        <v>14117</v>
      </c>
      <c r="E317" s="8" t="n">
        <v>-9300.210000000192</v>
      </c>
      <c r="F317" s="213" t="inlineStr">
        <is>
          <t>VALE ALIMENTAÇÃO</t>
        </is>
      </c>
      <c r="G317" s="172">
        <f>YEAR(A317)</f>
        <v/>
      </c>
      <c r="H317" s="214">
        <f>MONTH(A317)</f>
        <v/>
      </c>
      <c r="I317" s="179">
        <f>INDEX(mês[],Consolidado!H317,2)</f>
        <v/>
      </c>
      <c r="J317" s="179" t="inlineStr">
        <is>
          <t>ITAU</t>
        </is>
      </c>
      <c r="K317" s="179" t="inlineStr">
        <is>
          <t>A IDEAL</t>
        </is>
      </c>
    </row>
    <row r="318" hidden="1" s="180">
      <c r="A318" s="17" t="n">
        <v>45666</v>
      </c>
      <c r="B318" s="179" t="inlineStr">
        <is>
          <t>VALE ALIMENTAÇÃO REF. 12/2024 - VALE ALIMENTAÇÃO (100,00%);</t>
        </is>
      </c>
      <c r="C318" s="8" t="n"/>
      <c r="D318" s="8" t="n">
        <v>4153</v>
      </c>
      <c r="E318" s="8" t="n">
        <v>-13453.21000000019</v>
      </c>
      <c r="F318" s="213" t="inlineStr">
        <is>
          <t>VALE ALIMENTAÇÃO</t>
        </is>
      </c>
      <c r="G318" s="172">
        <f>YEAR(A318)</f>
        <v/>
      </c>
      <c r="H318" s="214">
        <f>MONTH(A318)</f>
        <v/>
      </c>
      <c r="I318" s="179">
        <f>INDEX(mês[],Consolidado!H318,2)</f>
        <v/>
      </c>
      <c r="J318" s="179" t="inlineStr">
        <is>
          <t>ITAU</t>
        </is>
      </c>
      <c r="K318" s="179" t="inlineStr">
        <is>
          <t>A IDEAL</t>
        </is>
      </c>
    </row>
    <row r="319" hidden="1" s="180">
      <c r="A319" s="17" t="n">
        <v>45666</v>
      </c>
      <c r="B319" s="179" t="inlineStr">
        <is>
          <t>VALE ALIMENTAÇÃO REF. 12/2024 - VALE ALIMENTAÇÃO (100,00%);</t>
        </is>
      </c>
      <c r="C319" s="8" t="n"/>
      <c r="D319" s="8" t="n">
        <v>1140</v>
      </c>
      <c r="E319" s="8" t="n">
        <v>-14593.21000000019</v>
      </c>
      <c r="F319" s="213" t="inlineStr">
        <is>
          <t>VALE ALIMENTAÇÃO</t>
        </is>
      </c>
      <c r="G319" s="172">
        <f>YEAR(A319)</f>
        <v/>
      </c>
      <c r="H319" s="214">
        <f>MONTH(A319)</f>
        <v/>
      </c>
      <c r="I319" s="179">
        <f>INDEX(mês[],Consolidado!H319,2)</f>
        <v/>
      </c>
      <c r="J319" s="179" t="inlineStr">
        <is>
          <t>ITAU</t>
        </is>
      </c>
      <c r="K319" s="179" t="inlineStr">
        <is>
          <t>A IDEAL</t>
        </is>
      </c>
    </row>
    <row r="320" hidden="1" s="180">
      <c r="A320" s="17" t="n">
        <v>45666</v>
      </c>
      <c r="B320" s="179" t="inlineStr">
        <is>
          <t>VALE ALIMENTAÇÃO REF. 12/2024 - VALE ALIMENTAÇÃO (100,00%);</t>
        </is>
      </c>
      <c r="C320" s="8" t="n"/>
      <c r="D320" s="8" t="n">
        <v>1070</v>
      </c>
      <c r="E320" s="8" t="n">
        <v>-15663.21000000019</v>
      </c>
      <c r="F320" s="213" t="inlineStr">
        <is>
          <t>VALE ALIMENTAÇÃO</t>
        </is>
      </c>
      <c r="G320" s="172">
        <f>YEAR(A320)</f>
        <v/>
      </c>
      <c r="H320" s="214">
        <f>MONTH(A320)</f>
        <v/>
      </c>
      <c r="I320" s="179">
        <f>INDEX(mês[],Consolidado!H320,2)</f>
        <v/>
      </c>
      <c r="J320" s="179" t="inlineStr">
        <is>
          <t>ITAU</t>
        </is>
      </c>
      <c r="K320" s="179" t="inlineStr">
        <is>
          <t>A IDEAL</t>
        </is>
      </c>
    </row>
    <row r="321" hidden="1" s="180">
      <c r="A321" s="17" t="n">
        <v>45666</v>
      </c>
      <c r="B321" s="179" t="inlineStr">
        <is>
          <t>VALE ALIMENTAÇÃO 12/2024 - VALE ALIMENTAÇÃO (100,00%);</t>
        </is>
      </c>
      <c r="C321" s="8" t="n"/>
      <c r="D321" s="8" t="n">
        <v>1340</v>
      </c>
      <c r="E321" s="8" t="n">
        <v>-17003.21000000019</v>
      </c>
      <c r="F321" s="213" t="inlineStr">
        <is>
          <t>VALE ALIMENTAÇÃO</t>
        </is>
      </c>
      <c r="G321" s="172">
        <f>YEAR(A321)</f>
        <v/>
      </c>
      <c r="H321" s="214">
        <f>MONTH(A321)</f>
        <v/>
      </c>
      <c r="I321" s="179">
        <f>INDEX(mês[],Consolidado!H321,2)</f>
        <v/>
      </c>
      <c r="J321" s="179" t="inlineStr">
        <is>
          <t>ITAU</t>
        </is>
      </c>
      <c r="K321" s="179" t="inlineStr">
        <is>
          <t>A IDEAL</t>
        </is>
      </c>
    </row>
    <row r="322" hidden="1" s="180">
      <c r="A322" s="17" t="n">
        <v>45667</v>
      </c>
      <c r="B322" s="179" t="inlineStr">
        <is>
          <t>BM RAPALLO SPOT PTC 929-24 - Recebimento de Clientes (100,00%);</t>
        </is>
      </c>
      <c r="C322" s="8" t="n">
        <v>83870.75</v>
      </c>
      <c r="E322" s="8" t="n">
        <v>66867.5399999998</v>
      </c>
      <c r="F322" s="213" t="inlineStr">
        <is>
          <t>Recebimento de Clientes</t>
        </is>
      </c>
      <c r="G322" s="172">
        <f>YEAR(A322)</f>
        <v/>
      </c>
      <c r="H322" s="214">
        <f>MONTH(A322)</f>
        <v/>
      </c>
      <c r="I322" s="179">
        <f>INDEX(mês[],Consolidado!H322,2)</f>
        <v/>
      </c>
      <c r="J322" s="179" t="inlineStr">
        <is>
          <t>ITAU</t>
        </is>
      </c>
      <c r="K322" s="179" t="inlineStr">
        <is>
          <t>A IDEAL</t>
        </is>
      </c>
    </row>
    <row r="323" hidden="1" s="180">
      <c r="A323" s="17" t="n">
        <v>45667</v>
      </c>
      <c r="B323" s="179" t="inlineStr">
        <is>
          <t>BM 10 FOSFATO OUVIDOR ENGENHARIA - Recebimento de Clientes (100,00%);</t>
        </is>
      </c>
      <c r="C323" s="8" t="n">
        <v>26643.06</v>
      </c>
      <c r="E323" s="8" t="n">
        <v>93510.5999999998</v>
      </c>
      <c r="F323" s="213" t="inlineStr">
        <is>
          <t>Recebimento de Clientes</t>
        </is>
      </c>
      <c r="G323" s="172">
        <f>YEAR(A323)</f>
        <v/>
      </c>
      <c r="H323" s="214">
        <f>MONTH(A323)</f>
        <v/>
      </c>
      <c r="I323" s="179">
        <f>INDEX(mês[],Consolidado!H323,2)</f>
        <v/>
      </c>
      <c r="J323" s="179" t="inlineStr">
        <is>
          <t>ITAU</t>
        </is>
      </c>
      <c r="K323" s="179" t="inlineStr">
        <is>
          <t>A IDEAL</t>
        </is>
      </c>
    </row>
    <row r="324" hidden="1" s="180">
      <c r="A324" s="17" t="n">
        <v>45667</v>
      </c>
      <c r="B324" s="179" t="inlineStr">
        <is>
          <t>CAMINHAO ELFA - FINANCIAMENTO (100,00%);</t>
        </is>
      </c>
      <c r="C324" s="8" t="n"/>
      <c r="D324" s="8" t="n">
        <v>4372.84</v>
      </c>
      <c r="E324" s="8" t="n">
        <v>89137.75999999981</v>
      </c>
      <c r="F324" s="213" t="inlineStr">
        <is>
          <t>Financiamentos</t>
        </is>
      </c>
      <c r="G324" s="172">
        <f>YEAR(A324)</f>
        <v/>
      </c>
      <c r="H324" s="214">
        <f>MONTH(A324)</f>
        <v/>
      </c>
      <c r="I324" s="179">
        <f>INDEX(mês[],Consolidado!H324,2)</f>
        <v/>
      </c>
      <c r="J324" s="179" t="inlineStr">
        <is>
          <t>ITAU</t>
        </is>
      </c>
      <c r="K324" s="179" t="inlineStr">
        <is>
          <t>A IDEAL</t>
        </is>
      </c>
    </row>
    <row r="325" hidden="1" s="180">
      <c r="A325" s="17" t="n">
        <v>45667</v>
      </c>
      <c r="B325" s="179" t="inlineStr">
        <is>
          <t>HONORARIO PERICIAIS - GUIAS TRABALHISTAS E PROCESSO (100,00%);</t>
        </is>
      </c>
      <c r="C325" s="8" t="n"/>
      <c r="D325" s="8" t="n">
        <v>400</v>
      </c>
      <c r="E325" s="8" t="n">
        <v>88737.75999999981</v>
      </c>
      <c r="F325" s="213" t="inlineStr">
        <is>
          <t>Processos Trabalhistas</t>
        </is>
      </c>
      <c r="G325" s="172">
        <f>YEAR(A325)</f>
        <v/>
      </c>
      <c r="H325" s="214">
        <f>MONTH(A325)</f>
        <v/>
      </c>
      <c r="I325" s="179">
        <f>INDEX(mês[],Consolidado!H325,2)</f>
        <v/>
      </c>
      <c r="J325" s="179" t="inlineStr">
        <is>
          <t>ITAU</t>
        </is>
      </c>
      <c r="K325" s="179" t="inlineStr">
        <is>
          <t>A IDEAL</t>
        </is>
      </c>
    </row>
    <row r="326" hidden="1" s="180">
      <c r="A326" s="17" t="n">
        <v>45667</v>
      </c>
      <c r="B326" s="179" t="inlineStr">
        <is>
          <t>BONIFICAÇÃO MAGNO - BONIFICAÇOES (100,00%);</t>
        </is>
      </c>
      <c r="C326" s="8" t="n"/>
      <c r="D326" s="8" t="n">
        <v>5000</v>
      </c>
      <c r="E326" s="8" t="n">
        <v>83737.75999999981</v>
      </c>
      <c r="F326" s="213" t="inlineStr">
        <is>
          <t>BONIFICAÇOES</t>
        </is>
      </c>
      <c r="G326" s="172">
        <f>YEAR(A326)</f>
        <v/>
      </c>
      <c r="H326" s="214">
        <f>MONTH(A326)</f>
        <v/>
      </c>
      <c r="I326" s="179">
        <f>INDEX(mês[],Consolidado!H326,2)</f>
        <v/>
      </c>
      <c r="J326" s="179" t="inlineStr">
        <is>
          <t>ITAU</t>
        </is>
      </c>
      <c r="K326" s="179" t="inlineStr">
        <is>
          <t>A IDEAL</t>
        </is>
      </c>
    </row>
    <row r="327" hidden="1" s="180">
      <c r="A327" s="17" t="n">
        <v>45667</v>
      </c>
      <c r="B327" s="179" t="inlineStr">
        <is>
          <t>REF. PLANO DE SAÚDE - PLANO DE SAUDE  (100,00%);</t>
        </is>
      </c>
      <c r="C327" s="8" t="n"/>
      <c r="D327" s="8" t="n">
        <v>36.19</v>
      </c>
      <c r="E327" s="8" t="n">
        <v>83701.5699999998</v>
      </c>
      <c r="F327" s="213" t="inlineStr">
        <is>
          <t xml:space="preserve">PLANO DE SAUDE </t>
        </is>
      </c>
      <c r="G327" s="172">
        <f>YEAR(A327)</f>
        <v/>
      </c>
      <c r="H327" s="214">
        <f>MONTH(A327)</f>
        <v/>
      </c>
      <c r="I327" s="179">
        <f>INDEX(mês[],Consolidado!H327,2)</f>
        <v/>
      </c>
      <c r="J327" s="179" t="inlineStr">
        <is>
          <t>ITAU</t>
        </is>
      </c>
      <c r="K327" s="179" t="inlineStr">
        <is>
          <t>A IDEAL</t>
        </is>
      </c>
    </row>
    <row r="328" hidden="1" s="180">
      <c r="A328" s="17" t="n">
        <v>45667</v>
      </c>
      <c r="B328" s="179" t="inlineStr">
        <is>
          <t>VENDA DE MATERIAL EUROCHEM - TINTAS E SOLVENTES (100,00%);</t>
        </is>
      </c>
      <c r="C328" s="8" t="n"/>
      <c r="D328" s="8" t="n">
        <v>3778.49</v>
      </c>
      <c r="E328" s="8" t="n">
        <v>79923.0799999998</v>
      </c>
      <c r="F328" s="213" t="inlineStr">
        <is>
          <t>TINTAS E SOLVENTES</t>
        </is>
      </c>
      <c r="G328" s="172">
        <f>YEAR(A328)</f>
        <v/>
      </c>
      <c r="H328" s="214">
        <f>MONTH(A328)</f>
        <v/>
      </c>
      <c r="I328" s="179">
        <f>INDEX(mês[],Consolidado!H328,2)</f>
        <v/>
      </c>
      <c r="J328" s="179" t="inlineStr">
        <is>
          <t>ITAU</t>
        </is>
      </c>
      <c r="K328" s="179" t="inlineStr">
        <is>
          <t>A IDEAL</t>
        </is>
      </c>
    </row>
    <row r="329" hidden="1" s="180">
      <c r="A329" s="17" t="n">
        <v>45667</v>
      </c>
      <c r="B329" s="179" t="inlineStr">
        <is>
          <t>ALUGUEL GALPAO ADM 10/01 A 10/02 - ALUGUEIS ADM (100,00%);</t>
        </is>
      </c>
      <c r="C329" s="8" t="n"/>
      <c r="D329" s="8" t="n">
        <v>9000</v>
      </c>
      <c r="E329" s="8" t="n">
        <v>70923.0799999998</v>
      </c>
      <c r="F329" s="213" t="inlineStr">
        <is>
          <t>ALUGUEIS ADM</t>
        </is>
      </c>
      <c r="G329" s="172">
        <f>YEAR(A329)</f>
        <v/>
      </c>
      <c r="H329" s="214">
        <f>MONTH(A329)</f>
        <v/>
      </c>
      <c r="I329" s="179">
        <f>INDEX(mês[],Consolidado!H329,2)</f>
        <v/>
      </c>
      <c r="J329" s="179" t="inlineStr">
        <is>
          <t>ITAU</t>
        </is>
      </c>
      <c r="K329" s="179" t="inlineStr">
        <is>
          <t>A IDEAL</t>
        </is>
      </c>
    </row>
    <row r="330" hidden="1" s="180">
      <c r="A330" s="17" t="n">
        <v>45667</v>
      </c>
      <c r="B330" s="179" t="inlineStr">
        <is>
          <t>RUA DOS ANDRADES N 211 PERIODO 10-01 A 10-02 - ALUGUEL ALOJAMENTO  (100,00%);</t>
        </is>
      </c>
      <c r="C330" s="8" t="n"/>
      <c r="D330" s="8" t="n">
        <v>4800</v>
      </c>
      <c r="E330" s="8" t="n">
        <v>66123.0799999998</v>
      </c>
      <c r="F330" s="213" t="inlineStr">
        <is>
          <t xml:space="preserve">ALUGUEL ALOJAMENTO </t>
        </is>
      </c>
      <c r="G330" s="172">
        <f>YEAR(A330)</f>
        <v/>
      </c>
      <c r="H330" s="214">
        <f>MONTH(A330)</f>
        <v/>
      </c>
      <c r="I330" s="179">
        <f>INDEX(mês[],Consolidado!H330,2)</f>
        <v/>
      </c>
      <c r="J330" s="179" t="inlineStr">
        <is>
          <t>ITAU</t>
        </is>
      </c>
      <c r="K330" s="179" t="inlineStr">
        <is>
          <t>A IDEAL</t>
        </is>
      </c>
    </row>
    <row r="331" hidden="1" s="180">
      <c r="A331" s="17" t="n">
        <v>45667</v>
      </c>
      <c r="B331" s="179" t="inlineStr">
        <is>
          <t>MAGNO - ALUGUEL ALOJAMENTO  (100,00%);</t>
        </is>
      </c>
      <c r="C331" s="8" t="n"/>
      <c r="D331" s="8" t="n">
        <v>1000</v>
      </c>
      <c r="E331" s="8" t="n">
        <v>65123.0799999998</v>
      </c>
      <c r="F331" s="213" t="inlineStr">
        <is>
          <t xml:space="preserve">ALUGUEL ALOJAMENTO </t>
        </is>
      </c>
      <c r="G331" s="172">
        <f>YEAR(A331)</f>
        <v/>
      </c>
      <c r="H331" s="214">
        <f>MONTH(A331)</f>
        <v/>
      </c>
      <c r="I331" s="179">
        <f>INDEX(mês[],Consolidado!H331,2)</f>
        <v/>
      </c>
      <c r="J331" s="179" t="inlineStr">
        <is>
          <t>ITAU</t>
        </is>
      </c>
      <c r="K331" s="179" t="inlineStr">
        <is>
          <t>A IDEAL</t>
        </is>
      </c>
    </row>
    <row r="332" hidden="1" s="180">
      <c r="A332" s="17" t="n">
        <v>45667</v>
      </c>
      <c r="B332" s="179" t="inlineStr">
        <is>
          <t>UNIMED GENILDO MÊS 01/2025 - PLANO DE SAUDE GILVAN / GENILDO (100,00%);</t>
        </is>
      </c>
      <c r="C332" s="8" t="n"/>
      <c r="D332" s="8" t="n">
        <v>3457.84</v>
      </c>
      <c r="E332" s="8" t="n">
        <v>61665.2399999998</v>
      </c>
      <c r="F332" s="213" t="inlineStr">
        <is>
          <t xml:space="preserve">PLANO DE SAUDE </t>
        </is>
      </c>
      <c r="G332" s="172">
        <f>YEAR(A332)</f>
        <v/>
      </c>
      <c r="H332" s="214">
        <f>MONTH(A332)</f>
        <v/>
      </c>
      <c r="I332" s="179">
        <f>INDEX(mês[],Consolidado!H332,2)</f>
        <v/>
      </c>
      <c r="J332" s="179" t="inlineStr">
        <is>
          <t>ITAU</t>
        </is>
      </c>
      <c r="K332" s="179" t="inlineStr">
        <is>
          <t>A IDEAL</t>
        </is>
      </c>
    </row>
    <row r="333" hidden="1" s="180">
      <c r="A333" s="17" t="n">
        <v>45667</v>
      </c>
      <c r="B333" s="179" t="inlineStr">
        <is>
          <t>UNIMED GILVAN MÊS 01/2025 - PLANO DE SAUDE GILVAN / GENILDO (100,00%);</t>
        </is>
      </c>
      <c r="C333" s="8" t="n"/>
      <c r="D333" s="8" t="n">
        <v>2345.83</v>
      </c>
      <c r="E333" s="8" t="n">
        <v>59319.4099999998</v>
      </c>
      <c r="F333" s="213" t="inlineStr">
        <is>
          <t xml:space="preserve">PLANO DE SAUDE </t>
        </is>
      </c>
      <c r="G333" s="172">
        <f>YEAR(A333)</f>
        <v/>
      </c>
      <c r="H333" s="214">
        <f>MONTH(A333)</f>
        <v/>
      </c>
      <c r="I333" s="179">
        <f>INDEX(mês[],Consolidado!H333,2)</f>
        <v/>
      </c>
      <c r="J333" s="179" t="inlineStr">
        <is>
          <t>ITAU</t>
        </is>
      </c>
      <c r="K333" s="179" t="inlineStr">
        <is>
          <t>A IDEAL</t>
        </is>
      </c>
    </row>
    <row r="334" hidden="1" s="180">
      <c r="A334" s="17" t="n">
        <v>45667</v>
      </c>
      <c r="B334" s="179" t="inlineStr">
        <is>
          <t>REFEIÇÕES COLABORADORES - REFEIÇÕES COLABORADORES (100,00%);</t>
        </is>
      </c>
      <c r="C334" s="8" t="n"/>
      <c r="D334" s="8" t="n">
        <v>391</v>
      </c>
      <c r="E334" s="8" t="n">
        <v>58928.4099999998</v>
      </c>
      <c r="F334" s="213" t="inlineStr">
        <is>
          <t>REFEIÇÕES COLABORADORES</t>
        </is>
      </c>
      <c r="G334" s="172">
        <f>YEAR(A334)</f>
        <v/>
      </c>
      <c r="H334" s="214">
        <f>MONTH(A334)</f>
        <v/>
      </c>
      <c r="I334" s="179">
        <f>INDEX(mês[],Consolidado!H334,2)</f>
        <v/>
      </c>
      <c r="J334" s="179" t="inlineStr">
        <is>
          <t>ITAU</t>
        </is>
      </c>
      <c r="K334" s="179" t="inlineStr">
        <is>
          <t>A IDEAL</t>
        </is>
      </c>
    </row>
    <row r="335" hidden="1" s="180">
      <c r="A335" s="17" t="n">
        <v>45667</v>
      </c>
      <c r="B335" s="179" t="inlineStr">
        <is>
          <t>REFEIÇÕES COLABORADORES - REFEIÇÕES COLABORADORES (100,00%);</t>
        </is>
      </c>
      <c r="C335" s="8" t="n"/>
      <c r="D335" s="8" t="n">
        <v>2260</v>
      </c>
      <c r="E335" s="8" t="n">
        <v>56668.4099999998</v>
      </c>
      <c r="F335" s="213" t="inlineStr">
        <is>
          <t>REFEIÇÕES COLABORADORES</t>
        </is>
      </c>
      <c r="G335" s="172">
        <f>YEAR(A335)</f>
        <v/>
      </c>
      <c r="H335" s="214">
        <f>MONTH(A335)</f>
        <v/>
      </c>
      <c r="I335" s="179">
        <f>INDEX(mês[],Consolidado!H335,2)</f>
        <v/>
      </c>
      <c r="J335" s="179" t="inlineStr">
        <is>
          <t>ITAU</t>
        </is>
      </c>
      <c r="K335" s="179" t="inlineStr">
        <is>
          <t>A IDEAL</t>
        </is>
      </c>
    </row>
    <row r="336" hidden="1" s="180">
      <c r="A336" s="17" t="n">
        <v>45667</v>
      </c>
      <c r="B336" s="179" t="inlineStr">
        <is>
          <t>SEGUROS EFFA / IVECO - SEGUROS DE VEICULOS  (100,00%);</t>
        </is>
      </c>
      <c r="C336" s="8" t="n"/>
      <c r="D336" s="8" t="n">
        <v>683.4</v>
      </c>
      <c r="E336" s="8" t="n">
        <v>55985.0099999998</v>
      </c>
      <c r="F336" s="213" t="inlineStr">
        <is>
          <t xml:space="preserve">SEGUROS DE VEICULOS </t>
        </is>
      </c>
      <c r="G336" s="172">
        <f>YEAR(A336)</f>
        <v/>
      </c>
      <c r="H336" s="214">
        <f>MONTH(A336)</f>
        <v/>
      </c>
      <c r="I336" s="179">
        <f>INDEX(mês[],Consolidado!H336,2)</f>
        <v/>
      </c>
      <c r="J336" s="179" t="inlineStr">
        <is>
          <t>ITAU</t>
        </is>
      </c>
      <c r="K336" s="179" t="inlineStr">
        <is>
          <t>A IDEAL</t>
        </is>
      </c>
    </row>
    <row r="337" hidden="1" s="180">
      <c r="A337" s="17" t="n">
        <v>45667</v>
      </c>
      <c r="B337" s="179" t="inlineStr">
        <is>
          <t>VALE ALIMENTAÇÃO REF. 12/2024 - VALE ALIMENTAÇÃO (100,00%);</t>
        </is>
      </c>
      <c r="C337" s="8" t="n"/>
      <c r="D337" s="8" t="n">
        <v>323</v>
      </c>
      <c r="E337" s="8" t="n">
        <v>55662.0099999998</v>
      </c>
      <c r="F337" s="213" t="inlineStr">
        <is>
          <t>VALE ALIMENTAÇÃO</t>
        </is>
      </c>
      <c r="G337" s="172">
        <f>YEAR(A337)</f>
        <v/>
      </c>
      <c r="H337" s="214">
        <f>MONTH(A337)</f>
        <v/>
      </c>
      <c r="I337" s="179">
        <f>INDEX(mês[],Consolidado!H337,2)</f>
        <v/>
      </c>
      <c r="J337" s="179" t="inlineStr">
        <is>
          <t>ITAU</t>
        </is>
      </c>
      <c r="K337" s="179" t="inlineStr">
        <is>
          <t>A IDEAL</t>
        </is>
      </c>
    </row>
    <row r="338" hidden="1" s="180">
      <c r="A338" s="17" t="n">
        <v>45667</v>
      </c>
      <c r="B338" s="179" t="inlineStr">
        <is>
          <t>VALE ALIMENTAÇÃO REF. 12/2024 - VALE ALIMENTAÇÃO (100,00%);</t>
        </is>
      </c>
      <c r="C338" s="8" t="n"/>
      <c r="D338" s="8" t="n">
        <v>1157.22</v>
      </c>
      <c r="E338" s="8" t="n">
        <v>54504.7899999998</v>
      </c>
      <c r="F338" s="213" t="inlineStr">
        <is>
          <t>VALE ALIMENTAÇÃO</t>
        </is>
      </c>
      <c r="G338" s="172">
        <f>YEAR(A338)</f>
        <v/>
      </c>
      <c r="H338" s="214">
        <f>MONTH(A338)</f>
        <v/>
      </c>
      <c r="I338" s="179">
        <f>INDEX(mês[],Consolidado!H338,2)</f>
        <v/>
      </c>
      <c r="J338" s="179" t="inlineStr">
        <is>
          <t>ITAU</t>
        </is>
      </c>
      <c r="K338" s="179" t="inlineStr">
        <is>
          <t>A IDEAL</t>
        </is>
      </c>
    </row>
    <row r="339" hidden="1" s="180">
      <c r="A339" s="17" t="n">
        <v>45667</v>
      </c>
      <c r="B339" s="179" t="inlineStr">
        <is>
          <t>VALE ALIMENTAÇÃO REF. 12/2024 - VALE ALIMENTAÇÃO (100,00%);</t>
        </is>
      </c>
      <c r="C339" s="8" t="n"/>
      <c r="D339" s="8" t="n">
        <v>1370</v>
      </c>
      <c r="E339" s="8" t="n">
        <v>53134.7899999998</v>
      </c>
      <c r="F339" s="213" t="inlineStr">
        <is>
          <t>VALE ALIMENTAÇÃO</t>
        </is>
      </c>
      <c r="G339" s="172">
        <f>YEAR(A339)</f>
        <v/>
      </c>
      <c r="H339" s="214">
        <f>MONTH(A339)</f>
        <v/>
      </c>
      <c r="I339" s="179">
        <f>INDEX(mês[],Consolidado!H339,2)</f>
        <v/>
      </c>
      <c r="J339" s="179" t="inlineStr">
        <is>
          <t>ITAU</t>
        </is>
      </c>
      <c r="K339" s="179" t="inlineStr">
        <is>
          <t>A IDEAL</t>
        </is>
      </c>
    </row>
    <row r="340" hidden="1" s="180">
      <c r="A340" s="17" t="n">
        <v>45667</v>
      </c>
      <c r="B340" s="179" t="inlineStr">
        <is>
          <t>JUNIA RAQUEL GOMES ROSA - PIX 710.380.941-00 - DESPACHANTE (100,00%);</t>
        </is>
      </c>
      <c r="C340" s="8" t="n"/>
      <c r="D340" s="8" t="n">
        <v>1159.69</v>
      </c>
      <c r="E340" s="8" t="n">
        <v>51975.09999999979</v>
      </c>
      <c r="F340" s="213" t="inlineStr">
        <is>
          <t>DESPACHANTE</t>
        </is>
      </c>
      <c r="G340" s="172">
        <f>YEAR(A340)</f>
        <v/>
      </c>
      <c r="H340" s="214">
        <f>MONTH(A340)</f>
        <v/>
      </c>
      <c r="I340" s="179">
        <f>INDEX(mês[],Consolidado!H340,2)</f>
        <v/>
      </c>
      <c r="J340" s="179" t="inlineStr">
        <is>
          <t>ITAU</t>
        </is>
      </c>
      <c r="K340" s="179" t="inlineStr">
        <is>
          <t>A IDEAL</t>
        </is>
      </c>
    </row>
    <row r="341" hidden="1" s="180">
      <c r="A341" s="17" t="n">
        <v>45667</v>
      </c>
      <c r="B341" s="179" t="inlineStr">
        <is>
          <t>CREA - SERVIÇO CREA ANUIDADE (100,00%);</t>
        </is>
      </c>
      <c r="C341" s="8" t="n"/>
      <c r="D341" s="8" t="n">
        <v>1345.98</v>
      </c>
      <c r="E341" s="8" t="n">
        <v>50629.11999999979</v>
      </c>
      <c r="F341" s="213" t="inlineStr">
        <is>
          <t>SERVIÇO CREA ANUIDADE</t>
        </is>
      </c>
      <c r="G341" s="172">
        <f>YEAR(A341)</f>
        <v/>
      </c>
      <c r="H341" s="214">
        <f>MONTH(A341)</f>
        <v/>
      </c>
      <c r="I341" s="179">
        <f>INDEX(mês[],Consolidado!H341,2)</f>
        <v/>
      </c>
      <c r="J341" s="179" t="inlineStr">
        <is>
          <t>ITAU</t>
        </is>
      </c>
      <c r="K341" s="179" t="inlineStr">
        <is>
          <t>A IDEAL</t>
        </is>
      </c>
    </row>
    <row r="342" hidden="1" s="180">
      <c r="A342" s="17" t="n">
        <v>45667</v>
      </c>
      <c r="B342" s="179" t="inlineStr">
        <is>
          <t>CREA - SERVIÇO CREA ANUIDADE (100,00%);</t>
        </is>
      </c>
      <c r="C342" s="8" t="n"/>
      <c r="D342" s="8" t="n">
        <v>569.23</v>
      </c>
      <c r="E342" s="8" t="n">
        <v>50059.88999999979</v>
      </c>
      <c r="F342" s="213" t="inlineStr">
        <is>
          <t>SERVIÇO CREA ANUIDADE</t>
        </is>
      </c>
      <c r="G342" s="172">
        <f>YEAR(A342)</f>
        <v/>
      </c>
      <c r="H342" s="214">
        <f>MONTH(A342)</f>
        <v/>
      </c>
      <c r="I342" s="179">
        <f>INDEX(mês[],Consolidado!H342,2)</f>
        <v/>
      </c>
      <c r="J342" s="179" t="inlineStr">
        <is>
          <t>ITAU</t>
        </is>
      </c>
      <c r="K342" s="179" t="inlineStr">
        <is>
          <t>A IDEAL</t>
        </is>
      </c>
    </row>
    <row r="343" hidden="1" s="180">
      <c r="A343" s="17" t="n">
        <v>45667</v>
      </c>
      <c r="B343" s="179" t="inlineStr">
        <is>
          <t>CREA - SERVIÇO CREA ANUIDADE (100,00%);</t>
        </is>
      </c>
      <c r="C343" s="8" t="n"/>
      <c r="D343" s="8" t="n">
        <v>1345.99</v>
      </c>
      <c r="E343" s="8" t="n">
        <v>48713.89999999979</v>
      </c>
      <c r="F343" s="213" t="inlineStr">
        <is>
          <t>SERVIÇO CREA ANUIDADE</t>
        </is>
      </c>
      <c r="G343" s="172">
        <f>YEAR(A343)</f>
        <v/>
      </c>
      <c r="H343" s="214">
        <f>MONTH(A343)</f>
        <v/>
      </c>
      <c r="I343" s="179">
        <f>INDEX(mês[],Consolidado!H343,2)</f>
        <v/>
      </c>
      <c r="J343" s="179" t="inlineStr">
        <is>
          <t>ITAU</t>
        </is>
      </c>
      <c r="K343" s="179" t="inlineStr">
        <is>
          <t>A IDEAL</t>
        </is>
      </c>
    </row>
    <row r="344" hidden="1" s="180">
      <c r="A344" s="17" t="n">
        <v>45667</v>
      </c>
      <c r="B344" s="179" t="inlineStr">
        <is>
          <t>CREA - SERVIÇO CREA ANUIDADE (100,00%);</t>
        </is>
      </c>
      <c r="C344" s="8" t="n"/>
      <c r="D344" s="8" t="n">
        <v>2224.46</v>
      </c>
      <c r="E344" s="8" t="n">
        <v>46489.43999999979</v>
      </c>
      <c r="F344" s="213" t="inlineStr">
        <is>
          <t>SERVIÇO CREA ANUIDADE</t>
        </is>
      </c>
      <c r="G344" s="172">
        <f>YEAR(A344)</f>
        <v/>
      </c>
      <c r="H344" s="214">
        <f>MONTH(A344)</f>
        <v/>
      </c>
      <c r="I344" s="179">
        <f>INDEX(mês[],Consolidado!H344,2)</f>
        <v/>
      </c>
      <c r="J344" s="179" t="inlineStr">
        <is>
          <t>ITAU</t>
        </is>
      </c>
      <c r="K344" s="179" t="inlineStr">
        <is>
          <t>A IDEAL</t>
        </is>
      </c>
    </row>
    <row r="345" hidden="1" s="180">
      <c r="A345" s="17" t="n">
        <v>45667</v>
      </c>
      <c r="B345" s="179" t="inlineStr">
        <is>
          <t>FRANCISCO EUDES DE ANDRADE DANTAS - ACERTO RESCISORIOS  (100,00%);</t>
        </is>
      </c>
      <c r="C345" s="8" t="n"/>
      <c r="D345" s="8" t="n">
        <v>2867.26</v>
      </c>
      <c r="E345" s="8" t="n">
        <v>43622.17999999979</v>
      </c>
      <c r="F345" s="213" t="inlineStr">
        <is>
          <t xml:space="preserve">ACERTO RESCISORIOS </t>
        </is>
      </c>
      <c r="G345" s="172">
        <f>YEAR(A345)</f>
        <v/>
      </c>
      <c r="H345" s="214">
        <f>MONTH(A345)</f>
        <v/>
      </c>
      <c r="I345" s="179">
        <f>INDEX(mês[],Consolidado!H345,2)</f>
        <v/>
      </c>
      <c r="J345" s="179" t="inlineStr">
        <is>
          <t>ITAU</t>
        </is>
      </c>
      <c r="K345" s="179" t="inlineStr">
        <is>
          <t>A IDEAL</t>
        </is>
      </c>
    </row>
    <row r="346" hidden="1" s="180">
      <c r="A346" s="17" t="n">
        <v>45667</v>
      </c>
      <c r="B346" s="179" t="inlineStr">
        <is>
          <t>FRANCISCO EUDES DE ANDRADE DANTAS - MULTA RESCISORIAS FGTS (100,00%);</t>
        </is>
      </c>
      <c r="C346" s="8" t="n"/>
      <c r="D346" s="8" t="n">
        <v>814.21</v>
      </c>
      <c r="E346" s="8" t="n">
        <v>42807.96999999979</v>
      </c>
      <c r="F346" s="213" t="inlineStr">
        <is>
          <t>MULTA RESCISORIAS FGTS</t>
        </is>
      </c>
      <c r="G346" s="172">
        <f>YEAR(A346)</f>
        <v/>
      </c>
      <c r="H346" s="214">
        <f>MONTH(A346)</f>
        <v/>
      </c>
      <c r="I346" s="179">
        <f>INDEX(mês[],Consolidado!H346,2)</f>
        <v/>
      </c>
      <c r="J346" s="179" t="inlineStr">
        <is>
          <t>ITAU</t>
        </is>
      </c>
      <c r="K346" s="179" t="inlineStr">
        <is>
          <t>A IDEAL</t>
        </is>
      </c>
    </row>
    <row r="347" hidden="1" s="180">
      <c r="A347" s="17" t="n">
        <v>45667</v>
      </c>
      <c r="B347" s="179" t="inlineStr">
        <is>
          <t>DENILSON RAMOS VIDAL - ACERTO RESCISORIOS  (100,00%);</t>
        </is>
      </c>
      <c r="C347" s="8" t="n"/>
      <c r="D347" s="8" t="n">
        <v>12803.65</v>
      </c>
      <c r="E347" s="8" t="n">
        <v>30004.31999999979</v>
      </c>
      <c r="F347" s="213" t="inlineStr">
        <is>
          <t xml:space="preserve">ACERTO RESCISORIOS </t>
        </is>
      </c>
      <c r="G347" s="172">
        <f>YEAR(A347)</f>
        <v/>
      </c>
      <c r="H347" s="214">
        <f>MONTH(A347)</f>
        <v/>
      </c>
      <c r="I347" s="179">
        <f>INDEX(mês[],Consolidado!H347,2)</f>
        <v/>
      </c>
      <c r="J347" s="179" t="inlineStr">
        <is>
          <t>ITAU</t>
        </is>
      </c>
      <c r="K347" s="179" t="inlineStr">
        <is>
          <t>A IDEAL</t>
        </is>
      </c>
    </row>
    <row r="348" hidden="1" s="180">
      <c r="A348" s="17" t="n">
        <v>45667</v>
      </c>
      <c r="B348" s="179" t="inlineStr">
        <is>
          <t>CAIXA ROTATIVO MES JAN A FEV 2025 - FRETE MATERIAIS E EQUIPAMENTOS (40,00%)</t>
        </is>
      </c>
      <c r="C348" s="8" t="n"/>
      <c r="D348" s="8" t="n">
        <v>400</v>
      </c>
      <c r="E348" s="8" t="n">
        <v>29604.31999999979</v>
      </c>
      <c r="F348" s="213" t="inlineStr">
        <is>
          <t>FRETE MATERIAIS E EQUIPAMENTOS</t>
        </is>
      </c>
      <c r="G348" s="172">
        <f>YEAR(A348)</f>
        <v/>
      </c>
      <c r="H348" s="214">
        <f>MONTH(A348)</f>
        <v/>
      </c>
      <c r="I348" s="179">
        <f>INDEX(mês[],Consolidado!H348,2)</f>
        <v/>
      </c>
      <c r="J348" s="179" t="inlineStr">
        <is>
          <t>ITAU</t>
        </is>
      </c>
      <c r="K348" s="179" t="inlineStr">
        <is>
          <t>A IDEAL</t>
        </is>
      </c>
    </row>
    <row r="349" hidden="1" s="180">
      <c r="A349" s="17" t="n">
        <v>45667</v>
      </c>
      <c r="B349" s="174" t="inlineStr">
        <is>
          <t>CAIXA ROTATIVO MES JAN A FEV 2025 -MATERIAIS DE LIMPEZA / HIGIENE  (35,00%)</t>
        </is>
      </c>
      <c r="C349" s="8" t="n"/>
      <c r="D349" s="8" t="n">
        <v>350</v>
      </c>
      <c r="E349" s="8" t="n">
        <v>29254.31999999979</v>
      </c>
      <c r="F349" s="213" t="inlineStr">
        <is>
          <t xml:space="preserve">MATERIAIS DE LIMPEZA / HIGIENE </t>
        </is>
      </c>
      <c r="G349" s="172">
        <f>YEAR(A349)</f>
        <v/>
      </c>
      <c r="H349" s="214">
        <f>MONTH(A349)</f>
        <v/>
      </c>
      <c r="I349" s="179">
        <f>INDEX(mês[],Consolidado!H349,2)</f>
        <v/>
      </c>
      <c r="J349" s="179" t="inlineStr">
        <is>
          <t>ITAU</t>
        </is>
      </c>
      <c r="K349" s="179" t="inlineStr">
        <is>
          <t>A IDEAL</t>
        </is>
      </c>
    </row>
    <row r="350" hidden="1" s="180">
      <c r="A350" s="17" t="n">
        <v>45667</v>
      </c>
      <c r="B350" s="179" t="inlineStr">
        <is>
          <t>CAIXA ROTATIVO MES JAN A FEV 2025 -MATERIAIS DE CONSUMO EM OBRAS  (25,00%)</t>
        </is>
      </c>
      <c r="C350" s="8" t="n"/>
      <c r="D350" s="8" t="n">
        <v>250</v>
      </c>
      <c r="E350" s="8" t="n">
        <v>29004.31999999979</v>
      </c>
      <c r="F350" s="213" t="inlineStr">
        <is>
          <t xml:space="preserve">MATERIAIS DE CONSUMO EM OBRAS </t>
        </is>
      </c>
      <c r="G350" s="172">
        <f>YEAR(A350)</f>
        <v/>
      </c>
      <c r="H350" s="214">
        <f>MONTH(A350)</f>
        <v/>
      </c>
      <c r="I350" s="179">
        <f>INDEX(mês[],Consolidado!H350,2)</f>
        <v/>
      </c>
      <c r="J350" s="179" t="inlineStr">
        <is>
          <t>ITAU</t>
        </is>
      </c>
      <c r="K350" s="179" t="inlineStr">
        <is>
          <t>A IDEAL</t>
        </is>
      </c>
    </row>
    <row r="351" hidden="1" s="180">
      <c r="A351" s="17" t="n">
        <v>45667</v>
      </c>
      <c r="B351" s="179" t="inlineStr">
        <is>
          <t>DENILSON RAMOS VIDAL - MULTA RESCISORIAS FGTS (100,00%);</t>
        </is>
      </c>
      <c r="C351" s="8" t="n"/>
      <c r="D351" s="8" t="n">
        <v>7557.02</v>
      </c>
      <c r="E351" s="8" t="n">
        <v>21447.29999999979</v>
      </c>
      <c r="F351" s="213" t="inlineStr">
        <is>
          <t>MULTA RESCISORIAS FGTS</t>
        </is>
      </c>
      <c r="G351" s="172">
        <f>YEAR(A351)</f>
        <v/>
      </c>
      <c r="H351" s="214">
        <f>MONTH(A351)</f>
        <v/>
      </c>
      <c r="I351" s="179">
        <f>INDEX(mês[],Consolidado!H351,2)</f>
        <v/>
      </c>
      <c r="J351" s="179" t="inlineStr">
        <is>
          <t>ITAU</t>
        </is>
      </c>
      <c r="K351" s="179" t="inlineStr">
        <is>
          <t>A IDEAL</t>
        </is>
      </c>
    </row>
    <row r="352" hidden="1" s="180">
      <c r="A352" s="17" t="n">
        <v>45667</v>
      </c>
      <c r="B352" s="179" t="inlineStr">
        <is>
          <t>FRETE SÃO LUIS X PAULINO NEVES - FRETE TRANSPORTADORA (100,00%);</t>
        </is>
      </c>
      <c r="C352" s="8" t="n"/>
      <c r="D352" s="8" t="n">
        <v>400</v>
      </c>
      <c r="E352" s="8" t="n">
        <v>21047.29999999979</v>
      </c>
      <c r="F352" s="213" t="inlineStr">
        <is>
          <t>FRETE TRANSPORTADORA</t>
        </is>
      </c>
      <c r="G352" s="172">
        <f>YEAR(A352)</f>
        <v/>
      </c>
      <c r="H352" s="214">
        <f>MONTH(A352)</f>
        <v/>
      </c>
      <c r="I352" s="179">
        <f>INDEX(mês[],Consolidado!H352,2)</f>
        <v/>
      </c>
      <c r="J352" s="179" t="inlineStr">
        <is>
          <t>ITAU</t>
        </is>
      </c>
      <c r="K352" s="179" t="inlineStr">
        <is>
          <t>A IDEAL</t>
        </is>
      </c>
    </row>
    <row r="353" hidden="1" s="180">
      <c r="A353" s="17" t="n">
        <v>45667</v>
      </c>
      <c r="B353" s="179" t="inlineStr">
        <is>
          <t>INSPEÇÃO EQUIPAMENTOS - COMPRESSOR E MAQUINA JATO - SERVIÇO LAUDO TECNICO (100,00%);</t>
        </is>
      </c>
      <c r="C353" s="8" t="n"/>
      <c r="D353" s="8" t="n">
        <v>3374</v>
      </c>
      <c r="E353" s="8" t="n">
        <v>17673.29999999979</v>
      </c>
      <c r="F353" s="213" t="inlineStr">
        <is>
          <t>SERVIÇO LAUDO TECNICO</t>
        </is>
      </c>
      <c r="G353" s="172">
        <f>YEAR(A353)</f>
        <v/>
      </c>
      <c r="H353" s="214">
        <f>MONTH(A353)</f>
        <v/>
      </c>
      <c r="I353" s="179">
        <f>INDEX(mês[],Consolidado!H353,2)</f>
        <v/>
      </c>
      <c r="J353" s="179" t="inlineStr">
        <is>
          <t>ITAU</t>
        </is>
      </c>
      <c r="K353" s="179" t="inlineStr">
        <is>
          <t>A IDEAL</t>
        </is>
      </c>
    </row>
    <row r="354" hidden="1" s="180">
      <c r="A354" s="17" t="n">
        <v>45667</v>
      </c>
      <c r="B354" s="179" t="inlineStr">
        <is>
          <t>VALE ALIMENTAÇÃO 12/2024 - VALE ALIMENTAÇÃO (100,00%);</t>
        </is>
      </c>
      <c r="C354" s="8" t="n"/>
      <c r="D354" s="8" t="n">
        <v>370</v>
      </c>
      <c r="E354" s="8" t="n">
        <v>17303.29999999979</v>
      </c>
      <c r="F354" s="213" t="inlineStr">
        <is>
          <t>VALE ALIMENTAÇÃO</t>
        </is>
      </c>
      <c r="G354" s="172">
        <f>YEAR(A354)</f>
        <v/>
      </c>
      <c r="H354" s="214">
        <f>MONTH(A354)</f>
        <v/>
      </c>
      <c r="I354" s="179">
        <f>INDEX(mês[],Consolidado!H354,2)</f>
        <v/>
      </c>
      <c r="J354" s="179" t="inlineStr">
        <is>
          <t>ITAU</t>
        </is>
      </c>
      <c r="K354" s="179" t="inlineStr">
        <is>
          <t>A IDEAL</t>
        </is>
      </c>
    </row>
    <row r="355" hidden="1" s="180">
      <c r="A355" s="17" t="n">
        <v>45667</v>
      </c>
      <c r="B355" s="179" t="inlineStr">
        <is>
          <t>ENCOMENDA GOIÂNIA X CATALÃO - FRETE TRANSPORTADORA (100,00%);</t>
        </is>
      </c>
      <c r="C355" s="8" t="n"/>
      <c r="D355" s="8" t="n">
        <v>120</v>
      </c>
      <c r="E355" s="8" t="n">
        <v>17183.29999999979</v>
      </c>
      <c r="F355" s="213" t="inlineStr">
        <is>
          <t>FRETE TRANSPORTADORA</t>
        </is>
      </c>
      <c r="G355" s="172">
        <f>YEAR(A355)</f>
        <v/>
      </c>
      <c r="H355" s="214">
        <f>MONTH(A355)</f>
        <v/>
      </c>
      <c r="I355" s="179">
        <f>INDEX(mês[],Consolidado!H355,2)</f>
        <v/>
      </c>
      <c r="J355" s="179" t="inlineStr">
        <is>
          <t>ITAU</t>
        </is>
      </c>
      <c r="K355" s="179" t="inlineStr">
        <is>
          <t>A IDEAL</t>
        </is>
      </c>
    </row>
    <row r="356" hidden="1" s="180">
      <c r="A356" s="17" t="n">
        <v>45667</v>
      </c>
      <c r="B356" s="179" t="inlineStr">
        <is>
          <t>COMBUSTIVEL ADM - COMBUSTIVEL VEICULOS (100,00%);</t>
        </is>
      </c>
      <c r="C356" s="8" t="n"/>
      <c r="D356" s="8" t="n">
        <v>25</v>
      </c>
      <c r="E356" s="8" t="n">
        <v>17158.29999999979</v>
      </c>
      <c r="F356" s="213" t="inlineStr">
        <is>
          <t>COMBUSTIVEL VEICULOS</t>
        </is>
      </c>
      <c r="G356" s="172">
        <f>YEAR(A356)</f>
        <v/>
      </c>
      <c r="H356" s="214">
        <f>MONTH(A356)</f>
        <v/>
      </c>
      <c r="I356" s="179">
        <f>INDEX(mês[],Consolidado!H356,2)</f>
        <v/>
      </c>
      <c r="J356" s="179" t="inlineStr">
        <is>
          <t>ITAU</t>
        </is>
      </c>
      <c r="K356" s="179" t="inlineStr">
        <is>
          <t>A IDEAL</t>
        </is>
      </c>
    </row>
    <row r="357" hidden="1" s="180">
      <c r="A357" s="17" t="n">
        <v>45667</v>
      </c>
      <c r="B357" s="179" t="inlineStr">
        <is>
          <t>REFEIÇÕES COLABORADORES - REFEIÇÕES COLABORADORES (100,00%);</t>
        </is>
      </c>
      <c r="C357" s="8" t="n"/>
      <c r="D357" s="8" t="n">
        <v>128</v>
      </c>
      <c r="E357" s="8" t="n">
        <v>17030.29999999979</v>
      </c>
      <c r="F357" s="213" t="inlineStr">
        <is>
          <t>REFEIÇÕES COLABORADORES</t>
        </is>
      </c>
      <c r="G357" s="172">
        <f>YEAR(A357)</f>
        <v/>
      </c>
      <c r="H357" s="214">
        <f>MONTH(A357)</f>
        <v/>
      </c>
      <c r="I357" s="179">
        <f>INDEX(mês[],Consolidado!H357,2)</f>
        <v/>
      </c>
      <c r="J357" s="179" t="inlineStr">
        <is>
          <t>ITAU</t>
        </is>
      </c>
      <c r="K357" s="179" t="inlineStr">
        <is>
          <t>A IDEAL</t>
        </is>
      </c>
    </row>
    <row r="358" hidden="1" s="180">
      <c r="A358" s="17" t="n">
        <v>45667</v>
      </c>
      <c r="B358" s="179" t="inlineStr">
        <is>
          <t>MARIA ANGELA P LOPES - ALUGUEL ALOJAMENTO  (100,00%);</t>
        </is>
      </c>
      <c r="C358" s="8" t="n"/>
      <c r="D358" s="8" t="n">
        <v>2118</v>
      </c>
      <c r="E358" s="8" t="n">
        <v>14912.29999999979</v>
      </c>
      <c r="F358" s="213" t="inlineStr">
        <is>
          <t xml:space="preserve">ALUGUEL ALOJAMENTO </t>
        </is>
      </c>
      <c r="G358" s="172">
        <f>YEAR(A358)</f>
        <v/>
      </c>
      <c r="H358" s="214">
        <f>MONTH(A358)</f>
        <v/>
      </c>
      <c r="I358" s="179">
        <f>INDEX(mês[],Consolidado!H358,2)</f>
        <v/>
      </c>
      <c r="J358" s="179" t="inlineStr">
        <is>
          <t>ITAU</t>
        </is>
      </c>
      <c r="K358" s="179" t="inlineStr">
        <is>
          <t>A IDEAL</t>
        </is>
      </c>
    </row>
    <row r="359" hidden="1" s="180">
      <c r="A359" s="17" t="n">
        <v>45667</v>
      </c>
      <c r="B359" s="179" t="inlineStr">
        <is>
          <t>MARIA ANGELA P LOPES - ALUGUEL ALOJAMENTO  (100,00%);</t>
        </is>
      </c>
      <c r="C359" s="8" t="n"/>
      <c r="D359" s="8" t="n">
        <v>1412</v>
      </c>
      <c r="E359" s="8" t="n">
        <v>13500.29999999979</v>
      </c>
      <c r="F359" s="213" t="inlineStr">
        <is>
          <t xml:space="preserve">ALUGUEL ALOJAMENTO </t>
        </is>
      </c>
      <c r="G359" s="172">
        <f>YEAR(A359)</f>
        <v/>
      </c>
      <c r="H359" s="214">
        <f>MONTH(A359)</f>
        <v/>
      </c>
      <c r="I359" s="179">
        <f>INDEX(mês[],Consolidado!H359,2)</f>
        <v/>
      </c>
      <c r="J359" s="179" t="inlineStr">
        <is>
          <t>ITAU</t>
        </is>
      </c>
      <c r="K359" s="179" t="inlineStr">
        <is>
          <t>A IDEAL</t>
        </is>
      </c>
    </row>
    <row r="360" hidden="1" s="180">
      <c r="A360" s="17" t="n">
        <v>45667</v>
      </c>
      <c r="B360" s="179" t="inlineStr">
        <is>
          <t>R. DOS INCONFIDENTES Nº 395 / ALUGUEL JULIANO  10-01 a 10-02 - ALUGUEL ALOJAMENTO  (100,00%);</t>
        </is>
      </c>
      <c r="C360" s="8" t="n"/>
      <c r="D360" s="8" t="n">
        <v>3200</v>
      </c>
      <c r="E360" s="8" t="n">
        <v>10300.29999999979</v>
      </c>
      <c r="F360" s="213" t="inlineStr">
        <is>
          <t xml:space="preserve">ALUGUEL ALOJAMENTO </t>
        </is>
      </c>
      <c r="G360" s="172">
        <f>YEAR(A360)</f>
        <v/>
      </c>
      <c r="H360" s="214">
        <f>MONTH(A360)</f>
        <v/>
      </c>
      <c r="I360" s="179">
        <f>INDEX(mês[],Consolidado!H360,2)</f>
        <v/>
      </c>
      <c r="J360" s="179" t="inlineStr">
        <is>
          <t>ITAU</t>
        </is>
      </c>
      <c r="K360" s="179" t="inlineStr">
        <is>
          <t>A IDEAL</t>
        </is>
      </c>
    </row>
    <row r="361" hidden="1" s="180">
      <c r="A361" s="17" t="n">
        <v>45667</v>
      </c>
      <c r="B361" s="179" t="inlineStr">
        <is>
          <t>REF. 10/01 A 10/02 - SERVIÇO LIMPEZA ALOJAMENTO/ESCRITORIO (100,00%);</t>
        </is>
      </c>
      <c r="C361" s="8" t="n"/>
      <c r="D361" s="8" t="n">
        <v>900</v>
      </c>
      <c r="E361" s="8" t="n">
        <v>9400.299999999788</v>
      </c>
      <c r="F361" s="213" t="inlineStr">
        <is>
          <t>SERVIÇO LIMPEZA ALOJAMENTO/ESCRITORIO</t>
        </is>
      </c>
      <c r="G361" s="172">
        <f>YEAR(A361)</f>
        <v/>
      </c>
      <c r="H361" s="214">
        <f>MONTH(A361)</f>
        <v/>
      </c>
      <c r="I361" s="179">
        <f>INDEX(mês[],Consolidado!H361,2)</f>
        <v/>
      </c>
      <c r="J361" s="179" t="inlineStr">
        <is>
          <t>ITAU</t>
        </is>
      </c>
      <c r="K361" s="179" t="inlineStr">
        <is>
          <t>A IDEAL</t>
        </is>
      </c>
    </row>
    <row r="362" hidden="1" s="180">
      <c r="A362" s="17" t="n">
        <v>45667</v>
      </c>
      <c r="B362" s="179" t="inlineStr">
        <is>
          <t>REFEIÇÕES COLABORADORES - REFEIÇÕES COLABORADORES (100,00%);</t>
        </is>
      </c>
      <c r="C362" s="8" t="n"/>
      <c r="D362" s="8" t="n">
        <v>2584</v>
      </c>
      <c r="E362" s="8" t="n">
        <v>6816.299999999788</v>
      </c>
      <c r="F362" s="213" t="inlineStr">
        <is>
          <t>REFEIÇÕES COLABORADORES</t>
        </is>
      </c>
      <c r="G362" s="172">
        <f>YEAR(A362)</f>
        <v/>
      </c>
      <c r="H362" s="214">
        <f>MONTH(A362)</f>
        <v/>
      </c>
      <c r="I362" s="179">
        <f>INDEX(mês[],Consolidado!H362,2)</f>
        <v/>
      </c>
      <c r="J362" s="179" t="inlineStr">
        <is>
          <t>ITAU</t>
        </is>
      </c>
      <c r="K362" s="179" t="inlineStr">
        <is>
          <t>A IDEAL</t>
        </is>
      </c>
    </row>
    <row r="363" hidden="1" s="180">
      <c r="A363" s="17" t="n">
        <v>45667</v>
      </c>
      <c r="B363" s="179" t="inlineStr">
        <is>
          <t>REFEIÇÕES COLABORADORES - REFEIÇÕES COLABORADORES (100,00%);</t>
        </is>
      </c>
      <c r="C363" s="8" t="n"/>
      <c r="D363" s="8" t="n">
        <v>495</v>
      </c>
      <c r="E363" s="8" t="n">
        <v>6321.299999999788</v>
      </c>
      <c r="F363" s="213" t="inlineStr">
        <is>
          <t>REFEIÇÕES COLABORADORES</t>
        </is>
      </c>
      <c r="G363" s="172">
        <f>YEAR(A363)</f>
        <v/>
      </c>
      <c r="H363" s="214">
        <f>MONTH(A363)</f>
        <v/>
      </c>
      <c r="I363" s="179">
        <f>INDEX(mês[],Consolidado!H363,2)</f>
        <v/>
      </c>
      <c r="J363" s="179" t="inlineStr">
        <is>
          <t>ITAU</t>
        </is>
      </c>
      <c r="K363" s="179" t="inlineStr">
        <is>
          <t>A IDEAL</t>
        </is>
      </c>
    </row>
    <row r="364" hidden="1" s="180">
      <c r="A364" s="17" t="n">
        <v>45667</v>
      </c>
      <c r="B364" s="179" t="inlineStr">
        <is>
          <t>CAMINHÃO PRANCHA P/ RETIRADA DE COMPRESSOR - FRETE MATERIAIS E EQUIPAMENTOS (100,00%);</t>
        </is>
      </c>
      <c r="C364" s="8" t="n"/>
      <c r="D364" s="8" t="n">
        <v>400</v>
      </c>
      <c r="E364" s="8" t="n">
        <v>5921.299999999788</v>
      </c>
      <c r="F364" s="213" t="inlineStr">
        <is>
          <t>FRETE MATERIAIS E EQUIPAMENTOS</t>
        </is>
      </c>
      <c r="G364" s="172">
        <f>YEAR(A364)</f>
        <v/>
      </c>
      <c r="H364" s="214">
        <f>MONTH(A364)</f>
        <v/>
      </c>
      <c r="I364" s="179">
        <f>INDEX(mês[],Consolidado!H364,2)</f>
        <v/>
      </c>
      <c r="J364" s="179" t="inlineStr">
        <is>
          <t>ITAU</t>
        </is>
      </c>
      <c r="K364" s="179" t="inlineStr">
        <is>
          <t>A IDEAL</t>
        </is>
      </c>
    </row>
    <row r="365" hidden="1" s="180">
      <c r="A365" s="17" t="n">
        <v>45667</v>
      </c>
      <c r="B365" s="179" t="inlineStr">
        <is>
          <t>MECANISMO DE ACELERAÇÃO DO COMPRESSOR - MANUTENÇÃO/PEÇAS MAQUINAS E EQUIPAMENTOS (100,00%);</t>
        </is>
      </c>
      <c r="C365" s="8" t="n"/>
      <c r="D365" s="8" t="n">
        <v>1600</v>
      </c>
      <c r="E365" s="8" t="n">
        <v>4321.299999999788</v>
      </c>
      <c r="F365" s="213" t="inlineStr">
        <is>
          <t>MANUTENÇÃO/PEÇAS MAQUINAS E EQUIPAMENTOS</t>
        </is>
      </c>
      <c r="G365" s="172">
        <f>YEAR(A365)</f>
        <v/>
      </c>
      <c r="H365" s="214">
        <f>MONTH(A365)</f>
        <v/>
      </c>
      <c r="I365" s="179">
        <f>INDEX(mês[],Consolidado!H365,2)</f>
        <v/>
      </c>
      <c r="J365" s="179" t="inlineStr">
        <is>
          <t>ITAU</t>
        </is>
      </c>
      <c r="K365" s="179" t="inlineStr">
        <is>
          <t>A IDEAL</t>
        </is>
      </c>
    </row>
    <row r="366" hidden="1" s="180">
      <c r="A366" s="17" t="n">
        <v>45667</v>
      </c>
      <c r="B366" s="179" t="inlineStr">
        <is>
          <t>TRANSFERÊNCIA ENTRE BANCOS ITAÚ ANDAIMES X ITAÚ - Transferência entre Bancos (100,00%);</t>
        </is>
      </c>
      <c r="C366" s="8" t="n">
        <v>100000</v>
      </c>
      <c r="E366" s="8" t="n">
        <v>104321.2999999998</v>
      </c>
      <c r="F366" s="213" t="inlineStr">
        <is>
          <t>Transferência Recebida</t>
        </is>
      </c>
      <c r="G366" s="172">
        <f>YEAR(A366)</f>
        <v/>
      </c>
      <c r="H366" s="214">
        <f>MONTH(A366)</f>
        <v/>
      </c>
      <c r="I366" s="179">
        <f>INDEX(mês[],Consolidado!H366,2)</f>
        <v/>
      </c>
      <c r="J366" s="179" t="inlineStr">
        <is>
          <t>ITAU</t>
        </is>
      </c>
      <c r="K366" s="179" t="inlineStr">
        <is>
          <t>A IDEAL</t>
        </is>
      </c>
    </row>
    <row r="367" hidden="1" s="180">
      <c r="A367" s="17" t="n">
        <v>45667</v>
      </c>
      <c r="B367" s="179" t="inlineStr">
        <is>
          <t>ALIMENTAÇÃO ADM - ALIMENTAÇÃO ADM (100,00%);</t>
        </is>
      </c>
      <c r="C367" s="8" t="n"/>
      <c r="D367" s="8" t="n">
        <v>8.49</v>
      </c>
      <c r="E367" s="8" t="n">
        <v>104312.8099999998</v>
      </c>
      <c r="F367" s="213" t="inlineStr">
        <is>
          <t>ALIMENTAÇÃO ADM</t>
        </is>
      </c>
      <c r="G367" s="172">
        <f>YEAR(A367)</f>
        <v/>
      </c>
      <c r="H367" s="214">
        <f>MONTH(A367)</f>
        <v/>
      </c>
      <c r="I367" s="179">
        <f>INDEX(mês[],Consolidado!H367,2)</f>
        <v/>
      </c>
      <c r="J367" s="179" t="inlineStr">
        <is>
          <t>ITAU</t>
        </is>
      </c>
      <c r="K367" s="179" t="inlineStr">
        <is>
          <t>A IDEAL</t>
        </is>
      </c>
    </row>
    <row r="368" hidden="1" s="180">
      <c r="A368" s="17" t="n">
        <v>45670</v>
      </c>
      <c r="B368" s="179" t="inlineStr">
        <is>
          <t>R. DAS ANGÉLICAS S/N REF. 12/2024 - AGUA ADM (100,00%);</t>
        </is>
      </c>
      <c r="C368" s="8" t="n"/>
      <c r="D368" s="8" t="n">
        <v>177.88</v>
      </c>
      <c r="E368" s="8" t="n">
        <v>104134.9299999998</v>
      </c>
      <c r="F368" s="213" t="inlineStr">
        <is>
          <t>AGUA ADM</t>
        </is>
      </c>
      <c r="G368" s="172">
        <f>YEAR(A368)</f>
        <v/>
      </c>
      <c r="H368" s="214">
        <f>MONTH(A368)</f>
        <v/>
      </c>
      <c r="I368" s="179">
        <f>INDEX(mês[],Consolidado!H368,2)</f>
        <v/>
      </c>
      <c r="J368" s="179" t="inlineStr">
        <is>
          <t>ITAU</t>
        </is>
      </c>
      <c r="K368" s="179" t="inlineStr">
        <is>
          <t>A IDEAL</t>
        </is>
      </c>
    </row>
    <row r="369" hidden="1" s="180">
      <c r="A369" s="17" t="n">
        <v>45670</v>
      </c>
      <c r="B369" s="179" t="inlineStr">
        <is>
          <t>R. NOVA, 70 SN REF. 12/2024 - ENERGIA ALOJAMENTO (100,00%);</t>
        </is>
      </c>
      <c r="C369" s="8" t="n"/>
      <c r="D369" s="8" t="n">
        <v>193.89</v>
      </c>
      <c r="E369" s="8" t="n">
        <v>103941.0399999998</v>
      </c>
      <c r="F369" s="213" t="inlineStr">
        <is>
          <t>ENERGIA ALOJAMENTO</t>
        </is>
      </c>
      <c r="G369" s="172">
        <f>YEAR(A369)</f>
        <v/>
      </c>
      <c r="H369" s="214">
        <f>MONTH(A369)</f>
        <v/>
      </c>
      <c r="I369" s="179">
        <f>INDEX(mês[],Consolidado!H369,2)</f>
        <v/>
      </c>
      <c r="J369" s="179" t="inlineStr">
        <is>
          <t>ITAU</t>
        </is>
      </c>
      <c r="K369" s="179" t="inlineStr">
        <is>
          <t>A IDEAL</t>
        </is>
      </c>
    </row>
    <row r="370" hidden="1" s="180">
      <c r="A370" s="17" t="n">
        <v>45670</v>
      </c>
      <c r="B370" s="179" t="inlineStr">
        <is>
          <t>AV. LENCOIS, 5 REF. 12/2024 - ENERGIA ALOJAMENTO (100,00%);</t>
        </is>
      </c>
      <c r="C370" s="8" t="n"/>
      <c r="D370" s="8" t="n">
        <v>198.25</v>
      </c>
      <c r="E370" s="8" t="n">
        <v>103742.7899999998</v>
      </c>
      <c r="F370" s="213" t="inlineStr">
        <is>
          <t>ENERGIA ALOJAMENTO</t>
        </is>
      </c>
      <c r="G370" s="172">
        <f>YEAR(A370)</f>
        <v/>
      </c>
      <c r="H370" s="214">
        <f>MONTH(A370)</f>
        <v/>
      </c>
      <c r="I370" s="179">
        <f>INDEX(mês[],Consolidado!H370,2)</f>
        <v/>
      </c>
      <c r="J370" s="179" t="inlineStr">
        <is>
          <t>ITAU</t>
        </is>
      </c>
      <c r="K370" s="179" t="inlineStr">
        <is>
          <t>A IDEAL</t>
        </is>
      </c>
    </row>
    <row r="371" hidden="1" s="180">
      <c r="A371" s="17" t="n">
        <v>45670</v>
      </c>
      <c r="B371" s="179" t="inlineStr">
        <is>
          <t>R. MIGUEL LIMA , SN REF. 12/2024 - ENERGIA ALOJAMENTO (100,00%);</t>
        </is>
      </c>
      <c r="C371" s="8" t="n"/>
      <c r="D371" s="8" t="n">
        <v>363.38</v>
      </c>
      <c r="E371" s="8" t="n">
        <v>103379.4099999998</v>
      </c>
      <c r="F371" s="213" t="inlineStr">
        <is>
          <t>ENERGIA ALOJAMENTO</t>
        </is>
      </c>
      <c r="G371" s="172">
        <f>YEAR(A371)</f>
        <v/>
      </c>
      <c r="H371" s="214">
        <f>MONTH(A371)</f>
        <v/>
      </c>
      <c r="I371" s="179">
        <f>INDEX(mês[],Consolidado!H371,2)</f>
        <v/>
      </c>
      <c r="J371" s="179" t="inlineStr">
        <is>
          <t>ITAU</t>
        </is>
      </c>
      <c r="K371" s="179" t="inlineStr">
        <is>
          <t>A IDEAL</t>
        </is>
      </c>
    </row>
    <row r="372" hidden="1" s="180">
      <c r="A372" s="17" t="n">
        <v>45670</v>
      </c>
      <c r="B372" s="179" t="inlineStr">
        <is>
          <t>YCARO GOMES MENDONÇA - FERIAS  (100,00%);</t>
        </is>
      </c>
      <c r="C372" s="8" t="n"/>
      <c r="D372" s="8" t="n">
        <v>5642.27</v>
      </c>
      <c r="E372" s="8" t="n">
        <v>97737.13999999977</v>
      </c>
      <c r="F372" s="213" t="inlineStr">
        <is>
          <t xml:space="preserve">FERIAS </t>
        </is>
      </c>
      <c r="G372" s="172">
        <f>YEAR(A372)</f>
        <v/>
      </c>
      <c r="H372" s="214">
        <f>MONTH(A372)</f>
        <v/>
      </c>
      <c r="I372" s="179">
        <f>INDEX(mês[],Consolidado!H372,2)</f>
        <v/>
      </c>
      <c r="J372" s="179" t="inlineStr">
        <is>
          <t>ITAU</t>
        </is>
      </c>
      <c r="K372" s="179" t="inlineStr">
        <is>
          <t>A IDEAL</t>
        </is>
      </c>
    </row>
    <row r="373" hidden="1" s="180">
      <c r="A373" s="17" t="n">
        <v>45670</v>
      </c>
      <c r="B373" s="179" t="inlineStr">
        <is>
          <t>RUA DAS ANGÉLICAS Nº 309 REF. 12/2024 - ENERGIA ADM (100,00%);</t>
        </is>
      </c>
      <c r="C373" s="8" t="n"/>
      <c r="D373" s="8" t="n">
        <v>6363.59</v>
      </c>
      <c r="E373" s="8" t="n">
        <v>91373.54999999977</v>
      </c>
      <c r="F373" s="213" t="inlineStr">
        <is>
          <t>ENERGIA ADM</t>
        </is>
      </c>
      <c r="G373" s="172">
        <f>YEAR(A373)</f>
        <v/>
      </c>
      <c r="H373" s="214">
        <f>MONTH(A373)</f>
        <v/>
      </c>
      <c r="I373" s="179">
        <f>INDEX(mês[],Consolidado!H373,2)</f>
        <v/>
      </c>
      <c r="J373" s="179" t="inlineStr">
        <is>
          <t>ITAU</t>
        </is>
      </c>
      <c r="K373" s="179" t="inlineStr">
        <is>
          <t>A IDEAL</t>
        </is>
      </c>
    </row>
    <row r="374" hidden="1" s="180">
      <c r="A374" s="17" t="n">
        <v>45670</v>
      </c>
      <c r="B374" s="179" t="inlineStr">
        <is>
          <t>R. DAS CAMELIAS Nº 475 COND. PAMPULHA REF. 12/2024 - ENERGIA ALOJAMENTO (100,00%);</t>
        </is>
      </c>
      <c r="C374" s="8" t="n"/>
      <c r="D374" s="8" t="n">
        <v>191.94</v>
      </c>
      <c r="E374" s="8" t="n">
        <v>91181.60999999977</v>
      </c>
      <c r="F374" s="213" t="inlineStr">
        <is>
          <t>ENERGIA ALOJAMENTO</t>
        </is>
      </c>
      <c r="G374" s="172">
        <f>YEAR(A374)</f>
        <v/>
      </c>
      <c r="H374" s="214">
        <f>MONTH(A374)</f>
        <v/>
      </c>
      <c r="I374" s="179">
        <f>INDEX(mês[],Consolidado!H374,2)</f>
        <v/>
      </c>
      <c r="J374" s="179" t="inlineStr">
        <is>
          <t>ITAU</t>
        </is>
      </c>
      <c r="K374" s="179" t="inlineStr">
        <is>
          <t>A IDEAL</t>
        </is>
      </c>
    </row>
    <row r="375" hidden="1" s="180">
      <c r="A375" s="17" t="n">
        <v>45670</v>
      </c>
      <c r="B375" s="179" t="inlineStr">
        <is>
          <t>R. DAS CAMELIAS Nº 475  COND. PAMPULHA REF. 12/2024 - AGUA ALOJAMENTO (100,00%);</t>
        </is>
      </c>
      <c r="C375" s="8" t="n"/>
      <c r="D375" s="8" t="n">
        <v>75.38</v>
      </c>
      <c r="E375" s="8" t="n">
        <v>91106.22999999976</v>
      </c>
      <c r="F375" s="213" t="inlineStr">
        <is>
          <t>AGUA ALOJAMENTO</t>
        </is>
      </c>
      <c r="G375" s="172">
        <f>YEAR(A375)</f>
        <v/>
      </c>
      <c r="H375" s="214">
        <f>MONTH(A375)</f>
        <v/>
      </c>
      <c r="I375" s="179">
        <f>INDEX(mês[],Consolidado!H375,2)</f>
        <v/>
      </c>
      <c r="J375" s="179" t="inlineStr">
        <is>
          <t>ITAU</t>
        </is>
      </c>
      <c r="K375" s="179" t="inlineStr">
        <is>
          <t>A IDEAL</t>
        </is>
      </c>
    </row>
    <row r="376" hidden="1" s="180">
      <c r="A376" s="17" t="n">
        <v>45670</v>
      </c>
      <c r="B376" s="179" t="inlineStr">
        <is>
          <t>RUA 413, Nº 315 BAIRRO PONTAL NORTE REF. 12/2024 - ENERGIA ALOJAMENTO (100,00%);</t>
        </is>
      </c>
      <c r="C376" s="8" t="n"/>
      <c r="D376" s="8" t="n">
        <v>221.53</v>
      </c>
      <c r="E376" s="8" t="n">
        <v>90884.69999999976</v>
      </c>
      <c r="F376" s="213" t="inlineStr">
        <is>
          <t>ENERGIA ALOJAMENTO</t>
        </is>
      </c>
      <c r="G376" s="172">
        <f>YEAR(A376)</f>
        <v/>
      </c>
      <c r="H376" s="214">
        <f>MONTH(A376)</f>
        <v/>
      </c>
      <c r="I376" s="179">
        <f>INDEX(mês[],Consolidado!H376,2)</f>
        <v/>
      </c>
      <c r="J376" s="179" t="inlineStr">
        <is>
          <t>ITAU</t>
        </is>
      </c>
      <c r="K376" s="179" t="inlineStr">
        <is>
          <t>A IDEAL</t>
        </is>
      </c>
    </row>
    <row r="377" hidden="1" s="180">
      <c r="A377" s="17" t="n">
        <v>45670</v>
      </c>
      <c r="B377" s="179" t="inlineStr">
        <is>
          <t>RUA 413, 315 CASA 01 PONTAL NORTE REF. 12/2024 - AGUA ALOJAMENTO (100,00%);</t>
        </is>
      </c>
      <c r="C377" s="8" t="n"/>
      <c r="D377" s="8" t="n">
        <v>171.42</v>
      </c>
      <c r="E377" s="8" t="n">
        <v>90713.27999999977</v>
      </c>
      <c r="F377" s="213" t="inlineStr">
        <is>
          <t>AGUA ALOJAMENTO</t>
        </is>
      </c>
      <c r="G377" s="172">
        <f>YEAR(A377)</f>
        <v/>
      </c>
      <c r="H377" s="214">
        <f>MONTH(A377)</f>
        <v/>
      </c>
      <c r="I377" s="179">
        <f>INDEX(mês[],Consolidado!H377,2)</f>
        <v/>
      </c>
      <c r="J377" s="179" t="inlineStr">
        <is>
          <t>ITAU</t>
        </is>
      </c>
      <c r="K377" s="179" t="inlineStr">
        <is>
          <t>A IDEAL</t>
        </is>
      </c>
    </row>
    <row r="378" hidden="1" s="180">
      <c r="A378" s="17" t="n">
        <v>45670</v>
      </c>
      <c r="B378" s="179" t="inlineStr">
        <is>
          <t>RUA 02, Nº 175 LOTEAMENTO JK REF. 12/2024 - ENERGIA ALOJAMENTO (100,00%);</t>
        </is>
      </c>
      <c r="C378" s="8" t="n"/>
      <c r="D378" s="8" t="n">
        <v>300.49</v>
      </c>
      <c r="E378" s="8" t="n">
        <v>90412.78999999976</v>
      </c>
      <c r="F378" s="213" t="inlineStr">
        <is>
          <t>ENERGIA ALOJAMENTO</t>
        </is>
      </c>
      <c r="G378" s="172">
        <f>YEAR(A378)</f>
        <v/>
      </c>
      <c r="H378" s="214">
        <f>MONTH(A378)</f>
        <v/>
      </c>
      <c r="I378" s="179">
        <f>INDEX(mês[],Consolidado!H378,2)</f>
        <v/>
      </c>
      <c r="J378" s="179" t="inlineStr">
        <is>
          <t>ITAU</t>
        </is>
      </c>
      <c r="K378" s="179" t="inlineStr">
        <is>
          <t>A IDEAL</t>
        </is>
      </c>
    </row>
    <row r="379" hidden="1" s="180">
      <c r="A379" s="17" t="n">
        <v>45670</v>
      </c>
      <c r="B379" s="179" t="inlineStr">
        <is>
          <t>RUA 02, 175 QD C LT 09 JK CATALÃO REF. 12/2024 - AGUA ALOJAMENTO (100,00%);</t>
        </is>
      </c>
      <c r="C379" s="8" t="n"/>
      <c r="D379" s="8" t="n">
        <v>153.18</v>
      </c>
      <c r="E379" s="8" t="n">
        <v>90259.60999999977</v>
      </c>
      <c r="F379" s="213" t="inlineStr">
        <is>
          <t>AGUA ALOJAMENTO</t>
        </is>
      </c>
      <c r="G379" s="172">
        <f>YEAR(A379)</f>
        <v/>
      </c>
      <c r="H379" s="214">
        <f>MONTH(A379)</f>
        <v/>
      </c>
      <c r="I379" s="179">
        <f>INDEX(mês[],Consolidado!H379,2)</f>
        <v/>
      </c>
      <c r="J379" s="179" t="inlineStr">
        <is>
          <t>ITAU</t>
        </is>
      </c>
      <c r="K379" s="179" t="inlineStr">
        <is>
          <t>A IDEAL</t>
        </is>
      </c>
    </row>
    <row r="380" hidden="1" s="180">
      <c r="A380" s="17" t="n">
        <v>45670</v>
      </c>
      <c r="B380" s="179" t="inlineStr">
        <is>
          <t>SANEAMENTO RUA . 2, 44 JK CATALÃO  MES 12/2024 - AGUA ALOJAMENTO (100,00%);</t>
        </is>
      </c>
      <c r="C380" s="8" t="n"/>
      <c r="D380" s="8" t="n">
        <v>153.18</v>
      </c>
      <c r="E380" s="8" t="n">
        <v>90106.42999999977</v>
      </c>
      <c r="F380" s="213" t="inlineStr">
        <is>
          <t>AGUA ALOJAMENTO</t>
        </is>
      </c>
      <c r="G380" s="172">
        <f>YEAR(A380)</f>
        <v/>
      </c>
      <c r="H380" s="214">
        <f>MONTH(A380)</f>
        <v/>
      </c>
      <c r="I380" s="179">
        <f>INDEX(mês[],Consolidado!H380,2)</f>
        <v/>
      </c>
      <c r="J380" s="179" t="inlineStr">
        <is>
          <t>ITAU</t>
        </is>
      </c>
      <c r="K380" s="179" t="inlineStr">
        <is>
          <t>A IDEAL</t>
        </is>
      </c>
    </row>
    <row r="381" hidden="1" s="180">
      <c r="A381" s="17" t="n">
        <v>45670</v>
      </c>
      <c r="B381" s="179" t="inlineStr">
        <is>
          <t>RUA 405, Nº 184 BAIRRO PONTAL NORTE REF. 12/2024 - ENERGIA ALOJAMENTO (100,00%);</t>
        </is>
      </c>
      <c r="C381" s="8" t="n"/>
      <c r="D381" s="8" t="n">
        <v>131.54</v>
      </c>
      <c r="E381" s="8" t="n">
        <v>89974.88999999978</v>
      </c>
      <c r="F381" s="213" t="inlineStr">
        <is>
          <t>ENERGIA ALOJAMENTO</t>
        </is>
      </c>
      <c r="G381" s="172">
        <f>YEAR(A381)</f>
        <v/>
      </c>
      <c r="H381" s="214">
        <f>MONTH(A381)</f>
        <v/>
      </c>
      <c r="I381" s="179">
        <f>INDEX(mês[],Consolidado!H381,2)</f>
        <v/>
      </c>
      <c r="J381" s="179" t="inlineStr">
        <is>
          <t>ITAU</t>
        </is>
      </c>
      <c r="K381" s="179" t="inlineStr">
        <is>
          <t>A IDEAL</t>
        </is>
      </c>
    </row>
    <row r="382" hidden="1" s="180">
      <c r="A382" s="17" t="n">
        <v>45670</v>
      </c>
      <c r="B382" s="179" t="inlineStr">
        <is>
          <t>RUA 405,184 QD 77 LT 05 REF. 12/2024 - AGUA ALOJAMENTO (100,00%);</t>
        </is>
      </c>
      <c r="C382" s="8" t="n"/>
      <c r="D382" s="8" t="n">
        <v>61.04</v>
      </c>
      <c r="E382" s="8" t="n">
        <v>89913.84999999979</v>
      </c>
      <c r="F382" s="213" t="inlineStr">
        <is>
          <t>AGUA ALOJAMENTO</t>
        </is>
      </c>
      <c r="G382" s="172">
        <f>YEAR(A382)</f>
        <v/>
      </c>
      <c r="H382" s="214">
        <f>MONTH(A382)</f>
        <v/>
      </c>
      <c r="I382" s="179">
        <f>INDEX(mês[],Consolidado!H382,2)</f>
        <v/>
      </c>
      <c r="J382" s="179" t="inlineStr">
        <is>
          <t>ITAU</t>
        </is>
      </c>
      <c r="K382" s="179" t="inlineStr">
        <is>
          <t>A IDEAL</t>
        </is>
      </c>
    </row>
    <row r="383" hidden="1" s="180">
      <c r="A383" s="17" t="n">
        <v>45670</v>
      </c>
      <c r="B383" s="179" t="inlineStr">
        <is>
          <t>R. SANTO ANTONIO QD 04 LT 07 REF. 12/2024 - ENERGIA ALOJAMENTO (100,00%);</t>
        </is>
      </c>
      <c r="C383" s="8" t="n"/>
      <c r="D383" s="8" t="n">
        <v>736.9299999999999</v>
      </c>
      <c r="E383" s="8" t="n">
        <v>89176.91999999979</v>
      </c>
      <c r="F383" s="213" t="inlineStr">
        <is>
          <t>ENERGIA ALOJAMENTO</t>
        </is>
      </c>
      <c r="G383" s="172">
        <f>YEAR(A383)</f>
        <v/>
      </c>
      <c r="H383" s="214">
        <f>MONTH(A383)</f>
        <v/>
      </c>
      <c r="I383" s="179">
        <f>INDEX(mês[],Consolidado!H383,2)</f>
        <v/>
      </c>
      <c r="J383" s="179" t="inlineStr">
        <is>
          <t>ITAU</t>
        </is>
      </c>
      <c r="K383" s="179" t="inlineStr">
        <is>
          <t>A IDEAL</t>
        </is>
      </c>
    </row>
    <row r="384" hidden="1" s="180">
      <c r="A384" s="17" t="n">
        <v>45670</v>
      </c>
      <c r="B384" s="179" t="inlineStr">
        <is>
          <t>R. SANTO ANTÔNIO QD 04 LT 07 REF. 12/2024 - AGUA ALOJAMENTO (100,00%);</t>
        </is>
      </c>
      <c r="C384" s="8" t="n"/>
      <c r="D384" s="8" t="n">
        <v>292.12</v>
      </c>
      <c r="E384" s="8" t="n">
        <v>88884.7999999998</v>
      </c>
      <c r="F384" s="213" t="inlineStr">
        <is>
          <t>AGUA ALOJAMENTO</t>
        </is>
      </c>
      <c r="G384" s="172">
        <f>YEAR(A384)</f>
        <v/>
      </c>
      <c r="H384" s="214">
        <f>MONTH(A384)</f>
        <v/>
      </c>
      <c r="I384" s="179">
        <f>INDEX(mês[],Consolidado!H384,2)</f>
        <v/>
      </c>
      <c r="J384" s="179" t="inlineStr">
        <is>
          <t>ITAU</t>
        </is>
      </c>
      <c r="K384" s="179" t="inlineStr">
        <is>
          <t>A IDEAL</t>
        </is>
      </c>
    </row>
    <row r="385" hidden="1" s="180">
      <c r="A385" s="17" t="n">
        <v>45670</v>
      </c>
      <c r="B385" s="179" t="inlineStr">
        <is>
          <t>COMBUSTIVEL COMPRESSOR - COMBUSTIVEL EQUIPAMENTOS (100,00%);</t>
        </is>
      </c>
      <c r="C385" s="8" t="n"/>
      <c r="D385" s="8" t="n">
        <v>463.32</v>
      </c>
      <c r="E385" s="8" t="n">
        <v>88421.47999999979</v>
      </c>
      <c r="F385" s="213" t="inlineStr">
        <is>
          <t>COMBUSTIVEL EQUIPAMENTOS</t>
        </is>
      </c>
      <c r="G385" s="172">
        <f>YEAR(A385)</f>
        <v/>
      </c>
      <c r="H385" s="214">
        <f>MONTH(A385)</f>
        <v/>
      </c>
      <c r="I385" s="179">
        <f>INDEX(mês[],Consolidado!H385,2)</f>
        <v/>
      </c>
      <c r="J385" s="179" t="inlineStr">
        <is>
          <t>ITAU</t>
        </is>
      </c>
      <c r="K385" s="179" t="inlineStr">
        <is>
          <t>A IDEAL</t>
        </is>
      </c>
    </row>
    <row r="386" hidden="1" s="180">
      <c r="A386" s="17" t="n">
        <v>45670</v>
      </c>
      <c r="B386" s="179" t="inlineStr">
        <is>
          <t>CAIQUE TRINDADE DA MOTA - ACERTO RESCISORIOS  (100,00%);</t>
        </is>
      </c>
      <c r="C386" s="8" t="n"/>
      <c r="D386" s="8" t="n">
        <v>1563.79</v>
      </c>
      <c r="E386" s="8" t="n">
        <v>86857.6899999998</v>
      </c>
      <c r="F386" s="213" t="inlineStr">
        <is>
          <t xml:space="preserve">ACERTO RESCISORIOS </t>
        </is>
      </c>
      <c r="G386" s="172">
        <f>YEAR(A386)</f>
        <v/>
      </c>
      <c r="H386" s="214">
        <f>MONTH(A386)</f>
        <v/>
      </c>
      <c r="I386" s="179">
        <f>INDEX(mês[],Consolidado!H386,2)</f>
        <v/>
      </c>
      <c r="J386" s="179" t="inlineStr">
        <is>
          <t>ITAU</t>
        </is>
      </c>
      <c r="K386" s="179" t="inlineStr">
        <is>
          <t>A IDEAL</t>
        </is>
      </c>
    </row>
    <row r="387" hidden="1" s="180">
      <c r="A387" s="17" t="n">
        <v>45670</v>
      </c>
      <c r="B387" s="179" t="inlineStr">
        <is>
          <t>CAIQUE TRINDADE DA MOTA - FGTS FUNCIONARIOS  (100,00%);</t>
        </is>
      </c>
      <c r="C387" s="8" t="n"/>
      <c r="D387" s="8" t="n">
        <v>30.46</v>
      </c>
      <c r="E387" s="8" t="n">
        <v>86827.22999999979</v>
      </c>
      <c r="F387" s="213" t="inlineStr">
        <is>
          <t xml:space="preserve">FGTS FUNCIONARIOS </t>
        </is>
      </c>
      <c r="G387" s="172">
        <f>YEAR(A387)</f>
        <v/>
      </c>
      <c r="H387" s="214">
        <f>MONTH(A387)</f>
        <v/>
      </c>
      <c r="I387" s="179">
        <f>INDEX(mês[],Consolidado!H387,2)</f>
        <v/>
      </c>
      <c r="J387" s="179" t="inlineStr">
        <is>
          <t>ITAU</t>
        </is>
      </c>
      <c r="K387" s="179" t="inlineStr">
        <is>
          <t>A IDEAL</t>
        </is>
      </c>
    </row>
    <row r="388" hidden="1" s="180">
      <c r="A388" s="17" t="n">
        <v>45670</v>
      </c>
      <c r="B388" s="179" t="inlineStr">
        <is>
          <t>1 DIARIA QUARTO DUPLO - HOTEL COLABORADORES  (100,00%);</t>
        </is>
      </c>
      <c r="C388" s="8" t="n"/>
      <c r="D388" s="8" t="n">
        <v>135</v>
      </c>
      <c r="E388" s="8" t="n">
        <v>86692.22999999979</v>
      </c>
      <c r="F388" s="213" t="inlineStr">
        <is>
          <t xml:space="preserve">HOTEL COLABORADORES </t>
        </is>
      </c>
      <c r="G388" s="172">
        <f>YEAR(A388)</f>
        <v/>
      </c>
      <c r="H388" s="214">
        <f>MONTH(A388)</f>
        <v/>
      </c>
      <c r="I388" s="179">
        <f>INDEX(mês[],Consolidado!H388,2)</f>
        <v/>
      </c>
      <c r="J388" s="179" t="inlineStr">
        <is>
          <t>ITAU</t>
        </is>
      </c>
      <c r="K388" s="179" t="inlineStr">
        <is>
          <t>A IDEAL</t>
        </is>
      </c>
    </row>
    <row r="389" hidden="1" s="180">
      <c r="A389" s="17" t="n">
        <v>45670</v>
      </c>
      <c r="B389" s="179" t="inlineStr">
        <is>
          <t>VISITA TECNICA - SANTOS - COMBUSTIVEL VEICULOS (68,75%)</t>
        </is>
      </c>
      <c r="C389" s="8" t="n"/>
      <c r="D389" s="8" t="n">
        <v>550</v>
      </c>
      <c r="E389" s="8" t="n">
        <v>86142.22999999979</v>
      </c>
      <c r="F389" s="213" t="inlineStr">
        <is>
          <t>COMBUSTIVEL VEICULOS</t>
        </is>
      </c>
      <c r="G389" s="172">
        <f>YEAR(A389)</f>
        <v/>
      </c>
      <c r="H389" s="214">
        <f>MONTH(A389)</f>
        <v/>
      </c>
      <c r="I389" s="179">
        <f>INDEX(mês[],Consolidado!H389,2)</f>
        <v/>
      </c>
      <c r="J389" s="179" t="inlineStr">
        <is>
          <t>ITAU</t>
        </is>
      </c>
      <c r="K389" s="179" t="inlineStr">
        <is>
          <t>A IDEAL</t>
        </is>
      </c>
    </row>
    <row r="390" hidden="1" s="180">
      <c r="A390" s="17" t="n">
        <v>45670</v>
      </c>
      <c r="B390" s="179" t="inlineStr">
        <is>
          <t>VISITA TECNICA - SANTOS PEDAGIOS  (31,25%);</t>
        </is>
      </c>
      <c r="C390" s="8" t="n"/>
      <c r="D390" s="8" t="n">
        <v>250</v>
      </c>
      <c r="E390" s="8" t="n">
        <v>85892.22999999979</v>
      </c>
      <c r="F390" s="213" t="inlineStr">
        <is>
          <t xml:space="preserve">PEDAGIOS </t>
        </is>
      </c>
      <c r="G390" s="172">
        <f>YEAR(A390)</f>
        <v/>
      </c>
      <c r="H390" s="214">
        <f>MONTH(A390)</f>
        <v/>
      </c>
      <c r="I390" s="179">
        <f>INDEX(mês[],Consolidado!H390,2)</f>
        <v/>
      </c>
      <c r="J390" s="179" t="inlineStr">
        <is>
          <t>ITAU</t>
        </is>
      </c>
      <c r="K390" s="179" t="inlineStr">
        <is>
          <t>A IDEAL</t>
        </is>
      </c>
    </row>
    <row r="391" hidden="1" s="180">
      <c r="A391" s="17" t="n">
        <v>45670</v>
      </c>
      <c r="B391" s="179" t="inlineStr">
        <is>
          <t>REFEIÇÕES COLABORADORES - REFEIÇÕES COLABORADORES (100,00%);</t>
        </is>
      </c>
      <c r="C391" s="8" t="n"/>
      <c r="D391" s="8" t="n">
        <v>80</v>
      </c>
      <c r="E391" s="8" t="n">
        <v>85812.22999999979</v>
      </c>
      <c r="F391" s="213" t="inlineStr">
        <is>
          <t>REFEIÇÕES COLABORADORES</t>
        </is>
      </c>
      <c r="G391" s="172">
        <f>YEAR(A391)</f>
        <v/>
      </c>
      <c r="H391" s="214">
        <f>MONTH(A391)</f>
        <v/>
      </c>
      <c r="I391" s="179">
        <f>INDEX(mês[],Consolidado!H391,2)</f>
        <v/>
      </c>
      <c r="J391" s="179" t="inlineStr">
        <is>
          <t>ITAU</t>
        </is>
      </c>
      <c r="K391" s="179" t="inlineStr">
        <is>
          <t>A IDEAL</t>
        </is>
      </c>
    </row>
    <row r="392" hidden="1" s="180">
      <c r="A392" s="17" t="n">
        <v>45670</v>
      </c>
      <c r="B392" s="179" t="inlineStr">
        <is>
          <t>LEITOR CODIGO DE BARRA SEM FIO - MATERIAIS DE INFORMATICA / COMPUTADOR (100,00%);</t>
        </is>
      </c>
      <c r="C392" s="8" t="n"/>
      <c r="D392" s="8" t="n">
        <v>177.32</v>
      </c>
      <c r="E392" s="8" t="n">
        <v>85634.90999999979</v>
      </c>
      <c r="F392" s="213" t="inlineStr">
        <is>
          <t>MATERIAIS DE INFORMATICA / COMPUTADOR</t>
        </is>
      </c>
      <c r="G392" s="172">
        <f>YEAR(A392)</f>
        <v/>
      </c>
      <c r="H392" s="214">
        <f>MONTH(A392)</f>
        <v/>
      </c>
      <c r="I392" s="179">
        <f>INDEX(mês[],Consolidado!H392,2)</f>
        <v/>
      </c>
      <c r="J392" s="179" t="inlineStr">
        <is>
          <t>ITAU</t>
        </is>
      </c>
      <c r="K392" s="179" t="inlineStr">
        <is>
          <t>A IDEAL</t>
        </is>
      </c>
    </row>
    <row r="393" hidden="1" s="180">
      <c r="A393" s="17" t="n">
        <v>45670</v>
      </c>
      <c r="B393" s="179" t="inlineStr">
        <is>
          <t>INTERNET ADM - INTERNET / TELEFONE ADM  (100,00%);</t>
        </is>
      </c>
      <c r="C393" s="8" t="n"/>
      <c r="D393" s="8" t="n">
        <v>143.9</v>
      </c>
      <c r="E393" s="8" t="n">
        <v>85491.00999999979</v>
      </c>
      <c r="F393" s="213" t="inlineStr">
        <is>
          <t xml:space="preserve">INTERNET / TELEFONE ADM </t>
        </is>
      </c>
      <c r="G393" s="172">
        <f>YEAR(A393)</f>
        <v/>
      </c>
      <c r="H393" s="214">
        <f>MONTH(A393)</f>
        <v/>
      </c>
      <c r="I393" s="179">
        <f>INDEX(mês[],Consolidado!H393,2)</f>
        <v/>
      </c>
      <c r="J393" s="179" t="inlineStr">
        <is>
          <t>ITAU</t>
        </is>
      </c>
      <c r="K393" s="179" t="inlineStr">
        <is>
          <t>A IDEAL</t>
        </is>
      </c>
    </row>
    <row r="394" hidden="1" s="180">
      <c r="A394" s="17" t="n">
        <v>45670</v>
      </c>
      <c r="B394" s="179" t="inlineStr">
        <is>
          <t>BM 03 FINAL - Recebimento de Clientes (100,00%);</t>
        </is>
      </c>
      <c r="C394" s="8" t="n">
        <v>16085.33</v>
      </c>
      <c r="E394" s="8" t="n">
        <v>101576.3399999998</v>
      </c>
      <c r="F394" s="213" t="inlineStr">
        <is>
          <t>Recebimento de Clientes</t>
        </is>
      </c>
      <c r="G394" s="172">
        <f>YEAR(A394)</f>
        <v/>
      </c>
      <c r="H394" s="214">
        <f>MONTH(A394)</f>
        <v/>
      </c>
      <c r="I394" s="179">
        <f>INDEX(mês[],Consolidado!H394,2)</f>
        <v/>
      </c>
      <c r="J394" s="179" t="inlineStr">
        <is>
          <t>ITAU</t>
        </is>
      </c>
      <c r="K394" s="179" t="inlineStr">
        <is>
          <t>A IDEAL</t>
        </is>
      </c>
    </row>
    <row r="395" hidden="1" s="180">
      <c r="A395" s="17" t="n">
        <v>45670</v>
      </c>
      <c r="B395" s="179" t="inlineStr">
        <is>
          <t>REFEIÇÕES COLABORADORES - REFEIÇÕES COLABORADORES (100,00%);</t>
        </is>
      </c>
      <c r="C395" s="8" t="n"/>
      <c r="D395" s="8" t="n">
        <v>4640</v>
      </c>
      <c r="E395" s="8" t="n">
        <v>96936.33999999979</v>
      </c>
      <c r="F395" s="213" t="inlineStr">
        <is>
          <t>REFEIÇÕES COLABORADORES</t>
        </is>
      </c>
      <c r="G395" s="172">
        <f>YEAR(A395)</f>
        <v/>
      </c>
      <c r="H395" s="214">
        <f>MONTH(A395)</f>
        <v/>
      </c>
      <c r="I395" s="179">
        <f>INDEX(mês[],Consolidado!H395,2)</f>
        <v/>
      </c>
      <c r="J395" s="179" t="inlineStr">
        <is>
          <t>ITAU</t>
        </is>
      </c>
      <c r="K395" s="179" t="inlineStr">
        <is>
          <t>A IDEAL</t>
        </is>
      </c>
    </row>
    <row r="396" hidden="1" s="180">
      <c r="A396" s="17" t="n">
        <v>45671</v>
      </c>
      <c r="B396" s="179" t="inlineStr">
        <is>
          <t>REGISTRO E PATENTE DA MARCA A IDEAL - SERVIÇO ALVARAS E LICENCIAMENTO (100,00%);</t>
        </is>
      </c>
      <c r="C396" s="8" t="n"/>
      <c r="D396" s="8" t="n">
        <v>727.5</v>
      </c>
      <c r="E396" s="8" t="n">
        <v>96208.83999999979</v>
      </c>
      <c r="F396" s="213" t="inlineStr">
        <is>
          <t>SERVIÇO ALVARAS E LICENCIAMENTO</t>
        </is>
      </c>
      <c r="G396" s="172">
        <f>YEAR(A396)</f>
        <v/>
      </c>
      <c r="H396" s="214">
        <f>MONTH(A396)</f>
        <v/>
      </c>
      <c r="I396" s="179">
        <f>INDEX(mês[],Consolidado!H396,2)</f>
        <v/>
      </c>
      <c r="J396" s="179" t="inlineStr">
        <is>
          <t>ITAU</t>
        </is>
      </c>
      <c r="K396" s="179" t="inlineStr">
        <is>
          <t>A IDEAL</t>
        </is>
      </c>
    </row>
    <row r="397" hidden="1" s="180">
      <c r="A397" s="17" t="n">
        <v>45671</v>
      </c>
      <c r="B397" s="179" t="inlineStr">
        <is>
          <t>VALE ALIMENTAÇÃO REF. 12/2024 - VALE ALIMENTAÇÃO (100,00%);</t>
        </is>
      </c>
      <c r="C397" s="8" t="n"/>
      <c r="D397" s="8" t="n">
        <v>16320</v>
      </c>
      <c r="E397" s="8" t="n">
        <v>79888.83999999979</v>
      </c>
      <c r="F397" s="213" t="inlineStr">
        <is>
          <t>VALE ALIMENTAÇÃO</t>
        </is>
      </c>
      <c r="G397" s="172">
        <f>YEAR(A397)</f>
        <v/>
      </c>
      <c r="H397" s="214">
        <f>MONTH(A397)</f>
        <v/>
      </c>
      <c r="I397" s="179">
        <f>INDEX(mês[],Consolidado!H397,2)</f>
        <v/>
      </c>
      <c r="J397" s="179" t="inlineStr">
        <is>
          <t>ITAU</t>
        </is>
      </c>
      <c r="K397" s="179" t="inlineStr">
        <is>
          <t>A IDEAL</t>
        </is>
      </c>
    </row>
    <row r="398" hidden="1" s="180">
      <c r="A398" s="17" t="n">
        <v>45671</v>
      </c>
      <c r="B398" s="179" t="inlineStr">
        <is>
          <t>ENCOMENDA GOIÂNIA X CATALÃO - FRETE TRANSPORTADORA (100,00%);</t>
        </is>
      </c>
      <c r="C398" s="8" t="n"/>
      <c r="D398" s="8" t="n">
        <v>50</v>
      </c>
      <c r="E398" s="8" t="n">
        <v>79838.83999999979</v>
      </c>
      <c r="F398" s="213" t="inlineStr">
        <is>
          <t>FRETE TRANSPORTADORA</t>
        </is>
      </c>
      <c r="G398" s="172">
        <f>YEAR(A398)</f>
        <v/>
      </c>
      <c r="H398" s="214">
        <f>MONTH(A398)</f>
        <v/>
      </c>
      <c r="I398" s="179">
        <f>INDEX(mês[],Consolidado!H398,2)</f>
        <v/>
      </c>
      <c r="J398" s="179" t="inlineStr">
        <is>
          <t>ITAU</t>
        </is>
      </c>
      <c r="K398" s="179" t="inlineStr">
        <is>
          <t>A IDEAL</t>
        </is>
      </c>
    </row>
    <row r="399" hidden="1" s="180">
      <c r="A399" s="17" t="n">
        <v>45671</v>
      </c>
      <c r="B399" s="179" t="inlineStr">
        <is>
          <t>REFEIÇÕES COLABORADORES - REFEIÇÕES COLABORADORES (100,00%);</t>
        </is>
      </c>
      <c r="C399" s="8" t="n"/>
      <c r="D399" s="8" t="n">
        <v>80</v>
      </c>
      <c r="E399" s="8" t="n">
        <v>79758.83999999979</v>
      </c>
      <c r="F399" s="213" t="inlineStr">
        <is>
          <t>REFEIÇÕES COLABORADORES</t>
        </is>
      </c>
      <c r="G399" s="172">
        <f>YEAR(A399)</f>
        <v/>
      </c>
      <c r="H399" s="214">
        <f>MONTH(A399)</f>
        <v/>
      </c>
      <c r="I399" s="179">
        <f>INDEX(mês[],Consolidado!H399,2)</f>
        <v/>
      </c>
      <c r="J399" s="179" t="inlineStr">
        <is>
          <t>ITAU</t>
        </is>
      </c>
      <c r="K399" s="179" t="inlineStr">
        <is>
          <t>A IDEAL</t>
        </is>
      </c>
    </row>
    <row r="400" hidden="1" s="180">
      <c r="A400" s="17" t="n">
        <v>45671</v>
      </c>
      <c r="B400" s="179" t="inlineStr">
        <is>
          <t>PASSAGENS COLABORADORES 06/01 A 10/01 - PASSAGENS COLABORADORES (100,00%);</t>
        </is>
      </c>
      <c r="C400" s="8" t="n"/>
      <c r="D400" s="8" t="n">
        <v>7258.44</v>
      </c>
      <c r="E400" s="8" t="n">
        <v>72500.39999999979</v>
      </c>
      <c r="F400" s="213" t="inlineStr">
        <is>
          <t>PASSAGENS COLABORADORES</t>
        </is>
      </c>
      <c r="G400" s="172">
        <f>YEAR(A400)</f>
        <v/>
      </c>
      <c r="H400" s="214">
        <f>MONTH(A400)</f>
        <v/>
      </c>
      <c r="I400" s="179">
        <f>INDEX(mês[],Consolidado!H400,2)</f>
        <v/>
      </c>
      <c r="J400" s="179" t="inlineStr">
        <is>
          <t>ITAU</t>
        </is>
      </c>
      <c r="K400" s="179" t="inlineStr">
        <is>
          <t>A IDEAL</t>
        </is>
      </c>
    </row>
    <row r="401" hidden="1" s="180">
      <c r="A401" s="17" t="n">
        <v>45671</v>
      </c>
      <c r="B401" s="179" t="inlineStr">
        <is>
          <t>DESPESAS DE VIAGEM 06-01 A 10-01 - REFEIÇÕES COLABORADORES (47,60%)</t>
        </is>
      </c>
      <c r="C401" s="8" t="n"/>
      <c r="D401" s="8" t="n">
        <v>1215.41</v>
      </c>
      <c r="E401" s="8" t="n">
        <v>71284.98999999979</v>
      </c>
      <c r="F401" s="213" t="inlineStr">
        <is>
          <t>REFEIÇÕES COLABORADORES</t>
        </is>
      </c>
      <c r="G401" s="172">
        <f>YEAR(A401)</f>
        <v/>
      </c>
      <c r="H401" s="214">
        <f>MONTH(A401)</f>
        <v/>
      </c>
      <c r="I401" s="179">
        <f>INDEX(mês[],Consolidado!H401,2)</f>
        <v/>
      </c>
      <c r="J401" s="179" t="inlineStr">
        <is>
          <t>ITAU</t>
        </is>
      </c>
      <c r="K401" s="179" t="inlineStr">
        <is>
          <t>A IDEAL</t>
        </is>
      </c>
    </row>
    <row r="402" hidden="1" s="180">
      <c r="A402" s="17" t="n">
        <v>45671</v>
      </c>
      <c r="B402" s="179" t="inlineStr">
        <is>
          <t>DESPESAS DE VIAGEM 06-01 A 10-01 PASSAGENS COLABORADORES (52,40%);</t>
        </is>
      </c>
      <c r="C402" s="8" t="n"/>
      <c r="D402" s="8" t="n">
        <v>1338.09</v>
      </c>
      <c r="E402" s="8" t="n">
        <v>69946.89999999979</v>
      </c>
      <c r="F402" s="213" t="inlineStr">
        <is>
          <t>PASSAGENS COLABORADORES</t>
        </is>
      </c>
      <c r="G402" s="172">
        <f>YEAR(A402)</f>
        <v/>
      </c>
      <c r="H402" s="214">
        <f>MONTH(A402)</f>
        <v/>
      </c>
      <c r="I402" s="179">
        <f>INDEX(mês[],Consolidado!H402,2)</f>
        <v/>
      </c>
      <c r="J402" s="179" t="inlineStr">
        <is>
          <t>ITAU</t>
        </is>
      </c>
      <c r="K402" s="179" t="inlineStr">
        <is>
          <t>A IDEAL</t>
        </is>
      </c>
    </row>
    <row r="403" hidden="1" s="180">
      <c r="A403" s="17" t="n">
        <v>45671</v>
      </c>
      <c r="B403" s="179" t="inlineStr">
        <is>
          <t>MATERIAL DE CONSUMO - MATERIAIS DE CONSUMO EM OBRAS  (100,00%);</t>
        </is>
      </c>
      <c r="C403" s="8" t="n"/>
      <c r="D403" s="8" t="n">
        <v>44</v>
      </c>
      <c r="E403" s="8" t="n">
        <v>69902.89999999979</v>
      </c>
      <c r="F403" s="213" t="inlineStr">
        <is>
          <t xml:space="preserve">MATERIAIS DE CONSUMO EM OBRAS </t>
        </is>
      </c>
      <c r="G403" s="172">
        <f>YEAR(A403)</f>
        <v/>
      </c>
      <c r="H403" s="214">
        <f>MONTH(A403)</f>
        <v/>
      </c>
      <c r="I403" s="179">
        <f>INDEX(mês[],Consolidado!H403,2)</f>
        <v/>
      </c>
      <c r="J403" s="179" t="inlineStr">
        <is>
          <t>ITAU</t>
        </is>
      </c>
      <c r="K403" s="179" t="inlineStr">
        <is>
          <t>A IDEAL</t>
        </is>
      </c>
    </row>
    <row r="404" hidden="1" s="180">
      <c r="A404" s="17" t="n">
        <v>45671</v>
      </c>
      <c r="B404" s="179" t="inlineStr">
        <is>
          <t>MANUTENÇÃO SENSOR DE TEMPERATURA SAVEIRO - MANUTENÇÃO/PEÇAS  VEICULOS (100,00%);</t>
        </is>
      </c>
      <c r="C404" s="8" t="n"/>
      <c r="D404" s="8" t="n">
        <v>1194</v>
      </c>
      <c r="E404" s="8" t="n">
        <v>68708.89999999979</v>
      </c>
      <c r="F404" s="213" t="inlineStr">
        <is>
          <t>MANUTENÇÃO/PEÇAS  VEICULOS</t>
        </is>
      </c>
      <c r="G404" s="172">
        <f>YEAR(A404)</f>
        <v/>
      </c>
      <c r="H404" s="214">
        <f>MONTH(A404)</f>
        <v/>
      </c>
      <c r="I404" s="179">
        <f>INDEX(mês[],Consolidado!H404,2)</f>
        <v/>
      </c>
      <c r="J404" s="179" t="inlineStr">
        <is>
          <t>ITAU</t>
        </is>
      </c>
      <c r="K404" s="179" t="inlineStr">
        <is>
          <t>A IDEAL</t>
        </is>
      </c>
    </row>
    <row r="405" hidden="1" s="180">
      <c r="A405" s="17" t="n">
        <v>45671</v>
      </c>
      <c r="B405" s="179" t="inlineStr">
        <is>
          <t>REFEIÇÕES COLABORADORES - REFEIÇÕES COLABORADORES (100,00%);</t>
        </is>
      </c>
      <c r="C405" s="8" t="n"/>
      <c r="D405" s="8" t="n">
        <v>165</v>
      </c>
      <c r="E405" s="8" t="n">
        <v>68543.89999999979</v>
      </c>
      <c r="F405" s="213" t="inlineStr">
        <is>
          <t>REFEIÇÕES COLABORADORES</t>
        </is>
      </c>
      <c r="G405" s="172">
        <f>YEAR(A405)</f>
        <v/>
      </c>
      <c r="H405" s="214">
        <f>MONTH(A405)</f>
        <v/>
      </c>
      <c r="I405" s="179">
        <f>INDEX(mês[],Consolidado!H405,2)</f>
        <v/>
      </c>
      <c r="J405" s="179" t="inlineStr">
        <is>
          <t>ITAU</t>
        </is>
      </c>
      <c r="K405" s="179" t="inlineStr">
        <is>
          <t>A IDEAL</t>
        </is>
      </c>
    </row>
    <row r="406" hidden="1" s="180">
      <c r="A406" s="17" t="n">
        <v>45671</v>
      </c>
      <c r="B406" s="179" t="inlineStr">
        <is>
          <t>PASSAGENS COLABORADORES - PASSAGENS COLABORADORES (100,00%);</t>
        </is>
      </c>
      <c r="C406" s="8" t="n"/>
      <c r="D406" s="8" t="n">
        <v>270</v>
      </c>
      <c r="E406" s="8" t="n">
        <v>68273.89999999979</v>
      </c>
      <c r="F406" s="213" t="inlineStr">
        <is>
          <t>PASSAGENS COLABORADORES</t>
        </is>
      </c>
      <c r="G406" s="172">
        <f>YEAR(A406)</f>
        <v/>
      </c>
      <c r="H406" s="214">
        <f>MONTH(A406)</f>
        <v/>
      </c>
      <c r="I406" s="179">
        <f>INDEX(mês[],Consolidado!H406,2)</f>
        <v/>
      </c>
      <c r="J406" s="179" t="inlineStr">
        <is>
          <t>ITAU</t>
        </is>
      </c>
      <c r="K406" s="179" t="inlineStr">
        <is>
          <t>A IDEAL</t>
        </is>
      </c>
    </row>
    <row r="407" hidden="1" s="180">
      <c r="A407" s="17" t="n">
        <v>45671</v>
      </c>
      <c r="B407" s="179" t="inlineStr">
        <is>
          <t>FRETE CAMINHÃO PRANCHA P/ RETIRADA DO COMPRESSOR - FRETE MATERIAIS E EQUIPAMENTOS (100,00%);</t>
        </is>
      </c>
      <c r="C407" s="8" t="n"/>
      <c r="D407" s="8" t="n">
        <v>400</v>
      </c>
      <c r="E407" s="8" t="n">
        <v>67873.89999999979</v>
      </c>
      <c r="F407" s="213" t="inlineStr">
        <is>
          <t>FRETE MATERIAIS E EQUIPAMENTOS</t>
        </is>
      </c>
      <c r="G407" s="172">
        <f>YEAR(A407)</f>
        <v/>
      </c>
      <c r="H407" s="214">
        <f>MONTH(A407)</f>
        <v/>
      </c>
      <c r="I407" s="179">
        <f>INDEX(mês[],Consolidado!H407,2)</f>
        <v/>
      </c>
      <c r="J407" s="179" t="inlineStr">
        <is>
          <t>ITAU</t>
        </is>
      </c>
      <c r="K407" s="179" t="inlineStr">
        <is>
          <t>A IDEAL</t>
        </is>
      </c>
    </row>
    <row r="408" hidden="1" s="180">
      <c r="A408" s="17" t="n">
        <v>45671</v>
      </c>
      <c r="B408" s="179" t="inlineStr">
        <is>
          <t>AREIA / ABRASIVO - ABRASIVOS (100,00%);</t>
        </is>
      </c>
      <c r="C408" s="8" t="n"/>
      <c r="D408" s="8" t="n">
        <v>1000</v>
      </c>
      <c r="E408" s="8" t="n">
        <v>66873.89999999979</v>
      </c>
      <c r="F408" s="213" t="inlineStr">
        <is>
          <t>ABRASIVOS</t>
        </is>
      </c>
      <c r="G408" s="172">
        <f>YEAR(A408)</f>
        <v/>
      </c>
      <c r="H408" s="214">
        <f>MONTH(A408)</f>
        <v/>
      </c>
      <c r="I408" s="179">
        <f>INDEX(mês[],Consolidado!H408,2)</f>
        <v/>
      </c>
      <c r="J408" s="179" t="inlineStr">
        <is>
          <t>ITAU</t>
        </is>
      </c>
      <c r="K408" s="179" t="inlineStr">
        <is>
          <t>A IDEAL</t>
        </is>
      </c>
    </row>
    <row r="409" hidden="1" s="180">
      <c r="A409" s="17" t="n">
        <v>45672</v>
      </c>
      <c r="B409" s="179" t="inlineStr">
        <is>
          <t>ROTINA RAPALLO - Recebimento de Clientes (100,00%);</t>
        </is>
      </c>
      <c r="C409" s="8" t="n">
        <v>23623.1</v>
      </c>
      <c r="E409" s="8" t="n">
        <v>90496.9999999998</v>
      </c>
      <c r="F409" s="213" t="inlineStr">
        <is>
          <t>Recebimento de Clientes</t>
        </is>
      </c>
      <c r="G409" s="172">
        <f>YEAR(A409)</f>
        <v/>
      </c>
      <c r="H409" s="214">
        <f>MONTH(A409)</f>
        <v/>
      </c>
      <c r="I409" s="179">
        <f>INDEX(mês[],Consolidado!H409,2)</f>
        <v/>
      </c>
      <c r="J409" s="179" t="inlineStr">
        <is>
          <t>ITAU</t>
        </is>
      </c>
      <c r="K409" s="179" t="inlineStr">
        <is>
          <t>A IDEAL</t>
        </is>
      </c>
    </row>
    <row r="410" hidden="1" s="180">
      <c r="A410" s="17" t="n">
        <v>45672</v>
      </c>
      <c r="B410" s="179" t="inlineStr">
        <is>
          <t>BM ROTINA FOSFATO OUVIDOR MANUTENÇÃO - Recebimento de Clientes (100,00%);</t>
        </is>
      </c>
      <c r="C410" s="8" t="n">
        <v>18294.91</v>
      </c>
      <c r="E410" s="8" t="n">
        <v>108791.9099999998</v>
      </c>
      <c r="F410" s="213" t="inlineStr">
        <is>
          <t>Recebimento de Clientes</t>
        </is>
      </c>
      <c r="G410" s="172">
        <f>YEAR(A410)</f>
        <v/>
      </c>
      <c r="H410" s="214">
        <f>MONTH(A410)</f>
        <v/>
      </c>
      <c r="I410" s="179">
        <f>INDEX(mês[],Consolidado!H410,2)</f>
        <v/>
      </c>
      <c r="J410" s="179" t="inlineStr">
        <is>
          <t>ITAU</t>
        </is>
      </c>
      <c r="K410" s="179" t="inlineStr">
        <is>
          <t>A IDEAL</t>
        </is>
      </c>
    </row>
    <row r="411" hidden="1" s="180">
      <c r="A411" s="17" t="n">
        <v>45672</v>
      </c>
      <c r="B411" s="179" t="inlineStr">
        <is>
          <t>BM 01 SPOT PTC 0934-24 - Recebimento de Clientes (100,00%);</t>
        </is>
      </c>
      <c r="C411" s="8" t="n">
        <v>25470.43</v>
      </c>
      <c r="E411" s="8" t="n">
        <v>134262.3399999998</v>
      </c>
      <c r="F411" s="213" t="inlineStr">
        <is>
          <t>Recebimento de Clientes</t>
        </is>
      </c>
      <c r="G411" s="172">
        <f>YEAR(A411)</f>
        <v/>
      </c>
      <c r="H411" s="214">
        <f>MONTH(A411)</f>
        <v/>
      </c>
      <c r="I411" s="179">
        <f>INDEX(mês[],Consolidado!H411,2)</f>
        <v/>
      </c>
      <c r="J411" s="179" t="inlineStr">
        <is>
          <t>ITAU</t>
        </is>
      </c>
      <c r="K411" s="179" t="inlineStr">
        <is>
          <t>A IDEAL</t>
        </is>
      </c>
    </row>
    <row r="412" hidden="1" s="180">
      <c r="A412" s="17" t="n">
        <v>45672</v>
      </c>
      <c r="B412" s="179" t="inlineStr">
        <is>
          <t>STAR LINK - MAQUINAS / EQUIPAMENTOS  (100,00%);</t>
        </is>
      </c>
      <c r="C412" s="8" t="n"/>
      <c r="D412" s="8" t="n">
        <v>498.28</v>
      </c>
      <c r="E412" s="8" t="n">
        <v>133764.0599999998</v>
      </c>
      <c r="F412" s="213" t="inlineStr">
        <is>
          <t xml:space="preserve">MAQUINAS / EQUIPAMENTOS </t>
        </is>
      </c>
      <c r="G412" s="172">
        <f>YEAR(A412)</f>
        <v/>
      </c>
      <c r="H412" s="214">
        <f>MONTH(A412)</f>
        <v/>
      </c>
      <c r="I412" s="179">
        <f>INDEX(mês[],Consolidado!H412,2)</f>
        <v/>
      </c>
      <c r="J412" s="179" t="inlineStr">
        <is>
          <t>ITAU</t>
        </is>
      </c>
      <c r="K412" s="179" t="inlineStr">
        <is>
          <t>A IDEAL</t>
        </is>
      </c>
    </row>
    <row r="413" hidden="1" s="180">
      <c r="A413" s="17" t="n">
        <v>45672</v>
      </c>
      <c r="B413" s="179" t="inlineStr">
        <is>
          <t>PORTO SEGURO RCF2A85 - SEGUROS DE VEICULOS  (100,00%);</t>
        </is>
      </c>
      <c r="C413" s="8" t="n"/>
      <c r="D413" s="8" t="n">
        <v>448.72</v>
      </c>
      <c r="E413" s="8" t="n">
        <v>133315.3399999998</v>
      </c>
      <c r="F413" s="213" t="inlineStr">
        <is>
          <t xml:space="preserve">SEGUROS DE VEICULOS </t>
        </is>
      </c>
      <c r="G413" s="172">
        <f>YEAR(A413)</f>
        <v/>
      </c>
      <c r="H413" s="214">
        <f>MONTH(A413)</f>
        <v/>
      </c>
      <c r="I413" s="179">
        <f>INDEX(mês[],Consolidado!H413,2)</f>
        <v/>
      </c>
      <c r="J413" s="179" t="inlineStr">
        <is>
          <t>ITAU</t>
        </is>
      </c>
      <c r="K413" s="179" t="inlineStr">
        <is>
          <t>A IDEAL</t>
        </is>
      </c>
    </row>
    <row r="414" hidden="1" s="180">
      <c r="A414" s="17" t="n">
        <v>45672</v>
      </c>
      <c r="B414" s="179" t="inlineStr">
        <is>
          <t>STARLINK - MATERIAIS DE INFORMATICA / COMPUTADOR (100,00%);</t>
        </is>
      </c>
      <c r="C414" s="8" t="n"/>
      <c r="D414" s="8" t="n">
        <v>619.04</v>
      </c>
      <c r="E414" s="8" t="n">
        <v>132696.2999999998</v>
      </c>
      <c r="F414" s="213" t="inlineStr">
        <is>
          <t>MATERIAIS DE INFORMATICA / COMPUTADOR</t>
        </is>
      </c>
      <c r="G414" s="172">
        <f>YEAR(A414)</f>
        <v/>
      </c>
      <c r="H414" s="214">
        <f>MONTH(A414)</f>
        <v/>
      </c>
      <c r="I414" s="179">
        <f>INDEX(mês[],Consolidado!H414,2)</f>
        <v/>
      </c>
      <c r="J414" s="179" t="inlineStr">
        <is>
          <t>ITAU</t>
        </is>
      </c>
      <c r="K414" s="179" t="inlineStr">
        <is>
          <t>A IDEAL</t>
        </is>
      </c>
    </row>
    <row r="415" hidden="1" s="180">
      <c r="A415" s="17" t="n">
        <v>45672</v>
      </c>
      <c r="B415" s="179" t="inlineStr">
        <is>
          <t>IPIRANGA GAIOLA - MAQUINAS / EQUIPAMENTOS  (100,00%);</t>
        </is>
      </c>
      <c r="C415" s="8" t="n"/>
      <c r="D415" s="8" t="n">
        <v>519.36</v>
      </c>
      <c r="E415" s="8" t="n">
        <v>132176.9399999998</v>
      </c>
      <c r="F415" s="213" t="inlineStr">
        <is>
          <t xml:space="preserve">MAQUINAS / EQUIPAMENTOS </t>
        </is>
      </c>
      <c r="G415" s="172">
        <f>YEAR(A415)</f>
        <v/>
      </c>
      <c r="H415" s="214">
        <f>MONTH(A415)</f>
        <v/>
      </c>
      <c r="I415" s="179">
        <f>INDEX(mês[],Consolidado!H415,2)</f>
        <v/>
      </c>
      <c r="J415" s="179" t="inlineStr">
        <is>
          <t>ITAU</t>
        </is>
      </c>
      <c r="K415" s="179" t="inlineStr">
        <is>
          <t>A IDEAL</t>
        </is>
      </c>
    </row>
    <row r="416" hidden="1" s="180">
      <c r="A416" s="17" t="n">
        <v>45672</v>
      </c>
      <c r="B416" s="179" t="inlineStr">
        <is>
          <t>CIANO JUNIOR JUNAO DOBLO - SERVIÇO MECANICO  (100,00%);</t>
        </is>
      </c>
      <c r="C416" s="8" t="n"/>
      <c r="D416" s="8" t="n">
        <v>2257.41</v>
      </c>
      <c r="E416" s="8" t="n">
        <v>129919.5299999998</v>
      </c>
      <c r="F416" s="213" t="inlineStr">
        <is>
          <t xml:space="preserve">SERVIÇO MECANICO </t>
        </is>
      </c>
      <c r="G416" s="172">
        <f>YEAR(A416)</f>
        <v/>
      </c>
      <c r="H416" s="214">
        <f>MONTH(A416)</f>
        <v/>
      </c>
      <c r="I416" s="179">
        <f>INDEX(mês[],Consolidado!H416,2)</f>
        <v/>
      </c>
      <c r="J416" s="179" t="inlineStr">
        <is>
          <t>ITAU</t>
        </is>
      </c>
      <c r="K416" s="179" t="inlineStr">
        <is>
          <t>A IDEAL</t>
        </is>
      </c>
    </row>
    <row r="417" hidden="1" s="180">
      <c r="A417" s="17" t="n">
        <v>45672</v>
      </c>
      <c r="B417" s="179" t="inlineStr">
        <is>
          <t>GASTOS COM PROPAGANDA/ COMERCIAL - SERVIÇO GOOGLE ADS (100,00%);</t>
        </is>
      </c>
      <c r="C417" s="8" t="n"/>
      <c r="D417" s="8" t="n">
        <v>2000</v>
      </c>
      <c r="E417" s="8" t="n">
        <v>127919.5299999998</v>
      </c>
      <c r="F417" s="213" t="inlineStr">
        <is>
          <t>SERVIÇO GOOGLE ADS</t>
        </is>
      </c>
      <c r="G417" s="172">
        <f>YEAR(A417)</f>
        <v/>
      </c>
      <c r="H417" s="214">
        <f>MONTH(A417)</f>
        <v/>
      </c>
      <c r="I417" s="179">
        <f>INDEX(mês[],Consolidado!H417,2)</f>
        <v/>
      </c>
      <c r="J417" s="179" t="inlineStr">
        <is>
          <t>ITAU</t>
        </is>
      </c>
      <c r="K417" s="179" t="inlineStr">
        <is>
          <t>A IDEAL</t>
        </is>
      </c>
    </row>
    <row r="418" hidden="1" s="180">
      <c r="A418" s="17" t="n">
        <v>45672</v>
      </c>
      <c r="B418" s="179" t="inlineStr">
        <is>
          <t>ANUIDADE ITAÚ NOVO - TARIFAS BANCARIAS (100,00%);</t>
        </is>
      </c>
      <c r="C418" s="8" t="n"/>
      <c r="D418" s="8" t="n">
        <v>76.5</v>
      </c>
      <c r="E418" s="8" t="n">
        <v>127843.0299999998</v>
      </c>
      <c r="F418" s="213" t="inlineStr">
        <is>
          <t>TARIFAS BANCARIAS</t>
        </is>
      </c>
      <c r="G418" s="172">
        <f>YEAR(A418)</f>
        <v/>
      </c>
      <c r="H418" s="214">
        <f>MONTH(A418)</f>
        <v/>
      </c>
      <c r="I418" s="179">
        <f>INDEX(mês[],Consolidado!H418,2)</f>
        <v/>
      </c>
      <c r="J418" s="179" t="inlineStr">
        <is>
          <t>ITAU</t>
        </is>
      </c>
      <c r="K418" s="179" t="inlineStr">
        <is>
          <t>A IDEAL</t>
        </is>
      </c>
    </row>
    <row r="419" hidden="1" s="180">
      <c r="A419" s="17" t="n">
        <v>45672</v>
      </c>
      <c r="B419" s="179" t="inlineStr">
        <is>
          <t>SEGURO RANGER PRW 1/10 - SEGUROS DE VEICULOS  (100,00%);</t>
        </is>
      </c>
      <c r="C419" s="8" t="n"/>
      <c r="D419" s="8" t="n">
        <v>564.98</v>
      </c>
      <c r="E419" s="8" t="n">
        <v>127278.0499999998</v>
      </c>
      <c r="F419" s="213" t="inlineStr">
        <is>
          <t xml:space="preserve">SEGUROS DE VEICULOS </t>
        </is>
      </c>
      <c r="G419" s="172">
        <f>YEAR(A419)</f>
        <v/>
      </c>
      <c r="H419" s="214">
        <f>MONTH(A419)</f>
        <v/>
      </c>
      <c r="I419" s="179">
        <f>INDEX(mês[],Consolidado!H419,2)</f>
        <v/>
      </c>
      <c r="J419" s="179" t="inlineStr">
        <is>
          <t>ITAU</t>
        </is>
      </c>
      <c r="K419" s="179" t="inlineStr">
        <is>
          <t>A IDEAL</t>
        </is>
      </c>
    </row>
    <row r="420" hidden="1" s="180">
      <c r="A420" s="17" t="n">
        <v>45672</v>
      </c>
      <c r="B420" s="179" t="inlineStr">
        <is>
          <t>YELUMSEG / RANGER GENILDO 1/10 - SEGUROS DE VEICULOS  (100,00%);</t>
        </is>
      </c>
      <c r="C420" s="8" t="n"/>
      <c r="D420" s="8" t="n">
        <v>580.6900000000001</v>
      </c>
      <c r="E420" s="8" t="n">
        <v>126697.3599999998</v>
      </c>
      <c r="F420" s="213" t="inlineStr">
        <is>
          <t xml:space="preserve">SEGUROS DE VEICULOS </t>
        </is>
      </c>
      <c r="G420" s="172">
        <f>YEAR(A420)</f>
        <v/>
      </c>
      <c r="H420" s="214">
        <f>MONTH(A420)</f>
        <v/>
      </c>
      <c r="I420" s="179">
        <f>INDEX(mês[],Consolidado!H420,2)</f>
        <v/>
      </c>
      <c r="J420" s="179" t="inlineStr">
        <is>
          <t>ITAU</t>
        </is>
      </c>
      <c r="K420" s="179" t="inlineStr">
        <is>
          <t>A IDEAL</t>
        </is>
      </c>
    </row>
    <row r="421" hidden="1" s="180">
      <c r="A421" s="17" t="n">
        <v>45672</v>
      </c>
      <c r="B421" s="179" t="inlineStr">
        <is>
          <t>STARLINK - INTERNET OBRAS  (100,00%);</t>
        </is>
      </c>
      <c r="C421" s="8" t="n"/>
      <c r="D421" s="8" t="n">
        <v>236.44</v>
      </c>
      <c r="E421" s="8" t="n">
        <v>126460.9199999998</v>
      </c>
      <c r="F421" s="213" t="inlineStr">
        <is>
          <t xml:space="preserve">INTERNET OBRAS </t>
        </is>
      </c>
      <c r="G421" s="172">
        <f>YEAR(A421)</f>
        <v/>
      </c>
      <c r="H421" s="214">
        <f>MONTH(A421)</f>
        <v/>
      </c>
      <c r="I421" s="179">
        <f>INDEX(mês[],Consolidado!H421,2)</f>
        <v/>
      </c>
      <c r="J421" s="179" t="inlineStr">
        <is>
          <t>ITAU</t>
        </is>
      </c>
      <c r="K421" s="179" t="inlineStr">
        <is>
          <t>A IDEAL</t>
        </is>
      </c>
    </row>
    <row r="422" hidden="1" s="180">
      <c r="A422" s="17" t="n">
        <v>45672</v>
      </c>
      <c r="B422" s="179" t="inlineStr">
        <is>
          <t>STARLINK - INTERNET OBRAS  (100,00%);</t>
        </is>
      </c>
      <c r="C422" s="8" t="n"/>
      <c r="D422" s="8" t="n">
        <v>237.9</v>
      </c>
      <c r="E422" s="8" t="n">
        <v>126223.0199999998</v>
      </c>
      <c r="F422" s="213" t="inlineStr">
        <is>
          <t xml:space="preserve">INTERNET OBRAS </t>
        </is>
      </c>
      <c r="G422" s="172">
        <f>YEAR(A422)</f>
        <v/>
      </c>
      <c r="H422" s="214">
        <f>MONTH(A422)</f>
        <v/>
      </c>
      <c r="I422" s="179">
        <f>INDEX(mês[],Consolidado!H422,2)</f>
        <v/>
      </c>
      <c r="J422" s="179" t="inlineStr">
        <is>
          <t>ITAU</t>
        </is>
      </c>
      <c r="K422" s="179" t="inlineStr">
        <is>
          <t>A IDEAL</t>
        </is>
      </c>
    </row>
    <row r="423" hidden="1" s="180">
      <c r="A423" s="17" t="n">
        <v>45672</v>
      </c>
      <c r="B423" s="179" t="inlineStr">
        <is>
          <t>AUTENTIQUE.COM - SISTEMA / SERVIDOR  (100,00%);</t>
        </is>
      </c>
      <c r="C423" s="8" t="n"/>
      <c r="D423" s="8" t="n">
        <v>99</v>
      </c>
      <c r="E423" s="8" t="n">
        <v>126124.0199999998</v>
      </c>
      <c r="F423" s="213" t="inlineStr">
        <is>
          <t xml:space="preserve">SISTEMA / SERVIDOR </t>
        </is>
      </c>
      <c r="G423" s="172">
        <f>YEAR(A423)</f>
        <v/>
      </c>
      <c r="H423" s="214">
        <f>MONTH(A423)</f>
        <v/>
      </c>
      <c r="I423" s="179">
        <f>INDEX(mês[],Consolidado!H423,2)</f>
        <v/>
      </c>
      <c r="J423" s="179" t="inlineStr">
        <is>
          <t>ITAU</t>
        </is>
      </c>
      <c r="K423" s="179" t="inlineStr">
        <is>
          <t>A IDEAL</t>
        </is>
      </c>
    </row>
    <row r="424" hidden="1" s="180">
      <c r="A424" s="17" t="n">
        <v>45672</v>
      </c>
      <c r="B424" s="179" t="inlineStr">
        <is>
          <t>UBER / ADM - SERVIÇO MOTOBOY / UBER  (100,00%);</t>
        </is>
      </c>
      <c r="C424" s="8" t="n"/>
      <c r="D424" s="8" t="n">
        <v>61.78</v>
      </c>
      <c r="E424" s="8" t="n">
        <v>126062.2399999998</v>
      </c>
      <c r="F424" s="213" t="inlineStr">
        <is>
          <t xml:space="preserve">SERVIÇO MOTOBOY / UBER </t>
        </is>
      </c>
      <c r="G424" s="172">
        <f>YEAR(A424)</f>
        <v/>
      </c>
      <c r="H424" s="214">
        <f>MONTH(A424)</f>
        <v/>
      </c>
      <c r="I424" s="179">
        <f>INDEX(mês[],Consolidado!H424,2)</f>
        <v/>
      </c>
      <c r="J424" s="179" t="inlineStr">
        <is>
          <t>ITAU</t>
        </is>
      </c>
      <c r="K424" s="179" t="inlineStr">
        <is>
          <t>A IDEAL</t>
        </is>
      </c>
    </row>
    <row r="425" hidden="1" s="180">
      <c r="A425" s="17" t="n">
        <v>45672</v>
      </c>
      <c r="B425" s="179" t="inlineStr">
        <is>
          <t>GOL / PASSAGEM - PASSAGENS COLABORADORES (100,00%);</t>
        </is>
      </c>
      <c r="C425" s="8" t="n"/>
      <c r="D425" s="8" t="n">
        <v>1243.23</v>
      </c>
      <c r="E425" s="8" t="n">
        <v>124819.0099999998</v>
      </c>
      <c r="F425" s="213" t="inlineStr">
        <is>
          <t>PASSAGENS COLABORADORES</t>
        </is>
      </c>
      <c r="G425" s="172">
        <f>YEAR(A425)</f>
        <v/>
      </c>
      <c r="H425" s="214">
        <f>MONTH(A425)</f>
        <v/>
      </c>
      <c r="I425" s="179">
        <f>INDEX(mês[],Consolidado!H425,2)</f>
        <v/>
      </c>
      <c r="J425" s="179" t="inlineStr">
        <is>
          <t>ITAU</t>
        </is>
      </c>
      <c r="K425" s="179" t="inlineStr">
        <is>
          <t>A IDEAL</t>
        </is>
      </c>
    </row>
    <row r="426" hidden="1" s="180">
      <c r="A426" s="17" t="n">
        <v>45672</v>
      </c>
      <c r="B426" s="179" t="inlineStr">
        <is>
          <t>ANUIDADE ITAÚ - TARIFAS BANCARIAS (100,00%);</t>
        </is>
      </c>
      <c r="C426" s="8" t="n"/>
      <c r="D426" s="8" t="n">
        <v>41.5</v>
      </c>
      <c r="E426" s="8" t="n">
        <v>124777.5099999998</v>
      </c>
      <c r="F426" s="213" t="inlineStr">
        <is>
          <t>TARIFAS BANCARIAS</t>
        </is>
      </c>
      <c r="G426" s="172">
        <f>YEAR(A426)</f>
        <v/>
      </c>
      <c r="H426" s="214">
        <f>MONTH(A426)</f>
        <v/>
      </c>
      <c r="I426" s="179">
        <f>INDEX(mês[],Consolidado!H426,2)</f>
        <v/>
      </c>
      <c r="J426" s="179" t="inlineStr">
        <is>
          <t>ITAU</t>
        </is>
      </c>
      <c r="K426" s="179" t="inlineStr">
        <is>
          <t>A IDEAL</t>
        </is>
      </c>
    </row>
    <row r="427" hidden="1" s="180">
      <c r="A427" s="17" t="n">
        <v>45672</v>
      </c>
      <c r="B427" s="179" t="inlineStr">
        <is>
          <t>LINKEDIN / ADM - SISTEMA / SERVIDOR  (100,00%);</t>
        </is>
      </c>
      <c r="C427" s="8" t="n"/>
      <c r="D427" s="8" t="n">
        <v>809.91</v>
      </c>
      <c r="E427" s="8" t="n">
        <v>123967.5999999998</v>
      </c>
      <c r="F427" s="213" t="inlineStr">
        <is>
          <t xml:space="preserve">SISTEMA / SERVIDOR </t>
        </is>
      </c>
      <c r="G427" s="172">
        <f>YEAR(A427)</f>
        <v/>
      </c>
      <c r="H427" s="214">
        <f>MONTH(A427)</f>
        <v/>
      </c>
      <c r="I427" s="179">
        <f>INDEX(mês[],Consolidado!H427,2)</f>
        <v/>
      </c>
      <c r="J427" s="179" t="inlineStr">
        <is>
          <t>ITAU</t>
        </is>
      </c>
      <c r="K427" s="179" t="inlineStr">
        <is>
          <t>A IDEAL</t>
        </is>
      </c>
    </row>
    <row r="428" hidden="1" s="180">
      <c r="A428" s="17" t="n">
        <v>45672</v>
      </c>
      <c r="B428" s="179" t="inlineStr">
        <is>
          <t>MP MELIMAIS / MERCADO LIVRE ADM - SISTEMA / SERVIDOR  (100,00%);</t>
        </is>
      </c>
      <c r="C428" s="8" t="n"/>
      <c r="D428" s="8" t="n">
        <v>27.99</v>
      </c>
      <c r="E428" s="8" t="n">
        <v>123939.6099999998</v>
      </c>
      <c r="F428" s="213" t="inlineStr">
        <is>
          <t xml:space="preserve">SISTEMA / SERVIDOR </t>
        </is>
      </c>
      <c r="G428" s="172">
        <f>YEAR(A428)</f>
        <v/>
      </c>
      <c r="H428" s="214">
        <f>MONTH(A428)</f>
        <v/>
      </c>
      <c r="I428" s="179">
        <f>INDEX(mês[],Consolidado!H428,2)</f>
        <v/>
      </c>
      <c r="J428" s="179" t="inlineStr">
        <is>
          <t>ITAU</t>
        </is>
      </c>
      <c r="K428" s="179" t="inlineStr">
        <is>
          <t>A IDEAL</t>
        </is>
      </c>
    </row>
    <row r="429" hidden="1" s="180">
      <c r="A429" s="17" t="n">
        <v>45672</v>
      </c>
      <c r="B429" s="179" t="inlineStr">
        <is>
          <t>ACORDO JUDICIAL REINALDO FREITAS - MOSAIC UBA - GUIAS TRABALHISTAS E PROCESSO (100,00%);</t>
        </is>
      </c>
      <c r="C429" s="8" t="n"/>
      <c r="D429" s="8" t="n">
        <v>1500</v>
      </c>
      <c r="E429" s="8" t="n">
        <v>122439.6099999998</v>
      </c>
      <c r="F429" s="213" t="inlineStr">
        <is>
          <t>Processos Trabalhistas</t>
        </is>
      </c>
      <c r="G429" s="172">
        <f>YEAR(A429)</f>
        <v/>
      </c>
      <c r="H429" s="214">
        <f>MONTH(A429)</f>
        <v/>
      </c>
      <c r="I429" s="179">
        <f>INDEX(mês[],Consolidado!H429,2)</f>
        <v/>
      </c>
      <c r="J429" s="179" t="inlineStr">
        <is>
          <t>ITAU</t>
        </is>
      </c>
      <c r="K429" s="179" t="inlineStr">
        <is>
          <t>A IDEAL</t>
        </is>
      </c>
    </row>
    <row r="430" hidden="1" s="180">
      <c r="A430" s="17" t="n">
        <v>45672</v>
      </c>
      <c r="B430" s="179" t="inlineStr">
        <is>
          <t>GERADOR A GASOLINA 7.100 - MAQUINAS / FERRAMENTAS COMBUSTÃO  (100,00%);</t>
        </is>
      </c>
      <c r="C430" s="8" t="n"/>
      <c r="D430" s="8" t="n">
        <v>1600</v>
      </c>
      <c r="E430" s="8" t="n">
        <v>120839.6099999998</v>
      </c>
      <c r="F430" s="213" t="inlineStr">
        <is>
          <t xml:space="preserve">MAQUINAS / FERRAMENTAS COMBUSTÃO </t>
        </is>
      </c>
      <c r="G430" s="172">
        <f>YEAR(A430)</f>
        <v/>
      </c>
      <c r="H430" s="214">
        <f>MONTH(A430)</f>
        <v/>
      </c>
      <c r="I430" s="179">
        <f>INDEX(mês[],Consolidado!H430,2)</f>
        <v/>
      </c>
      <c r="J430" s="179" t="inlineStr">
        <is>
          <t>ITAU</t>
        </is>
      </c>
      <c r="K430" s="179" t="inlineStr">
        <is>
          <t>A IDEAL</t>
        </is>
      </c>
    </row>
    <row r="431" hidden="1" s="180">
      <c r="A431" s="17" t="n">
        <v>45672</v>
      </c>
      <c r="B431" s="179" t="inlineStr">
        <is>
          <t>3º REMESSA BORRACHA LIQUIDA SERENA 21 TORRES - OUTROS MATERIAIS DE APLICAÇÃO (100,00%);</t>
        </is>
      </c>
      <c r="C431" s="8" t="n"/>
      <c r="D431" s="8" t="n">
        <v>3302.93</v>
      </c>
      <c r="E431" s="8" t="n">
        <v>117536.6799999998</v>
      </c>
      <c r="F431" s="213" t="inlineStr">
        <is>
          <t>OUTROS MATERIAIS DE APLICAÇÃO</t>
        </is>
      </c>
      <c r="G431" s="172">
        <f>YEAR(A431)</f>
        <v/>
      </c>
      <c r="H431" s="214">
        <f>MONTH(A431)</f>
        <v/>
      </c>
      <c r="I431" s="179">
        <f>INDEX(mês[],Consolidado!H431,2)</f>
        <v/>
      </c>
      <c r="J431" s="179" t="inlineStr">
        <is>
          <t>ITAU</t>
        </is>
      </c>
      <c r="K431" s="179" t="inlineStr">
        <is>
          <t>A IDEAL</t>
        </is>
      </c>
    </row>
    <row r="432" hidden="1" s="180">
      <c r="A432" s="17" t="n">
        <v>45672</v>
      </c>
      <c r="B432" s="179" t="inlineStr">
        <is>
          <t>VENDA DE ABRASIVO EUROCHEM CONTRATO - ABRASIVOS (100,00%);</t>
        </is>
      </c>
      <c r="C432" s="8" t="n"/>
      <c r="D432" s="8" t="n">
        <v>4333.33</v>
      </c>
      <c r="E432" s="8" t="n">
        <v>113203.3499999998</v>
      </c>
      <c r="F432" s="213" t="inlineStr">
        <is>
          <t>ABRASIVOS</t>
        </is>
      </c>
      <c r="G432" s="172">
        <f>YEAR(A432)</f>
        <v/>
      </c>
      <c r="H432" s="214">
        <f>MONTH(A432)</f>
        <v/>
      </c>
      <c r="I432" s="179">
        <f>INDEX(mês[],Consolidado!H432,2)</f>
        <v/>
      </c>
      <c r="J432" s="179" t="inlineStr">
        <is>
          <t>ITAU</t>
        </is>
      </c>
      <c r="K432" s="179" t="inlineStr">
        <is>
          <t>A IDEAL</t>
        </is>
      </c>
    </row>
    <row r="433" hidden="1" s="180">
      <c r="A433" s="17" t="n">
        <v>45672</v>
      </c>
      <c r="B433" s="179" t="inlineStr">
        <is>
          <t>EPIS - EPIS (100,00%);</t>
        </is>
      </c>
      <c r="C433" s="8" t="n"/>
      <c r="D433" s="8" t="n">
        <v>876.46</v>
      </c>
      <c r="E433" s="8" t="n">
        <v>112326.8899999998</v>
      </c>
      <c r="F433" s="213" t="inlineStr">
        <is>
          <t>EPIS</t>
        </is>
      </c>
      <c r="G433" s="172">
        <f>YEAR(A433)</f>
        <v/>
      </c>
      <c r="H433" s="214">
        <f>MONTH(A433)</f>
        <v/>
      </c>
      <c r="I433" s="179">
        <f>INDEX(mês[],Consolidado!H433,2)</f>
        <v/>
      </c>
      <c r="J433" s="179" t="inlineStr">
        <is>
          <t>ITAU</t>
        </is>
      </c>
      <c r="K433" s="179" t="inlineStr">
        <is>
          <t>A IDEAL</t>
        </is>
      </c>
    </row>
    <row r="434" hidden="1" s="180">
      <c r="A434" s="17" t="n">
        <v>45672</v>
      </c>
      <c r="B434" s="179" t="inlineStr">
        <is>
          <t>FOLGA DE CAMPO MES 01-2025 - PASSAGENS COLABORADORES (100,00%);</t>
        </is>
      </c>
      <c r="C434" s="8" t="n"/>
      <c r="D434" s="8" t="n">
        <v>700</v>
      </c>
      <c r="E434" s="8" t="n">
        <v>111626.8899999998</v>
      </c>
      <c r="F434" s="213" t="inlineStr">
        <is>
          <t>PASSAGENS COLABORADORES</t>
        </is>
      </c>
      <c r="G434" s="172">
        <f>YEAR(A434)</f>
        <v/>
      </c>
      <c r="H434" s="214">
        <f>MONTH(A434)</f>
        <v/>
      </c>
      <c r="I434" s="179">
        <f>INDEX(mês[],Consolidado!H434,2)</f>
        <v/>
      </c>
      <c r="J434" s="179" t="inlineStr">
        <is>
          <t>ITAU</t>
        </is>
      </c>
      <c r="K434" s="179" t="inlineStr">
        <is>
          <t>A IDEAL</t>
        </is>
      </c>
    </row>
    <row r="435" hidden="1" s="180">
      <c r="A435" s="17" t="n">
        <v>45672</v>
      </c>
      <c r="B435" s="179" t="inlineStr">
        <is>
          <t>ALUGUEL KITNET GOIANIA  15/01 A 15/02 - ALUGUEL ALOJAMENTO  (100,00%);</t>
        </is>
      </c>
      <c r="C435" s="8" t="n"/>
      <c r="D435" s="8" t="n">
        <v>1300</v>
      </c>
      <c r="E435" s="8" t="n">
        <v>110326.8899999998</v>
      </c>
      <c r="F435" s="213" t="inlineStr">
        <is>
          <t xml:space="preserve">ALUGUEL ALOJAMENTO </t>
        </is>
      </c>
      <c r="G435" s="172">
        <f>YEAR(A435)</f>
        <v/>
      </c>
      <c r="H435" s="214">
        <f>MONTH(A435)</f>
        <v/>
      </c>
      <c r="I435" s="179">
        <f>INDEX(mês[],Consolidado!H435,2)</f>
        <v/>
      </c>
      <c r="J435" s="179" t="inlineStr">
        <is>
          <t>ITAU</t>
        </is>
      </c>
      <c r="K435" s="179" t="inlineStr">
        <is>
          <t>A IDEAL</t>
        </is>
      </c>
    </row>
    <row r="436" hidden="1" s="180">
      <c r="A436" s="17" t="n">
        <v>45672</v>
      </c>
      <c r="B436" s="179" t="inlineStr">
        <is>
          <t>TELEMETRIA - SERVIÇO TELEMETRIA / FADIGA (100,00%);</t>
        </is>
      </c>
      <c r="C436" s="8" t="n"/>
      <c r="D436" s="8" t="n">
        <v>2649.2</v>
      </c>
      <c r="E436" s="8" t="n">
        <v>107677.6899999998</v>
      </c>
      <c r="F436" s="213" t="inlineStr">
        <is>
          <t>SERVIÇO TELEMETRIA / FADIGA</t>
        </is>
      </c>
      <c r="G436" s="172">
        <f>YEAR(A436)</f>
        <v/>
      </c>
      <c r="H436" s="214">
        <f>MONTH(A436)</f>
        <v/>
      </c>
      <c r="I436" s="179">
        <f>INDEX(mês[],Consolidado!H436,2)</f>
        <v/>
      </c>
      <c r="J436" s="179" t="inlineStr">
        <is>
          <t>ITAU</t>
        </is>
      </c>
      <c r="K436" s="179" t="inlineStr">
        <is>
          <t>A IDEAL</t>
        </is>
      </c>
    </row>
    <row r="437" hidden="1" s="180">
      <c r="A437" s="17" t="n">
        <v>45672</v>
      </c>
      <c r="B437" s="179" t="inlineStr">
        <is>
          <t>SISTEMA - SISTEMA / SERVIDOR  (100,00%);</t>
        </is>
      </c>
      <c r="C437" s="8" t="n"/>
      <c r="D437" s="8" t="n">
        <v>612</v>
      </c>
      <c r="E437" s="8" t="n">
        <v>107065.6899999998</v>
      </c>
      <c r="F437" s="213" t="inlineStr">
        <is>
          <t xml:space="preserve">SISTEMA / SERVIDOR </t>
        </is>
      </c>
      <c r="G437" s="172">
        <f>YEAR(A437)</f>
        <v/>
      </c>
      <c r="H437" s="214">
        <f>MONTH(A437)</f>
        <v/>
      </c>
      <c r="I437" s="179">
        <f>INDEX(mês[],Consolidado!H437,2)</f>
        <v/>
      </c>
      <c r="J437" s="179" t="inlineStr">
        <is>
          <t>ITAU</t>
        </is>
      </c>
      <c r="K437" s="179" t="inlineStr">
        <is>
          <t>A IDEAL</t>
        </is>
      </c>
    </row>
    <row r="438" hidden="1" s="180">
      <c r="A438" s="17" t="n">
        <v>45672</v>
      </c>
      <c r="B438" s="179" t="inlineStr">
        <is>
          <t>EPIS - EPIS (100,00%);</t>
        </is>
      </c>
      <c r="C438" s="8" t="n"/>
      <c r="D438" s="8" t="n">
        <v>230</v>
      </c>
      <c r="E438" s="8" t="n">
        <v>106835.6899999998</v>
      </c>
      <c r="F438" s="213" t="inlineStr">
        <is>
          <t>EPIS</t>
        </is>
      </c>
      <c r="G438" s="172">
        <f>YEAR(A438)</f>
        <v/>
      </c>
      <c r="H438" s="214">
        <f>MONTH(A438)</f>
        <v/>
      </c>
      <c r="I438" s="179">
        <f>INDEX(mês[],Consolidado!H438,2)</f>
        <v/>
      </c>
      <c r="J438" s="179" t="inlineStr">
        <is>
          <t>ITAU</t>
        </is>
      </c>
      <c r="K438" s="179" t="inlineStr">
        <is>
          <t>A IDEAL</t>
        </is>
      </c>
    </row>
    <row r="439" hidden="1" s="180">
      <c r="A439" s="17" t="n">
        <v>45672</v>
      </c>
      <c r="B439" s="179" t="inlineStr">
        <is>
          <t>TINTAS E SOLVENTES - TINTAS E SOLVENTES (100,00%);</t>
        </is>
      </c>
      <c r="C439" s="8" t="n"/>
      <c r="D439" s="8" t="n">
        <v>1704</v>
      </c>
      <c r="E439" s="8" t="n">
        <v>105131.6899999998</v>
      </c>
      <c r="F439" s="213" t="inlineStr">
        <is>
          <t>TINTAS E SOLVENTES</t>
        </is>
      </c>
      <c r="G439" s="172">
        <f>YEAR(A439)</f>
        <v/>
      </c>
      <c r="H439" s="214">
        <f>MONTH(A439)</f>
        <v/>
      </c>
      <c r="I439" s="179">
        <f>INDEX(mês[],Consolidado!H439,2)</f>
        <v/>
      </c>
      <c r="J439" s="179" t="inlineStr">
        <is>
          <t>ITAU</t>
        </is>
      </c>
      <c r="K439" s="179" t="inlineStr">
        <is>
          <t>A IDEAL</t>
        </is>
      </c>
    </row>
    <row r="440" hidden="1" s="180">
      <c r="A440" s="17" t="n">
        <v>45672</v>
      </c>
      <c r="B440" s="179" t="inlineStr">
        <is>
          <t>EPIS - MANOBREIRA - EPIS (100,00%);</t>
        </is>
      </c>
      <c r="C440" s="8" t="n"/>
      <c r="D440" s="8" t="n">
        <v>1016.89</v>
      </c>
      <c r="E440" s="8" t="n">
        <v>104114.7999999998</v>
      </c>
      <c r="F440" s="213" t="inlineStr">
        <is>
          <t>EPIS</t>
        </is>
      </c>
      <c r="G440" s="172">
        <f>YEAR(A440)</f>
        <v/>
      </c>
      <c r="H440" s="214">
        <f>MONTH(A440)</f>
        <v/>
      </c>
      <c r="I440" s="179">
        <f>INDEX(mês[],Consolidado!H440,2)</f>
        <v/>
      </c>
      <c r="J440" s="179" t="inlineStr">
        <is>
          <t>ITAU</t>
        </is>
      </c>
      <c r="K440" s="179" t="inlineStr">
        <is>
          <t>A IDEAL</t>
        </is>
      </c>
    </row>
    <row r="441" hidden="1" s="180">
      <c r="A441" s="17" t="n">
        <v>45672</v>
      </c>
      <c r="B441" s="179" t="inlineStr">
        <is>
          <t>MATERIAL DE CONSUMO - MATERIAIS DE CONSUMO EM OBRAS  (100,00%);</t>
        </is>
      </c>
      <c r="C441" s="8" t="n"/>
      <c r="D441" s="8" t="n">
        <v>165.49</v>
      </c>
      <c r="E441" s="8" t="n">
        <v>103949.3099999998</v>
      </c>
      <c r="F441" s="213" t="inlineStr">
        <is>
          <t xml:space="preserve">MATERIAIS DE CONSUMO EM OBRAS </t>
        </is>
      </c>
      <c r="G441" s="172">
        <f>YEAR(A441)</f>
        <v/>
      </c>
      <c r="H441" s="214">
        <f>MONTH(A441)</f>
        <v/>
      </c>
      <c r="I441" s="179">
        <f>INDEX(mês[],Consolidado!H441,2)</f>
        <v/>
      </c>
      <c r="J441" s="179" t="inlineStr">
        <is>
          <t>ITAU</t>
        </is>
      </c>
      <c r="K441" s="179" t="inlineStr">
        <is>
          <t>A IDEAL</t>
        </is>
      </c>
    </row>
    <row r="442" hidden="1" s="180">
      <c r="A442" s="17" t="n">
        <v>45672</v>
      </c>
      <c r="B442" s="179" t="inlineStr">
        <is>
          <t>ALUGUEL KITNET 15-01 A 15-02-25 - ALUGUEL ALOJAMENTO  (100,00%);</t>
        </is>
      </c>
      <c r="C442" s="8" t="n"/>
      <c r="D442" s="8" t="n">
        <v>800</v>
      </c>
      <c r="E442" s="8" t="n">
        <v>103149.3099999998</v>
      </c>
      <c r="F442" s="213" t="inlineStr">
        <is>
          <t xml:space="preserve">ALUGUEL ALOJAMENTO </t>
        </is>
      </c>
      <c r="G442" s="172">
        <f>YEAR(A442)</f>
        <v/>
      </c>
      <c r="H442" s="214">
        <f>MONTH(A442)</f>
        <v/>
      </c>
      <c r="I442" s="179">
        <f>INDEX(mês[],Consolidado!H442,2)</f>
        <v/>
      </c>
      <c r="J442" s="179" t="inlineStr">
        <is>
          <t>ITAU</t>
        </is>
      </c>
      <c r="K442" s="179" t="inlineStr">
        <is>
          <t>A IDEAL</t>
        </is>
      </c>
    </row>
    <row r="443" hidden="1" s="180">
      <c r="A443" s="17" t="n">
        <v>45672</v>
      </c>
      <c r="B443" s="179" t="inlineStr">
        <is>
          <t>TREINAMENTO NR20 E NR35 - CURSOS / TREINAMENTOS  (100,00%);</t>
        </is>
      </c>
      <c r="C443" s="8" t="n"/>
      <c r="D443" s="8" t="n">
        <v>459.7</v>
      </c>
      <c r="E443" s="8" t="n">
        <v>102689.6099999998</v>
      </c>
      <c r="F443" s="213" t="inlineStr">
        <is>
          <t xml:space="preserve">CURSOS / TREINAMENTOS </t>
        </is>
      </c>
      <c r="G443" s="172">
        <f>YEAR(A443)</f>
        <v/>
      </c>
      <c r="H443" s="214">
        <f>MONTH(A443)</f>
        <v/>
      </c>
      <c r="I443" s="179">
        <f>INDEX(mês[],Consolidado!H443,2)</f>
        <v/>
      </c>
      <c r="J443" s="179" t="inlineStr">
        <is>
          <t>ITAU</t>
        </is>
      </c>
      <c r="K443" s="179" t="inlineStr">
        <is>
          <t>A IDEAL</t>
        </is>
      </c>
    </row>
    <row r="444" hidden="1" s="180">
      <c r="A444" s="17" t="n">
        <v>45672</v>
      </c>
      <c r="B444" s="179" t="inlineStr">
        <is>
          <t>SISTEMA / SERVIDOR - SISTEMA / SERVIDOR  (100,00%);</t>
        </is>
      </c>
      <c r="C444" s="8" t="n"/>
      <c r="D444" s="8" t="n">
        <v>730.9400000000001</v>
      </c>
      <c r="E444" s="8" t="n">
        <v>101958.6699999998</v>
      </c>
      <c r="F444" s="213" t="inlineStr">
        <is>
          <t xml:space="preserve">SISTEMA / SERVIDOR </t>
        </is>
      </c>
      <c r="G444" s="172">
        <f>YEAR(A444)</f>
        <v/>
      </c>
      <c r="H444" s="214">
        <f>MONTH(A444)</f>
        <v/>
      </c>
      <c r="I444" s="179">
        <f>INDEX(mês[],Consolidado!H444,2)</f>
        <v/>
      </c>
      <c r="J444" s="179" t="inlineStr">
        <is>
          <t>ITAU</t>
        </is>
      </c>
      <c r="K444" s="179" t="inlineStr">
        <is>
          <t>A IDEAL</t>
        </is>
      </c>
    </row>
    <row r="445" hidden="1" s="180">
      <c r="A445" s="17" t="n">
        <v>45672</v>
      </c>
      <c r="B445" s="179" t="inlineStr">
        <is>
          <t>CNP CONSÓRCIOS - CONSÓRCIO (100,00%);</t>
        </is>
      </c>
      <c r="C445" s="8" t="n"/>
      <c r="D445" s="8" t="n">
        <v>1339.18</v>
      </c>
      <c r="E445" s="8" t="n">
        <v>100619.4899999998</v>
      </c>
      <c r="F445" s="213" t="inlineStr">
        <is>
          <t>Consórcio</t>
        </is>
      </c>
      <c r="G445" s="172">
        <f>YEAR(A445)</f>
        <v/>
      </c>
      <c r="H445" s="214">
        <f>MONTH(A445)</f>
        <v/>
      </c>
      <c r="I445" s="179">
        <f>INDEX(mês[],Consolidado!H445,2)</f>
        <v/>
      </c>
      <c r="J445" s="179" t="inlineStr">
        <is>
          <t>ITAU</t>
        </is>
      </c>
      <c r="K445" s="179" t="inlineStr">
        <is>
          <t>A IDEAL</t>
        </is>
      </c>
    </row>
    <row r="446" hidden="1" s="180">
      <c r="A446" s="17" t="n">
        <v>45672</v>
      </c>
      <c r="B446" s="179" t="inlineStr">
        <is>
          <t>CONSULTA CONNECT REF. MÊS 12/2024 - SERVIÇO SERASA (100,00%);</t>
        </is>
      </c>
      <c r="C446" s="8" t="n"/>
      <c r="D446" s="8" t="n">
        <v>203.91</v>
      </c>
      <c r="E446" s="8" t="n">
        <v>100415.5799999998</v>
      </c>
      <c r="F446" s="213" t="inlineStr">
        <is>
          <t>SERVIÇO SERASA</t>
        </is>
      </c>
      <c r="G446" s="172">
        <f>YEAR(A446)</f>
        <v/>
      </c>
      <c r="H446" s="214">
        <f>MONTH(A446)</f>
        <v/>
      </c>
      <c r="I446" s="179">
        <f>INDEX(mês[],Consolidado!H446,2)</f>
        <v/>
      </c>
      <c r="J446" s="179" t="inlineStr">
        <is>
          <t>ITAU</t>
        </is>
      </c>
      <c r="K446" s="179" t="inlineStr">
        <is>
          <t>A IDEAL</t>
        </is>
      </c>
    </row>
    <row r="447" hidden="1" s="180">
      <c r="A447" s="17" t="n">
        <v>45672</v>
      </c>
      <c r="B447" s="179" t="inlineStr">
        <is>
          <t>SISTEMA/SERVIDOR - SISTEMA / SERVIDOR  (100,00%);</t>
        </is>
      </c>
      <c r="C447" s="8" t="n"/>
      <c r="D447" s="8" t="n">
        <v>1599</v>
      </c>
      <c r="E447" s="8" t="n">
        <v>98816.5799999998</v>
      </c>
      <c r="F447" s="213" t="inlineStr">
        <is>
          <t xml:space="preserve">SISTEMA / SERVIDOR </t>
        </is>
      </c>
      <c r="G447" s="172">
        <f>YEAR(A447)</f>
        <v/>
      </c>
      <c r="H447" s="214">
        <f>MONTH(A447)</f>
        <v/>
      </c>
      <c r="I447" s="179">
        <f>INDEX(mês[],Consolidado!H447,2)</f>
        <v/>
      </c>
      <c r="J447" s="179" t="inlineStr">
        <is>
          <t>ITAU</t>
        </is>
      </c>
      <c r="K447" s="179" t="inlineStr">
        <is>
          <t>A IDEAL</t>
        </is>
      </c>
    </row>
    <row r="448" hidden="1" s="180">
      <c r="A448" s="17" t="n">
        <v>45672</v>
      </c>
      <c r="B448" s="179" t="inlineStr">
        <is>
          <t>REFEIÇÕES COLABORADORES - REFEIÇÕES COLABORADORES (100,00%);</t>
        </is>
      </c>
      <c r="C448" s="8" t="n"/>
      <c r="D448" s="8" t="n">
        <v>3026.4</v>
      </c>
      <c r="E448" s="8" t="n">
        <v>95790.1799999998</v>
      </c>
      <c r="F448" s="213" t="inlineStr">
        <is>
          <t>REFEIÇÕES COLABORADORES</t>
        </is>
      </c>
      <c r="G448" s="172">
        <f>YEAR(A448)</f>
        <v/>
      </c>
      <c r="H448" s="214">
        <f>MONTH(A448)</f>
        <v/>
      </c>
      <c r="I448" s="179">
        <f>INDEX(mês[],Consolidado!H448,2)</f>
        <v/>
      </c>
      <c r="J448" s="179" t="inlineStr">
        <is>
          <t>ITAU</t>
        </is>
      </c>
      <c r="K448" s="179" t="inlineStr">
        <is>
          <t>A IDEAL</t>
        </is>
      </c>
    </row>
    <row r="449" hidden="1" s="180">
      <c r="A449" s="17" t="n">
        <v>45672</v>
      </c>
      <c r="B449" s="179" t="inlineStr">
        <is>
          <t>REFEIÇÕES COLABORADORES - REFEIÇÕES COLABORADORES (100,00%);</t>
        </is>
      </c>
      <c r="C449" s="8" t="n"/>
      <c r="D449" s="8" t="n">
        <v>1328.4</v>
      </c>
      <c r="E449" s="8" t="n">
        <v>94461.77999999981</v>
      </c>
      <c r="F449" s="213" t="inlineStr">
        <is>
          <t>REFEIÇÕES COLABORADORES</t>
        </is>
      </c>
      <c r="G449" s="172">
        <f>YEAR(A449)</f>
        <v/>
      </c>
      <c r="H449" s="214">
        <f>MONTH(A449)</f>
        <v/>
      </c>
      <c r="I449" s="179">
        <f>INDEX(mês[],Consolidado!H449,2)</f>
        <v/>
      </c>
      <c r="J449" s="179" t="inlineStr">
        <is>
          <t>ITAU</t>
        </is>
      </c>
      <c r="K449" s="179" t="inlineStr">
        <is>
          <t>A IDEAL</t>
        </is>
      </c>
    </row>
    <row r="450" hidden="1" s="180">
      <c r="A450" s="17" t="n">
        <v>45672</v>
      </c>
      <c r="B450" s="179" t="inlineStr">
        <is>
          <t>COMBUSTÍVEL - COMBUSTIVEL VEICULOS (100,00%);</t>
        </is>
      </c>
      <c r="C450" s="8" t="n"/>
      <c r="D450" s="8" t="n">
        <v>2171.9</v>
      </c>
      <c r="E450" s="8" t="n">
        <v>92289.87999999982</v>
      </c>
      <c r="F450" s="213" t="inlineStr">
        <is>
          <t>COMBUSTIVEL VEICULOS</t>
        </is>
      </c>
      <c r="G450" s="172">
        <f>YEAR(A450)</f>
        <v/>
      </c>
      <c r="H450" s="214">
        <f>MONTH(A450)</f>
        <v/>
      </c>
      <c r="I450" s="179">
        <f>INDEX(mês[],Consolidado!H450,2)</f>
        <v/>
      </c>
      <c r="J450" s="179" t="inlineStr">
        <is>
          <t>ITAU</t>
        </is>
      </c>
      <c r="K450" s="179" t="inlineStr">
        <is>
          <t>A IDEAL</t>
        </is>
      </c>
    </row>
    <row r="451" hidden="1" s="180">
      <c r="A451" s="17" t="n">
        <v>45672</v>
      </c>
      <c r="B451" s="179" t="inlineStr">
        <is>
          <t>REFEIÇÕES COLABORADORES REF. 16/12 A 31/12/24 - REFEIÇÕES COLABORADORES (100,00%);</t>
        </is>
      </c>
      <c r="C451" s="8" t="n"/>
      <c r="D451" s="8" t="n">
        <v>1105.5</v>
      </c>
      <c r="E451" s="8" t="n">
        <v>91184.37999999982</v>
      </c>
      <c r="F451" s="213" t="inlineStr">
        <is>
          <t>REFEIÇÕES COLABORADORES</t>
        </is>
      </c>
      <c r="G451" s="172">
        <f>YEAR(A451)</f>
        <v/>
      </c>
      <c r="H451" s="214">
        <f>MONTH(A451)</f>
        <v/>
      </c>
      <c r="I451" s="179">
        <f>INDEX(mês[],Consolidado!H451,2)</f>
        <v/>
      </c>
      <c r="J451" s="179" t="inlineStr">
        <is>
          <t>ITAU</t>
        </is>
      </c>
      <c r="K451" s="179" t="inlineStr">
        <is>
          <t>A IDEAL</t>
        </is>
      </c>
    </row>
    <row r="452" hidden="1" s="180">
      <c r="A452" s="17" t="n">
        <v>45672</v>
      </c>
      <c r="B452" s="179" t="inlineStr">
        <is>
          <t>EPIS - EPIS (100,00%);</t>
        </is>
      </c>
      <c r="C452" s="8" t="n"/>
      <c r="D452" s="8" t="n">
        <v>486</v>
      </c>
      <c r="E452" s="8" t="n">
        <v>90698.37999999982</v>
      </c>
      <c r="F452" s="213" t="inlineStr">
        <is>
          <t>EPIS</t>
        </is>
      </c>
      <c r="G452" s="172">
        <f>YEAR(A452)</f>
        <v/>
      </c>
      <c r="H452" s="214">
        <f>MONTH(A452)</f>
        <v/>
      </c>
      <c r="I452" s="179">
        <f>INDEX(mês[],Consolidado!H452,2)</f>
        <v/>
      </c>
      <c r="J452" s="179" t="inlineStr">
        <is>
          <t>ITAU</t>
        </is>
      </c>
      <c r="K452" s="179" t="inlineStr">
        <is>
          <t>A IDEAL</t>
        </is>
      </c>
    </row>
    <row r="453" hidden="1" s="180">
      <c r="A453" s="17" t="n">
        <v>45672</v>
      </c>
      <c r="B453" s="179" t="inlineStr">
        <is>
          <t>EXAMES - ASO - EXAMES  (100,00%);</t>
        </is>
      </c>
      <c r="C453" s="8" t="n"/>
      <c r="D453" s="8" t="n">
        <v>1797.23</v>
      </c>
      <c r="E453" s="8" t="n">
        <v>88901.14999999982</v>
      </c>
      <c r="F453" s="213" t="inlineStr">
        <is>
          <t>EXAMES MÉDICOS</t>
        </is>
      </c>
      <c r="G453" s="172">
        <f>YEAR(A453)</f>
        <v/>
      </c>
      <c r="H453" s="214">
        <f>MONTH(A453)</f>
        <v/>
      </c>
      <c r="I453" s="179">
        <f>INDEX(mês[],Consolidado!H453,2)</f>
        <v/>
      </c>
      <c r="J453" s="179" t="inlineStr">
        <is>
          <t>ITAU</t>
        </is>
      </c>
      <c r="K453" s="179" t="inlineStr">
        <is>
          <t>A IDEAL</t>
        </is>
      </c>
    </row>
    <row r="454" hidden="1" s="180">
      <c r="A454" s="17" t="n">
        <v>45672</v>
      </c>
      <c r="B454" s="179" t="inlineStr">
        <is>
          <t>REFEIÇÕES COLABORADORES - REFEIÇÕES COLABORADORES (100,00%);</t>
        </is>
      </c>
      <c r="C454" s="8" t="n"/>
      <c r="D454" s="8" t="n">
        <v>3139.2</v>
      </c>
      <c r="E454" s="8" t="n">
        <v>85761.94999999982</v>
      </c>
      <c r="F454" s="213" t="inlineStr">
        <is>
          <t>REFEIÇÕES COLABORADORES</t>
        </is>
      </c>
      <c r="G454" s="172">
        <f>YEAR(A454)</f>
        <v/>
      </c>
      <c r="H454" s="214">
        <f>MONTH(A454)</f>
        <v/>
      </c>
      <c r="I454" s="179">
        <f>INDEX(mês[],Consolidado!H454,2)</f>
        <v/>
      </c>
      <c r="J454" s="179" t="inlineStr">
        <is>
          <t>ITAU</t>
        </is>
      </c>
      <c r="K454" s="179" t="inlineStr">
        <is>
          <t>A IDEAL</t>
        </is>
      </c>
    </row>
    <row r="455" hidden="1" s="180">
      <c r="A455" s="17" t="n">
        <v>45672</v>
      </c>
      <c r="B455" s="179" t="inlineStr">
        <is>
          <t>REFEIÇÕES COLABORADORES - REFEIÇÕES COLABORADORES (100,00%);</t>
        </is>
      </c>
      <c r="C455" s="8" t="n"/>
      <c r="D455" s="8" t="n">
        <v>3076.8</v>
      </c>
      <c r="E455" s="8" t="n">
        <v>82685.14999999982</v>
      </c>
      <c r="F455" s="213" t="inlineStr">
        <is>
          <t>REFEIÇÕES COLABORADORES</t>
        </is>
      </c>
      <c r="G455" s="172">
        <f>YEAR(A455)</f>
        <v/>
      </c>
      <c r="H455" s="214">
        <f>MONTH(A455)</f>
        <v/>
      </c>
      <c r="I455" s="179">
        <f>INDEX(mês[],Consolidado!H455,2)</f>
        <v/>
      </c>
      <c r="J455" s="179" t="inlineStr">
        <is>
          <t>ITAU</t>
        </is>
      </c>
      <c r="K455" s="179" t="inlineStr">
        <is>
          <t>A IDEAL</t>
        </is>
      </c>
    </row>
    <row r="456" hidden="1" s="180">
      <c r="A456" s="17" t="n">
        <v>45672</v>
      </c>
      <c r="B456" s="179" t="inlineStr">
        <is>
          <t>REFEIÇÕES COLABORADORES - REFEIÇÕES COLABORADORES (100,00%);</t>
        </is>
      </c>
      <c r="C456" s="8" t="n"/>
      <c r="D456" s="8" t="n">
        <v>1261</v>
      </c>
      <c r="E456" s="8" t="n">
        <v>81424.14999999982</v>
      </c>
      <c r="F456" s="213" t="inlineStr">
        <is>
          <t>REFEIÇÕES COLABORADORES</t>
        </is>
      </c>
      <c r="G456" s="172">
        <f>YEAR(A456)</f>
        <v/>
      </c>
      <c r="H456" s="214">
        <f>MONTH(A456)</f>
        <v/>
      </c>
      <c r="I456" s="179">
        <f>INDEX(mês[],Consolidado!H456,2)</f>
        <v/>
      </c>
      <c r="J456" s="179" t="inlineStr">
        <is>
          <t>ITAU</t>
        </is>
      </c>
      <c r="K456" s="179" t="inlineStr">
        <is>
          <t>A IDEAL</t>
        </is>
      </c>
    </row>
    <row r="457" hidden="1" s="180">
      <c r="A457" s="17" t="n">
        <v>45672</v>
      </c>
      <c r="B457" s="179" t="inlineStr">
        <is>
          <t>COMBUSTÍVEL EQUIPAMENTOS - COMBUSTIVEL EQUIPAMENTOS (100,00%);</t>
        </is>
      </c>
      <c r="C457" s="8" t="n"/>
      <c r="D457" s="8" t="n">
        <v>309.3</v>
      </c>
      <c r="E457" s="8" t="n">
        <v>81114.84999999982</v>
      </c>
      <c r="F457" s="213" t="inlineStr">
        <is>
          <t>COMBUSTIVEL EQUIPAMENTOS</t>
        </is>
      </c>
      <c r="G457" s="172">
        <f>YEAR(A457)</f>
        <v/>
      </c>
      <c r="H457" s="214">
        <f>MONTH(A457)</f>
        <v/>
      </c>
      <c r="I457" s="179">
        <f>INDEX(mês[],Consolidado!H457,2)</f>
        <v/>
      </c>
      <c r="J457" s="179" t="inlineStr">
        <is>
          <t>ITAU</t>
        </is>
      </c>
      <c r="K457" s="179" t="inlineStr">
        <is>
          <t>A IDEAL</t>
        </is>
      </c>
    </row>
    <row r="458" hidden="1" s="180">
      <c r="A458" s="17" t="n">
        <v>45672</v>
      </c>
      <c r="B458" s="179" t="inlineStr">
        <is>
          <t>PLANO DE SAÚDE REF. MÊS 01/2025 - PLANO DE SAUDE  (100,00%);</t>
        </is>
      </c>
      <c r="C458" s="8" t="n"/>
      <c r="D458" s="8" t="n">
        <v>1329.03</v>
      </c>
      <c r="E458" s="8" t="n">
        <v>79785.81999999982</v>
      </c>
      <c r="F458" s="213" t="inlineStr">
        <is>
          <t xml:space="preserve">PLANO DE SAUDE </t>
        </is>
      </c>
      <c r="G458" s="172">
        <f>YEAR(A458)</f>
        <v/>
      </c>
      <c r="H458" s="214">
        <f>MONTH(A458)</f>
        <v/>
      </c>
      <c r="I458" s="179">
        <f>INDEX(mês[],Consolidado!H458,2)</f>
        <v/>
      </c>
      <c r="J458" s="179" t="inlineStr">
        <is>
          <t>ITAU</t>
        </is>
      </c>
      <c r="K458" s="179" t="inlineStr">
        <is>
          <t>A IDEAL</t>
        </is>
      </c>
    </row>
    <row r="459" hidden="1" s="180">
      <c r="A459" s="17" t="n">
        <v>45672</v>
      </c>
      <c r="B459" s="179" t="inlineStr">
        <is>
          <t>LOCAÇÃO CAÇAMBA - LOCAÇAO CAÇAMBA P/ RESIDUOS  (100,00%);</t>
        </is>
      </c>
      <c r="C459" s="8" t="n"/>
      <c r="D459" s="8" t="n">
        <v>2541.25</v>
      </c>
      <c r="E459" s="8" t="n">
        <v>77244.56999999982</v>
      </c>
      <c r="F459" s="213" t="inlineStr">
        <is>
          <t xml:space="preserve">LOCAÇAO CAÇAMBA P/ RESIDUOS </t>
        </is>
      </c>
      <c r="G459" s="172">
        <f>YEAR(A459)</f>
        <v/>
      </c>
      <c r="H459" s="214">
        <f>MONTH(A459)</f>
        <v/>
      </c>
      <c r="I459" s="179">
        <f>INDEX(mês[],Consolidado!H459,2)</f>
        <v/>
      </c>
      <c r="J459" s="179" t="inlineStr">
        <is>
          <t>ITAU</t>
        </is>
      </c>
      <c r="K459" s="179" t="inlineStr">
        <is>
          <t>A IDEAL</t>
        </is>
      </c>
    </row>
    <row r="460" hidden="1" s="180">
      <c r="A460" s="17" t="n">
        <v>45672</v>
      </c>
      <c r="B460" s="179" t="inlineStr">
        <is>
          <t>UNIFORMES - UNIFORMES (100,00%);</t>
        </is>
      </c>
      <c r="C460" s="8" t="n"/>
      <c r="D460" s="8" t="n">
        <v>2440</v>
      </c>
      <c r="E460" s="8" t="n">
        <v>74804.56999999982</v>
      </c>
      <c r="F460" s="213" t="inlineStr">
        <is>
          <t>UNIFORMES</t>
        </is>
      </c>
      <c r="G460" s="172">
        <f>YEAR(A460)</f>
        <v/>
      </c>
      <c r="H460" s="214">
        <f>MONTH(A460)</f>
        <v/>
      </c>
      <c r="I460" s="179">
        <f>INDEX(mês[],Consolidado!H460,2)</f>
        <v/>
      </c>
      <c r="J460" s="179" t="inlineStr">
        <is>
          <t>ITAU</t>
        </is>
      </c>
      <c r="K460" s="179" t="inlineStr">
        <is>
          <t>A IDEAL</t>
        </is>
      </c>
    </row>
    <row r="461" hidden="1" s="180">
      <c r="A461" s="17" t="n">
        <v>45672</v>
      </c>
      <c r="B461" s="179" t="inlineStr">
        <is>
          <t>COMBUSTIVEL ADM - COMBUSTIVEL VEICULOS (100,00%);</t>
        </is>
      </c>
      <c r="C461" s="8" t="n"/>
      <c r="D461" s="8" t="n">
        <v>220.73</v>
      </c>
      <c r="E461" s="8" t="n">
        <v>74583.83999999982</v>
      </c>
      <c r="F461" s="213" t="inlineStr">
        <is>
          <t>COMBUSTIVEL VEICULOS</t>
        </is>
      </c>
      <c r="G461" s="172">
        <f>YEAR(A461)</f>
        <v/>
      </c>
      <c r="H461" s="214">
        <f>MONTH(A461)</f>
        <v/>
      </c>
      <c r="I461" s="179">
        <f>INDEX(mês[],Consolidado!H461,2)</f>
        <v/>
      </c>
      <c r="J461" s="179" t="inlineStr">
        <is>
          <t>ITAU</t>
        </is>
      </c>
      <c r="K461" s="179" t="inlineStr">
        <is>
          <t>A IDEAL</t>
        </is>
      </c>
    </row>
    <row r="462" hidden="1" s="180">
      <c r="A462" s="17" t="n">
        <v>45672</v>
      </c>
      <c r="B462" s="179" t="inlineStr">
        <is>
          <t>MATERIAIS DE LIMPEZA - MATERIAIS DE LIMPEZA / HIGIENE  (100,00%);</t>
        </is>
      </c>
      <c r="C462" s="8" t="n"/>
      <c r="D462" s="8" t="n">
        <v>1107.91</v>
      </c>
      <c r="E462" s="8" t="n">
        <v>73475.92999999982</v>
      </c>
      <c r="F462" s="213" t="inlineStr">
        <is>
          <t xml:space="preserve">MATERIAIS DE LIMPEZA / HIGIENE </t>
        </is>
      </c>
      <c r="G462" s="172">
        <f>YEAR(A462)</f>
        <v/>
      </c>
      <c r="H462" s="214">
        <f>MONTH(A462)</f>
        <v/>
      </c>
      <c r="I462" s="179">
        <f>INDEX(mês[],Consolidado!H462,2)</f>
        <v/>
      </c>
      <c r="J462" s="179" t="inlineStr">
        <is>
          <t>ITAU</t>
        </is>
      </c>
      <c r="K462" s="179" t="inlineStr">
        <is>
          <t>A IDEAL</t>
        </is>
      </c>
    </row>
    <row r="463" hidden="1" s="180">
      <c r="A463" s="17" t="n">
        <v>45672</v>
      </c>
      <c r="B463" s="179" t="inlineStr">
        <is>
          <t>REF. FOLHA PAGAMENTO 12/2024 - SALARIO (100,00%);</t>
        </is>
      </c>
      <c r="C463" s="8" t="n"/>
      <c r="D463" s="8" t="n">
        <v>14137.19</v>
      </c>
      <c r="E463" s="8" t="n">
        <v>59338.73999999982</v>
      </c>
      <c r="F463" s="213" t="inlineStr">
        <is>
          <t>SALARIO</t>
        </is>
      </c>
      <c r="G463" s="172">
        <f>YEAR(A463)</f>
        <v/>
      </c>
      <c r="H463" s="214">
        <f>MONTH(A463)</f>
        <v/>
      </c>
      <c r="I463" s="179">
        <f>INDEX(mês[],Consolidado!H463,2)</f>
        <v/>
      </c>
      <c r="J463" s="179" t="inlineStr">
        <is>
          <t>ITAU</t>
        </is>
      </c>
      <c r="K463" s="179" t="inlineStr">
        <is>
          <t>A IDEAL</t>
        </is>
      </c>
    </row>
    <row r="464" hidden="1" s="180">
      <c r="A464" s="17" t="n">
        <v>45672</v>
      </c>
      <c r="B464" s="179" t="inlineStr">
        <is>
          <t>REFEIÇÕES COLABORADORES - REFEIÇÕES COLABORADORES (100,00%);</t>
        </is>
      </c>
      <c r="C464" s="8" t="n"/>
      <c r="D464" s="8" t="n">
        <v>96</v>
      </c>
      <c r="E464" s="8" t="n">
        <v>59242.73999999982</v>
      </c>
      <c r="F464" s="213" t="inlineStr">
        <is>
          <t>REFEIÇÕES COLABORADORES</t>
        </is>
      </c>
      <c r="G464" s="172">
        <f>YEAR(A464)</f>
        <v/>
      </c>
      <c r="H464" s="214">
        <f>MONTH(A464)</f>
        <v/>
      </c>
      <c r="I464" s="179">
        <f>INDEX(mês[],Consolidado!H464,2)</f>
        <v/>
      </c>
      <c r="J464" s="179" t="inlineStr">
        <is>
          <t>ITAU</t>
        </is>
      </c>
      <c r="K464" s="179" t="inlineStr">
        <is>
          <t>A IDEAL</t>
        </is>
      </c>
    </row>
    <row r="465" hidden="1" s="180">
      <c r="A465" s="17" t="n">
        <v>45672</v>
      </c>
      <c r="B465" s="179" t="inlineStr">
        <is>
          <t>TRANSFERÊNCIA ENTRE BANCOS SAFRA X ITAÚ - Transferência entre Bancos (100,00%);</t>
        </is>
      </c>
      <c r="C465" s="8" t="n">
        <v>145837.03</v>
      </c>
      <c r="E465" s="8" t="n">
        <v>205079.7699999998</v>
      </c>
      <c r="F465" s="213" t="inlineStr">
        <is>
          <t>Transferência Recebida</t>
        </is>
      </c>
      <c r="G465" s="172">
        <f>YEAR(A465)</f>
        <v/>
      </c>
      <c r="H465" s="214">
        <f>MONTH(A465)</f>
        <v/>
      </c>
      <c r="I465" s="179">
        <f>INDEX(mês[],Consolidado!H465,2)</f>
        <v/>
      </c>
      <c r="J465" s="179" t="inlineStr">
        <is>
          <t>ITAU</t>
        </is>
      </c>
      <c r="K465" s="179" t="inlineStr">
        <is>
          <t>A IDEAL</t>
        </is>
      </c>
    </row>
    <row r="466" hidden="1" s="180">
      <c r="A466" s="17" t="n">
        <v>45672</v>
      </c>
      <c r="B466" s="179" t="inlineStr">
        <is>
          <t>TRANSFERÊNCIA ENTRE BANCOS ITAÚ X SAFRA - Transferência entre Bancos (100,00%);</t>
        </is>
      </c>
      <c r="C466" s="8" t="n"/>
      <c r="D466" s="8" t="n">
        <v>145837.03</v>
      </c>
      <c r="E466" s="8" t="n">
        <v>59242.73999999982</v>
      </c>
      <c r="F466" s="213" t="inlineStr">
        <is>
          <t>Transferência Emitida</t>
        </is>
      </c>
      <c r="G466" s="172">
        <f>YEAR(A466)</f>
        <v/>
      </c>
      <c r="H466" s="214">
        <f>MONTH(A466)</f>
        <v/>
      </c>
      <c r="I466" s="179">
        <f>INDEX(mês[],Consolidado!H466,2)</f>
        <v/>
      </c>
      <c r="J466" s="179" t="inlineStr">
        <is>
          <t>ITAU</t>
        </is>
      </c>
      <c r="K466" s="179" t="inlineStr">
        <is>
          <t>A IDEAL</t>
        </is>
      </c>
    </row>
    <row r="467" hidden="1" s="180">
      <c r="A467" s="17" t="n">
        <v>45673</v>
      </c>
      <c r="B467" s="179" t="inlineStr">
        <is>
          <t>YCARO ELIANA 15.01 A 15.02 - ALUGUEL ALOJAMENTO  (100,00%);</t>
        </is>
      </c>
      <c r="C467" s="8" t="n"/>
      <c r="D467" s="8" t="n">
        <v>1500</v>
      </c>
      <c r="E467" s="8" t="n">
        <v>57742.73999999982</v>
      </c>
      <c r="F467" s="213" t="inlineStr">
        <is>
          <t xml:space="preserve">ALUGUEL ALOJAMENTO </t>
        </is>
      </c>
      <c r="G467" s="172">
        <f>YEAR(A467)</f>
        <v/>
      </c>
      <c r="H467" s="214">
        <f>MONTH(A467)</f>
        <v/>
      </c>
      <c r="I467" s="179">
        <f>INDEX(mês[],Consolidado!H467,2)</f>
        <v/>
      </c>
      <c r="J467" s="179" t="inlineStr">
        <is>
          <t>ITAU</t>
        </is>
      </c>
      <c r="K467" s="179" t="inlineStr">
        <is>
          <t>A IDEAL</t>
        </is>
      </c>
    </row>
    <row r="468" hidden="1" s="180">
      <c r="A468" s="17" t="n">
        <v>45673</v>
      </c>
      <c r="B468" s="179" t="inlineStr">
        <is>
          <t>FRETE TRANSPORTADORA GOIÂNIA X UBERABA - FRETE TRANSPORTADORA (100,00%);</t>
        </is>
      </c>
      <c r="C468" s="8" t="n"/>
      <c r="D468" s="8" t="n">
        <v>214.47</v>
      </c>
      <c r="E468" s="8" t="n">
        <v>57528.26999999981</v>
      </c>
      <c r="F468" s="213" t="inlineStr">
        <is>
          <t>FRETE TRANSPORTADORA</t>
        </is>
      </c>
      <c r="G468" s="172">
        <f>YEAR(A468)</f>
        <v/>
      </c>
      <c r="H468" s="214">
        <f>MONTH(A468)</f>
        <v/>
      </c>
      <c r="I468" s="179">
        <f>INDEX(mês[],Consolidado!H468,2)</f>
        <v/>
      </c>
      <c r="J468" s="179" t="inlineStr">
        <is>
          <t>ITAU</t>
        </is>
      </c>
      <c r="K468" s="179" t="inlineStr">
        <is>
          <t>A IDEAL</t>
        </is>
      </c>
    </row>
    <row r="469" hidden="1" s="180">
      <c r="A469" s="17" t="n">
        <v>45673</v>
      </c>
      <c r="B469" s="179" t="inlineStr">
        <is>
          <t>TRANSPORTE COLABORADORES 03/01 A 11/01 - TRANSPORTE DE COLABORADORES  (100,00%);</t>
        </is>
      </c>
      <c r="C469" s="8" t="n"/>
      <c r="D469" s="8" t="n">
        <v>623</v>
      </c>
      <c r="E469" s="8" t="n">
        <v>56905.26999999981</v>
      </c>
      <c r="F469" s="213" t="inlineStr">
        <is>
          <t xml:space="preserve">TRANSPORTE DE COLABORADORES </t>
        </is>
      </c>
      <c r="G469" s="172">
        <f>YEAR(A469)</f>
        <v/>
      </c>
      <c r="H469" s="214">
        <f>MONTH(A469)</f>
        <v/>
      </c>
      <c r="I469" s="179">
        <f>INDEX(mês[],Consolidado!H469,2)</f>
        <v/>
      </c>
      <c r="J469" s="179" t="inlineStr">
        <is>
          <t>ITAU</t>
        </is>
      </c>
      <c r="K469" s="179" t="inlineStr">
        <is>
          <t>A IDEAL</t>
        </is>
      </c>
    </row>
    <row r="470" hidden="1" s="180">
      <c r="A470" s="17" t="n">
        <v>45673</v>
      </c>
      <c r="B470" s="179" t="inlineStr">
        <is>
          <t>NOTAS REEM MAGNO - MOSAIC UBA - REFEIÇÕES COLABORADORES (15,00%)</t>
        </is>
      </c>
      <c r="C470" s="8" t="n"/>
      <c r="D470" s="8" t="n">
        <v>59.99</v>
      </c>
      <c r="E470" s="8" t="n">
        <v>56845.27999999982</v>
      </c>
      <c r="F470" s="213" t="inlineStr">
        <is>
          <t>REFEIÇÕES COLABORADORES</t>
        </is>
      </c>
      <c r="G470" s="172">
        <f>YEAR(A470)</f>
        <v/>
      </c>
      <c r="H470" s="214">
        <f>MONTH(A470)</f>
        <v/>
      </c>
      <c r="I470" s="179">
        <f>INDEX(mês[],Consolidado!H470,2)</f>
        <v/>
      </c>
      <c r="J470" s="179" t="inlineStr">
        <is>
          <t>ITAU</t>
        </is>
      </c>
      <c r="K470" s="179" t="inlineStr">
        <is>
          <t>A IDEAL</t>
        </is>
      </c>
    </row>
    <row r="471" hidden="1" s="180">
      <c r="A471" s="17" t="n">
        <v>45673</v>
      </c>
      <c r="B471" s="179" t="inlineStr">
        <is>
          <t>NOTAS REEM MAGNO - MOSAIC UBA - SERVIÇO MOTOBOY / UBER  (85,00%);</t>
        </is>
      </c>
      <c r="C471" s="8" t="n"/>
      <c r="D471" s="8" t="n">
        <v>339.99</v>
      </c>
      <c r="E471" s="8" t="n">
        <v>56505.28999999982</v>
      </c>
      <c r="F471" s="213" t="inlineStr">
        <is>
          <t xml:space="preserve">SERVIÇO MOTOBOY / UBER </t>
        </is>
      </c>
      <c r="G471" s="172">
        <f>YEAR(A471)</f>
        <v/>
      </c>
      <c r="H471" s="214">
        <f>MONTH(A471)</f>
        <v/>
      </c>
      <c r="I471" s="179">
        <f>INDEX(mês[],Consolidado!H471,2)</f>
        <v/>
      </c>
      <c r="J471" s="179" t="inlineStr">
        <is>
          <t>ITAU</t>
        </is>
      </c>
      <c r="K471" s="179" t="inlineStr">
        <is>
          <t>A IDEAL</t>
        </is>
      </c>
    </row>
    <row r="472" hidden="1" s="180">
      <c r="A472" s="17" t="n">
        <v>45673</v>
      </c>
      <c r="B472" s="179" t="inlineStr">
        <is>
          <t>TROCA PARA BRISA E RETROVISOR RANGER RCF2A85 - MANUTENÇÃO/PEÇAS  VEICULOS (100,00%);</t>
        </is>
      </c>
      <c r="C472" s="8" t="n"/>
      <c r="D472" s="8" t="n">
        <v>612</v>
      </c>
      <c r="E472" s="8" t="n">
        <v>55893.28999999981</v>
      </c>
      <c r="F472" s="213" t="inlineStr">
        <is>
          <t>MANUTENÇÃO/PEÇAS  VEICULOS</t>
        </is>
      </c>
      <c r="G472" s="172">
        <f>YEAR(A472)</f>
        <v/>
      </c>
      <c r="H472" s="214">
        <f>MONTH(A472)</f>
        <v/>
      </c>
      <c r="I472" s="179">
        <f>INDEX(mês[],Consolidado!H472,2)</f>
        <v/>
      </c>
      <c r="J472" s="179" t="inlineStr">
        <is>
          <t>ITAU</t>
        </is>
      </c>
      <c r="K472" s="179" t="inlineStr">
        <is>
          <t>A IDEAL</t>
        </is>
      </c>
    </row>
    <row r="473" hidden="1" s="180">
      <c r="A473" s="17" t="n">
        <v>45673</v>
      </c>
      <c r="B473" s="179" t="inlineStr">
        <is>
          <t>NOTEBOOK DELL CORE 17 SEMI NOVO - MATERIAIS DE INFORMATICA / COMPUTADOR (100,00%);</t>
        </is>
      </c>
      <c r="C473" s="8" t="n"/>
      <c r="D473" s="8" t="n">
        <v>600</v>
      </c>
      <c r="E473" s="8" t="n">
        <v>55293.28999999981</v>
      </c>
      <c r="F473" s="213" t="inlineStr">
        <is>
          <t>MATERIAIS DE INFORMATICA / COMPUTADOR</t>
        </is>
      </c>
      <c r="G473" s="172">
        <f>YEAR(A473)</f>
        <v/>
      </c>
      <c r="H473" s="214">
        <f>MONTH(A473)</f>
        <v/>
      </c>
      <c r="I473" s="179">
        <f>INDEX(mês[],Consolidado!H473,2)</f>
        <v/>
      </c>
      <c r="J473" s="179" t="inlineStr">
        <is>
          <t>ITAU</t>
        </is>
      </c>
      <c r="K473" s="179" t="inlineStr">
        <is>
          <t>A IDEAL</t>
        </is>
      </c>
    </row>
    <row r="474" hidden="1" s="180">
      <c r="A474" s="17" t="n">
        <v>45673</v>
      </c>
      <c r="B474" s="179" t="inlineStr">
        <is>
          <t>LOCOMOÇÃO SURUBIM X CARUARU - PASSAGENS COLABORADORES (100,00%);</t>
        </is>
      </c>
      <c r="C474" s="8" t="n"/>
      <c r="D474" s="8" t="n">
        <v>200</v>
      </c>
      <c r="E474" s="8" t="n">
        <v>55093.28999999981</v>
      </c>
      <c r="F474" s="213" t="inlineStr">
        <is>
          <t>PASSAGENS COLABORADORES</t>
        </is>
      </c>
      <c r="G474" s="172">
        <f>YEAR(A474)</f>
        <v/>
      </c>
      <c r="H474" s="214">
        <f>MONTH(A474)</f>
        <v/>
      </c>
      <c r="I474" s="179">
        <f>INDEX(mês[],Consolidado!H474,2)</f>
        <v/>
      </c>
      <c r="J474" s="179" t="inlineStr">
        <is>
          <t>ITAU</t>
        </is>
      </c>
      <c r="K474" s="179" t="inlineStr">
        <is>
          <t>A IDEAL</t>
        </is>
      </c>
    </row>
    <row r="475" hidden="1" s="180">
      <c r="A475" s="17" t="n">
        <v>45673</v>
      </c>
      <c r="B475" s="179" t="inlineStr">
        <is>
          <t>FITA FILAMENTOSA 8809 25MM X 50M - MATERIAIS DE CONSUMO EM OBRAS  (100,00%);</t>
        </is>
      </c>
      <c r="C475" s="8" t="n"/>
      <c r="D475" s="8" t="n">
        <v>370.5</v>
      </c>
      <c r="E475" s="8" t="n">
        <v>54722.78999999981</v>
      </c>
      <c r="F475" s="213" t="inlineStr">
        <is>
          <t xml:space="preserve">MATERIAIS DE CONSUMO EM OBRAS </t>
        </is>
      </c>
      <c r="G475" s="172">
        <f>YEAR(A475)</f>
        <v/>
      </c>
      <c r="H475" s="214">
        <f>MONTH(A475)</f>
        <v/>
      </c>
      <c r="I475" s="179">
        <f>INDEX(mês[],Consolidado!H475,2)</f>
        <v/>
      </c>
      <c r="J475" s="179" t="inlineStr">
        <is>
          <t>ITAU</t>
        </is>
      </c>
      <c r="K475" s="179" t="inlineStr">
        <is>
          <t>A IDEAL</t>
        </is>
      </c>
    </row>
    <row r="476" hidden="1" s="180">
      <c r="A476" s="17" t="n">
        <v>45673</v>
      </c>
      <c r="B476" s="179" t="inlineStr">
        <is>
          <t>VISITA TÉCNICA SANTOS - REFEIÇÕES COLABORADORES (100,00%);</t>
        </is>
      </c>
      <c r="C476" s="8" t="n"/>
      <c r="D476" s="8" t="n">
        <v>158.99</v>
      </c>
      <c r="E476" s="8" t="n">
        <v>54563.79999999981</v>
      </c>
      <c r="F476" s="213" t="inlineStr">
        <is>
          <t>REFEIÇÕES COLABORADORES</t>
        </is>
      </c>
      <c r="G476" s="172">
        <f>YEAR(A476)</f>
        <v/>
      </c>
      <c r="H476" s="214">
        <f>MONTH(A476)</f>
        <v/>
      </c>
      <c r="I476" s="179">
        <f>INDEX(mês[],Consolidado!H476,2)</f>
        <v/>
      </c>
      <c r="J476" s="179" t="inlineStr">
        <is>
          <t>ITAU</t>
        </is>
      </c>
      <c r="K476" s="179" t="inlineStr">
        <is>
          <t>A IDEAL</t>
        </is>
      </c>
    </row>
    <row r="477" hidden="1" s="180">
      <c r="A477" s="17" t="n">
        <v>45673</v>
      </c>
      <c r="B477" s="179" t="inlineStr">
        <is>
          <t>EXAMES - ASO - EXAMES  (100,00%);</t>
        </is>
      </c>
      <c r="C477" s="8" t="n"/>
      <c r="D477" s="8" t="n">
        <v>248.54</v>
      </c>
      <c r="E477" s="8" t="n">
        <v>54315.25999999981</v>
      </c>
      <c r="F477" s="213" t="inlineStr">
        <is>
          <t>EXAMES MÉDICOS</t>
        </is>
      </c>
      <c r="G477" s="172">
        <f>YEAR(A477)</f>
        <v/>
      </c>
      <c r="H477" s="214">
        <f>MONTH(A477)</f>
        <v/>
      </c>
      <c r="I477" s="179">
        <f>INDEX(mês[],Consolidado!H477,2)</f>
        <v/>
      </c>
      <c r="J477" s="179" t="inlineStr">
        <is>
          <t>ITAU</t>
        </is>
      </c>
      <c r="K477" s="179" t="inlineStr">
        <is>
          <t>A IDEAL</t>
        </is>
      </c>
    </row>
    <row r="478" hidden="1" s="180">
      <c r="A478" s="17" t="n">
        <v>45673</v>
      </c>
      <c r="B478" s="179" t="inlineStr">
        <is>
          <t>TAXA DE LICENCA P/ FUNCIONAMENTO REF. 00/2025 - SERVIÇO ALVARAS E LICENCIAMENTO (100,00%);</t>
        </is>
      </c>
      <c r="C478" s="8" t="n"/>
      <c r="D478" s="8" t="n">
        <v>132.33</v>
      </c>
      <c r="E478" s="8" t="n">
        <v>54182.92999999981</v>
      </c>
      <c r="F478" s="213" t="inlineStr">
        <is>
          <t>SERVIÇO ALVARAS E LICENCIAMENTO</t>
        </is>
      </c>
      <c r="G478" s="172">
        <f>YEAR(A478)</f>
        <v/>
      </c>
      <c r="H478" s="214">
        <f>MONTH(A478)</f>
        <v/>
      </c>
      <c r="I478" s="179">
        <f>INDEX(mês[],Consolidado!H478,2)</f>
        <v/>
      </c>
      <c r="J478" s="179" t="inlineStr">
        <is>
          <t>ITAU</t>
        </is>
      </c>
      <c r="K478" s="179" t="inlineStr">
        <is>
          <t>A IDEAL</t>
        </is>
      </c>
    </row>
    <row r="479" hidden="1" s="180">
      <c r="A479" s="17" t="n">
        <v>45673</v>
      </c>
      <c r="B479" s="179" t="inlineStr">
        <is>
          <t>TAXA DE LICENCA P/ FUNCIONAMENTO REF. 02/2024 - SERVIÇO ALVARAS E LICENCIAMENTO (100,00%);</t>
        </is>
      </c>
      <c r="C479" s="8" t="n"/>
      <c r="D479" s="8" t="n">
        <v>43.45</v>
      </c>
      <c r="E479" s="8" t="n">
        <v>54139.47999999981</v>
      </c>
      <c r="F479" s="213" t="inlineStr">
        <is>
          <t>SERVIÇO ALVARAS E LICENCIAMENTO</t>
        </is>
      </c>
      <c r="G479" s="172">
        <f>YEAR(A479)</f>
        <v/>
      </c>
      <c r="H479" s="214">
        <f>MONTH(A479)</f>
        <v/>
      </c>
      <c r="I479" s="179">
        <f>INDEX(mês[],Consolidado!H479,2)</f>
        <v/>
      </c>
      <c r="J479" s="179" t="inlineStr">
        <is>
          <t>ITAU</t>
        </is>
      </c>
      <c r="K479" s="179" t="inlineStr">
        <is>
          <t>A IDEAL</t>
        </is>
      </c>
    </row>
    <row r="480" hidden="1" s="180">
      <c r="A480" s="17" t="n">
        <v>45673</v>
      </c>
      <c r="B480" s="179" t="inlineStr">
        <is>
          <t>TAXA DE LICENCA P/ FUNCIONAMENTO REF. 04/2024 - SERVIÇO ALVARAS E LICENCIAMENTO (100,00%);</t>
        </is>
      </c>
      <c r="C480" s="8" t="n"/>
      <c r="D480" s="8" t="n">
        <v>42.76</v>
      </c>
      <c r="E480" s="8" t="n">
        <v>54096.71999999981</v>
      </c>
      <c r="F480" s="213" t="inlineStr">
        <is>
          <t>SERVIÇO ALVARAS E LICENCIAMENTO</t>
        </is>
      </c>
      <c r="G480" s="172">
        <f>YEAR(A480)</f>
        <v/>
      </c>
      <c r="H480" s="214">
        <f>MONTH(A480)</f>
        <v/>
      </c>
      <c r="I480" s="179">
        <f>INDEX(mês[],Consolidado!H480,2)</f>
        <v/>
      </c>
      <c r="J480" s="179" t="inlineStr">
        <is>
          <t>ITAU</t>
        </is>
      </c>
      <c r="K480" s="179" t="inlineStr">
        <is>
          <t>A IDEAL</t>
        </is>
      </c>
    </row>
    <row r="481" hidden="1" s="180">
      <c r="A481" s="17" t="n">
        <v>45673</v>
      </c>
      <c r="B481" s="179" t="inlineStr">
        <is>
          <t>TAXA DE LICENCA P/ FUNCIONAMENTO REF. 01/2024 - SERVIÇO ALVARAS E LICENCIAMENTO (100,00%);</t>
        </is>
      </c>
      <c r="C481" s="8" t="n"/>
      <c r="D481" s="8" t="n">
        <v>43.79</v>
      </c>
      <c r="E481" s="8" t="n">
        <v>54052.92999999981</v>
      </c>
      <c r="F481" s="213" t="inlineStr">
        <is>
          <t>SERVIÇO ALVARAS E LICENCIAMENTO</t>
        </is>
      </c>
      <c r="G481" s="172">
        <f>YEAR(A481)</f>
        <v/>
      </c>
      <c r="H481" s="214">
        <f>MONTH(A481)</f>
        <v/>
      </c>
      <c r="I481" s="179">
        <f>INDEX(mês[],Consolidado!H481,2)</f>
        <v/>
      </c>
      <c r="J481" s="179" t="inlineStr">
        <is>
          <t>ITAU</t>
        </is>
      </c>
      <c r="K481" s="179" t="inlineStr">
        <is>
          <t>A IDEAL</t>
        </is>
      </c>
    </row>
    <row r="482" hidden="1" s="180">
      <c r="A482" s="17" t="n">
        <v>45673</v>
      </c>
      <c r="B482" s="179" t="inlineStr">
        <is>
          <t>TAXA DE LICENCA P/ FUNCIONAMENTO REF. 03/2024 - SERVIÇO ALVARAS E LICENCIAMENTO (100,00%);</t>
        </is>
      </c>
      <c r="C482" s="8" t="n"/>
      <c r="D482" s="8" t="n">
        <v>43.1</v>
      </c>
      <c r="E482" s="8" t="n">
        <v>54009.82999999981</v>
      </c>
      <c r="F482" s="213" t="inlineStr">
        <is>
          <t>SERVIÇO ALVARAS E LICENCIAMENTO</t>
        </is>
      </c>
      <c r="G482" s="172">
        <f>YEAR(A482)</f>
        <v/>
      </c>
      <c r="H482" s="214">
        <f>MONTH(A482)</f>
        <v/>
      </c>
      <c r="I482" s="179">
        <f>INDEX(mês[],Consolidado!H482,2)</f>
        <v/>
      </c>
      <c r="J482" s="179" t="inlineStr">
        <is>
          <t>ITAU</t>
        </is>
      </c>
      <c r="K482" s="179" t="inlineStr">
        <is>
          <t>A IDEAL</t>
        </is>
      </c>
    </row>
    <row r="483" hidden="1" s="180">
      <c r="A483" s="17" t="n">
        <v>45673</v>
      </c>
      <c r="B483" s="179" t="inlineStr">
        <is>
          <t>DESPESA - MANUTENÇÃO/PEÇAS  VEICULOS (64,81%)</t>
        </is>
      </c>
      <c r="C483" s="8" t="n"/>
      <c r="D483" s="8" t="n">
        <v>140</v>
      </c>
      <c r="E483" s="8" t="n">
        <v>53869.82999999981</v>
      </c>
      <c r="F483" s="213" t="inlineStr">
        <is>
          <t>MANUTENÇÃO/PEÇAS  VEICULOS</t>
        </is>
      </c>
      <c r="G483" s="172">
        <f>YEAR(A483)</f>
        <v/>
      </c>
      <c r="H483" s="214">
        <f>MONTH(A483)</f>
        <v/>
      </c>
      <c r="I483" s="179">
        <f>INDEX(mês[],Consolidado!H483,2)</f>
        <v/>
      </c>
      <c r="J483" s="179" t="inlineStr">
        <is>
          <t>ITAU</t>
        </is>
      </c>
      <c r="K483" s="179" t="inlineStr">
        <is>
          <t>A IDEAL</t>
        </is>
      </c>
    </row>
    <row r="484" hidden="1" s="180">
      <c r="A484" s="17" t="n">
        <v>45673</v>
      </c>
      <c r="B484" s="179" t="inlineStr">
        <is>
          <t>DESPESA - PEDAGIOS  (25,93%)</t>
        </is>
      </c>
      <c r="C484" s="8" t="n"/>
      <c r="D484" s="8" t="n">
        <v>56.01</v>
      </c>
      <c r="E484" s="8" t="n">
        <v>53813.81999999981</v>
      </c>
      <c r="F484" s="213" t="inlineStr">
        <is>
          <t xml:space="preserve">PEDAGIOS </t>
        </is>
      </c>
      <c r="G484" s="172">
        <f>YEAR(A484)</f>
        <v/>
      </c>
      <c r="H484" s="214">
        <f>MONTH(A484)</f>
        <v/>
      </c>
      <c r="I484" s="179">
        <f>INDEX(mês[],Consolidado!H484,2)</f>
        <v/>
      </c>
      <c r="J484" s="179" t="inlineStr">
        <is>
          <t>ITAU</t>
        </is>
      </c>
      <c r="K484" s="179" t="inlineStr">
        <is>
          <t>A IDEAL</t>
        </is>
      </c>
    </row>
    <row r="485" hidden="1" s="180">
      <c r="A485" s="17" t="n">
        <v>45673</v>
      </c>
      <c r="B485" s="179" t="inlineStr">
        <is>
          <t>DESPESA - MATERIAIS DE CONSUMO EM OBRAS  (9,26%)</t>
        </is>
      </c>
      <c r="C485" s="8" t="n"/>
      <c r="D485" s="8" t="n">
        <v>20.01</v>
      </c>
      <c r="E485" s="8" t="n">
        <v>53793.80999999981</v>
      </c>
      <c r="F485" s="213" t="inlineStr">
        <is>
          <t xml:space="preserve">MATERIAIS DE CONSUMO EM OBRAS </t>
        </is>
      </c>
      <c r="G485" s="172">
        <f>YEAR(A485)</f>
        <v/>
      </c>
      <c r="H485" s="214">
        <f>MONTH(A485)</f>
        <v/>
      </c>
      <c r="I485" s="179">
        <f>INDEX(mês[],Consolidado!H485,2)</f>
        <v/>
      </c>
      <c r="J485" s="179" t="inlineStr">
        <is>
          <t>ITAU</t>
        </is>
      </c>
      <c r="K485" s="179" t="inlineStr">
        <is>
          <t>A IDEAL</t>
        </is>
      </c>
    </row>
    <row r="486" hidden="1" s="180">
      <c r="A486" s="17" t="n">
        <v>45673</v>
      </c>
      <c r="B486" s="179" t="inlineStr">
        <is>
          <t>CREA ADM - SERVIÇO CREA ANUIDADE (100,00%);</t>
        </is>
      </c>
      <c r="C486" s="8" t="n"/>
      <c r="D486" s="8" t="n">
        <v>63.36</v>
      </c>
      <c r="E486" s="8" t="n">
        <v>53730.44999999981</v>
      </c>
      <c r="F486" s="213" t="inlineStr">
        <is>
          <t>SERVIÇO CREA ANUIDADE</t>
        </is>
      </c>
      <c r="G486" s="172">
        <f>YEAR(A486)</f>
        <v/>
      </c>
      <c r="H486" s="214">
        <f>MONTH(A486)</f>
        <v/>
      </c>
      <c r="I486" s="179">
        <f>INDEX(mês[],Consolidado!H486,2)</f>
        <v/>
      </c>
      <c r="J486" s="179" t="inlineStr">
        <is>
          <t>ITAU</t>
        </is>
      </c>
      <c r="K486" s="179" t="inlineStr">
        <is>
          <t>A IDEAL</t>
        </is>
      </c>
    </row>
    <row r="487" hidden="1" s="180">
      <c r="A487" s="17" t="n">
        <v>45673</v>
      </c>
      <c r="B487" s="179" t="inlineStr">
        <is>
          <t>INTERNET AABA - INTERNET OBRAS  (100,00%);</t>
        </is>
      </c>
      <c r="C487" s="8" t="n"/>
      <c r="D487" s="8" t="n">
        <v>71.42</v>
      </c>
      <c r="E487" s="8" t="n">
        <v>53659.02999999982</v>
      </c>
      <c r="F487" s="213" t="inlineStr">
        <is>
          <t xml:space="preserve">INTERNET OBRAS </t>
        </is>
      </c>
      <c r="G487" s="172">
        <f>YEAR(A487)</f>
        <v/>
      </c>
      <c r="H487" s="214">
        <f>MONTH(A487)</f>
        <v/>
      </c>
      <c r="I487" s="179">
        <f>INDEX(mês[],Consolidado!H487,2)</f>
        <v/>
      </c>
      <c r="J487" s="179" t="inlineStr">
        <is>
          <t>ITAU</t>
        </is>
      </c>
      <c r="K487" s="179" t="inlineStr">
        <is>
          <t>A IDEAL</t>
        </is>
      </c>
    </row>
    <row r="488" hidden="1" s="180">
      <c r="A488" s="17" t="n">
        <v>45673</v>
      </c>
      <c r="B488" s="179" t="inlineStr">
        <is>
          <t>DESPESA VIAGEM RONIEL DA SILVA - REFEIÇÕES COLABORADORES (100,00%);</t>
        </is>
      </c>
      <c r="C488" s="8" t="n"/>
      <c r="D488" s="8" t="n">
        <v>120</v>
      </c>
      <c r="E488" s="8" t="n">
        <v>53539.02999999982</v>
      </c>
      <c r="F488" s="213" t="inlineStr">
        <is>
          <t>REFEIÇÕES COLABORADORES</t>
        </is>
      </c>
      <c r="G488" s="172">
        <f>YEAR(A488)</f>
        <v/>
      </c>
      <c r="H488" s="214">
        <f>MONTH(A488)</f>
        <v/>
      </c>
      <c r="I488" s="179">
        <f>INDEX(mês[],Consolidado!H488,2)</f>
        <v/>
      </c>
      <c r="J488" s="179" t="inlineStr">
        <is>
          <t>ITAU</t>
        </is>
      </c>
      <c r="K488" s="179" t="inlineStr">
        <is>
          <t>A IDEAL</t>
        </is>
      </c>
    </row>
    <row r="489" hidden="1" s="180">
      <c r="A489" s="17" t="n">
        <v>45673</v>
      </c>
      <c r="B489" s="179" t="inlineStr">
        <is>
          <t>RESTAURANTE CAIO VINICIUS PEREIRA - REFEIÇÕES COLABORADORES (100,00%);</t>
        </is>
      </c>
      <c r="C489" s="8" t="n"/>
      <c r="D489" s="8" t="n">
        <v>120</v>
      </c>
      <c r="E489" s="8" t="n">
        <v>53419.02999999982</v>
      </c>
      <c r="F489" s="213" t="inlineStr">
        <is>
          <t>REFEIÇÕES COLABORADORES</t>
        </is>
      </c>
      <c r="G489" s="172">
        <f>YEAR(A489)</f>
        <v/>
      </c>
      <c r="H489" s="214">
        <f>MONTH(A489)</f>
        <v/>
      </c>
      <c r="I489" s="179">
        <f>INDEX(mês[],Consolidado!H489,2)</f>
        <v/>
      </c>
      <c r="J489" s="179" t="inlineStr">
        <is>
          <t>ITAU</t>
        </is>
      </c>
      <c r="K489" s="179" t="inlineStr">
        <is>
          <t>A IDEAL</t>
        </is>
      </c>
    </row>
    <row r="490" hidden="1" s="180">
      <c r="A490" s="17" t="n">
        <v>45673</v>
      </c>
      <c r="B490" s="179" t="inlineStr">
        <is>
          <t>REFEIÇÕES COLABORADORES - REFEIÇÕES COLABORADORES (100,00%);</t>
        </is>
      </c>
      <c r="C490" s="8" t="n"/>
      <c r="D490" s="8" t="n">
        <v>96</v>
      </c>
      <c r="E490" s="8" t="n">
        <v>53323.02999999982</v>
      </c>
      <c r="F490" s="213" t="inlineStr">
        <is>
          <t>REFEIÇÕES COLABORADORES</t>
        </is>
      </c>
      <c r="G490" s="172">
        <f>YEAR(A490)</f>
        <v/>
      </c>
      <c r="H490" s="214">
        <f>MONTH(A490)</f>
        <v/>
      </c>
      <c r="I490" s="179">
        <f>INDEX(mês[],Consolidado!H490,2)</f>
        <v/>
      </c>
      <c r="J490" s="179" t="inlineStr">
        <is>
          <t>ITAU</t>
        </is>
      </c>
      <c r="K490" s="179" t="inlineStr">
        <is>
          <t>A IDEAL</t>
        </is>
      </c>
    </row>
    <row r="491" hidden="1" s="180">
      <c r="A491" s="17" t="n">
        <v>45673</v>
      </c>
      <c r="B491" s="179" t="inlineStr">
        <is>
          <t>COMBUSTÍVEL ADM - COMBUSTIVEL VEICULOS (100,00%);</t>
        </is>
      </c>
      <c r="C491" s="8" t="n"/>
      <c r="D491" s="8" t="n">
        <v>50</v>
      </c>
      <c r="E491" s="8" t="n">
        <v>53273.02999999982</v>
      </c>
      <c r="F491" s="213" t="inlineStr">
        <is>
          <t>COMBUSTIVEL VEICULOS</t>
        </is>
      </c>
      <c r="G491" s="172">
        <f>YEAR(A491)</f>
        <v/>
      </c>
      <c r="H491" s="214">
        <f>MONTH(A491)</f>
        <v/>
      </c>
      <c r="I491" s="179">
        <f>INDEX(mês[],Consolidado!H491,2)</f>
        <v/>
      </c>
      <c r="J491" s="179" t="inlineStr">
        <is>
          <t>ITAU</t>
        </is>
      </c>
      <c r="K491" s="179" t="inlineStr">
        <is>
          <t>A IDEAL</t>
        </is>
      </c>
    </row>
    <row r="492" hidden="1" s="180">
      <c r="A492" s="17" t="n">
        <v>45673</v>
      </c>
      <c r="B492" s="179" t="inlineStr">
        <is>
          <t>JUROS CONTA CORRENTE - JUROS BANCARIOS  (100,00%);</t>
        </is>
      </c>
      <c r="C492" s="8" t="n"/>
      <c r="D492" s="8" t="n">
        <v>249.26</v>
      </c>
      <c r="E492" s="8" t="n">
        <v>53023.76999999981</v>
      </c>
      <c r="F492" s="213" t="inlineStr">
        <is>
          <t>Juros Bancários</t>
        </is>
      </c>
      <c r="G492" s="172">
        <f>YEAR(A492)</f>
        <v/>
      </c>
      <c r="H492" s="214">
        <f>MONTH(A492)</f>
        <v/>
      </c>
      <c r="I492" s="179">
        <f>INDEX(mês[],Consolidado!H492,2)</f>
        <v/>
      </c>
      <c r="J492" s="179" t="inlineStr">
        <is>
          <t>ITAU</t>
        </is>
      </c>
      <c r="K492" s="179" t="inlineStr">
        <is>
          <t>A IDEAL</t>
        </is>
      </c>
    </row>
    <row r="493" hidden="1" s="180">
      <c r="A493" s="17" t="n">
        <v>45673</v>
      </c>
      <c r="B493" s="179" t="inlineStr">
        <is>
          <t>MATERIAIS DE LIMPEZA / HIGIENE - MATERIAIS DE LIMPEZA / HIGIENE  (100,00%);</t>
        </is>
      </c>
      <c r="C493" s="8" t="n"/>
      <c r="D493" s="8" t="n">
        <v>218</v>
      </c>
      <c r="E493" s="8" t="n">
        <v>52805.76999999981</v>
      </c>
      <c r="F493" s="213" t="inlineStr">
        <is>
          <t xml:space="preserve">MATERIAIS DE LIMPEZA / HIGIENE </t>
        </is>
      </c>
      <c r="G493" s="172">
        <f>YEAR(A493)</f>
        <v/>
      </c>
      <c r="H493" s="214">
        <f>MONTH(A493)</f>
        <v/>
      </c>
      <c r="I493" s="179">
        <f>INDEX(mês[],Consolidado!H493,2)</f>
        <v/>
      </c>
      <c r="J493" s="179" t="inlineStr">
        <is>
          <t>ITAU</t>
        </is>
      </c>
      <c r="K493" s="179" t="inlineStr">
        <is>
          <t>A IDEAL</t>
        </is>
      </c>
    </row>
    <row r="494" hidden="1" s="180">
      <c r="A494" s="17" t="n">
        <v>45673</v>
      </c>
      <c r="B494" s="179" t="inlineStr">
        <is>
          <t>MATERIAIS DE LIMPEZA / HIGIENE - MATERIAIS DE LIMPEZA / HIGIENE  (100,00%);</t>
        </is>
      </c>
      <c r="C494" s="8" t="n"/>
      <c r="D494" s="8" t="n">
        <v>93</v>
      </c>
      <c r="E494" s="8" t="n">
        <v>52712.76999999981</v>
      </c>
      <c r="F494" s="213" t="inlineStr">
        <is>
          <t xml:space="preserve">MATERIAIS DE LIMPEZA / HIGIENE </t>
        </is>
      </c>
      <c r="G494" s="172">
        <f>YEAR(A494)</f>
        <v/>
      </c>
      <c r="H494" s="214">
        <f>MONTH(A494)</f>
        <v/>
      </c>
      <c r="I494" s="179">
        <f>INDEX(mês[],Consolidado!H494,2)</f>
        <v/>
      </c>
      <c r="J494" s="179" t="inlineStr">
        <is>
          <t>ITAU</t>
        </is>
      </c>
      <c r="K494" s="179" t="inlineStr">
        <is>
          <t>A IDEAL</t>
        </is>
      </c>
    </row>
    <row r="495" hidden="1" s="180">
      <c r="A495" s="17" t="n">
        <v>45673</v>
      </c>
      <c r="B495" s="179" t="inlineStr">
        <is>
          <t>REFEIÇÕES COLABORADORES 16/01 A 31/01 - REFEIÇÕES COLABORADORES (100,00%);</t>
        </is>
      </c>
      <c r="C495" s="8" t="n"/>
      <c r="D495" s="8" t="n">
        <v>7905</v>
      </c>
      <c r="E495" s="8" t="n">
        <v>44807.76999999981</v>
      </c>
      <c r="F495" s="213" t="inlineStr">
        <is>
          <t>REFEIÇÕES COLABORADORES</t>
        </is>
      </c>
      <c r="G495" s="172">
        <f>YEAR(A495)</f>
        <v/>
      </c>
      <c r="H495" s="214">
        <f>MONTH(A495)</f>
        <v/>
      </c>
      <c r="I495" s="179">
        <f>INDEX(mês[],Consolidado!H495,2)</f>
        <v/>
      </c>
      <c r="J495" s="179" t="inlineStr">
        <is>
          <t>ITAU</t>
        </is>
      </c>
      <c r="K495" s="179" t="inlineStr">
        <is>
          <t>A IDEAL</t>
        </is>
      </c>
    </row>
    <row r="496" hidden="1" s="180">
      <c r="A496" s="17" t="n">
        <v>45673</v>
      </c>
      <c r="B496" s="179" t="inlineStr">
        <is>
          <t>REFEIÇÕES COLABORADORES 16/01 A 31/01 - REFEIÇÕES COLABORADORES (100,00%);</t>
        </is>
      </c>
      <c r="C496" s="8" t="n"/>
      <c r="D496" s="8" t="n">
        <v>8548</v>
      </c>
      <c r="E496" s="8" t="n">
        <v>36259.76999999981</v>
      </c>
      <c r="F496" s="213" t="inlineStr">
        <is>
          <t>REFEIÇÕES COLABORADORES</t>
        </is>
      </c>
      <c r="G496" s="172">
        <f>YEAR(A496)</f>
        <v/>
      </c>
      <c r="H496" s="214">
        <f>MONTH(A496)</f>
        <v/>
      </c>
      <c r="I496" s="179">
        <f>INDEX(mês[],Consolidado!H496,2)</f>
        <v/>
      </c>
      <c r="J496" s="179" t="inlineStr">
        <is>
          <t>ITAU</t>
        </is>
      </c>
      <c r="K496" s="179" t="inlineStr">
        <is>
          <t>A IDEAL</t>
        </is>
      </c>
    </row>
    <row r="497" hidden="1" s="180">
      <c r="A497" s="17" t="n">
        <v>45673</v>
      </c>
      <c r="B497" s="179" t="inlineStr">
        <is>
          <t>REFEIÇÕES COLABORADORES 16/01 A 31/01 - REFEIÇÕES COLABORADORES (100,00%);</t>
        </is>
      </c>
      <c r="C497" s="8" t="n"/>
      <c r="D497" s="8" t="n">
        <v>2968</v>
      </c>
      <c r="E497" s="8" t="n">
        <v>33291.76999999981</v>
      </c>
      <c r="F497" s="213" t="inlineStr">
        <is>
          <t>REFEIÇÕES COLABORADORES</t>
        </is>
      </c>
      <c r="G497" s="172">
        <f>YEAR(A497)</f>
        <v/>
      </c>
      <c r="H497" s="214">
        <f>MONTH(A497)</f>
        <v/>
      </c>
      <c r="I497" s="179">
        <f>INDEX(mês[],Consolidado!H497,2)</f>
        <v/>
      </c>
      <c r="J497" s="179" t="inlineStr">
        <is>
          <t>ITAU</t>
        </is>
      </c>
      <c r="K497" s="179" t="inlineStr">
        <is>
          <t>A IDEAL</t>
        </is>
      </c>
    </row>
    <row r="498" hidden="1" s="180">
      <c r="A498" s="17" t="n">
        <v>45673</v>
      </c>
      <c r="B498" s="179" t="inlineStr">
        <is>
          <t>REFEIÇÕES COLABORADORES 16/01 A 31/01 - REFEIÇÕES COLABORADORES (100,00%);</t>
        </is>
      </c>
      <c r="C498" s="8" t="n"/>
      <c r="D498" s="8" t="n">
        <v>2080</v>
      </c>
      <c r="E498" s="8" t="n">
        <v>31211.76999999981</v>
      </c>
      <c r="F498" s="213" t="inlineStr">
        <is>
          <t>REFEIÇÕES COLABORADORES</t>
        </is>
      </c>
      <c r="G498" s="172">
        <f>YEAR(A498)</f>
        <v/>
      </c>
      <c r="H498" s="214">
        <f>MONTH(A498)</f>
        <v/>
      </c>
      <c r="I498" s="179">
        <f>INDEX(mês[],Consolidado!H498,2)</f>
        <v/>
      </c>
      <c r="J498" s="179" t="inlineStr">
        <is>
          <t>ITAU</t>
        </is>
      </c>
      <c r="K498" s="179" t="inlineStr">
        <is>
          <t>A IDEAL</t>
        </is>
      </c>
    </row>
    <row r="499" hidden="1" s="180">
      <c r="A499" s="17" t="n">
        <v>45673</v>
      </c>
      <c r="B499" s="179" t="inlineStr">
        <is>
          <t>MAT. CONSUMO EM OBRA: LIXA FERRO - MATERIAIS DE CONSUMO EM OBRAS  (100,00%);</t>
        </is>
      </c>
      <c r="C499" s="8" t="n"/>
      <c r="D499" s="8" t="n">
        <v>515.62</v>
      </c>
      <c r="E499" s="8" t="n">
        <v>30696.14999999982</v>
      </c>
      <c r="F499" s="213" t="inlineStr">
        <is>
          <t xml:space="preserve">MATERIAIS DE CONSUMO EM OBRAS </t>
        </is>
      </c>
      <c r="G499" s="172">
        <f>YEAR(A499)</f>
        <v/>
      </c>
      <c r="H499" s="214">
        <f>MONTH(A499)</f>
        <v/>
      </c>
      <c r="I499" s="179">
        <f>INDEX(mês[],Consolidado!H499,2)</f>
        <v/>
      </c>
      <c r="J499" s="179" t="inlineStr">
        <is>
          <t>ITAU</t>
        </is>
      </c>
      <c r="K499" s="179" t="inlineStr">
        <is>
          <t>A IDEAL</t>
        </is>
      </c>
    </row>
    <row r="500" hidden="1" s="180">
      <c r="A500" s="17" t="n">
        <v>45673</v>
      </c>
      <c r="B500" s="179" t="inlineStr">
        <is>
          <t>MATERIAIS DE CONSUMO : TRINCHA/ ROLOS E FITA CREPE - MATERIAIS DE CONSUMO EM OBRAS  (100,00%);</t>
        </is>
      </c>
      <c r="C500" s="8" t="n"/>
      <c r="D500" s="8" t="n">
        <v>1453.75</v>
      </c>
      <c r="E500" s="8" t="n">
        <v>29242.39999999982</v>
      </c>
      <c r="F500" s="213" t="inlineStr">
        <is>
          <t xml:space="preserve">MATERIAIS DE CONSUMO EM OBRAS </t>
        </is>
      </c>
      <c r="G500" s="172">
        <f>YEAR(A500)</f>
        <v/>
      </c>
      <c r="H500" s="214">
        <f>MONTH(A500)</f>
        <v/>
      </c>
      <c r="I500" s="179">
        <f>INDEX(mês[],Consolidado!H500,2)</f>
        <v/>
      </c>
      <c r="J500" s="179" t="inlineStr">
        <is>
          <t>ITAU</t>
        </is>
      </c>
      <c r="K500" s="179" t="inlineStr">
        <is>
          <t>A IDEAL</t>
        </is>
      </c>
    </row>
    <row r="501" hidden="1" s="180">
      <c r="A501" s="17" t="n">
        <v>45673</v>
      </c>
      <c r="B501" s="179" t="inlineStr">
        <is>
          <t>MATERIAIS DE CONSUMO: LIXAS E TRINCHAS - MATERIAIS DE CONSUMO EM OBRAS  (100,00%);</t>
        </is>
      </c>
      <c r="C501" s="8" t="n"/>
      <c r="D501" s="8" t="n">
        <v>1081</v>
      </c>
      <c r="E501" s="8" t="n">
        <v>28161.39999999982</v>
      </c>
      <c r="F501" s="213" t="inlineStr">
        <is>
          <t xml:space="preserve">MATERIAIS DE CONSUMO EM OBRAS </t>
        </is>
      </c>
      <c r="G501" s="172">
        <f>YEAR(A501)</f>
        <v/>
      </c>
      <c r="H501" s="214">
        <f>MONTH(A501)</f>
        <v/>
      </c>
      <c r="I501" s="179">
        <f>INDEX(mês[],Consolidado!H501,2)</f>
        <v/>
      </c>
      <c r="J501" s="179" t="inlineStr">
        <is>
          <t>ITAU</t>
        </is>
      </c>
      <c r="K501" s="179" t="inlineStr">
        <is>
          <t>A IDEAL</t>
        </is>
      </c>
    </row>
    <row r="502" hidden="1" s="180">
      <c r="A502" s="17" t="n">
        <v>45673</v>
      </c>
      <c r="B502" s="179" t="inlineStr">
        <is>
          <t>TINTAS E SOLVENTES - TINTAS E SOLVENTES (100,00%);</t>
        </is>
      </c>
      <c r="C502" s="8" t="n"/>
      <c r="D502" s="8" t="n">
        <v>2020</v>
      </c>
      <c r="E502" s="8" t="n">
        <v>26141.39999999982</v>
      </c>
      <c r="F502" s="213" t="inlineStr">
        <is>
          <t>TINTAS E SOLVENTES</t>
        </is>
      </c>
      <c r="G502" s="172">
        <f>YEAR(A502)</f>
        <v/>
      </c>
      <c r="H502" s="214">
        <f>MONTH(A502)</f>
        <v/>
      </c>
      <c r="I502" s="179">
        <f>INDEX(mês[],Consolidado!H502,2)</f>
        <v/>
      </c>
      <c r="J502" s="179" t="inlineStr">
        <is>
          <t>ITAU</t>
        </is>
      </c>
      <c r="K502" s="179" t="inlineStr">
        <is>
          <t>A IDEAL</t>
        </is>
      </c>
    </row>
    <row r="503" hidden="1" s="180">
      <c r="A503" s="17" t="n">
        <v>45673</v>
      </c>
      <c r="B503" s="179" t="inlineStr">
        <is>
          <t>TINTAS E SOLVENTES - TINTAS E SOLVENTES (100,00%);</t>
        </is>
      </c>
      <c r="C503" s="8" t="n"/>
      <c r="D503" s="8" t="n">
        <v>1065</v>
      </c>
      <c r="E503" s="8" t="n">
        <v>25076.39999999982</v>
      </c>
      <c r="F503" s="213" t="inlineStr">
        <is>
          <t>TINTAS E SOLVENTES</t>
        </is>
      </c>
      <c r="G503" s="172">
        <f>YEAR(A503)</f>
        <v/>
      </c>
      <c r="H503" s="214">
        <f>MONTH(A503)</f>
        <v/>
      </c>
      <c r="I503" s="179">
        <f>INDEX(mês[],Consolidado!H503,2)</f>
        <v/>
      </c>
      <c r="J503" s="179" t="inlineStr">
        <is>
          <t>ITAU</t>
        </is>
      </c>
      <c r="K503" s="179" t="inlineStr">
        <is>
          <t>A IDEAL</t>
        </is>
      </c>
    </row>
    <row r="504" hidden="1" s="180">
      <c r="A504" s="17" t="n">
        <v>45673</v>
      </c>
      <c r="B504" s="179" t="inlineStr">
        <is>
          <t>MATERIAL DE CONSUMO E TINTAS E SOLVENTES - TINTAS E SOLVENTES (56,58%)</t>
        </is>
      </c>
      <c r="C504" s="8" t="n"/>
      <c r="D504" s="8" t="n">
        <v>659.98</v>
      </c>
      <c r="E504" s="8" t="n">
        <v>24416.41999999982</v>
      </c>
      <c r="F504" s="213" t="inlineStr">
        <is>
          <t>TINTAS E SOLVENTES</t>
        </is>
      </c>
      <c r="G504" s="172">
        <f>YEAR(A504)</f>
        <v/>
      </c>
      <c r="H504" s="214">
        <f>MONTH(A504)</f>
        <v/>
      </c>
      <c r="I504" s="179">
        <f>INDEX(mês[],Consolidado!H504,2)</f>
        <v/>
      </c>
      <c r="J504" s="179" t="inlineStr">
        <is>
          <t>ITAU</t>
        </is>
      </c>
      <c r="K504" s="179" t="inlineStr">
        <is>
          <t>A IDEAL</t>
        </is>
      </c>
    </row>
    <row r="505" hidden="1" s="180">
      <c r="A505" s="17" t="n">
        <v>45673</v>
      </c>
      <c r="B505" s="179" t="inlineStr">
        <is>
          <t>MATERIAL DE CONSUMO E TINTAS E SOLVENTES -MATERIAIS DE CONSUMO EM OBRAS  (43,42%);</t>
        </is>
      </c>
      <c r="C505" s="8" t="n"/>
      <c r="D505" s="8" t="n">
        <v>860.02</v>
      </c>
      <c r="E505" s="8" t="n">
        <v>23556.39999999982</v>
      </c>
      <c r="F505" s="213" t="inlineStr">
        <is>
          <t xml:space="preserve">MATERIAIS DE CONSUMO EM OBRAS </t>
        </is>
      </c>
      <c r="G505" s="172">
        <f>YEAR(A505)</f>
        <v/>
      </c>
      <c r="H505" s="214">
        <f>MONTH(A505)</f>
        <v/>
      </c>
      <c r="I505" s="179">
        <f>INDEX(mês[],Consolidado!H505,2)</f>
        <v/>
      </c>
      <c r="J505" s="179" t="inlineStr">
        <is>
          <t>ITAU</t>
        </is>
      </c>
      <c r="K505" s="179" t="inlineStr">
        <is>
          <t>A IDEAL</t>
        </is>
      </c>
    </row>
    <row r="506" hidden="1" s="180">
      <c r="A506" s="17" t="n">
        <v>45673</v>
      </c>
      <c r="B506" s="179" t="inlineStr">
        <is>
          <t>FRETE COMPRESSOR BARUERI X GOIÂNIA - FRETE MATERIAIS E EQUIPAMENTOS (100,00%);</t>
        </is>
      </c>
      <c r="C506" s="8" t="n"/>
      <c r="D506" s="8" t="n">
        <v>1500</v>
      </c>
      <c r="E506" s="8" t="n">
        <v>22056.39999999982</v>
      </c>
      <c r="F506" s="213" t="inlineStr">
        <is>
          <t>FRETE MATERIAIS E EQUIPAMENTOS</t>
        </is>
      </c>
      <c r="G506" s="172">
        <f>YEAR(A506)</f>
        <v/>
      </c>
      <c r="H506" s="214">
        <f>MONTH(A506)</f>
        <v/>
      </c>
      <c r="I506" s="179">
        <f>INDEX(mês[],Consolidado!H506,2)</f>
        <v/>
      </c>
      <c r="J506" s="179" t="inlineStr">
        <is>
          <t>ITAU</t>
        </is>
      </c>
      <c r="K506" s="179" t="inlineStr">
        <is>
          <t>A IDEAL</t>
        </is>
      </c>
    </row>
    <row r="507" hidden="1" s="180">
      <c r="A507" s="17" t="n">
        <v>45673</v>
      </c>
      <c r="B507" s="179" t="inlineStr">
        <is>
          <t>MANUTENÇÃO MÁQUINA HIDROJATO - SERVIÇO ELETRICO  (100,00%);</t>
        </is>
      </c>
      <c r="C507" s="8" t="n"/>
      <c r="D507" s="8" t="n">
        <v>150</v>
      </c>
      <c r="E507" s="8" t="n">
        <v>21906.39999999982</v>
      </c>
      <c r="F507" s="213" t="inlineStr">
        <is>
          <t xml:space="preserve">SERVIÇO ELETRICO </t>
        </is>
      </c>
      <c r="G507" s="172">
        <f>YEAR(A507)</f>
        <v/>
      </c>
      <c r="H507" s="214">
        <f>MONTH(A507)</f>
        <v/>
      </c>
      <c r="I507" s="179">
        <f>INDEX(mês[],Consolidado!H507,2)</f>
        <v/>
      </c>
      <c r="J507" s="179" t="inlineStr">
        <is>
          <t>ITAU</t>
        </is>
      </c>
      <c r="K507" s="179" t="inlineStr">
        <is>
          <t>A IDEAL</t>
        </is>
      </c>
    </row>
    <row r="508" hidden="1" s="180">
      <c r="A508" s="17" t="n">
        <v>45674</v>
      </c>
      <c r="B508" s="179" t="inlineStr">
        <is>
          <t>GASTOS VISITA TECNICA SANTOS - HOTEL COLABORADORES  (48,00%)</t>
        </is>
      </c>
      <c r="C508" s="8" t="n"/>
      <c r="D508" s="8" t="n">
        <v>150</v>
      </c>
      <c r="E508" s="8" t="n">
        <v>21756.39999999982</v>
      </c>
      <c r="F508" s="213" t="inlineStr">
        <is>
          <t xml:space="preserve">HOTEL COLABORADORES </t>
        </is>
      </c>
      <c r="G508" s="172">
        <f>YEAR(A508)</f>
        <v/>
      </c>
      <c r="H508" s="214">
        <f>MONTH(A508)</f>
        <v/>
      </c>
      <c r="I508" s="179">
        <f>INDEX(mês[],Consolidado!H508,2)</f>
        <v/>
      </c>
      <c r="J508" s="179" t="inlineStr">
        <is>
          <t>ITAU</t>
        </is>
      </c>
      <c r="K508" s="179" t="inlineStr">
        <is>
          <t>A IDEAL</t>
        </is>
      </c>
    </row>
    <row r="509" hidden="1" s="180">
      <c r="A509" s="17" t="n">
        <v>45674</v>
      </c>
      <c r="B509" s="179" t="inlineStr">
        <is>
          <t>GASTOS VISITA TECNICA SANTOS REFEIÇÕES COLABORADORES (39,00%);</t>
        </is>
      </c>
      <c r="C509" s="8" t="n"/>
      <c r="D509" s="8" t="n">
        <v>121.87</v>
      </c>
      <c r="E509" s="8" t="n">
        <v>21634.52999999982</v>
      </c>
      <c r="F509" s="213" t="inlineStr">
        <is>
          <t>REFEIÇÕES COLABORADORES</t>
        </is>
      </c>
      <c r="G509" s="172">
        <f>YEAR(A509)</f>
        <v/>
      </c>
      <c r="H509" s="214">
        <f>MONTH(A509)</f>
        <v/>
      </c>
      <c r="I509" s="179">
        <f>INDEX(mês[],Consolidado!H509,2)</f>
        <v/>
      </c>
      <c r="J509" s="179" t="inlineStr">
        <is>
          <t>ITAU</t>
        </is>
      </c>
      <c r="K509" s="179" t="inlineStr">
        <is>
          <t>A IDEAL</t>
        </is>
      </c>
    </row>
    <row r="510" hidden="1" s="180">
      <c r="A510" s="17" t="n">
        <v>45674</v>
      </c>
      <c r="B510" s="179" t="inlineStr">
        <is>
          <t>GASTOS VISITA TECNICA SANTOS-PEDAGIOS  (13,00%);</t>
        </is>
      </c>
      <c r="C510" s="8" t="n"/>
      <c r="D510" s="8" t="n">
        <v>40.63</v>
      </c>
      <c r="E510" s="8" t="n">
        <v>21593.89999999982</v>
      </c>
      <c r="F510" s="213" t="inlineStr">
        <is>
          <t xml:space="preserve">PEDAGIOS </t>
        </is>
      </c>
      <c r="G510" s="172">
        <f>YEAR(A510)</f>
        <v/>
      </c>
      <c r="H510" s="214">
        <f>MONTH(A510)</f>
        <v/>
      </c>
      <c r="I510" s="179">
        <f>INDEX(mês[],Consolidado!H510,2)</f>
        <v/>
      </c>
      <c r="J510" s="179" t="inlineStr">
        <is>
          <t>ITAU</t>
        </is>
      </c>
      <c r="K510" s="179" t="inlineStr">
        <is>
          <t>A IDEAL</t>
        </is>
      </c>
    </row>
    <row r="511" hidden="1" s="180">
      <c r="A511" s="17" t="n">
        <v>45674</v>
      </c>
      <c r="B511" s="179" t="inlineStr">
        <is>
          <t>RANILSON RODRIGUES DE MIRANDA - ACERTO RESCISORIOS  (100,00%);</t>
        </is>
      </c>
      <c r="C511" s="8" t="n"/>
      <c r="D511" s="8" t="n">
        <v>140.68</v>
      </c>
      <c r="E511" s="8" t="n">
        <v>21453.21999999982</v>
      </c>
      <c r="F511" s="213" t="inlineStr">
        <is>
          <t xml:space="preserve">ACERTO RESCISORIOS </t>
        </is>
      </c>
      <c r="G511" s="172">
        <f>YEAR(A511)</f>
        <v/>
      </c>
      <c r="H511" s="214">
        <f>MONTH(A511)</f>
        <v/>
      </c>
      <c r="I511" s="179">
        <f>INDEX(mês[],Consolidado!H511,2)</f>
        <v/>
      </c>
      <c r="J511" s="179" t="inlineStr">
        <is>
          <t>ITAU</t>
        </is>
      </c>
      <c r="K511" s="179" t="inlineStr">
        <is>
          <t>A IDEAL</t>
        </is>
      </c>
    </row>
    <row r="512" hidden="1" s="180">
      <c r="A512" s="17" t="n">
        <v>45674</v>
      </c>
      <c r="B512" s="179" t="inlineStr">
        <is>
          <t>GILBERTO DE OLIVEIRA FILHO - ACERTO RESCISORIOS  (100,00%);</t>
        </is>
      </c>
      <c r="C512" s="8" t="n"/>
      <c r="D512" s="8" t="n">
        <v>6510.17</v>
      </c>
      <c r="E512" s="8" t="n">
        <v>14943.04999999982</v>
      </c>
      <c r="F512" s="213" t="inlineStr">
        <is>
          <t xml:space="preserve">ACERTO RESCISORIOS </t>
        </is>
      </c>
      <c r="G512" s="172">
        <f>YEAR(A512)</f>
        <v/>
      </c>
      <c r="H512" s="214">
        <f>MONTH(A512)</f>
        <v/>
      </c>
      <c r="I512" s="179">
        <f>INDEX(mês[],Consolidado!H512,2)</f>
        <v/>
      </c>
      <c r="J512" s="179" t="inlineStr">
        <is>
          <t>ITAU</t>
        </is>
      </c>
      <c r="K512" s="179" t="inlineStr">
        <is>
          <t>A IDEAL</t>
        </is>
      </c>
    </row>
    <row r="513" hidden="1" s="180">
      <c r="A513" s="17" t="n">
        <v>45674</v>
      </c>
      <c r="B513" s="179" t="inlineStr">
        <is>
          <t>AV. DOS INCONFIDENTES 395, ABADIA MÊS 12/2024 - AGUA ALOJAMENTO (100,00%);</t>
        </is>
      </c>
      <c r="C513" s="8" t="n"/>
      <c r="D513" s="8" t="n">
        <v>213.83</v>
      </c>
      <c r="E513" s="8" t="n">
        <v>14729.21999999982</v>
      </c>
      <c r="F513" s="213" t="inlineStr">
        <is>
          <t>AGUA ALOJAMENTO</t>
        </is>
      </c>
      <c r="G513" s="172">
        <f>YEAR(A513)</f>
        <v/>
      </c>
      <c r="H513" s="214">
        <f>MONTH(A513)</f>
        <v/>
      </c>
      <c r="I513" s="179">
        <f>INDEX(mês[],Consolidado!H513,2)</f>
        <v/>
      </c>
      <c r="J513" s="179" t="inlineStr">
        <is>
          <t>ITAU</t>
        </is>
      </c>
      <c r="K513" s="179" t="inlineStr">
        <is>
          <t>A IDEAL</t>
        </is>
      </c>
    </row>
    <row r="514" hidden="1" s="180">
      <c r="A514" s="17" t="n">
        <v>45674</v>
      </c>
      <c r="B514" s="179" t="inlineStr">
        <is>
          <t>AV. DOS INCONFIDENTES 395, ABADIA MÊS 11/2024 - AGUA ALOJAMENTO (100,00%);</t>
        </is>
      </c>
      <c r="C514" s="8" t="n"/>
      <c r="D514" s="8" t="n">
        <v>218.62</v>
      </c>
      <c r="E514" s="8" t="n">
        <v>14510.59999999981</v>
      </c>
      <c r="F514" s="213" t="inlineStr">
        <is>
          <t>AGUA ALOJAMENTO</t>
        </is>
      </c>
      <c r="G514" s="172">
        <f>YEAR(A514)</f>
        <v/>
      </c>
      <c r="H514" s="214">
        <f>MONTH(A514)</f>
        <v/>
      </c>
      <c r="I514" s="179">
        <f>INDEX(mês[],Consolidado!H514,2)</f>
        <v/>
      </c>
      <c r="J514" s="179" t="inlineStr">
        <is>
          <t>ITAU</t>
        </is>
      </c>
      <c r="K514" s="179" t="inlineStr">
        <is>
          <t>A IDEAL</t>
        </is>
      </c>
    </row>
    <row r="515" hidden="1" s="180">
      <c r="A515" s="17" t="n">
        <v>45674</v>
      </c>
      <c r="B515" s="179" t="inlineStr">
        <is>
          <t>AV. DOS INCONFIDENTES 395, ABADIA MÊS 01/2025 - AGUA ALOJAMENTO (100,00%);</t>
        </is>
      </c>
      <c r="C515" s="8" t="n"/>
      <c r="D515" s="8" t="n">
        <v>213.83</v>
      </c>
      <c r="E515" s="8" t="n">
        <v>14296.76999999981</v>
      </c>
      <c r="F515" s="213" t="inlineStr">
        <is>
          <t>AGUA ALOJAMENTO</t>
        </is>
      </c>
      <c r="G515" s="172">
        <f>YEAR(A515)</f>
        <v/>
      </c>
      <c r="H515" s="214">
        <f>MONTH(A515)</f>
        <v/>
      </c>
      <c r="I515" s="179">
        <f>INDEX(mês[],Consolidado!H515,2)</f>
        <v/>
      </c>
      <c r="J515" s="179" t="inlineStr">
        <is>
          <t>ITAU</t>
        </is>
      </c>
      <c r="K515" s="179" t="inlineStr">
        <is>
          <t>A IDEAL</t>
        </is>
      </c>
    </row>
    <row r="516" hidden="1" s="180">
      <c r="A516" s="17" t="n">
        <v>45674</v>
      </c>
      <c r="B516" s="179" t="inlineStr">
        <is>
          <t>COMBUSTÍVEL - COMBUSTIVEL VEICULOS (100,00%);</t>
        </is>
      </c>
      <c r="C516" s="8" t="n"/>
      <c r="D516" s="8" t="n">
        <v>2000</v>
      </c>
      <c r="E516" s="8" t="n">
        <v>12296.76999999981</v>
      </c>
      <c r="F516" s="213" t="inlineStr">
        <is>
          <t>COMBUSTIVEL VEICULOS</t>
        </is>
      </c>
      <c r="G516" s="172">
        <f>YEAR(A516)</f>
        <v/>
      </c>
      <c r="H516" s="214">
        <f>MONTH(A516)</f>
        <v/>
      </c>
      <c r="I516" s="179">
        <f>INDEX(mês[],Consolidado!H516,2)</f>
        <v/>
      </c>
      <c r="J516" s="179" t="inlineStr">
        <is>
          <t>ITAU</t>
        </is>
      </c>
      <c r="K516" s="179" t="inlineStr">
        <is>
          <t>A IDEAL</t>
        </is>
      </c>
    </row>
    <row r="517" hidden="1" s="180">
      <c r="A517" s="17" t="n">
        <v>45674</v>
      </c>
      <c r="B517" s="179" t="inlineStr">
        <is>
          <t>MANOEL PIRES SANTANA - PIX (98) 9 8407-6318 - REFEIÇÕES COLABORADORES (100,00%);</t>
        </is>
      </c>
      <c r="C517" s="8" t="n"/>
      <c r="D517" s="8" t="n">
        <v>3588</v>
      </c>
      <c r="E517" s="8" t="n">
        <v>8708.769999999815</v>
      </c>
      <c r="F517" s="213" t="inlineStr">
        <is>
          <t>REFEIÇÕES COLABORADORES</t>
        </is>
      </c>
      <c r="G517" s="172">
        <f>YEAR(A517)</f>
        <v/>
      </c>
      <c r="H517" s="214">
        <f>MONTH(A517)</f>
        <v/>
      </c>
      <c r="I517" s="179">
        <f>INDEX(mês[],Consolidado!H517,2)</f>
        <v/>
      </c>
      <c r="J517" s="179" t="inlineStr">
        <is>
          <t>ITAU</t>
        </is>
      </c>
      <c r="K517" s="179" t="inlineStr">
        <is>
          <t>A IDEAL</t>
        </is>
      </c>
    </row>
    <row r="518" hidden="1" s="180">
      <c r="A518" s="17" t="n">
        <v>45674</v>
      </c>
      <c r="B518" s="179" t="inlineStr">
        <is>
          <t>GOOGLE REF. 01/2025 - SERVIÇO GOOGLE ADS (100,00%);</t>
        </is>
      </c>
      <c r="C518" s="8" t="n"/>
      <c r="D518" s="8" t="n">
        <v>1537</v>
      </c>
      <c r="E518" s="8" t="n">
        <v>7171.769999999815</v>
      </c>
      <c r="F518" s="213" t="inlineStr">
        <is>
          <t>SERVIÇO GOOGLE ADS</t>
        </is>
      </c>
      <c r="G518" s="172">
        <f>YEAR(A518)</f>
        <v/>
      </c>
      <c r="H518" s="214">
        <f>MONTH(A518)</f>
        <v/>
      </c>
      <c r="I518" s="179">
        <f>INDEX(mês[],Consolidado!H518,2)</f>
        <v/>
      </c>
      <c r="J518" s="179" t="inlineStr">
        <is>
          <t>ITAU</t>
        </is>
      </c>
      <c r="K518" s="179" t="inlineStr">
        <is>
          <t>A IDEAL</t>
        </is>
      </c>
    </row>
    <row r="519" hidden="1" s="180">
      <c r="A519" s="17" t="n">
        <v>45674</v>
      </c>
      <c r="B519" s="179" t="inlineStr">
        <is>
          <t>FRETE CAMINHÃO PRANCHA - FRETE MATERIAIS E EQUIPAMENTOS (100,00%);</t>
        </is>
      </c>
      <c r="C519" s="8" t="n"/>
      <c r="D519" s="8" t="n">
        <v>1500</v>
      </c>
      <c r="E519" s="8" t="n">
        <v>5671.769999999815</v>
      </c>
      <c r="F519" s="213" t="inlineStr">
        <is>
          <t>FRETE MATERIAIS E EQUIPAMENTOS</t>
        </is>
      </c>
      <c r="G519" s="172">
        <f>YEAR(A519)</f>
        <v/>
      </c>
      <c r="H519" s="214">
        <f>MONTH(A519)</f>
        <v/>
      </c>
      <c r="I519" s="179">
        <f>INDEX(mês[],Consolidado!H519,2)</f>
        <v/>
      </c>
      <c r="J519" s="179" t="inlineStr">
        <is>
          <t>ITAU</t>
        </is>
      </c>
      <c r="K519" s="179" t="inlineStr">
        <is>
          <t>A IDEAL</t>
        </is>
      </c>
    </row>
    <row r="520" hidden="1" s="180">
      <c r="A520" s="17" t="n">
        <v>45674</v>
      </c>
      <c r="B520" s="179" t="inlineStr">
        <is>
          <t>MANUTENÇÃO ÔNIBUS - MANUTENÇÃO/PEÇAS  VEICULOS (100,00%);</t>
        </is>
      </c>
      <c r="C520" s="8" t="n"/>
      <c r="D520" s="8" t="n">
        <v>170</v>
      </c>
      <c r="E520" s="8" t="n">
        <v>5501.769999999815</v>
      </c>
      <c r="F520" s="213" t="inlineStr">
        <is>
          <t>MANUTENÇÃO/PEÇAS  VEICULOS</t>
        </is>
      </c>
      <c r="G520" s="172">
        <f>YEAR(A520)</f>
        <v/>
      </c>
      <c r="H520" s="214">
        <f>MONTH(A520)</f>
        <v/>
      </c>
      <c r="I520" s="179">
        <f>INDEX(mês[],Consolidado!H520,2)</f>
        <v/>
      </c>
      <c r="J520" s="179" t="inlineStr">
        <is>
          <t>ITAU</t>
        </is>
      </c>
      <c r="K520" s="179" t="inlineStr">
        <is>
          <t>A IDEAL</t>
        </is>
      </c>
    </row>
    <row r="521" hidden="1" s="180">
      <c r="A521" s="17" t="n">
        <v>45674</v>
      </c>
      <c r="B521" s="179" t="inlineStr">
        <is>
          <t>GILBERTO DE OLIVEIRA FILHO - MULTA RESCISORIAS FGTS (100,00%);</t>
        </is>
      </c>
      <c r="C521" s="8" t="n"/>
      <c r="D521" s="8" t="n">
        <v>1260.11</v>
      </c>
      <c r="E521" s="8" t="n">
        <v>4241.659999999815</v>
      </c>
      <c r="F521" s="213" t="inlineStr">
        <is>
          <t>MULTA RESCISORIAS FGTS</t>
        </is>
      </c>
      <c r="G521" s="172">
        <f>YEAR(A521)</f>
        <v/>
      </c>
      <c r="H521" s="214">
        <f>MONTH(A521)</f>
        <v/>
      </c>
      <c r="I521" s="179">
        <f>INDEX(mês[],Consolidado!H521,2)</f>
        <v/>
      </c>
      <c r="J521" s="179" t="inlineStr">
        <is>
          <t>ITAU</t>
        </is>
      </c>
      <c r="K521" s="179" t="inlineStr">
        <is>
          <t>A IDEAL</t>
        </is>
      </c>
    </row>
    <row r="522" hidden="1" s="180">
      <c r="A522" s="17" t="n">
        <v>45674</v>
      </c>
      <c r="B522" s="179" t="inlineStr">
        <is>
          <t>COMBUSTIVEL VALDMAR CATALÃO X AABA - COMBUSTIVEL VEICULOS (100,00%);</t>
        </is>
      </c>
      <c r="C522" s="8" t="n"/>
      <c r="D522" s="8" t="n">
        <v>400</v>
      </c>
      <c r="E522" s="8" t="n">
        <v>3841.659999999815</v>
      </c>
      <c r="F522" s="213" t="inlineStr">
        <is>
          <t>COMBUSTIVEL VEICULOS</t>
        </is>
      </c>
      <c r="G522" s="172">
        <f>YEAR(A522)</f>
        <v/>
      </c>
      <c r="H522" s="214">
        <f>MONTH(A522)</f>
        <v/>
      </c>
      <c r="I522" s="179">
        <f>INDEX(mês[],Consolidado!H522,2)</f>
        <v/>
      </c>
      <c r="J522" s="179" t="inlineStr">
        <is>
          <t>ITAU</t>
        </is>
      </c>
      <c r="K522" s="179" t="inlineStr">
        <is>
          <t>A IDEAL</t>
        </is>
      </c>
    </row>
    <row r="523" hidden="1" s="180">
      <c r="A523" s="17" t="n">
        <v>45674</v>
      </c>
      <c r="B523" s="179" t="inlineStr">
        <is>
          <t>MOBILIZAÇÃO LOC EQUIPAMENTOS PARADA CMOC - FRETE MATERIAIS E EQUIPAMENTOS (100,00%);</t>
        </is>
      </c>
      <c r="C523" s="8" t="n"/>
      <c r="D523" s="8" t="n">
        <v>1500</v>
      </c>
      <c r="E523" s="8" t="n">
        <v>2341.659999999815</v>
      </c>
      <c r="F523" s="213" t="inlineStr">
        <is>
          <t>FRETE MATERIAIS E EQUIPAMENTOS</t>
        </is>
      </c>
      <c r="G523" s="172">
        <f>YEAR(A523)</f>
        <v/>
      </c>
      <c r="H523" s="214">
        <f>MONTH(A523)</f>
        <v/>
      </c>
      <c r="I523" s="179">
        <f>INDEX(mês[],Consolidado!H523,2)</f>
        <v/>
      </c>
      <c r="J523" s="179" t="inlineStr">
        <is>
          <t>ITAU</t>
        </is>
      </c>
      <c r="K523" s="179" t="inlineStr">
        <is>
          <t>A IDEAL</t>
        </is>
      </c>
    </row>
    <row r="524" hidden="1" s="180">
      <c r="A524" s="17" t="n">
        <v>45674</v>
      </c>
      <c r="B524" s="179" t="inlineStr">
        <is>
          <t>STILO WEB BOLETO EM ATRASO DT ANTERIOR 20-12-2024 - SERVIÇO GOOGLE ADS (100,00%);</t>
        </is>
      </c>
      <c r="C524" s="8" t="n"/>
      <c r="D524" s="8" t="n">
        <v>167</v>
      </c>
      <c r="E524" s="8" t="n">
        <v>2174.659999999815</v>
      </c>
      <c r="F524" s="213" t="inlineStr">
        <is>
          <t>SERVIÇO GOOGLE ADS</t>
        </is>
      </c>
      <c r="G524" s="172">
        <f>YEAR(A524)</f>
        <v/>
      </c>
      <c r="H524" s="214">
        <f>MONTH(A524)</f>
        <v/>
      </c>
      <c r="I524" s="179">
        <f>INDEX(mês[],Consolidado!H524,2)</f>
        <v/>
      </c>
      <c r="J524" s="179" t="inlineStr">
        <is>
          <t>ITAU</t>
        </is>
      </c>
      <c r="K524" s="179" t="inlineStr">
        <is>
          <t>A IDEAL</t>
        </is>
      </c>
    </row>
    <row r="525" hidden="1" s="180">
      <c r="A525" s="17" t="n">
        <v>45674</v>
      </c>
      <c r="B525" s="179" t="inlineStr">
        <is>
          <t>REFEIÇÃO COLABORADORES 15/01 A 31/01 - REFEIÇÕES COLABORADORES (100,00%);</t>
        </is>
      </c>
      <c r="C525" s="8" t="n"/>
      <c r="D525" s="8" t="n">
        <v>1512.5</v>
      </c>
      <c r="E525" s="8" t="n">
        <v>662.1599999998152</v>
      </c>
      <c r="F525" s="213" t="inlineStr">
        <is>
          <t>REFEIÇÕES COLABORADORES</t>
        </is>
      </c>
      <c r="G525" s="172">
        <f>YEAR(A525)</f>
        <v/>
      </c>
      <c r="H525" s="214">
        <f>MONTH(A525)</f>
        <v/>
      </c>
      <c r="I525" s="179">
        <f>INDEX(mês[],Consolidado!H525,2)</f>
        <v/>
      </c>
      <c r="J525" s="179" t="inlineStr">
        <is>
          <t>ITAU</t>
        </is>
      </c>
      <c r="K525" s="179" t="inlineStr">
        <is>
          <t>A IDEAL</t>
        </is>
      </c>
    </row>
    <row r="526" hidden="1" s="180">
      <c r="A526" s="17" t="n">
        <v>45674</v>
      </c>
      <c r="B526" s="179" t="inlineStr">
        <is>
          <t>HONORÁRIO ADVOCATÍCIO - STELLA - HONORARIOS ADVOCATICIOS  (100,00%);</t>
        </is>
      </c>
      <c r="C526" s="8" t="n"/>
      <c r="D526" s="8" t="n">
        <v>200</v>
      </c>
      <c r="E526" s="8" t="n">
        <v>462.1599999998152</v>
      </c>
      <c r="F526" s="213" t="inlineStr">
        <is>
          <t>HONORÁRIOS ADVOCATÍCIOS</t>
        </is>
      </c>
      <c r="G526" s="172">
        <f>YEAR(A526)</f>
        <v/>
      </c>
      <c r="H526" s="214">
        <f>MONTH(A526)</f>
        <v/>
      </c>
      <c r="I526" s="179">
        <f>INDEX(mês[],Consolidado!H526,2)</f>
        <v/>
      </c>
      <c r="J526" s="179" t="inlineStr">
        <is>
          <t>ITAU</t>
        </is>
      </c>
      <c r="K526" s="179" t="inlineStr">
        <is>
          <t>A IDEAL</t>
        </is>
      </c>
    </row>
    <row r="527" hidden="1" s="180">
      <c r="A527" s="17" t="n">
        <v>45674</v>
      </c>
      <c r="B527" s="179" t="inlineStr">
        <is>
          <t>UBER MOACIR ENTREGA MATERIAL AABA - SERVIÇO MOTOBOY / UBER  (100,00%);</t>
        </is>
      </c>
      <c r="C527" s="8" t="n"/>
      <c r="D527" s="8" t="n">
        <v>50</v>
      </c>
      <c r="E527" s="8" t="n">
        <v>412.1599999998152</v>
      </c>
      <c r="F527" s="213" t="inlineStr">
        <is>
          <t xml:space="preserve">SERVIÇO MOTOBOY / UBER </t>
        </is>
      </c>
      <c r="G527" s="172">
        <f>YEAR(A527)</f>
        <v/>
      </c>
      <c r="H527" s="214">
        <f>MONTH(A527)</f>
        <v/>
      </c>
      <c r="I527" s="179">
        <f>INDEX(mês[],Consolidado!H527,2)</f>
        <v/>
      </c>
      <c r="J527" s="179" t="inlineStr">
        <is>
          <t>ITAU</t>
        </is>
      </c>
      <c r="K527" s="179" t="inlineStr">
        <is>
          <t>A IDEAL</t>
        </is>
      </c>
    </row>
    <row r="528" hidden="1" s="180">
      <c r="A528" s="17" t="n">
        <v>45674</v>
      </c>
      <c r="B528" s="179" t="inlineStr">
        <is>
          <t>REFEIÇÕES COLABORADORES - REFEIÇÕES COLABORADORES (100,00%);</t>
        </is>
      </c>
      <c r="C528" s="8" t="n"/>
      <c r="D528" s="8" t="n">
        <v>64</v>
      </c>
      <c r="E528" s="8" t="n">
        <v>348.1599999998152</v>
      </c>
      <c r="F528" s="213" t="inlineStr">
        <is>
          <t>REFEIÇÕES COLABORADORES</t>
        </is>
      </c>
      <c r="G528" s="172">
        <f>YEAR(A528)</f>
        <v/>
      </c>
      <c r="H528" s="214">
        <f>MONTH(A528)</f>
        <v/>
      </c>
      <c r="I528" s="179">
        <f>INDEX(mês[],Consolidado!H528,2)</f>
        <v/>
      </c>
      <c r="J528" s="179" t="inlineStr">
        <is>
          <t>ITAU</t>
        </is>
      </c>
      <c r="K528" s="179" t="inlineStr">
        <is>
          <t>A IDEAL</t>
        </is>
      </c>
    </row>
    <row r="529" hidden="1" s="180">
      <c r="A529" s="17" t="n">
        <v>45675</v>
      </c>
      <c r="B529" s="179" t="inlineStr">
        <is>
          <t>BM 02 AVANÇO TRABALHOS - Recebimento de Clientes (100,00%);</t>
        </is>
      </c>
      <c r="C529" s="8" t="n">
        <v>64499.06</v>
      </c>
      <c r="E529" s="8" t="n">
        <v>64847.21999999981</v>
      </c>
      <c r="F529" s="213" t="inlineStr">
        <is>
          <t>Recebimento de Clientes</t>
        </is>
      </c>
      <c r="G529" s="172">
        <f>YEAR(A529)</f>
        <v/>
      </c>
      <c r="H529" s="214">
        <f>MONTH(A529)</f>
        <v/>
      </c>
      <c r="I529" s="179">
        <f>INDEX(mês[],Consolidado!H529,2)</f>
        <v/>
      </c>
      <c r="J529" s="179" t="inlineStr">
        <is>
          <t>ITAU</t>
        </is>
      </c>
      <c r="K529" s="179" t="inlineStr">
        <is>
          <t>A IDEAL</t>
        </is>
      </c>
    </row>
    <row r="530" hidden="1" s="180">
      <c r="A530" s="17" t="n">
        <v>45677</v>
      </c>
      <c r="B530" s="179" t="inlineStr">
        <is>
          <t>COMPRA VEICULO HB20s 2019/2019 - COMPRA DE VEICULO  (100,00%);</t>
        </is>
      </c>
      <c r="C530" s="8" t="n"/>
      <c r="D530" s="8" t="n">
        <v>20000</v>
      </c>
      <c r="E530" s="8" t="n">
        <v>44847.21999999981</v>
      </c>
      <c r="F530" s="213" t="inlineStr">
        <is>
          <t>Compra de Veiculo</t>
        </is>
      </c>
      <c r="G530" s="172">
        <f>YEAR(A530)</f>
        <v/>
      </c>
      <c r="H530" s="214">
        <f>MONTH(A530)</f>
        <v/>
      </c>
      <c r="I530" s="179">
        <f>INDEX(mês[],Consolidado!H530,2)</f>
        <v/>
      </c>
      <c r="J530" s="179" t="inlineStr">
        <is>
          <t>ITAU</t>
        </is>
      </c>
      <c r="K530" s="179" t="inlineStr">
        <is>
          <t>A IDEAL</t>
        </is>
      </c>
    </row>
    <row r="531" hidden="1" s="180">
      <c r="A531" s="17" t="n">
        <v>45677</v>
      </c>
      <c r="B531" s="179" t="inlineStr">
        <is>
          <t>HONORARIOS ADVOCATICIOS REF. 12/2024 - HONORARIOS ADVOCATICIOS  (100,00%);</t>
        </is>
      </c>
      <c r="C531" s="8" t="n"/>
      <c r="D531" s="8" t="n">
        <v>3000</v>
      </c>
      <c r="E531" s="8" t="n">
        <v>41847.21999999981</v>
      </c>
      <c r="F531" s="213" t="inlineStr">
        <is>
          <t>HONORÁRIOS ADVOCATÍCIOS</t>
        </is>
      </c>
      <c r="G531" s="172">
        <f>YEAR(A531)</f>
        <v/>
      </c>
      <c r="H531" s="214">
        <f>MONTH(A531)</f>
        <v/>
      </c>
      <c r="I531" s="179">
        <f>INDEX(mês[],Consolidado!H531,2)</f>
        <v/>
      </c>
      <c r="J531" s="179" t="inlineStr">
        <is>
          <t>ITAU</t>
        </is>
      </c>
      <c r="K531" s="179" t="inlineStr">
        <is>
          <t>A IDEAL</t>
        </is>
      </c>
    </row>
    <row r="532" hidden="1" s="180">
      <c r="A532" s="17" t="n">
        <v>45677</v>
      </c>
      <c r="B532" s="179" t="inlineStr">
        <is>
          <t>20.01 A 20.02 - ALUGUEL ALOJAMENTO  (100,00%);</t>
        </is>
      </c>
      <c r="C532" s="8" t="n"/>
      <c r="D532" s="8" t="n">
        <v>1500</v>
      </c>
      <c r="E532" s="8" t="n">
        <v>40347.21999999981</v>
      </c>
      <c r="F532" s="213" t="inlineStr">
        <is>
          <t xml:space="preserve">ALUGUEL ALOJAMENTO </t>
        </is>
      </c>
      <c r="G532" s="172">
        <f>YEAR(A532)</f>
        <v/>
      </c>
      <c r="H532" s="214">
        <f>MONTH(A532)</f>
        <v/>
      </c>
      <c r="I532" s="179">
        <f>INDEX(mês[],Consolidado!H532,2)</f>
        <v/>
      </c>
      <c r="J532" s="179" t="inlineStr">
        <is>
          <t>ITAU</t>
        </is>
      </c>
      <c r="K532" s="179" t="inlineStr">
        <is>
          <t>A IDEAL</t>
        </is>
      </c>
    </row>
    <row r="533" hidden="1" s="180">
      <c r="A533" s="17" t="n">
        <v>45677</v>
      </c>
      <c r="B533" s="179" t="inlineStr">
        <is>
          <t>DR BRUNNA ADVOGADA ADM MES 01-2025 - HONORARIOS ADVOCATICIOS  (100,00%);</t>
        </is>
      </c>
      <c r="C533" s="8" t="n"/>
      <c r="D533" s="8" t="n">
        <v>3000</v>
      </c>
      <c r="E533" s="8" t="n">
        <v>37347.21999999981</v>
      </c>
      <c r="F533" s="213" t="inlineStr">
        <is>
          <t>HONORÁRIOS ADVOCATÍCIOS</t>
        </is>
      </c>
      <c r="G533" s="172">
        <f>YEAR(A533)</f>
        <v/>
      </c>
      <c r="H533" s="214">
        <f>MONTH(A533)</f>
        <v/>
      </c>
      <c r="I533" s="179">
        <f>INDEX(mês[],Consolidado!H533,2)</f>
        <v/>
      </c>
      <c r="J533" s="179" t="inlineStr">
        <is>
          <t>ITAU</t>
        </is>
      </c>
      <c r="K533" s="179" t="inlineStr">
        <is>
          <t>A IDEAL</t>
        </is>
      </c>
    </row>
    <row r="534" hidden="1" s="180">
      <c r="A534" s="17" t="n">
        <v>45677</v>
      </c>
      <c r="B534" s="179" t="inlineStr">
        <is>
          <t>COMBUSTÍVEL - COMBUSTIVEL VEICULOS (100,00%);</t>
        </is>
      </c>
      <c r="C534" s="8" t="n"/>
      <c r="D534" s="8" t="n">
        <v>2231.84</v>
      </c>
      <c r="E534" s="8" t="n">
        <v>35115.37999999982</v>
      </c>
      <c r="F534" s="213" t="inlineStr">
        <is>
          <t>COMBUSTIVEL VEICULOS</t>
        </is>
      </c>
      <c r="G534" s="172">
        <f>YEAR(A534)</f>
        <v/>
      </c>
      <c r="H534" s="214">
        <f>MONTH(A534)</f>
        <v/>
      </c>
      <c r="I534" s="179">
        <f>INDEX(mês[],Consolidado!H534,2)</f>
        <v/>
      </c>
      <c r="J534" s="179" t="inlineStr">
        <is>
          <t>ITAU</t>
        </is>
      </c>
      <c r="K534" s="179" t="inlineStr">
        <is>
          <t>A IDEAL</t>
        </is>
      </c>
    </row>
    <row r="535" hidden="1" s="180">
      <c r="A535" s="17" t="n">
        <v>45677</v>
      </c>
      <c r="B535" s="179" t="inlineStr">
        <is>
          <t>SIMPLES NACIONA A IDEAL ISOLAMENTO REF. MÊS 12/24 - SIMPLES NASCIONAL (100,00%);</t>
        </is>
      </c>
      <c r="C535" s="8" t="n"/>
      <c r="D535" s="8" t="n">
        <v>1524.58</v>
      </c>
      <c r="E535" s="8" t="n">
        <v>33590.79999999981</v>
      </c>
      <c r="F535" s="213" t="inlineStr">
        <is>
          <t>SIMPLES NASCIONAL</t>
        </is>
      </c>
      <c r="G535" s="172">
        <f>YEAR(A535)</f>
        <v/>
      </c>
      <c r="H535" s="214">
        <f>MONTH(A535)</f>
        <v/>
      </c>
      <c r="I535" s="179">
        <f>INDEX(mês[],Consolidado!H535,2)</f>
        <v/>
      </c>
      <c r="J535" s="179" t="inlineStr">
        <is>
          <t>ITAU</t>
        </is>
      </c>
      <c r="K535" s="179" t="inlineStr">
        <is>
          <t>A IDEAL</t>
        </is>
      </c>
    </row>
    <row r="536" hidden="1" s="180">
      <c r="A536" s="17" t="n">
        <v>45677</v>
      </c>
      <c r="B536" s="179" t="inlineStr">
        <is>
          <t>FGTS REF. 13º/2024 E 12/2024 - FGTS FUNCIONARIOS  (100,00%);</t>
        </is>
      </c>
      <c r="C536" s="8" t="n"/>
      <c r="D536" s="8" t="n">
        <v>60504.87</v>
      </c>
      <c r="E536" s="8" t="n">
        <v>-26914.07000000019</v>
      </c>
      <c r="F536" s="213" t="inlineStr">
        <is>
          <t xml:space="preserve">FGTS FUNCIONARIOS </t>
        </is>
      </c>
      <c r="G536" s="172">
        <f>YEAR(A536)</f>
        <v/>
      </c>
      <c r="H536" s="214">
        <f>MONTH(A536)</f>
        <v/>
      </c>
      <c r="I536" s="179">
        <f>INDEX(mês[],Consolidado!H536,2)</f>
        <v/>
      </c>
      <c r="J536" s="179" t="inlineStr">
        <is>
          <t>ITAU</t>
        </is>
      </c>
      <c r="K536" s="179" t="inlineStr">
        <is>
          <t>A IDEAL</t>
        </is>
      </c>
    </row>
    <row r="537" hidden="1" s="180">
      <c r="A537" s="17" t="n">
        <v>45677</v>
      </c>
      <c r="B537" s="179" t="inlineStr">
        <is>
          <t>DCTF WEB REF. 12/2024 - DCTFWEB  (100,00%);</t>
        </is>
      </c>
      <c r="C537" s="8" t="n"/>
      <c r="D537" s="8" t="n">
        <v>173711.21</v>
      </c>
      <c r="E537" s="8" t="n">
        <v>-200625.2800000002</v>
      </c>
      <c r="F537" s="213" t="inlineStr">
        <is>
          <t xml:space="preserve">DCTFWEB </t>
        </is>
      </c>
      <c r="G537" s="172">
        <f>YEAR(A537)</f>
        <v/>
      </c>
      <c r="H537" s="214">
        <f>MONTH(A537)</f>
        <v/>
      </c>
      <c r="I537" s="179">
        <f>INDEX(mês[],Consolidado!H537,2)</f>
        <v/>
      </c>
      <c r="J537" s="179" t="inlineStr">
        <is>
          <t>ITAU</t>
        </is>
      </c>
      <c r="K537" s="179" t="inlineStr">
        <is>
          <t>A IDEAL</t>
        </is>
      </c>
    </row>
    <row r="538" hidden="1" s="180">
      <c r="A538" s="17" t="n">
        <v>45677</v>
      </c>
      <c r="B538" s="179" t="inlineStr">
        <is>
          <t>MÁQUINA DE LAVAR P/ ALOJAMENTO LEILA ELIAS DA SILVA - PIX  (64) 9 8424-8021 - MOVEIS OBRAS  (100,00%);</t>
        </is>
      </c>
      <c r="C538" s="8" t="n"/>
      <c r="D538" s="8" t="n">
        <v>1000</v>
      </c>
      <c r="E538" s="8" t="n">
        <v>-201625.2800000002</v>
      </c>
      <c r="F538" s="213" t="inlineStr">
        <is>
          <t xml:space="preserve">MOVEIS OBRAS </t>
        </is>
      </c>
      <c r="G538" s="172">
        <f>YEAR(A538)</f>
        <v/>
      </c>
      <c r="H538" s="214">
        <f>MONTH(A538)</f>
        <v/>
      </c>
      <c r="I538" s="179">
        <f>INDEX(mês[],Consolidado!H538,2)</f>
        <v/>
      </c>
      <c r="J538" s="179" t="inlineStr">
        <is>
          <t>ITAU</t>
        </is>
      </c>
      <c r="K538" s="179" t="inlineStr">
        <is>
          <t>A IDEAL</t>
        </is>
      </c>
    </row>
    <row r="539" hidden="1" s="180">
      <c r="A539" s="17" t="n">
        <v>45677</v>
      </c>
      <c r="B539" s="179" t="inlineStr">
        <is>
          <t>ALUGUEL ACERTO FINAL VICTOR / PAULINO NEVES - ALUGUEL ALOJAMENTO  (100,00%);</t>
        </is>
      </c>
      <c r="C539" s="8" t="n"/>
      <c r="D539" s="8" t="n">
        <v>700</v>
      </c>
      <c r="E539" s="8" t="n">
        <v>-202325.2800000002</v>
      </c>
      <c r="F539" s="213" t="inlineStr">
        <is>
          <t xml:space="preserve">ALUGUEL ALOJAMENTO </t>
        </is>
      </c>
      <c r="G539" s="172">
        <f>YEAR(A539)</f>
        <v/>
      </c>
      <c r="H539" s="214">
        <f>MONTH(A539)</f>
        <v/>
      </c>
      <c r="I539" s="179">
        <f>INDEX(mês[],Consolidado!H539,2)</f>
        <v/>
      </c>
      <c r="J539" s="179" t="inlineStr">
        <is>
          <t>ITAU</t>
        </is>
      </c>
      <c r="K539" s="179" t="inlineStr">
        <is>
          <t>A IDEAL</t>
        </is>
      </c>
    </row>
    <row r="540" hidden="1" s="180">
      <c r="A540" s="17" t="n">
        <v>45677</v>
      </c>
      <c r="B540" s="179" t="inlineStr">
        <is>
          <t>PISTÃO MOLA A GÁS ÔNIBUS - MANUTENÇÃO/PEÇAS MAQUINAS E EQUIPAMENTOS (100,00%);</t>
        </is>
      </c>
      <c r="C540" s="8" t="n"/>
      <c r="D540" s="8" t="n">
        <v>163</v>
      </c>
      <c r="E540" s="8" t="n">
        <v>-202488.2800000002</v>
      </c>
      <c r="F540" s="213" t="inlineStr">
        <is>
          <t>MANUTENÇÃO/PEÇAS MAQUINAS E EQUIPAMENTOS</t>
        </is>
      </c>
      <c r="G540" s="172">
        <f>YEAR(A540)</f>
        <v/>
      </c>
      <c r="H540" s="214">
        <f>MONTH(A540)</f>
        <v/>
      </c>
      <c r="I540" s="179">
        <f>INDEX(mês[],Consolidado!H540,2)</f>
        <v/>
      </c>
      <c r="J540" s="179" t="inlineStr">
        <is>
          <t>ITAU</t>
        </is>
      </c>
      <c r="K540" s="179" t="inlineStr">
        <is>
          <t>A IDEAL</t>
        </is>
      </c>
    </row>
    <row r="541" hidden="1" s="180">
      <c r="A541" s="17" t="n">
        <v>45677</v>
      </c>
      <c r="B541" s="179" t="inlineStr">
        <is>
          <t>PASSAGENS COLABORADORES - PASSAGENS COLABORADORES (100,00%);</t>
        </is>
      </c>
      <c r="C541" s="8" t="n"/>
      <c r="D541" s="8" t="n">
        <v>150</v>
      </c>
      <c r="E541" s="8" t="n">
        <v>-202638.2800000002</v>
      </c>
      <c r="F541" s="213" t="inlineStr">
        <is>
          <t>PASSAGENS COLABORADORES</t>
        </is>
      </c>
      <c r="G541" s="172">
        <f>YEAR(A541)</f>
        <v/>
      </c>
      <c r="H541" s="214">
        <f>MONTH(A541)</f>
        <v/>
      </c>
      <c r="I541" s="179">
        <f>INDEX(mês[],Consolidado!H541,2)</f>
        <v/>
      </c>
      <c r="J541" s="179" t="inlineStr">
        <is>
          <t>ITAU</t>
        </is>
      </c>
      <c r="K541" s="179" t="inlineStr">
        <is>
          <t>A IDEAL</t>
        </is>
      </c>
    </row>
    <row r="542" hidden="1" s="180">
      <c r="A542" s="17" t="n">
        <v>45677</v>
      </c>
      <c r="B542" s="179" t="inlineStr">
        <is>
          <t>CINTO ARREATA COURO PORTA CHAVE - MATERIAIS / FERRAMENTAS  MANUAIS  (100,00%);</t>
        </is>
      </c>
      <c r="C542" s="8" t="n"/>
      <c r="D542" s="8" t="n">
        <v>203.34</v>
      </c>
      <c r="E542" s="8" t="n">
        <v>-202841.6200000002</v>
      </c>
      <c r="F542" s="213" t="inlineStr">
        <is>
          <t xml:space="preserve">MATERIAIS / FERRAMENTAS  MANUAIS </t>
        </is>
      </c>
      <c r="G542" s="172">
        <f>YEAR(A542)</f>
        <v/>
      </c>
      <c r="H542" s="214">
        <f>MONTH(A542)</f>
        <v/>
      </c>
      <c r="I542" s="179">
        <f>INDEX(mês[],Consolidado!H542,2)</f>
        <v/>
      </c>
      <c r="J542" s="179" t="inlineStr">
        <is>
          <t>ITAU</t>
        </is>
      </c>
      <c r="K542" s="179" t="inlineStr">
        <is>
          <t>A IDEAL</t>
        </is>
      </c>
    </row>
    <row r="543" hidden="1" s="180">
      <c r="A543" s="17" t="n">
        <v>45677</v>
      </c>
      <c r="B543" s="179" t="inlineStr">
        <is>
          <t>MADEREIRA AMERICA - PIX 26.081.747/0001-05 - MATERIAIS DE CONSUMO EM OBRAS  (100,00%);</t>
        </is>
      </c>
      <c r="C543" s="8" t="n"/>
      <c r="D543" s="8" t="n">
        <v>560</v>
      </c>
      <c r="E543" s="8" t="n">
        <v>-203401.6200000002</v>
      </c>
      <c r="F543" s="213" t="inlineStr">
        <is>
          <t xml:space="preserve">MATERIAIS DE CONSUMO EM OBRAS </t>
        </is>
      </c>
      <c r="G543" s="172">
        <f>YEAR(A543)</f>
        <v/>
      </c>
      <c r="H543" s="214">
        <f>MONTH(A543)</f>
        <v/>
      </c>
      <c r="I543" s="179">
        <f>INDEX(mês[],Consolidado!H543,2)</f>
        <v/>
      </c>
      <c r="J543" s="179" t="inlineStr">
        <is>
          <t>ITAU</t>
        </is>
      </c>
      <c r="K543" s="179" t="inlineStr">
        <is>
          <t>A IDEAL</t>
        </is>
      </c>
    </row>
    <row r="544" hidden="1" s="180">
      <c r="A544" s="17" t="n">
        <v>45677</v>
      </c>
      <c r="B544" s="179" t="inlineStr">
        <is>
          <t>REFEIÇÕES COLABORADORES - REFEIÇÕES COLABORADORES (100,00%);</t>
        </is>
      </c>
      <c r="C544" s="8" t="n"/>
      <c r="D544" s="8" t="n">
        <v>96</v>
      </c>
      <c r="E544" s="8" t="n">
        <v>-203497.6200000002</v>
      </c>
      <c r="F544" s="213" t="inlineStr">
        <is>
          <t>REFEIÇÕES COLABORADORES</t>
        </is>
      </c>
      <c r="G544" s="172">
        <f>YEAR(A544)</f>
        <v/>
      </c>
      <c r="H544" s="214">
        <f>MONTH(A544)</f>
        <v/>
      </c>
      <c r="I544" s="179">
        <f>INDEX(mês[],Consolidado!H544,2)</f>
        <v/>
      </c>
      <c r="J544" s="179" t="inlineStr">
        <is>
          <t>ITAU</t>
        </is>
      </c>
      <c r="K544" s="179" t="inlineStr">
        <is>
          <t>A IDEAL</t>
        </is>
      </c>
    </row>
    <row r="545" hidden="1" s="180">
      <c r="A545" s="17" t="n">
        <v>45677</v>
      </c>
      <c r="B545" s="179" t="inlineStr">
        <is>
          <t>ALIMENTAÇÃO IVONE STEFANIA - REFEIÇÕES COLABORADORES (100,00%);</t>
        </is>
      </c>
      <c r="C545" s="8" t="n"/>
      <c r="D545" s="8" t="n">
        <v>318</v>
      </c>
      <c r="E545" s="8" t="n">
        <v>-203815.6200000002</v>
      </c>
      <c r="F545" s="213" t="inlineStr">
        <is>
          <t>REFEIÇÕES COLABORADORES</t>
        </is>
      </c>
      <c r="G545" s="172">
        <f>YEAR(A545)</f>
        <v/>
      </c>
      <c r="H545" s="214">
        <f>MONTH(A545)</f>
        <v/>
      </c>
      <c r="I545" s="179">
        <f>INDEX(mês[],Consolidado!H545,2)</f>
        <v/>
      </c>
      <c r="J545" s="179" t="inlineStr">
        <is>
          <t>ITAU</t>
        </is>
      </c>
      <c r="K545" s="179" t="inlineStr">
        <is>
          <t>A IDEAL</t>
        </is>
      </c>
    </row>
    <row r="546" hidden="1" s="180">
      <c r="A546" s="17" t="n">
        <v>45677</v>
      </c>
      <c r="B546" s="179" t="inlineStr">
        <is>
          <t>60 VALES ALIMENTAÇÃO - REFEIÇÕES COLABORADORES (100,00%);</t>
        </is>
      </c>
      <c r="C546" s="8" t="n"/>
      <c r="D546" s="8" t="n">
        <v>1320</v>
      </c>
      <c r="E546" s="8" t="n">
        <v>-205135.6200000002</v>
      </c>
      <c r="F546" s="213" t="inlineStr">
        <is>
          <t>REFEIÇÕES COLABORADORES</t>
        </is>
      </c>
      <c r="G546" s="172">
        <f>YEAR(A546)</f>
        <v/>
      </c>
      <c r="H546" s="214">
        <f>MONTH(A546)</f>
        <v/>
      </c>
      <c r="I546" s="179">
        <f>INDEX(mês[],Consolidado!H546,2)</f>
        <v/>
      </c>
      <c r="J546" s="179" t="inlineStr">
        <is>
          <t>ITAU</t>
        </is>
      </c>
      <c r="K546" s="179" t="inlineStr">
        <is>
          <t>A IDEAL</t>
        </is>
      </c>
    </row>
    <row r="547" hidden="1" s="180">
      <c r="A547" s="17" t="n">
        <v>45677</v>
      </c>
      <c r="B547" s="179" t="inlineStr">
        <is>
          <t>TRANSFERENCIA ENTRE BANCOS ITAÚ X SAFRA - Transferência entre Bancos (100,00%);</t>
        </is>
      </c>
      <c r="C547" s="8" t="n"/>
      <c r="D547" s="8" t="n">
        <v>3569.4</v>
      </c>
      <c r="E547" s="8" t="n">
        <v>-208705.0200000002</v>
      </c>
      <c r="F547" s="213" t="inlineStr">
        <is>
          <t>Transferência Emitida</t>
        </is>
      </c>
      <c r="G547" s="172">
        <f>YEAR(A547)</f>
        <v/>
      </c>
      <c r="H547" s="214">
        <f>MONTH(A547)</f>
        <v/>
      </c>
      <c r="I547" s="179">
        <f>INDEX(mês[],Consolidado!H547,2)</f>
        <v/>
      </c>
      <c r="J547" s="179" t="inlineStr">
        <is>
          <t>ITAU</t>
        </is>
      </c>
      <c r="K547" s="179" t="inlineStr">
        <is>
          <t>A IDEAL</t>
        </is>
      </c>
    </row>
    <row r="548" hidden="1" s="180">
      <c r="A548" s="17" t="n">
        <v>45677</v>
      </c>
      <c r="B548" s="179" t="inlineStr">
        <is>
          <t>TRANSFERENCIA ENTRE BANCOS ITAÚ ANDAIMES X ITAÚ - Transferência entre Bancos (100,00%);</t>
        </is>
      </c>
      <c r="C548" s="8" t="n">
        <v>250000</v>
      </c>
      <c r="E548" s="8" t="n">
        <v>41294.97999999981</v>
      </c>
      <c r="F548" s="213" t="inlineStr">
        <is>
          <t>Transferência Recebida</t>
        </is>
      </c>
      <c r="G548" s="172">
        <f>YEAR(A548)</f>
        <v/>
      </c>
      <c r="H548" s="214">
        <f>MONTH(A548)</f>
        <v/>
      </c>
      <c r="I548" s="179">
        <f>INDEX(mês[],Consolidado!H548,2)</f>
        <v/>
      </c>
      <c r="J548" s="179" t="inlineStr">
        <is>
          <t>ITAU</t>
        </is>
      </c>
      <c r="K548" s="179" t="inlineStr">
        <is>
          <t>A IDEAL</t>
        </is>
      </c>
    </row>
    <row r="549" hidden="1" s="180">
      <c r="A549" s="17" t="n">
        <v>45677</v>
      </c>
      <c r="B549" s="179" t="inlineStr">
        <is>
          <t>TRANSFERENCIA ENTRE BANCOS ITAÚ X CEF - Transferência entre Bancos (100,00%);</t>
        </is>
      </c>
      <c r="C549" s="8" t="n"/>
      <c r="D549" s="8" t="n">
        <v>50000</v>
      </c>
      <c r="E549" s="8" t="n">
        <v>-8705.020000000193</v>
      </c>
      <c r="F549" s="213" t="inlineStr">
        <is>
          <t>Transferência Emitida</t>
        </is>
      </c>
      <c r="G549" s="172">
        <f>YEAR(A549)</f>
        <v/>
      </c>
      <c r="H549" s="214">
        <f>MONTH(A549)</f>
        <v/>
      </c>
      <c r="I549" s="179">
        <f>INDEX(mês[],Consolidado!H549,2)</f>
        <v/>
      </c>
      <c r="J549" s="179" t="inlineStr">
        <is>
          <t>ITAU</t>
        </is>
      </c>
      <c r="K549" s="179" t="inlineStr">
        <is>
          <t>A IDEAL</t>
        </is>
      </c>
    </row>
    <row r="550" hidden="1" s="180">
      <c r="A550" s="17" t="n">
        <v>45678</v>
      </c>
      <c r="B550" s="179" t="inlineStr">
        <is>
          <t>BM 12 - Recebimento de Clientes (100,00%);</t>
        </is>
      </c>
      <c r="C550" s="8" t="n">
        <v>291008.69</v>
      </c>
      <c r="E550" s="8" t="n">
        <v>282303.6699999998</v>
      </c>
      <c r="F550" s="213" t="inlineStr">
        <is>
          <t>Recebimento de Clientes</t>
        </is>
      </c>
      <c r="G550" s="172">
        <f>YEAR(A550)</f>
        <v/>
      </c>
      <c r="H550" s="214">
        <f>MONTH(A550)</f>
        <v/>
      </c>
      <c r="I550" s="179">
        <f>INDEX(mês[],Consolidado!H550,2)</f>
        <v/>
      </c>
      <c r="J550" s="179" t="inlineStr">
        <is>
          <t>ITAU</t>
        </is>
      </c>
      <c r="K550" s="179" t="inlineStr">
        <is>
          <t>A IDEAL</t>
        </is>
      </c>
    </row>
    <row r="551" hidden="1" s="180">
      <c r="A551" s="17" t="n">
        <v>45678</v>
      </c>
      <c r="B551" s="179" t="inlineStr">
        <is>
          <t>GAS DE COZINHA - REFEIÇÕES COLABORADORES (100,00%);</t>
        </is>
      </c>
      <c r="C551" s="8" t="n"/>
      <c r="D551" s="8" t="n">
        <v>110</v>
      </c>
      <c r="E551" s="8" t="n">
        <v>282193.6699999998</v>
      </c>
      <c r="F551" s="213" t="inlineStr">
        <is>
          <t>REFEIÇÕES COLABORADORES</t>
        </is>
      </c>
      <c r="G551" s="172">
        <f>YEAR(A551)</f>
        <v/>
      </c>
      <c r="H551" s="214">
        <f>MONTH(A551)</f>
        <v/>
      </c>
      <c r="I551" s="179">
        <f>INDEX(mês[],Consolidado!H551,2)</f>
        <v/>
      </c>
      <c r="J551" s="179" t="inlineStr">
        <is>
          <t>ITAU</t>
        </is>
      </c>
      <c r="K551" s="179" t="inlineStr">
        <is>
          <t>A IDEAL</t>
        </is>
      </c>
    </row>
    <row r="552" hidden="1" s="180">
      <c r="A552" s="17" t="n">
        <v>45678</v>
      </c>
      <c r="B552" s="179" t="inlineStr">
        <is>
          <t>UBER ADMINISTRATIVO - SERVIÇO MOTOBOY / UBER  (100,00%);</t>
        </is>
      </c>
      <c r="C552" s="8" t="n"/>
      <c r="D552" s="8" t="n">
        <v>90</v>
      </c>
      <c r="E552" s="8" t="n">
        <v>282103.6699999998</v>
      </c>
      <c r="F552" s="213" t="inlineStr">
        <is>
          <t xml:space="preserve">SERVIÇO MOTOBOY / UBER </t>
        </is>
      </c>
      <c r="G552" s="172">
        <f>YEAR(A552)</f>
        <v/>
      </c>
      <c r="H552" s="214">
        <f>MONTH(A552)</f>
        <v/>
      </c>
      <c r="I552" s="179">
        <f>INDEX(mês[],Consolidado!H552,2)</f>
        <v/>
      </c>
      <c r="J552" s="179" t="inlineStr">
        <is>
          <t>ITAU</t>
        </is>
      </c>
      <c r="K552" s="179" t="inlineStr">
        <is>
          <t>A IDEAL</t>
        </is>
      </c>
    </row>
    <row r="553" hidden="1" s="180">
      <c r="A553" s="17" t="n">
        <v>45678</v>
      </c>
      <c r="B553" s="179" t="inlineStr">
        <is>
          <t>ADIANTAMENTO SALARIAL EXTRAORDINARIO - SALARIO (100,00%);</t>
        </is>
      </c>
      <c r="C553" s="8" t="n"/>
      <c r="D553" s="8" t="n">
        <v>695</v>
      </c>
      <c r="E553" s="8" t="n">
        <v>281408.6699999998</v>
      </c>
      <c r="F553" s="213" t="inlineStr">
        <is>
          <t>SALARIO</t>
        </is>
      </c>
      <c r="G553" s="172">
        <f>YEAR(A553)</f>
        <v/>
      </c>
      <c r="H553" s="214">
        <f>MONTH(A553)</f>
        <v/>
      </c>
      <c r="I553" s="179">
        <f>INDEX(mês[],Consolidado!H553,2)</f>
        <v/>
      </c>
      <c r="J553" s="179" t="inlineStr">
        <is>
          <t>ITAU</t>
        </is>
      </c>
      <c r="K553" s="179" t="inlineStr">
        <is>
          <t>A IDEAL</t>
        </is>
      </c>
    </row>
    <row r="554" hidden="1" s="180">
      <c r="A554" s="17" t="n">
        <v>45678</v>
      </c>
      <c r="B554" s="179" t="inlineStr">
        <is>
          <t>EXAME - ASO - EXAMES  (100,00%);</t>
        </is>
      </c>
      <c r="C554" s="8" t="n"/>
      <c r="D554" s="8" t="n">
        <v>31</v>
      </c>
      <c r="E554" s="8" t="n">
        <v>281377.6699999998</v>
      </c>
      <c r="F554" s="213" t="inlineStr">
        <is>
          <t>EXAMES MÉDICOS</t>
        </is>
      </c>
      <c r="G554" s="172">
        <f>YEAR(A554)</f>
        <v/>
      </c>
      <c r="H554" s="214">
        <f>MONTH(A554)</f>
        <v/>
      </c>
      <c r="I554" s="179">
        <f>INDEX(mês[],Consolidado!H554,2)</f>
        <v/>
      </c>
      <c r="J554" s="179" t="inlineStr">
        <is>
          <t>ITAU</t>
        </is>
      </c>
      <c r="K554" s="179" t="inlineStr">
        <is>
          <t>A IDEAL</t>
        </is>
      </c>
    </row>
    <row r="555" hidden="1" s="180">
      <c r="A555" s="17" t="n">
        <v>45678</v>
      </c>
      <c r="B555" s="179" t="inlineStr">
        <is>
          <t>REFEIÇÕES COLABORADORES - REFEIÇÕES COLABORADORES (100,00%);</t>
        </is>
      </c>
      <c r="C555" s="8" t="n"/>
      <c r="D555" s="8" t="n">
        <v>64</v>
      </c>
      <c r="E555" s="8" t="n">
        <v>281313.6699999998</v>
      </c>
      <c r="F555" s="213" t="inlineStr">
        <is>
          <t>REFEIÇÕES COLABORADORES</t>
        </is>
      </c>
      <c r="G555" s="172">
        <f>YEAR(A555)</f>
        <v/>
      </c>
      <c r="H555" s="214">
        <f>MONTH(A555)</f>
        <v/>
      </c>
      <c r="I555" s="179">
        <f>INDEX(mês[],Consolidado!H555,2)</f>
        <v/>
      </c>
      <c r="J555" s="179" t="inlineStr">
        <is>
          <t>ITAU</t>
        </is>
      </c>
      <c r="K555" s="179" t="inlineStr">
        <is>
          <t>A IDEAL</t>
        </is>
      </c>
    </row>
    <row r="556" hidden="1" s="180">
      <c r="A556" s="17" t="n">
        <v>45678</v>
      </c>
      <c r="B556" s="179" t="inlineStr">
        <is>
          <t>DESPESA DE VIAGEM REF. 13/01 A 17/01/25 - REFEIÇÕES COLABORADORES (41,38%);
PASSAGENS COLABORADORES (58,62%);</t>
        </is>
      </c>
      <c r="C556" s="8" t="n"/>
      <c r="D556" s="8" t="n">
        <v>600.01</v>
      </c>
      <c r="E556" s="8" t="n">
        <v>280713.6599999998</v>
      </c>
      <c r="F556" s="213" t="inlineStr">
        <is>
          <t>REFEIÇÕES COLABORADORES</t>
        </is>
      </c>
      <c r="G556" s="172">
        <f>YEAR(A556)</f>
        <v/>
      </c>
      <c r="H556" s="214">
        <f>MONTH(A556)</f>
        <v/>
      </c>
      <c r="I556" s="179">
        <f>INDEX(mês[],Consolidado!H556,2)</f>
        <v/>
      </c>
      <c r="J556" s="179" t="inlineStr">
        <is>
          <t>ITAU</t>
        </is>
      </c>
      <c r="K556" s="179" t="inlineStr">
        <is>
          <t>A IDEAL</t>
        </is>
      </c>
    </row>
    <row r="557" hidden="1" s="180">
      <c r="A557" s="17" t="n">
        <v>45678</v>
      </c>
      <c r="B557" s="179" t="inlineStr">
        <is>
          <t>DESPESA DE VIAGEM REF. 13/01 A 17/01/25 - REFEIÇÕES COLABORADORES (41,38%);
PASSAGENS COLABORADORES (58,62%);</t>
        </is>
      </c>
      <c r="C557" s="8" t="n"/>
      <c r="D557" s="8" t="n">
        <v>849.99</v>
      </c>
      <c r="E557" s="8" t="n">
        <v>279863.6699999998</v>
      </c>
      <c r="F557" s="213" t="inlineStr">
        <is>
          <t>PASSAGENS COLABORADORES</t>
        </is>
      </c>
      <c r="G557" s="172">
        <f>YEAR(A557)</f>
        <v/>
      </c>
      <c r="H557" s="214">
        <f>MONTH(A557)</f>
        <v/>
      </c>
      <c r="I557" s="179">
        <f>INDEX(mês[],Consolidado!H557,2)</f>
        <v/>
      </c>
      <c r="J557" s="179" t="inlineStr">
        <is>
          <t>ITAU</t>
        </is>
      </c>
      <c r="K557" s="179" t="inlineStr">
        <is>
          <t>A IDEAL</t>
        </is>
      </c>
    </row>
    <row r="558" hidden="1" s="180">
      <c r="A558" s="17" t="n">
        <v>45678</v>
      </c>
      <c r="B558" s="179" t="inlineStr">
        <is>
          <t>PASSAGENS COLABORADORES 13/01 A 17/01 - PASSAGENS COLABORADORES (100,00%);</t>
        </is>
      </c>
      <c r="C558" s="8" t="n"/>
      <c r="D558" s="8" t="n">
        <v>4438.22</v>
      </c>
      <c r="E558" s="8" t="n">
        <v>275425.4499999998</v>
      </c>
      <c r="F558" s="213" t="inlineStr">
        <is>
          <t>PASSAGENS COLABORADORES</t>
        </is>
      </c>
      <c r="G558" s="172">
        <f>YEAR(A558)</f>
        <v/>
      </c>
      <c r="H558" s="214">
        <f>MONTH(A558)</f>
        <v/>
      </c>
      <c r="I558" s="179">
        <f>INDEX(mês[],Consolidado!H558,2)</f>
        <v/>
      </c>
      <c r="J558" s="179" t="inlineStr">
        <is>
          <t>ITAU</t>
        </is>
      </c>
      <c r="K558" s="179" t="inlineStr">
        <is>
          <t>A IDEAL</t>
        </is>
      </c>
    </row>
    <row r="559" hidden="1" s="180">
      <c r="A559" s="17" t="n">
        <v>45678</v>
      </c>
      <c r="B559" s="179" t="inlineStr">
        <is>
          <t>COMBUSTIVEL ADM - COMBUSTIVEL VEICULOS (100,00%);</t>
        </is>
      </c>
      <c r="C559" s="8" t="n"/>
      <c r="D559" s="8" t="n">
        <v>100</v>
      </c>
      <c r="E559" s="8" t="n">
        <v>275325.4499999998</v>
      </c>
      <c r="F559" s="213" t="inlineStr">
        <is>
          <t>COMBUSTIVEL VEICULOS</t>
        </is>
      </c>
      <c r="G559" s="172">
        <f>YEAR(A559)</f>
        <v/>
      </c>
      <c r="H559" s="214">
        <f>MONTH(A559)</f>
        <v/>
      </c>
      <c r="I559" s="179">
        <f>INDEX(mês[],Consolidado!H559,2)</f>
        <v/>
      </c>
      <c r="J559" s="179" t="inlineStr">
        <is>
          <t>ITAU</t>
        </is>
      </c>
      <c r="K559" s="179" t="inlineStr">
        <is>
          <t>A IDEAL</t>
        </is>
      </c>
    </row>
    <row r="560" hidden="1" s="180">
      <c r="A560" s="17" t="n">
        <v>45678</v>
      </c>
      <c r="B560" s="179" t="inlineStr">
        <is>
          <t>FRETE GOIÂNIA X FORTALEZA - FRETE TRANSPORTADORA (100,00%);</t>
        </is>
      </c>
      <c r="C560" s="8" t="n"/>
      <c r="D560" s="8" t="n">
        <v>226.85</v>
      </c>
      <c r="E560" s="8" t="n">
        <v>275098.5999999999</v>
      </c>
      <c r="F560" s="213" t="inlineStr">
        <is>
          <t>FRETE TRANSPORTADORA</t>
        </is>
      </c>
      <c r="G560" s="172">
        <f>YEAR(A560)</f>
        <v/>
      </c>
      <c r="H560" s="214">
        <f>MONTH(A560)</f>
        <v/>
      </c>
      <c r="I560" s="179">
        <f>INDEX(mês[],Consolidado!H560,2)</f>
        <v/>
      </c>
      <c r="J560" s="179" t="inlineStr">
        <is>
          <t>ITAU</t>
        </is>
      </c>
      <c r="K560" s="179" t="inlineStr">
        <is>
          <t>A IDEAL</t>
        </is>
      </c>
    </row>
    <row r="561" hidden="1" s="180">
      <c r="A561" s="17" t="n">
        <v>45678</v>
      </c>
      <c r="B561" s="179" t="inlineStr">
        <is>
          <t>TRANSFERÊNCIA ENTRE BANCOS ITÁU X CEF - Transferência entre Bancos (100,00%);</t>
        </is>
      </c>
      <c r="C561" s="8" t="n"/>
      <c r="D561" s="8" t="n">
        <v>4000</v>
      </c>
      <c r="E561" s="8" t="n">
        <v>271098.5999999999</v>
      </c>
      <c r="F561" s="213" t="inlineStr">
        <is>
          <t>Transferência Emitida</t>
        </is>
      </c>
      <c r="G561" s="172">
        <f>YEAR(A561)</f>
        <v/>
      </c>
      <c r="H561" s="214">
        <f>MONTH(A561)</f>
        <v/>
      </c>
      <c r="I561" s="179">
        <f>INDEX(mês[],Consolidado!H561,2)</f>
        <v/>
      </c>
      <c r="J561" s="179" t="inlineStr">
        <is>
          <t>ITAU</t>
        </is>
      </c>
      <c r="K561" s="179" t="inlineStr">
        <is>
          <t>A IDEAL</t>
        </is>
      </c>
    </row>
    <row r="562" hidden="1" s="180">
      <c r="A562" s="17" t="n">
        <v>45678</v>
      </c>
      <c r="B562" s="179" t="inlineStr">
        <is>
          <t>TRANSFERÊNCIA ENTRE BANCO ITAÚ X SAFRA - Transferência entre Bancos (100,00%);</t>
        </is>
      </c>
      <c r="C562" s="8" t="n"/>
      <c r="D562" s="8" t="n">
        <v>20069.43</v>
      </c>
      <c r="E562" s="8" t="n">
        <v>251029.1699999999</v>
      </c>
      <c r="F562" s="213" t="inlineStr">
        <is>
          <t>Transferência Emitida</t>
        </is>
      </c>
      <c r="G562" s="172">
        <f>YEAR(A562)</f>
        <v/>
      </c>
      <c r="H562" s="214">
        <f>MONTH(A562)</f>
        <v/>
      </c>
      <c r="I562" s="179">
        <f>INDEX(mês[],Consolidado!H562,2)</f>
        <v/>
      </c>
      <c r="J562" s="179" t="inlineStr">
        <is>
          <t>ITAU</t>
        </is>
      </c>
      <c r="K562" s="179" t="inlineStr">
        <is>
          <t>A IDEAL</t>
        </is>
      </c>
    </row>
    <row r="563" hidden="1" s="180">
      <c r="A563" s="17" t="n">
        <v>45678</v>
      </c>
      <c r="B563" s="179" t="inlineStr">
        <is>
          <t>TRANSFERENCIA ENTRE BANCOS ITAÚ X MERCANTIL  - Transferência entre Bancos (100,00%);</t>
        </is>
      </c>
      <c r="C563" s="8" t="n"/>
      <c r="D563" s="8" t="n">
        <v>50000</v>
      </c>
      <c r="E563" s="8" t="n">
        <v>201029.1699999999</v>
      </c>
      <c r="F563" s="213" t="inlineStr">
        <is>
          <t>Transferência Emitida</t>
        </is>
      </c>
      <c r="G563" s="172">
        <f>YEAR(A563)</f>
        <v/>
      </c>
      <c r="H563" s="214">
        <f>MONTH(A563)</f>
        <v/>
      </c>
      <c r="I563" s="179">
        <f>INDEX(mês[],Consolidado!H563,2)</f>
        <v/>
      </c>
      <c r="J563" s="179" t="inlineStr">
        <is>
          <t>ITAU</t>
        </is>
      </c>
      <c r="K563" s="179" t="inlineStr">
        <is>
          <t>A IDEAL</t>
        </is>
      </c>
    </row>
    <row r="564" hidden="1" s="180">
      <c r="A564" s="17" t="n">
        <v>45678</v>
      </c>
      <c r="B564" s="179" t="inlineStr">
        <is>
          <t>COMBUSTÍVEL ADM - COMBUSTIVEL VEICULOS (100,00%);</t>
        </is>
      </c>
      <c r="C564" s="8" t="n"/>
      <c r="D564" s="8" t="n">
        <v>422.29</v>
      </c>
      <c r="E564" s="8" t="n">
        <v>200606.8799999999</v>
      </c>
      <c r="F564" s="213" t="inlineStr">
        <is>
          <t>COMBUSTIVEL VEICULOS</t>
        </is>
      </c>
      <c r="G564" s="172">
        <f>YEAR(A564)</f>
        <v/>
      </c>
      <c r="H564" s="214">
        <f>MONTH(A564)</f>
        <v/>
      </c>
      <c r="I564" s="179">
        <f>INDEX(mês[],Consolidado!H564,2)</f>
        <v/>
      </c>
      <c r="J564" s="179" t="inlineStr">
        <is>
          <t>ITAU</t>
        </is>
      </c>
      <c r="K564" s="179" t="inlineStr">
        <is>
          <t>A IDEAL</t>
        </is>
      </c>
    </row>
    <row r="565" hidden="1" s="180">
      <c r="A565" s="17" t="n">
        <v>45679</v>
      </c>
      <c r="B565" s="179" t="inlineStr">
        <is>
          <t>EPIS - LUVA. CLIP, CAPUZ, KIT ABAFADOR, RESPIRADOR - EPIS (100,00%);</t>
        </is>
      </c>
      <c r="C565" s="8" t="n"/>
      <c r="D565" s="8" t="n">
        <v>1008.35</v>
      </c>
      <c r="E565" s="8" t="n">
        <v>199598.5299999999</v>
      </c>
      <c r="F565" s="213" t="inlineStr">
        <is>
          <t>EPIS</t>
        </is>
      </c>
      <c r="G565" s="172">
        <f>YEAR(A565)</f>
        <v/>
      </c>
      <c r="H565" s="214">
        <f>MONTH(A565)</f>
        <v/>
      </c>
      <c r="I565" s="179">
        <f>INDEX(mês[],Consolidado!H565,2)</f>
        <v/>
      </c>
      <c r="J565" s="179" t="inlineStr">
        <is>
          <t>ITAU</t>
        </is>
      </c>
      <c r="K565" s="179" t="inlineStr">
        <is>
          <t>A IDEAL</t>
        </is>
      </c>
    </row>
    <row r="566" hidden="1" s="180">
      <c r="A566" s="17" t="n">
        <v>45679</v>
      </c>
      <c r="B566" s="179" t="inlineStr">
        <is>
          <t>LOCAÇÃO DE ANDAIMES REF. PERÍODO 02/12 A 01/01/25 - LOCAÇÃO ANDAIMES (100,00%);</t>
        </is>
      </c>
      <c r="C566" s="8" t="n"/>
      <c r="D566" s="8" t="n">
        <v>27624.92</v>
      </c>
      <c r="E566" s="8" t="n">
        <v>171973.6099999999</v>
      </c>
      <c r="F566" s="213" t="inlineStr">
        <is>
          <t>LOCAÇÃO ANDAIMES</t>
        </is>
      </c>
      <c r="G566" s="172">
        <f>YEAR(A566)</f>
        <v/>
      </c>
      <c r="H566" s="214">
        <f>MONTH(A566)</f>
        <v/>
      </c>
      <c r="I566" s="179">
        <f>INDEX(mês[],Consolidado!H566,2)</f>
        <v/>
      </c>
      <c r="J566" s="179" t="inlineStr">
        <is>
          <t>ITAU</t>
        </is>
      </c>
      <c r="K566" s="179" t="inlineStr">
        <is>
          <t>A IDEAL</t>
        </is>
      </c>
    </row>
    <row r="567" hidden="1" s="180">
      <c r="A567" s="17" t="n">
        <v>45679</v>
      </c>
      <c r="B567" s="179" t="inlineStr">
        <is>
          <t>LOCAÇÃO CONTAINER REF. 01/11 A 30/11/24 - LOCAÇÃO CONTAINER  (100,00%);</t>
        </is>
      </c>
      <c r="C567" s="8" t="n"/>
      <c r="D567" s="8" t="n">
        <v>1350</v>
      </c>
      <c r="E567" s="8" t="n">
        <v>170623.6099999999</v>
      </c>
      <c r="F567" s="213" t="inlineStr">
        <is>
          <t xml:space="preserve">LOCAÇÃO CONTAINER </t>
        </is>
      </c>
      <c r="G567" s="172">
        <f>YEAR(A567)</f>
        <v/>
      </c>
      <c r="H567" s="214">
        <f>MONTH(A567)</f>
        <v/>
      </c>
      <c r="I567" s="179">
        <f>INDEX(mês[],Consolidado!H567,2)</f>
        <v/>
      </c>
      <c r="J567" s="179" t="inlineStr">
        <is>
          <t>ITAU</t>
        </is>
      </c>
      <c r="K567" s="179" t="inlineStr">
        <is>
          <t>A IDEAL</t>
        </is>
      </c>
    </row>
    <row r="568" hidden="1" s="180">
      <c r="A568" s="17" t="n">
        <v>45679</v>
      </c>
      <c r="B568" s="179" t="inlineStr">
        <is>
          <t xml:space="preserve"> - SERVIÇO CREA ANUIDADE (100,00%);</t>
        </is>
      </c>
      <c r="C568" s="8" t="n"/>
      <c r="D568" s="8" t="n">
        <v>2691.96</v>
      </c>
      <c r="E568" s="8" t="n">
        <v>167931.6499999999</v>
      </c>
      <c r="F568" s="213" t="inlineStr">
        <is>
          <t>SERVIÇO CREA ANUIDADE</t>
        </is>
      </c>
      <c r="G568" s="172">
        <f>YEAR(A568)</f>
        <v/>
      </c>
      <c r="H568" s="214">
        <f>MONTH(A568)</f>
        <v/>
      </c>
      <c r="I568" s="179">
        <f>INDEX(mês[],Consolidado!H568,2)</f>
        <v/>
      </c>
      <c r="J568" s="179" t="inlineStr">
        <is>
          <t>ITAU</t>
        </is>
      </c>
      <c r="K568" s="179" t="inlineStr">
        <is>
          <t>A IDEAL</t>
        </is>
      </c>
    </row>
    <row r="569" hidden="1" s="180">
      <c r="A569" s="17" t="n">
        <v>45679</v>
      </c>
      <c r="B569" s="179" t="inlineStr">
        <is>
          <t>COMBUSTIVEL - COMBUSTIVEL VEICULOS (86,56%);
COMBUSTIVEL EQUIPAMENTOS (13,44%);</t>
        </is>
      </c>
      <c r="C569" s="8" t="n"/>
      <c r="D569" s="8" t="n">
        <v>1215.7</v>
      </c>
      <c r="E569" s="8" t="n">
        <v>166715.9499999999</v>
      </c>
      <c r="F569" s="213" t="inlineStr">
        <is>
          <t>COMBUSTIVEL VEICULOS</t>
        </is>
      </c>
      <c r="G569" s="172">
        <f>YEAR(A569)</f>
        <v/>
      </c>
      <c r="H569" s="214">
        <f>MONTH(A569)</f>
        <v/>
      </c>
      <c r="I569" s="179">
        <f>INDEX(mês[],Consolidado!H569,2)</f>
        <v/>
      </c>
      <c r="J569" s="179" t="inlineStr">
        <is>
          <t>ITAU</t>
        </is>
      </c>
      <c r="K569" s="179" t="inlineStr">
        <is>
          <t>A IDEAL</t>
        </is>
      </c>
    </row>
    <row r="570" hidden="1" s="180">
      <c r="A570" s="17" t="n">
        <v>45679</v>
      </c>
      <c r="B570" s="179" t="inlineStr">
        <is>
          <t>COMBUSTIVEL - COMBUSTIVEL VEICULOS (86,56%);
COMBUSTIVEL EQUIPAMENTOS (13,44%);</t>
        </is>
      </c>
      <c r="C570" s="8" t="n"/>
      <c r="D570" s="8" t="n">
        <v>188.77</v>
      </c>
      <c r="E570" s="8" t="n">
        <v>166527.1799999999</v>
      </c>
      <c r="F570" s="213" t="inlineStr">
        <is>
          <t>COMBUSTIVEL EQUIPAMENTOS</t>
        </is>
      </c>
      <c r="G570" s="172">
        <f>YEAR(A570)</f>
        <v/>
      </c>
      <c r="H570" s="214">
        <f>MONTH(A570)</f>
        <v/>
      </c>
      <c r="I570" s="179">
        <f>INDEX(mês[],Consolidado!H570,2)</f>
        <v/>
      </c>
      <c r="J570" s="179" t="inlineStr">
        <is>
          <t>ITAU</t>
        </is>
      </c>
      <c r="K570" s="179" t="inlineStr">
        <is>
          <t>A IDEAL</t>
        </is>
      </c>
    </row>
    <row r="571" hidden="1" s="180">
      <c r="A571" s="17" t="n">
        <v>45679</v>
      </c>
      <c r="B571" s="179" t="inlineStr">
        <is>
          <t>PLANO DE SAUDE REF. MÊS 01/2025 - PLANO DE SAUDE  (100,00%);</t>
        </is>
      </c>
      <c r="C571" s="8" t="n"/>
      <c r="D571" s="8" t="n">
        <v>8012.76</v>
      </c>
      <c r="E571" s="8" t="n">
        <v>158514.4199999999</v>
      </c>
      <c r="F571" s="213" t="inlineStr">
        <is>
          <t xml:space="preserve">PLANO DE SAUDE </t>
        </is>
      </c>
      <c r="G571" s="172">
        <f>YEAR(A571)</f>
        <v/>
      </c>
      <c r="H571" s="214">
        <f>MONTH(A571)</f>
        <v/>
      </c>
      <c r="I571" s="179">
        <f>INDEX(mês[],Consolidado!H571,2)</f>
        <v/>
      </c>
      <c r="J571" s="179" t="inlineStr">
        <is>
          <t>ITAU</t>
        </is>
      </c>
      <c r="K571" s="179" t="inlineStr">
        <is>
          <t>A IDEAL</t>
        </is>
      </c>
    </row>
    <row r="572" hidden="1" s="180">
      <c r="A572" s="17" t="n">
        <v>45679</v>
      </c>
      <c r="B572" s="179" t="inlineStr">
        <is>
          <t>EXAMES - ASO - EXAMES  (100,00%);</t>
        </is>
      </c>
      <c r="C572" s="8" t="n"/>
      <c r="D572" s="8" t="n">
        <v>2586</v>
      </c>
      <c r="E572" s="8" t="n">
        <v>155928.4199999999</v>
      </c>
      <c r="F572" s="213" t="inlineStr">
        <is>
          <t>EXAMES MÉDICOS</t>
        </is>
      </c>
      <c r="G572" s="172">
        <f>YEAR(A572)</f>
        <v/>
      </c>
      <c r="H572" s="214">
        <f>MONTH(A572)</f>
        <v/>
      </c>
      <c r="I572" s="179">
        <f>INDEX(mês[],Consolidado!H572,2)</f>
        <v/>
      </c>
      <c r="J572" s="179" t="inlineStr">
        <is>
          <t>ITAU</t>
        </is>
      </c>
      <c r="K572" s="179" t="inlineStr">
        <is>
          <t>A IDEAL</t>
        </is>
      </c>
    </row>
    <row r="573" hidden="1" s="180">
      <c r="A573" s="17" t="n">
        <v>45679</v>
      </c>
      <c r="B573" s="179" t="inlineStr">
        <is>
          <t>LAUDO TECNICO APARELHO DE AFERIÇÃO - SERVIÇO LAUDO TECNICO (100,00%);</t>
        </is>
      </c>
      <c r="C573" s="8" t="n"/>
      <c r="D573" s="8" t="n">
        <v>157.5</v>
      </c>
      <c r="E573" s="8" t="n">
        <v>155770.9199999999</v>
      </c>
      <c r="F573" s="213" t="inlineStr">
        <is>
          <t>SERVIÇO LAUDO TECNICO</t>
        </is>
      </c>
      <c r="G573" s="172">
        <f>YEAR(A573)</f>
        <v/>
      </c>
      <c r="H573" s="214">
        <f>MONTH(A573)</f>
        <v/>
      </c>
      <c r="I573" s="179">
        <f>INDEX(mês[],Consolidado!H573,2)</f>
        <v/>
      </c>
      <c r="J573" s="179" t="inlineStr">
        <is>
          <t>ITAU</t>
        </is>
      </c>
      <c r="K573" s="179" t="inlineStr">
        <is>
          <t>A IDEAL</t>
        </is>
      </c>
    </row>
    <row r="574" hidden="1" s="180">
      <c r="A574" s="17" t="n">
        <v>45679</v>
      </c>
      <c r="B574" s="179" t="inlineStr">
        <is>
          <t>EXAMES - EXAMES  (100,00%);</t>
        </is>
      </c>
      <c r="C574" s="8" t="n"/>
      <c r="D574" s="8" t="n">
        <v>1064.2</v>
      </c>
      <c r="E574" s="8" t="n">
        <v>154706.7199999999</v>
      </c>
      <c r="F574" s="213" t="inlineStr">
        <is>
          <t>EXAMES MÉDICOS</t>
        </is>
      </c>
      <c r="G574" s="172">
        <f>YEAR(A574)</f>
        <v/>
      </c>
      <c r="H574" s="214">
        <f>MONTH(A574)</f>
        <v/>
      </c>
      <c r="I574" s="179">
        <f>INDEX(mês[],Consolidado!H574,2)</f>
        <v/>
      </c>
      <c r="J574" s="179" t="inlineStr">
        <is>
          <t>ITAU</t>
        </is>
      </c>
      <c r="K574" s="179" t="inlineStr">
        <is>
          <t>A IDEAL</t>
        </is>
      </c>
    </row>
    <row r="575" hidden="1" s="180">
      <c r="A575" s="17" t="n">
        <v>45679</v>
      </c>
      <c r="B575" s="179" t="inlineStr">
        <is>
          <t>LOCAÇÕES PAINÉIS MODULARES E TRAVAS - LOCAÇÃO ANDAIMES (100,00%);</t>
        </is>
      </c>
      <c r="C575" s="8" t="n"/>
      <c r="D575" s="8" t="n">
        <v>409.95</v>
      </c>
      <c r="E575" s="8" t="n">
        <v>154296.7699999998</v>
      </c>
      <c r="F575" s="213" t="inlineStr">
        <is>
          <t>LOCAÇÃO ANDAIMES</t>
        </is>
      </c>
      <c r="G575" s="172">
        <f>YEAR(A575)</f>
        <v/>
      </c>
      <c r="H575" s="214">
        <f>MONTH(A575)</f>
        <v/>
      </c>
      <c r="I575" s="179">
        <f>INDEX(mês[],Consolidado!H575,2)</f>
        <v/>
      </c>
      <c r="J575" s="179" t="inlineStr">
        <is>
          <t>ITAU</t>
        </is>
      </c>
      <c r="K575" s="179" t="inlineStr">
        <is>
          <t>A IDEAL</t>
        </is>
      </c>
    </row>
    <row r="576" hidden="1" s="180">
      <c r="A576" s="17" t="n">
        <v>45679</v>
      </c>
      <c r="B576" s="179" t="inlineStr">
        <is>
          <t>SEGURO DE VIDA REF. MÊS 12/2024 - SEGUROS DE VIDA  (100,00%);</t>
        </is>
      </c>
      <c r="C576" s="8" t="n"/>
      <c r="D576" s="8" t="n">
        <v>1716.35</v>
      </c>
      <c r="E576" s="8" t="n">
        <v>152580.4199999998</v>
      </c>
      <c r="F576" s="213" t="inlineStr">
        <is>
          <t xml:space="preserve">SEGUROS DE VIDA </t>
        </is>
      </c>
      <c r="G576" s="172">
        <f>YEAR(A576)</f>
        <v/>
      </c>
      <c r="H576" s="214">
        <f>MONTH(A576)</f>
        <v/>
      </c>
      <c r="I576" s="179">
        <f>INDEX(mês[],Consolidado!H576,2)</f>
        <v/>
      </c>
      <c r="J576" s="179" t="inlineStr">
        <is>
          <t>ITAU</t>
        </is>
      </c>
      <c r="K576" s="179" t="inlineStr">
        <is>
          <t>A IDEAL</t>
        </is>
      </c>
    </row>
    <row r="577" hidden="1" s="180">
      <c r="A577" s="17" t="n">
        <v>45679</v>
      </c>
      <c r="B577" s="179" t="inlineStr">
        <is>
          <t>NOTEBOOK DELL CORE 17 SEMI NOVO - MATERIAIS DE INFORMATICA / COMPUTADOR (100,00%);</t>
        </is>
      </c>
      <c r="C577" s="8" t="n"/>
      <c r="D577" s="8" t="n">
        <v>600</v>
      </c>
      <c r="E577" s="8" t="n">
        <v>151980.4199999998</v>
      </c>
      <c r="F577" s="213" t="inlineStr">
        <is>
          <t>MATERIAIS DE INFORMATICA / COMPUTADOR</t>
        </is>
      </c>
      <c r="G577" s="172">
        <f>YEAR(A577)</f>
        <v/>
      </c>
      <c r="H577" s="214">
        <f>MONTH(A577)</f>
        <v/>
      </c>
      <c r="I577" s="179">
        <f>INDEX(mês[],Consolidado!H577,2)</f>
        <v/>
      </c>
      <c r="J577" s="179" t="inlineStr">
        <is>
          <t>ITAU</t>
        </is>
      </c>
      <c r="K577" s="179" t="inlineStr">
        <is>
          <t>A IDEAL</t>
        </is>
      </c>
    </row>
    <row r="578" hidden="1" s="180">
      <c r="A578" s="17" t="n">
        <v>45679</v>
      </c>
      <c r="B578" s="179" t="inlineStr">
        <is>
          <t>COMBUSTÍVEL - COMBUSTIVEL VEICULOS (49,08%);
COMBUSTIVEL EQUIPAMENTOS (50,92%);</t>
        </is>
      </c>
      <c r="C578" s="8" t="n"/>
      <c r="D578" s="8" t="n">
        <v>1193.63</v>
      </c>
      <c r="E578" s="8" t="n">
        <v>150786.7899999998</v>
      </c>
      <c r="F578" s="213" t="inlineStr">
        <is>
          <t>COMBUSTIVEL VEICULOS</t>
        </is>
      </c>
      <c r="G578" s="172">
        <f>YEAR(A578)</f>
        <v/>
      </c>
      <c r="H578" s="214">
        <f>MONTH(A578)</f>
        <v/>
      </c>
      <c r="I578" s="179">
        <f>INDEX(mês[],Consolidado!H578,2)</f>
        <v/>
      </c>
      <c r="J578" s="179" t="inlineStr">
        <is>
          <t>ITAU</t>
        </is>
      </c>
      <c r="K578" s="179" t="inlineStr">
        <is>
          <t>A IDEAL</t>
        </is>
      </c>
    </row>
    <row r="579" hidden="1" s="180">
      <c r="A579" s="17" t="n">
        <v>45679</v>
      </c>
      <c r="B579" s="179" t="inlineStr">
        <is>
          <t>COMBUSTÍVEL - COMBUSTIVEL VEICULOS (49,08%);
COMBUSTIVEL EQUIPAMENTOS (50,92%);</t>
        </is>
      </c>
      <c r="C579" s="8" t="n"/>
      <c r="D579" s="8" t="n">
        <v>1238.38</v>
      </c>
      <c r="E579" s="8" t="n">
        <v>149548.4099999998</v>
      </c>
      <c r="F579" s="213" t="inlineStr">
        <is>
          <t>COMBUSTIVEL EQUIPAMENTOS</t>
        </is>
      </c>
      <c r="G579" s="172">
        <f>YEAR(A579)</f>
        <v/>
      </c>
      <c r="H579" s="214">
        <f>MONTH(A579)</f>
        <v/>
      </c>
      <c r="I579" s="179">
        <f>INDEX(mês[],Consolidado!H579,2)</f>
        <v/>
      </c>
      <c r="J579" s="179" t="inlineStr">
        <is>
          <t>ITAU</t>
        </is>
      </c>
      <c r="K579" s="179" t="inlineStr">
        <is>
          <t>A IDEAL</t>
        </is>
      </c>
    </row>
    <row r="580" hidden="1" s="180">
      <c r="A580" s="17" t="n">
        <v>45679</v>
      </c>
      <c r="B580" s="179" t="inlineStr">
        <is>
          <t>BARTOLOMEU CESAR MENEZES SOBRINHO - ACERTO RESCISORIOS  (100,00%);</t>
        </is>
      </c>
      <c r="C580" s="8" t="n"/>
      <c r="D580" s="8" t="n">
        <v>8912.65</v>
      </c>
      <c r="E580" s="8" t="n">
        <v>140635.7599999998</v>
      </c>
      <c r="F580" s="213" t="inlineStr">
        <is>
          <t xml:space="preserve">ACERTO RESCISORIOS </t>
        </is>
      </c>
      <c r="G580" s="172">
        <f>YEAR(A580)</f>
        <v/>
      </c>
      <c r="H580" s="214">
        <f>MONTH(A580)</f>
        <v/>
      </c>
      <c r="I580" s="179">
        <f>INDEX(mês[],Consolidado!H580,2)</f>
        <v/>
      </c>
      <c r="J580" s="179" t="inlineStr">
        <is>
          <t>ITAU</t>
        </is>
      </c>
      <c r="K580" s="179" t="inlineStr">
        <is>
          <t>A IDEAL</t>
        </is>
      </c>
    </row>
    <row r="581" hidden="1" s="180">
      <c r="A581" s="17" t="n">
        <v>45679</v>
      </c>
      <c r="B581" s="179" t="inlineStr">
        <is>
          <t>BARTOLOMEU CESAR MENEZES SOBRINHO - MULTA RESCISORIAS FGTS (100,00%);</t>
        </is>
      </c>
      <c r="C581" s="8" t="n"/>
      <c r="D581" s="8" t="n">
        <v>1426.11</v>
      </c>
      <c r="E581" s="8" t="n">
        <v>139209.6499999998</v>
      </c>
      <c r="F581" s="213" t="inlineStr">
        <is>
          <t>MULTA RESCISORIAS FGTS</t>
        </is>
      </c>
      <c r="G581" s="172">
        <f>YEAR(A581)</f>
        <v/>
      </c>
      <c r="H581" s="214">
        <f>MONTH(A581)</f>
        <v/>
      </c>
      <c r="I581" s="179">
        <f>INDEX(mês[],Consolidado!H581,2)</f>
        <v/>
      </c>
      <c r="J581" s="179" t="inlineStr">
        <is>
          <t>ITAU</t>
        </is>
      </c>
      <c r="K581" s="179" t="inlineStr">
        <is>
          <t>A IDEAL</t>
        </is>
      </c>
    </row>
    <row r="582" hidden="1" s="180">
      <c r="A582" s="17" t="n">
        <v>45679</v>
      </c>
      <c r="B582" s="179" t="inlineStr">
        <is>
          <t>RONIEL DA SILVA SANTOS - ACERTO RESCISORIOS  (100,00%);</t>
        </is>
      </c>
      <c r="C582" s="8" t="n"/>
      <c r="D582" s="8" t="n">
        <v>8958.799999999999</v>
      </c>
      <c r="E582" s="8" t="n">
        <v>130250.8499999998</v>
      </c>
      <c r="F582" s="213" t="inlineStr">
        <is>
          <t xml:space="preserve">ACERTO RESCISORIOS </t>
        </is>
      </c>
      <c r="G582" s="172">
        <f>YEAR(A582)</f>
        <v/>
      </c>
      <c r="H582" s="214">
        <f>MONTH(A582)</f>
        <v/>
      </c>
      <c r="I582" s="179">
        <f>INDEX(mês[],Consolidado!H582,2)</f>
        <v/>
      </c>
      <c r="J582" s="179" t="inlineStr">
        <is>
          <t>ITAU</t>
        </is>
      </c>
      <c r="K582" s="179" t="inlineStr">
        <is>
          <t>A IDEAL</t>
        </is>
      </c>
    </row>
    <row r="583" hidden="1" s="180">
      <c r="A583" s="17" t="n">
        <v>45679</v>
      </c>
      <c r="B583" s="179" t="inlineStr">
        <is>
          <t>RONIEL DA SILVA SANTOS - MULTA RESCISORIAS FGTS (100,00%);</t>
        </is>
      </c>
      <c r="C583" s="8" t="n"/>
      <c r="D583" s="8" t="n">
        <v>1411.11</v>
      </c>
      <c r="E583" s="8" t="n">
        <v>128839.7399999998</v>
      </c>
      <c r="F583" s="213" t="inlineStr">
        <is>
          <t>MULTA RESCISORIAS FGTS</t>
        </is>
      </c>
      <c r="G583" s="172">
        <f>YEAR(A583)</f>
        <v/>
      </c>
      <c r="H583" s="214">
        <f>MONTH(A583)</f>
        <v/>
      </c>
      <c r="I583" s="179">
        <f>INDEX(mês[],Consolidado!H583,2)</f>
        <v/>
      </c>
      <c r="J583" s="179" t="inlineStr">
        <is>
          <t>ITAU</t>
        </is>
      </c>
      <c r="K583" s="179" t="inlineStr">
        <is>
          <t>A IDEAL</t>
        </is>
      </c>
    </row>
    <row r="584" hidden="1" s="180">
      <c r="A584" s="17" t="n">
        <v>45679</v>
      </c>
      <c r="B584" s="179" t="inlineStr">
        <is>
          <t>COMBUSTIVEL VIAGEM AABA - COMBUSTIVEL VEICULOS (100,00%);</t>
        </is>
      </c>
      <c r="C584" s="8" t="n"/>
      <c r="D584" s="8" t="n">
        <v>355.65</v>
      </c>
      <c r="E584" s="8" t="n">
        <v>128484.0899999999</v>
      </c>
      <c r="F584" s="213" t="inlineStr">
        <is>
          <t>COMBUSTIVEL VEICULOS</t>
        </is>
      </c>
      <c r="G584" s="172">
        <f>YEAR(A584)</f>
        <v/>
      </c>
      <c r="H584" s="214">
        <f>MONTH(A584)</f>
        <v/>
      </c>
      <c r="I584" s="179">
        <f>INDEX(mês[],Consolidado!H584,2)</f>
        <v/>
      </c>
      <c r="J584" s="179" t="inlineStr">
        <is>
          <t>ITAU</t>
        </is>
      </c>
      <c r="K584" s="179" t="inlineStr">
        <is>
          <t>A IDEAL</t>
        </is>
      </c>
    </row>
    <row r="585" hidden="1" s="180">
      <c r="A585" s="17" t="n">
        <v>45679</v>
      </c>
      <c r="B585" s="179" t="inlineStr">
        <is>
          <t>CARTÃO PARA TODOS - ASSISTENCIA MEDICA ADM  (100,00%);</t>
        </is>
      </c>
      <c r="C585" s="8" t="n"/>
      <c r="D585" s="8" t="n">
        <v>3920.4</v>
      </c>
      <c r="E585" s="8" t="n">
        <v>124563.6899999999</v>
      </c>
      <c r="F585" s="213" t="inlineStr">
        <is>
          <t xml:space="preserve">ASSISTENCIA MEDICA ADM </t>
        </is>
      </c>
      <c r="G585" s="172">
        <f>YEAR(A585)</f>
        <v/>
      </c>
      <c r="H585" s="214">
        <f>MONTH(A585)</f>
        <v/>
      </c>
      <c r="I585" s="179">
        <f>INDEX(mês[],Consolidado!H585,2)</f>
        <v/>
      </c>
      <c r="J585" s="179" t="inlineStr">
        <is>
          <t>ITAU</t>
        </is>
      </c>
      <c r="K585" s="179" t="inlineStr">
        <is>
          <t>A IDEAL</t>
        </is>
      </c>
    </row>
    <row r="586" hidden="1" s="180">
      <c r="A586" s="17" t="n">
        <v>45679</v>
      </c>
      <c r="B586" s="179" t="inlineStr">
        <is>
          <t>MANUTENÇÃO COMPRESSOR - MANUTENÇÃO/PEÇAS MAQUINAS E EQUIPAMENTOS (100,00%);</t>
        </is>
      </c>
      <c r="C586" s="8" t="n"/>
      <c r="D586" s="8" t="n">
        <v>1250</v>
      </c>
      <c r="E586" s="8" t="n">
        <v>123313.6899999999</v>
      </c>
      <c r="F586" s="213" t="inlineStr">
        <is>
          <t>MANUTENÇÃO/PEÇAS MAQUINAS E EQUIPAMENTOS</t>
        </is>
      </c>
      <c r="G586" s="172">
        <f>YEAR(A586)</f>
        <v/>
      </c>
      <c r="H586" s="214">
        <f>MONTH(A586)</f>
        <v/>
      </c>
      <c r="I586" s="179">
        <f>INDEX(mês[],Consolidado!H586,2)</f>
        <v/>
      </c>
      <c r="J586" s="179" t="inlineStr">
        <is>
          <t>ITAU</t>
        </is>
      </c>
      <c r="K586" s="179" t="inlineStr">
        <is>
          <t>A IDEAL</t>
        </is>
      </c>
    </row>
    <row r="587" hidden="1" s="180">
      <c r="A587" s="17" t="n">
        <v>45679</v>
      </c>
      <c r="B587" s="179" t="inlineStr">
        <is>
          <t>LOCAÇÃO 025 COLETES SALVA-VIDAS REF. PERIODO 25/12 A 07/01 - LOCAÇÃO EQUIPAMENTOS  (100,00%);</t>
        </is>
      </c>
      <c r="C587" s="8" t="n"/>
      <c r="D587" s="8" t="n">
        <v>173.33</v>
      </c>
      <c r="E587" s="8" t="n">
        <v>123140.3599999999</v>
      </c>
      <c r="F587" s="213" t="inlineStr">
        <is>
          <t xml:space="preserve">LOCAÇÃO EQUIPAMENTOS </t>
        </is>
      </c>
      <c r="G587" s="172">
        <f>YEAR(A587)</f>
        <v/>
      </c>
      <c r="H587" s="214">
        <f>MONTH(A587)</f>
        <v/>
      </c>
      <c r="I587" s="179">
        <f>INDEX(mês[],Consolidado!H587,2)</f>
        <v/>
      </c>
      <c r="J587" s="179" t="inlineStr">
        <is>
          <t>ITAU</t>
        </is>
      </c>
      <c r="K587" s="179" t="inlineStr">
        <is>
          <t>A IDEAL</t>
        </is>
      </c>
    </row>
    <row r="588" hidden="1" s="180">
      <c r="A588" s="17" t="n">
        <v>45679</v>
      </c>
      <c r="B588" s="179" t="inlineStr">
        <is>
          <t>MOBILIZAÇÃO LOC EQUIPAMENTOS PARADA CMOC - FRETE MATERIAIS E EQUIPAMENTOS (100,00%);</t>
        </is>
      </c>
      <c r="C588" s="8" t="n"/>
      <c r="D588" s="8" t="n">
        <v>2000</v>
      </c>
      <c r="E588" s="8" t="n">
        <v>121140.3599999999</v>
      </c>
      <c r="F588" s="213" t="inlineStr">
        <is>
          <t>FRETE MATERIAIS E EQUIPAMENTOS</t>
        </is>
      </c>
      <c r="G588" s="172">
        <f>YEAR(A588)</f>
        <v/>
      </c>
      <c r="H588" s="214">
        <f>MONTH(A588)</f>
        <v/>
      </c>
      <c r="I588" s="179">
        <f>INDEX(mês[],Consolidado!H588,2)</f>
        <v/>
      </c>
      <c r="J588" s="179" t="inlineStr">
        <is>
          <t>ITAU</t>
        </is>
      </c>
      <c r="K588" s="179" t="inlineStr">
        <is>
          <t>A IDEAL</t>
        </is>
      </c>
    </row>
    <row r="589" hidden="1" s="180">
      <c r="A589" s="17" t="n">
        <v>45679</v>
      </c>
      <c r="B589" s="179" t="inlineStr">
        <is>
          <t>TESTE FISICO E QUIMICO AMOSTRA GENILDO - SERVIÇO LAUDO TECNICO (100,00%);</t>
        </is>
      </c>
      <c r="C589" s="8" t="n"/>
      <c r="D589" s="8" t="n">
        <v>740</v>
      </c>
      <c r="E589" s="8" t="n">
        <v>120400.3599999999</v>
      </c>
      <c r="F589" s="213" t="inlineStr">
        <is>
          <t>SERVIÇO LAUDO TECNICO</t>
        </is>
      </c>
      <c r="G589" s="172">
        <f>YEAR(A589)</f>
        <v/>
      </c>
      <c r="H589" s="214">
        <f>MONTH(A589)</f>
        <v/>
      </c>
      <c r="I589" s="179">
        <f>INDEX(mês[],Consolidado!H589,2)</f>
        <v/>
      </c>
      <c r="J589" s="179" t="inlineStr">
        <is>
          <t>ITAU</t>
        </is>
      </c>
      <c r="K589" s="179" t="inlineStr">
        <is>
          <t>A IDEAL</t>
        </is>
      </c>
    </row>
    <row r="590" hidden="1" s="180">
      <c r="A590" s="17" t="n">
        <v>45679</v>
      </c>
      <c r="B590" s="179" t="inlineStr">
        <is>
          <t>SERVIÇOS GRÁFICOS - 01 UND CARIMBO NYKON - MATERIAS DE ESCRITORIO / PAPELARIA  (100,00%);</t>
        </is>
      </c>
      <c r="C590" s="8" t="n"/>
      <c r="D590" s="8" t="n">
        <v>29.9</v>
      </c>
      <c r="E590" s="8" t="n">
        <v>120370.4599999999</v>
      </c>
      <c r="F590" s="213" t="inlineStr">
        <is>
          <t xml:space="preserve">MATERIAS DE ESCRITORIO / PAPELARIA </t>
        </is>
      </c>
      <c r="G590" s="172">
        <f>YEAR(A590)</f>
        <v/>
      </c>
      <c r="H590" s="214">
        <f>MONTH(A590)</f>
        <v/>
      </c>
      <c r="I590" s="179">
        <f>INDEX(mês[],Consolidado!H590,2)</f>
        <v/>
      </c>
      <c r="J590" s="179" t="inlineStr">
        <is>
          <t>ITAU</t>
        </is>
      </c>
      <c r="K590" s="179" t="inlineStr">
        <is>
          <t>A IDEAL</t>
        </is>
      </c>
    </row>
    <row r="591" hidden="1" s="180">
      <c r="A591" s="17" t="n">
        <v>45679</v>
      </c>
      <c r="B591" s="179" t="inlineStr">
        <is>
          <t>DESPESA DA SEMANA 13/01 A 17/01 - REFEIÇÕES COLABORADORES (5,81%);
EPIS (72,20%);
TRANSPORTE DE COLABORADORES  (21,98%);</t>
        </is>
      </c>
      <c r="C591" s="8" t="n"/>
      <c r="D591" s="8" t="n">
        <v>181.05</v>
      </c>
      <c r="E591" s="8" t="n">
        <v>120189.4099999999</v>
      </c>
      <c r="F591" s="213" t="inlineStr">
        <is>
          <t>REFEIÇÕES COLABORADORES</t>
        </is>
      </c>
      <c r="G591" s="172">
        <f>YEAR(A591)</f>
        <v/>
      </c>
      <c r="H591" s="214">
        <f>MONTH(A591)</f>
        <v/>
      </c>
      <c r="I591" s="179">
        <f>INDEX(mês[],Consolidado!H591,2)</f>
        <v/>
      </c>
      <c r="J591" s="179" t="inlineStr">
        <is>
          <t>ITAU</t>
        </is>
      </c>
      <c r="K591" s="179" t="inlineStr">
        <is>
          <t>A IDEAL</t>
        </is>
      </c>
    </row>
    <row r="592" hidden="1" s="180">
      <c r="A592" s="17" t="n">
        <v>45679</v>
      </c>
      <c r="B592" s="179" t="inlineStr">
        <is>
          <t>DESPESA DA SEMANA 13/01 A 17/01 - REFEIÇÕES COLABORADORES (5,81%);
EPIS (72,20%);
TRANSPORTE DE COLABORADORES  (21,98%);</t>
        </is>
      </c>
      <c r="C592" s="8" t="n"/>
      <c r="D592" s="8" t="n">
        <v>2249.88</v>
      </c>
      <c r="E592" s="8" t="n">
        <v>117939.5299999999</v>
      </c>
      <c r="F592" s="213" t="inlineStr">
        <is>
          <t>EPIS</t>
        </is>
      </c>
      <c r="G592" s="172">
        <f>YEAR(A592)</f>
        <v/>
      </c>
      <c r="H592" s="214">
        <f>MONTH(A592)</f>
        <v/>
      </c>
      <c r="I592" s="179">
        <f>INDEX(mês[],Consolidado!H592,2)</f>
        <v/>
      </c>
      <c r="J592" s="179" t="inlineStr">
        <is>
          <t>ITAU</t>
        </is>
      </c>
      <c r="K592" s="179" t="inlineStr">
        <is>
          <t>A IDEAL</t>
        </is>
      </c>
    </row>
    <row r="593" hidden="1" s="180">
      <c r="A593" s="17" t="n">
        <v>45679</v>
      </c>
      <c r="B593" s="179" t="inlineStr">
        <is>
          <t>DESPESA DA SEMANA 13/01 A 17/01 - REFEIÇÕES COLABORADORES (5,81%);
EPIS (72,20%);
TRANSPORTE DE COLABORADORES  (21,98%);</t>
        </is>
      </c>
      <c r="C593" s="8" t="n"/>
      <c r="D593" s="8" t="n">
        <v>685.26</v>
      </c>
      <c r="E593" s="8" t="n">
        <v>117254.2699999999</v>
      </c>
      <c r="F593" s="213" t="inlineStr">
        <is>
          <t xml:space="preserve">TRANSPORTE DE COLABORADORES </t>
        </is>
      </c>
      <c r="G593" s="172">
        <f>YEAR(A593)</f>
        <v/>
      </c>
      <c r="H593" s="214">
        <f>MONTH(A593)</f>
        <v/>
      </c>
      <c r="I593" s="179">
        <f>INDEX(mês[],Consolidado!H593,2)</f>
        <v/>
      </c>
      <c r="J593" s="179" t="inlineStr">
        <is>
          <t>ITAU</t>
        </is>
      </c>
      <c r="K593" s="179" t="inlineStr">
        <is>
          <t>A IDEAL</t>
        </is>
      </c>
    </row>
    <row r="594" hidden="1" s="180">
      <c r="A594" s="17" t="n">
        <v>45679</v>
      </c>
      <c r="B594" s="179" t="inlineStr">
        <is>
          <t>MANOEL PIRES SANTANA - PIX (98) 9 8407-6318 - REFEIÇÕES COLABORADORES (100,00%);</t>
        </is>
      </c>
      <c r="C594" s="8" t="n"/>
      <c r="D594" s="8" t="n">
        <v>2806</v>
      </c>
      <c r="E594" s="8" t="n">
        <v>114448.2699999999</v>
      </c>
      <c r="F594" s="213" t="inlineStr">
        <is>
          <t>REFEIÇÕES COLABORADORES</t>
        </is>
      </c>
      <c r="G594" s="172">
        <f>YEAR(A594)</f>
        <v/>
      </c>
      <c r="H594" s="214">
        <f>MONTH(A594)</f>
        <v/>
      </c>
      <c r="I594" s="179">
        <f>INDEX(mês[],Consolidado!H594,2)</f>
        <v/>
      </c>
      <c r="J594" s="179" t="inlineStr">
        <is>
          <t>ITAU</t>
        </is>
      </c>
      <c r="K594" s="179" t="inlineStr">
        <is>
          <t>A IDEAL</t>
        </is>
      </c>
    </row>
    <row r="595" hidden="1" s="180">
      <c r="A595" s="17" t="n">
        <v>45679</v>
      </c>
      <c r="B595" s="179" t="inlineStr">
        <is>
          <t>TRANSPORTE COLABORADORES 13/01 A 20/01 - TRANSPORTE DE COLABORADORES  (100,00%);</t>
        </is>
      </c>
      <c r="C595" s="8" t="n"/>
      <c r="D595" s="8" t="n">
        <v>708</v>
      </c>
      <c r="E595" s="8" t="n">
        <v>113740.2699999999</v>
      </c>
      <c r="F595" s="213" t="inlineStr">
        <is>
          <t xml:space="preserve">TRANSPORTE DE COLABORADORES </t>
        </is>
      </c>
      <c r="G595" s="172">
        <f>YEAR(A595)</f>
        <v/>
      </c>
      <c r="H595" s="214">
        <f>MONTH(A595)</f>
        <v/>
      </c>
      <c r="I595" s="179">
        <f>INDEX(mês[],Consolidado!H595,2)</f>
        <v/>
      </c>
      <c r="J595" s="179" t="inlineStr">
        <is>
          <t>ITAU</t>
        </is>
      </c>
      <c r="K595" s="179" t="inlineStr">
        <is>
          <t>A IDEAL</t>
        </is>
      </c>
    </row>
    <row r="596" hidden="1" s="180">
      <c r="A596" s="17" t="n">
        <v>45679</v>
      </c>
      <c r="B596" s="179" t="inlineStr">
        <is>
          <t>RIVALDO DOS SANTOS MARTINS - FERIAS  (100,00%);</t>
        </is>
      </c>
      <c r="C596" s="8" t="n"/>
      <c r="D596" s="8" t="n">
        <v>3088.89</v>
      </c>
      <c r="E596" s="8" t="n">
        <v>110651.3799999999</v>
      </c>
      <c r="F596" s="213" t="inlineStr">
        <is>
          <t xml:space="preserve">FERIAS </t>
        </is>
      </c>
      <c r="G596" s="172">
        <f>YEAR(A596)</f>
        <v/>
      </c>
      <c r="H596" s="214">
        <f>MONTH(A596)</f>
        <v/>
      </c>
      <c r="I596" s="179">
        <f>INDEX(mês[],Consolidado!H596,2)</f>
        <v/>
      </c>
      <c r="J596" s="179" t="inlineStr">
        <is>
          <t>ITAU</t>
        </is>
      </c>
      <c r="K596" s="179" t="inlineStr">
        <is>
          <t>A IDEAL</t>
        </is>
      </c>
    </row>
    <row r="597" hidden="1" s="180">
      <c r="A597" s="17" t="n">
        <v>45679</v>
      </c>
      <c r="B597" s="179" t="inlineStr">
        <is>
          <t>AV. LENCOIS, 5 REF. 01/2025 - ENERGIA ALOJAMENTO (100,00%);</t>
        </is>
      </c>
      <c r="C597" s="8" t="n"/>
      <c r="D597" s="8" t="n">
        <v>67.23999999999999</v>
      </c>
      <c r="E597" s="8" t="n">
        <v>110584.1399999999</v>
      </c>
      <c r="F597" s="213" t="inlineStr">
        <is>
          <t>ENERGIA ALOJAMENTO</t>
        </is>
      </c>
      <c r="G597" s="172">
        <f>YEAR(A597)</f>
        <v/>
      </c>
      <c r="H597" s="214">
        <f>MONTH(A597)</f>
        <v/>
      </c>
      <c r="I597" s="179">
        <f>INDEX(mês[],Consolidado!H597,2)</f>
        <v/>
      </c>
      <c r="J597" s="179" t="inlineStr">
        <is>
          <t>ITAU</t>
        </is>
      </c>
      <c r="K597" s="179" t="inlineStr">
        <is>
          <t>A IDEAL</t>
        </is>
      </c>
    </row>
    <row r="598" hidden="1" s="180">
      <c r="A598" s="17" t="n">
        <v>45679</v>
      </c>
      <c r="B598" s="179" t="inlineStr">
        <is>
          <t>R. MIGUEL LIMA , SN REF. 01/25 - ENERGIA ALOJAMENTO (100,00%);</t>
        </is>
      </c>
      <c r="C598" s="8" t="n"/>
      <c r="D598" s="8" t="n">
        <v>113</v>
      </c>
      <c r="E598" s="8" t="n">
        <v>110471.1399999999</v>
      </c>
      <c r="F598" s="213" t="inlineStr">
        <is>
          <t>ENERGIA ALOJAMENTO</t>
        </is>
      </c>
      <c r="G598" s="172">
        <f>YEAR(A598)</f>
        <v/>
      </c>
      <c r="H598" s="214">
        <f>MONTH(A598)</f>
        <v/>
      </c>
      <c r="I598" s="179">
        <f>INDEX(mês[],Consolidado!H598,2)</f>
        <v/>
      </c>
      <c r="J598" s="179" t="inlineStr">
        <is>
          <t>ITAU</t>
        </is>
      </c>
      <c r="K598" s="179" t="inlineStr">
        <is>
          <t>A IDEAL</t>
        </is>
      </c>
    </row>
    <row r="599" hidden="1" s="180">
      <c r="A599" s="17" t="n">
        <v>45679</v>
      </c>
      <c r="B599" s="179" t="inlineStr">
        <is>
          <t>RELE PARA COMPRESSOR 275 PCM - MANUTENÇÃO/PEÇAS MAQUINAS E EQUIPAMENTOS (100,00%);</t>
        </is>
      </c>
      <c r="C599" s="8" t="n"/>
      <c r="D599" s="8" t="n">
        <v>330</v>
      </c>
      <c r="E599" s="8" t="n">
        <v>110141.1399999999</v>
      </c>
      <c r="F599" s="213" t="inlineStr">
        <is>
          <t>MANUTENÇÃO/PEÇAS MAQUINAS E EQUIPAMENTOS</t>
        </is>
      </c>
      <c r="G599" s="172">
        <f>YEAR(A599)</f>
        <v/>
      </c>
      <c r="H599" s="214">
        <f>MONTH(A599)</f>
        <v/>
      </c>
      <c r="I599" s="179">
        <f>INDEX(mês[],Consolidado!H599,2)</f>
        <v/>
      </c>
      <c r="J599" s="179" t="inlineStr">
        <is>
          <t>ITAU</t>
        </is>
      </c>
      <c r="K599" s="179" t="inlineStr">
        <is>
          <t>A IDEAL</t>
        </is>
      </c>
    </row>
    <row r="600" hidden="1" s="180">
      <c r="A600" s="17" t="n">
        <v>45679</v>
      </c>
      <c r="B600" s="179" t="inlineStr">
        <is>
          <t>LOCAÇÃO RÁDIO PORTÁTIL REF. 01/2025 - LOCAÇAO RADIOS DE COMUNICAÇÃO (100,00%);</t>
        </is>
      </c>
      <c r="C600" s="8" t="n"/>
      <c r="D600" s="8" t="n">
        <v>860.8</v>
      </c>
      <c r="E600" s="8" t="n">
        <v>109280.3399999999</v>
      </c>
      <c r="F600" s="213" t="inlineStr">
        <is>
          <t>LOCAÇAO RADIOS DE COMUNICAÇÃO</t>
        </is>
      </c>
      <c r="G600" s="172">
        <f>YEAR(A600)</f>
        <v/>
      </c>
      <c r="H600" s="214">
        <f>MONTH(A600)</f>
        <v/>
      </c>
      <c r="I600" s="179">
        <f>INDEX(mês[],Consolidado!H600,2)</f>
        <v/>
      </c>
      <c r="J600" s="179" t="inlineStr">
        <is>
          <t>ITAU</t>
        </is>
      </c>
      <c r="K600" s="179" t="inlineStr">
        <is>
          <t>A IDEAL</t>
        </is>
      </c>
    </row>
    <row r="601" hidden="1" s="180">
      <c r="A601" s="17" t="n">
        <v>45679</v>
      </c>
      <c r="B601" s="179" t="inlineStr">
        <is>
          <t>R. TANCREDO NEVES, SN REF. 12/2024 UC 3014994660 - ENERGIA ALOJAMENTO (100,00%);</t>
        </is>
      </c>
      <c r="C601" s="8" t="n"/>
      <c r="D601" s="8" t="n">
        <v>85.81999999999999</v>
      </c>
      <c r="E601" s="8" t="n">
        <v>109194.5199999998</v>
      </c>
      <c r="F601" s="213" t="inlineStr">
        <is>
          <t>ENERGIA ALOJAMENTO</t>
        </is>
      </c>
      <c r="G601" s="172">
        <f>YEAR(A601)</f>
        <v/>
      </c>
      <c r="H601" s="214">
        <f>MONTH(A601)</f>
        <v/>
      </c>
      <c r="I601" s="179">
        <f>INDEX(mês[],Consolidado!H601,2)</f>
        <v/>
      </c>
      <c r="J601" s="179" t="inlineStr">
        <is>
          <t>ITAU</t>
        </is>
      </c>
      <c r="K601" s="179" t="inlineStr">
        <is>
          <t>A IDEAL</t>
        </is>
      </c>
    </row>
    <row r="602" hidden="1" s="180">
      <c r="A602" s="17" t="n">
        <v>45679</v>
      </c>
      <c r="B602" s="179" t="inlineStr">
        <is>
          <t>R. TANCREDO NEVES, SN REF. 12/2024 UC 3014994660 - ENERGIA ALOJAMENTO (100,00%);</t>
        </is>
      </c>
      <c r="C602" s="8" t="n"/>
      <c r="D602" s="8" t="n">
        <v>295.41</v>
      </c>
      <c r="E602" s="8" t="n">
        <v>108899.1099999998</v>
      </c>
      <c r="F602" s="213" t="inlineStr">
        <is>
          <t>ENERGIA ALOJAMENTO</t>
        </is>
      </c>
      <c r="G602" s="172">
        <f>YEAR(A602)</f>
        <v/>
      </c>
      <c r="H602" s="214">
        <f>MONTH(A602)</f>
        <v/>
      </c>
      <c r="I602" s="179">
        <f>INDEX(mês[],Consolidado!H602,2)</f>
        <v/>
      </c>
      <c r="J602" s="179" t="inlineStr">
        <is>
          <t>ITAU</t>
        </is>
      </c>
      <c r="K602" s="179" t="inlineStr">
        <is>
          <t>A IDEAL</t>
        </is>
      </c>
    </row>
    <row r="603" hidden="1" s="180">
      <c r="A603" s="17" t="n">
        <v>45679</v>
      </c>
      <c r="B603" s="179" t="inlineStr">
        <is>
          <t>CAMINHÃO DE AREIA - ABRASIVO - ABRASIVOS (100,00%);</t>
        </is>
      </c>
      <c r="C603" s="8" t="n"/>
      <c r="D603" s="8" t="n">
        <v>1000</v>
      </c>
      <c r="E603" s="8" t="n">
        <v>107899.1099999998</v>
      </c>
      <c r="F603" s="213" t="inlineStr">
        <is>
          <t>ABRASIVOS</t>
        </is>
      </c>
      <c r="G603" s="172">
        <f>YEAR(A603)</f>
        <v/>
      </c>
      <c r="H603" s="214">
        <f>MONTH(A603)</f>
        <v/>
      </c>
      <c r="I603" s="179">
        <f>INDEX(mês[],Consolidado!H603,2)</f>
        <v/>
      </c>
      <c r="J603" s="179" t="inlineStr">
        <is>
          <t>ITAU</t>
        </is>
      </c>
      <c r="K603" s="179" t="inlineStr">
        <is>
          <t>A IDEAL</t>
        </is>
      </c>
    </row>
    <row r="604" hidden="1" s="180">
      <c r="A604" s="17" t="n">
        <v>45679</v>
      </c>
      <c r="B604" s="179" t="inlineStr">
        <is>
          <t>CREA ANUIDADE RESTANTE RJ - SERVIÇO CREA ANUIDADE (100,00%);</t>
        </is>
      </c>
      <c r="C604" s="8" t="n"/>
      <c r="D604" s="8" t="n">
        <v>118.77</v>
      </c>
      <c r="E604" s="8" t="n">
        <v>107780.3399999998</v>
      </c>
      <c r="F604" s="213" t="inlineStr">
        <is>
          <t>SERVIÇO CREA ANUIDADE</t>
        </is>
      </c>
      <c r="G604" s="172">
        <f>YEAR(A604)</f>
        <v/>
      </c>
      <c r="H604" s="214">
        <f>MONTH(A604)</f>
        <v/>
      </c>
      <c r="I604" s="179">
        <f>INDEX(mês[],Consolidado!H604,2)</f>
        <v/>
      </c>
      <c r="J604" s="179" t="inlineStr">
        <is>
          <t>ITAU</t>
        </is>
      </c>
      <c r="K604" s="179" t="inlineStr">
        <is>
          <t>A IDEAL</t>
        </is>
      </c>
    </row>
    <row r="605" hidden="1" s="180">
      <c r="A605" s="17" t="n">
        <v>45679</v>
      </c>
      <c r="B605" s="179" t="inlineStr">
        <is>
          <t>REFEIÇÕES COLABORADORES - REFEIÇÕES COLABORADORES (100,00%);</t>
        </is>
      </c>
      <c r="C605" s="8" t="n"/>
      <c r="D605" s="8" t="n">
        <v>80</v>
      </c>
      <c r="E605" s="8" t="n">
        <v>107700.3399999998</v>
      </c>
      <c r="F605" s="213" t="inlineStr">
        <is>
          <t>REFEIÇÕES COLABORADORES</t>
        </is>
      </c>
      <c r="G605" s="172">
        <f>YEAR(A605)</f>
        <v/>
      </c>
      <c r="H605" s="214">
        <f>MONTH(A605)</f>
        <v/>
      </c>
      <c r="I605" s="179">
        <f>INDEX(mês[],Consolidado!H605,2)</f>
        <v/>
      </c>
      <c r="J605" s="179" t="inlineStr">
        <is>
          <t>ITAU</t>
        </is>
      </c>
      <c r="K605" s="179" t="inlineStr">
        <is>
          <t>A IDEAL</t>
        </is>
      </c>
    </row>
    <row r="606" hidden="1" s="180">
      <c r="A606" s="17" t="n">
        <v>45679</v>
      </c>
      <c r="B606" s="179" t="inlineStr">
        <is>
          <t>ULTIMO ALUGUEL / ANTÔNIO VIEIRA PEREIRA - ALUGUEL ALOJAMENTO  (100,00%);</t>
        </is>
      </c>
      <c r="C606" s="8" t="n"/>
      <c r="D606" s="8" t="n">
        <v>886</v>
      </c>
      <c r="E606" s="8" t="n">
        <v>106814.3399999998</v>
      </c>
      <c r="F606" s="213" t="inlineStr">
        <is>
          <t xml:space="preserve">ALUGUEL ALOJAMENTO </t>
        </is>
      </c>
      <c r="G606" s="172">
        <f>YEAR(A606)</f>
        <v/>
      </c>
      <c r="H606" s="214">
        <f>MONTH(A606)</f>
        <v/>
      </c>
      <c r="I606" s="179">
        <f>INDEX(mês[],Consolidado!H606,2)</f>
        <v/>
      </c>
      <c r="J606" s="179" t="inlineStr">
        <is>
          <t>ITAU</t>
        </is>
      </c>
      <c r="K606" s="179" t="inlineStr">
        <is>
          <t>A IDEAL</t>
        </is>
      </c>
    </row>
    <row r="607" hidden="1" s="180">
      <c r="A607" s="17" t="n">
        <v>45679</v>
      </c>
      <c r="B607" s="179" t="inlineStr">
        <is>
          <t>RODRIGO RODRIGUES - PIX 50.973.255/0001-09 - MANUTENÇÃO/PEÇAS  VEICULOS (100,00%);</t>
        </is>
      </c>
      <c r="C607" s="8" t="n"/>
      <c r="D607" s="8" t="n">
        <v>1300</v>
      </c>
      <c r="E607" s="8" t="n">
        <v>105514.3399999998</v>
      </c>
      <c r="F607" s="213" t="inlineStr">
        <is>
          <t>MANUTENÇÃO/PEÇAS  VEICULOS</t>
        </is>
      </c>
      <c r="G607" s="172">
        <f>YEAR(A607)</f>
        <v/>
      </c>
      <c r="H607" s="214">
        <f>MONTH(A607)</f>
        <v/>
      </c>
      <c r="I607" s="179">
        <f>INDEX(mês[],Consolidado!H607,2)</f>
        <v/>
      </c>
      <c r="J607" s="179" t="inlineStr">
        <is>
          <t>ITAU</t>
        </is>
      </c>
      <c r="K607" s="179" t="inlineStr">
        <is>
          <t>A IDEAL</t>
        </is>
      </c>
    </row>
    <row r="608" hidden="1" s="180">
      <c r="A608" s="17" t="n">
        <v>45679</v>
      </c>
      <c r="B608" s="179" t="inlineStr">
        <is>
          <t>MANUT. COMPRESSOR ELÉTRICO JA 37 1º PARCELA - MANUTENÇÃO/PEÇAS MAQUINAS E EQUIPAMENTOS (100,00%);</t>
        </is>
      </c>
      <c r="C608" s="8" t="n"/>
      <c r="D608" s="8" t="n">
        <v>12480</v>
      </c>
      <c r="E608" s="8" t="n">
        <v>93034.33999999984</v>
      </c>
      <c r="F608" s="213" t="inlineStr">
        <is>
          <t>MANUTENÇÃO/PEÇAS MAQUINAS E EQUIPAMENTOS</t>
        </is>
      </c>
      <c r="G608" s="172">
        <f>YEAR(A608)</f>
        <v/>
      </c>
      <c r="H608" s="214">
        <f>MONTH(A608)</f>
        <v/>
      </c>
      <c r="I608" s="179">
        <f>INDEX(mês[],Consolidado!H608,2)</f>
        <v/>
      </c>
      <c r="J608" s="179" t="inlineStr">
        <is>
          <t>ITAU</t>
        </is>
      </c>
      <c r="K608" s="179" t="inlineStr">
        <is>
          <t>A IDEAL</t>
        </is>
      </c>
    </row>
    <row r="609" hidden="1" s="180">
      <c r="A609" s="17" t="n">
        <v>45679</v>
      </c>
      <c r="B609" s="179" t="inlineStr">
        <is>
          <t>REFEIÇÕES COLABORADORES - REFEIÇÕES COLABORADORES (100,00%);</t>
        </is>
      </c>
      <c r="C609" s="8" t="n"/>
      <c r="D609" s="8" t="n">
        <v>120</v>
      </c>
      <c r="E609" s="8" t="n">
        <v>92914.33999999984</v>
      </c>
      <c r="F609" s="213" t="inlineStr">
        <is>
          <t>REFEIÇÕES COLABORADORES</t>
        </is>
      </c>
      <c r="G609" s="172">
        <f>YEAR(A609)</f>
        <v/>
      </c>
      <c r="H609" s="214">
        <f>MONTH(A609)</f>
        <v/>
      </c>
      <c r="I609" s="179">
        <f>INDEX(mês[],Consolidado!H609,2)</f>
        <v/>
      </c>
      <c r="J609" s="179" t="inlineStr">
        <is>
          <t>ITAU</t>
        </is>
      </c>
      <c r="K609" s="179" t="inlineStr">
        <is>
          <t>A IDEAL</t>
        </is>
      </c>
    </row>
    <row r="610" hidden="1" s="180">
      <c r="A610" s="17" t="n">
        <v>45679</v>
      </c>
      <c r="B610" s="179" t="inlineStr">
        <is>
          <t>MANUTENÇÃO RANGER GILVAN - MANUTENÇÃO/PEÇAS  VEICULOS (100,00%);</t>
        </is>
      </c>
      <c r="C610" s="8" t="n"/>
      <c r="D610" s="8" t="n">
        <v>2500</v>
      </c>
      <c r="E610" s="8" t="n">
        <v>90414.33999999984</v>
      </c>
      <c r="F610" s="213" t="inlineStr">
        <is>
          <t>MANUTENÇÃO/PEÇAS  VEICULOS</t>
        </is>
      </c>
      <c r="G610" s="172">
        <f>YEAR(A610)</f>
        <v/>
      </c>
      <c r="H610" s="214">
        <f>MONTH(A610)</f>
        <v/>
      </c>
      <c r="I610" s="179">
        <f>INDEX(mês[],Consolidado!H610,2)</f>
        <v/>
      </c>
      <c r="J610" s="179" t="inlineStr">
        <is>
          <t>ITAU</t>
        </is>
      </c>
      <c r="K610" s="179" t="inlineStr">
        <is>
          <t>A IDEAL</t>
        </is>
      </c>
    </row>
    <row r="611" hidden="1" s="180">
      <c r="A611" s="17" t="n">
        <v>45679</v>
      </c>
      <c r="B611" s="179" t="inlineStr">
        <is>
          <t>MANUTENÇÃO VEÍCULO - MANUTENÇÃO/PEÇAS  VEICULOS (100,00%);</t>
        </is>
      </c>
      <c r="C611" s="8" t="n"/>
      <c r="D611" s="8" t="n">
        <v>300</v>
      </c>
      <c r="E611" s="8" t="n">
        <v>90114.33999999984</v>
      </c>
      <c r="F611" s="213" t="inlineStr">
        <is>
          <t>MANUTENÇÃO/PEÇAS  VEICULOS</t>
        </is>
      </c>
      <c r="G611" s="172">
        <f>YEAR(A611)</f>
        <v/>
      </c>
      <c r="H611" s="214">
        <f>MONTH(A611)</f>
        <v/>
      </c>
      <c r="I611" s="179">
        <f>INDEX(mês[],Consolidado!H611,2)</f>
        <v/>
      </c>
      <c r="J611" s="179" t="inlineStr">
        <is>
          <t>ITAU</t>
        </is>
      </c>
      <c r="K611" s="179" t="inlineStr">
        <is>
          <t>A IDEAL</t>
        </is>
      </c>
    </row>
    <row r="612" hidden="1" s="180">
      <c r="A612" s="17" t="n">
        <v>45679</v>
      </c>
      <c r="B612" s="179" t="inlineStr">
        <is>
          <t>DESPESAS OBRA ETERNIT - MANUTENÇÃO/PEÇAS  VEICULOS (13,04%);
REFEIÇÕES COLABORADORES (26,44%);
SERVIÇO MOTOBOY / UBER  (10,33%);
MATERIAIS DE CONSUMO EM OBRAS  (60,33%);</t>
        </is>
      </c>
      <c r="C612" s="8" t="n"/>
      <c r="D612" s="8" t="n">
        <v>35.99</v>
      </c>
      <c r="E612" s="8" t="n">
        <v>90078.34999999983</v>
      </c>
      <c r="F612" s="213" t="inlineStr">
        <is>
          <t>MANUTENÇÃO/PEÇAS  VEICULOS</t>
        </is>
      </c>
      <c r="G612" s="172">
        <f>YEAR(A612)</f>
        <v/>
      </c>
      <c r="H612" s="214">
        <f>MONTH(A612)</f>
        <v/>
      </c>
      <c r="I612" s="179">
        <f>INDEX(mês[],Consolidado!H612,2)</f>
        <v/>
      </c>
      <c r="J612" s="179" t="inlineStr">
        <is>
          <t>ITAU</t>
        </is>
      </c>
      <c r="K612" s="179" t="inlineStr">
        <is>
          <t>A IDEAL</t>
        </is>
      </c>
    </row>
    <row r="613" hidden="1" s="180">
      <c r="A613" s="17" t="n">
        <v>45679</v>
      </c>
      <c r="B613" s="179" t="inlineStr">
        <is>
          <t>DESPESAS OBRA ETERNIT - MANUTENÇÃO/PEÇAS  VEICULOS (13,04%);
REFEIÇÕES COLABORADORES (26,44%);
SERVIÇO MOTOBOY / UBER  (10,33%);
MATERIAIS DE CONSUMO EM OBRAS  (60,33%);</t>
        </is>
      </c>
      <c r="C613" s="8" t="n"/>
      <c r="D613" s="8" t="n">
        <v>72.97</v>
      </c>
      <c r="E613" s="8" t="n">
        <v>90005.37999999983</v>
      </c>
      <c r="F613" s="213" t="inlineStr">
        <is>
          <t>REFEIÇÕES COLABORADORES</t>
        </is>
      </c>
      <c r="G613" s="172">
        <f>YEAR(A613)</f>
        <v/>
      </c>
      <c r="H613" s="214">
        <f>MONTH(A613)</f>
        <v/>
      </c>
      <c r="I613" s="179">
        <f>INDEX(mês[],Consolidado!H613,2)</f>
        <v/>
      </c>
      <c r="J613" s="179" t="inlineStr">
        <is>
          <t>ITAU</t>
        </is>
      </c>
      <c r="K613" s="179" t="inlineStr">
        <is>
          <t>A IDEAL</t>
        </is>
      </c>
    </row>
    <row r="614" hidden="1" s="180">
      <c r="A614" s="17" t="n">
        <v>45679</v>
      </c>
      <c r="B614" s="179" t="inlineStr">
        <is>
          <t>DESPESAS OBRA ETERNIT - MANUTENÇÃO/PEÇAS  VEICULOS (13,04%);
REFEIÇÕES COLABORADORES (26,44%);
SERVIÇO MOTOBOY / UBER  (10,33%);
MATERIAIS DE CONSUMO EM OBRAS  (60,33%);</t>
        </is>
      </c>
      <c r="C614" s="8" t="n"/>
      <c r="D614" s="8" t="n">
        <v>28.51</v>
      </c>
      <c r="E614" s="8" t="n">
        <v>89976.86999999984</v>
      </c>
      <c r="F614" s="213" t="inlineStr">
        <is>
          <t xml:space="preserve">SERVIÇO MOTOBOY / UBER </t>
        </is>
      </c>
      <c r="G614" s="172">
        <f>YEAR(A614)</f>
        <v/>
      </c>
      <c r="H614" s="214">
        <f>MONTH(A614)</f>
        <v/>
      </c>
      <c r="I614" s="179">
        <f>INDEX(mês[],Consolidado!H614,2)</f>
        <v/>
      </c>
      <c r="J614" s="179" t="inlineStr">
        <is>
          <t>ITAU</t>
        </is>
      </c>
      <c r="K614" s="179" t="inlineStr">
        <is>
          <t>A IDEAL</t>
        </is>
      </c>
    </row>
    <row r="615" hidden="1" s="180">
      <c r="A615" s="17" t="n">
        <v>45679</v>
      </c>
      <c r="B615" s="179" t="inlineStr">
        <is>
          <t>DESPESAS OBRA ETERNIT - MANUTENÇÃO/PEÇAS  VEICULOS (13,04%);
REFEIÇÕES COLABORADORES (26,44%);
SERVIÇO MOTOBOY / UBER  (10,33%);
MATERIAIS DE CONSUMO EM OBRAS  (60,33%);</t>
        </is>
      </c>
      <c r="C615" s="8" t="n"/>
      <c r="D615" s="8" t="n">
        <v>138.53</v>
      </c>
      <c r="E615" s="8" t="n">
        <v>89838.33999999984</v>
      </c>
      <c r="F615" s="213" t="inlineStr">
        <is>
          <t xml:space="preserve">MATERIAIS DE CONSUMO EM OBRAS </t>
        </is>
      </c>
      <c r="G615" s="172">
        <f>YEAR(A615)</f>
        <v/>
      </c>
      <c r="H615" s="214">
        <f>MONTH(A615)</f>
        <v/>
      </c>
      <c r="I615" s="179">
        <f>INDEX(mês[],Consolidado!H615,2)</f>
        <v/>
      </c>
      <c r="J615" s="179" t="inlineStr">
        <is>
          <t>ITAU</t>
        </is>
      </c>
      <c r="K615" s="179" t="inlineStr">
        <is>
          <t>A IDEAL</t>
        </is>
      </c>
    </row>
    <row r="616" hidden="1" s="180">
      <c r="A616" s="17" t="n">
        <v>45679</v>
      </c>
      <c r="B616" s="179" t="inlineStr">
        <is>
          <t>DESPESAS OBRA ETERNIT - MANUTENÇÃO/PEÇAS  VEICULOS (11,84%);
REFEIÇÕES COLABORADORES (24,01%);
SERVIÇO MOTOBOY / UBER  (9,38%);
MATERIAIS DE CONSUMO EM OBRAS  (54,77%);</t>
        </is>
      </c>
      <c r="C616" s="8" t="n"/>
      <c r="D616" s="8" t="n">
        <v>35.99</v>
      </c>
      <c r="E616" s="8" t="n">
        <v>89802.34999999983</v>
      </c>
      <c r="F616" s="213" t="inlineStr">
        <is>
          <t>MANUTENÇÃO/PEÇAS  VEICULOS</t>
        </is>
      </c>
      <c r="G616" s="172">
        <f>YEAR(A616)</f>
        <v/>
      </c>
      <c r="H616" s="214">
        <f>MONTH(A616)</f>
        <v/>
      </c>
      <c r="I616" s="179">
        <f>INDEX(mês[],Consolidado!H616,2)</f>
        <v/>
      </c>
      <c r="J616" s="179" t="inlineStr">
        <is>
          <t>ITAU</t>
        </is>
      </c>
      <c r="K616" s="179" t="inlineStr">
        <is>
          <t>A IDEAL</t>
        </is>
      </c>
    </row>
    <row r="617" hidden="1" s="180">
      <c r="A617" s="17" t="n">
        <v>45679</v>
      </c>
      <c r="B617" s="179" t="inlineStr">
        <is>
          <t>DESPESAS OBRA ETERNIT - MANUTENÇÃO/PEÇAS  VEICULOS (11,84%);
REFEIÇÕES COLABORADORES (24,01%);
SERVIÇO MOTOBOY / UBER  (9,38%);
MATERIAIS DE CONSUMO EM OBRAS  (54,77%);</t>
        </is>
      </c>
      <c r="C617" s="8" t="n"/>
      <c r="D617" s="8" t="n">
        <v>72.98</v>
      </c>
      <c r="E617" s="8" t="n">
        <v>89729.36999999984</v>
      </c>
      <c r="F617" s="213" t="inlineStr">
        <is>
          <t>REFEIÇÕES COLABORADORES</t>
        </is>
      </c>
      <c r="G617" s="172">
        <f>YEAR(A617)</f>
        <v/>
      </c>
      <c r="H617" s="214">
        <f>MONTH(A617)</f>
        <v/>
      </c>
      <c r="I617" s="179">
        <f>INDEX(mês[],Consolidado!H617,2)</f>
        <v/>
      </c>
      <c r="J617" s="179" t="inlineStr">
        <is>
          <t>ITAU</t>
        </is>
      </c>
      <c r="K617" s="179" t="inlineStr">
        <is>
          <t>A IDEAL</t>
        </is>
      </c>
    </row>
    <row r="618" hidden="1" s="180">
      <c r="A618" s="17" t="n">
        <v>45679</v>
      </c>
      <c r="B618" s="179" t="inlineStr">
        <is>
          <t>DESPESAS OBRA ETERNIT - MANUTENÇÃO/PEÇAS  VEICULOS (11,84%);
REFEIÇÕES COLABORADORES (24,01%);
SERVIÇO MOTOBOY / UBER  (9,38%);
MATERIAIS DE CONSUMO EM OBRAS  (54,77%);</t>
        </is>
      </c>
      <c r="C618" s="8" t="n"/>
      <c r="D618" s="8" t="n">
        <v>28.51</v>
      </c>
      <c r="E618" s="8" t="n">
        <v>89700.85999999984</v>
      </c>
      <c r="F618" s="213" t="inlineStr">
        <is>
          <t xml:space="preserve">SERVIÇO MOTOBOY / UBER </t>
        </is>
      </c>
      <c r="G618" s="172">
        <f>YEAR(A618)</f>
        <v/>
      </c>
      <c r="H618" s="214">
        <f>MONTH(A618)</f>
        <v/>
      </c>
      <c r="I618" s="179">
        <f>INDEX(mês[],Consolidado!H618,2)</f>
        <v/>
      </c>
      <c r="J618" s="179" t="inlineStr">
        <is>
          <t>ITAU</t>
        </is>
      </c>
      <c r="K618" s="179" t="inlineStr">
        <is>
          <t>A IDEAL</t>
        </is>
      </c>
    </row>
    <row r="619" hidden="1" s="180">
      <c r="A619" s="17" t="n">
        <v>45679</v>
      </c>
      <c r="B619" s="179" t="inlineStr">
        <is>
          <t>DESPESAS OBRA ETERNIT - MANUTENÇÃO/PEÇAS  VEICULOS (11,84%);
REFEIÇÕES COLABORADORES (24,01%);
SERVIÇO MOTOBOY / UBER  (9,38%);
MATERIAIS DE CONSUMO EM OBRAS  (54,77%);</t>
        </is>
      </c>
      <c r="C619" s="8" t="n"/>
      <c r="D619" s="8" t="n">
        <v>166.5</v>
      </c>
      <c r="E619" s="8" t="n">
        <v>89534.35999999984</v>
      </c>
      <c r="F619" s="213" t="inlineStr">
        <is>
          <t xml:space="preserve">MATERIAIS DE CONSUMO EM OBRAS </t>
        </is>
      </c>
      <c r="G619" s="172">
        <f>YEAR(A619)</f>
        <v/>
      </c>
      <c r="H619" s="214">
        <f>MONTH(A619)</f>
        <v/>
      </c>
      <c r="I619" s="179">
        <f>INDEX(mês[],Consolidado!H619,2)</f>
        <v/>
      </c>
      <c r="J619" s="179" t="inlineStr">
        <is>
          <t>ITAU</t>
        </is>
      </c>
      <c r="K619" s="179" t="inlineStr">
        <is>
          <t>A IDEAL</t>
        </is>
      </c>
    </row>
    <row r="620" hidden="1" s="180">
      <c r="A620" s="17" t="n">
        <v>45680</v>
      </c>
      <c r="B620" s="179" t="inlineStr">
        <is>
          <t>REPARCELAMENTO / CARTAO DE CREDITO - DESPESA CARTAO DE CREDITO  (100,00%);</t>
        </is>
      </c>
      <c r="C620" s="8" t="n"/>
      <c r="D620" s="8" t="n">
        <v>2942.71</v>
      </c>
      <c r="E620" s="8" t="n">
        <v>86591.64999999983</v>
      </c>
      <c r="F620" s="213" t="inlineStr">
        <is>
          <t xml:space="preserve">Parcelamento de Impostos Exercicio Anterior </t>
        </is>
      </c>
      <c r="G620" s="172">
        <f>YEAR(A620)</f>
        <v/>
      </c>
      <c r="H620" s="214">
        <f>MONTH(A620)</f>
        <v/>
      </c>
      <c r="I620" s="179">
        <f>INDEX(mês[],Consolidado!H620,2)</f>
        <v/>
      </c>
      <c r="J620" s="179" t="inlineStr">
        <is>
          <t>ITAU</t>
        </is>
      </c>
      <c r="K620" s="179" t="inlineStr">
        <is>
          <t>A IDEAL</t>
        </is>
      </c>
    </row>
    <row r="621" hidden="1" s="180">
      <c r="A621" s="17" t="n">
        <v>45680</v>
      </c>
      <c r="B621" s="179" t="inlineStr">
        <is>
          <t>REFEIÇÕES COLABORADORES - REFEIÇÕES COLABORADORES (100,00%);</t>
        </is>
      </c>
      <c r="C621" s="8" t="n"/>
      <c r="D621" s="8" t="n">
        <v>80</v>
      </c>
      <c r="E621" s="8" t="n">
        <v>86511.64999999983</v>
      </c>
      <c r="F621" s="213" t="inlineStr">
        <is>
          <t>REFEIÇÕES COLABORADORES</t>
        </is>
      </c>
      <c r="G621" s="172">
        <f>YEAR(A621)</f>
        <v/>
      </c>
      <c r="H621" s="214">
        <f>MONTH(A621)</f>
        <v/>
      </c>
      <c r="I621" s="179">
        <f>INDEX(mês[],Consolidado!H621,2)</f>
        <v/>
      </c>
      <c r="J621" s="179" t="inlineStr">
        <is>
          <t>ITAU</t>
        </is>
      </c>
      <c r="K621" s="179" t="inlineStr">
        <is>
          <t>A IDEAL</t>
        </is>
      </c>
    </row>
    <row r="622" hidden="1" s="180">
      <c r="A622" s="17" t="n">
        <v>45680</v>
      </c>
      <c r="B622" s="179" t="inlineStr">
        <is>
          <t>MARÇAL IMOVEIS - PIX  01.552.006/0001-34 - ALUGUEL ALOJAMENTO  (100,00%);</t>
        </is>
      </c>
      <c r="C622" s="8" t="n"/>
      <c r="D622" s="8" t="n">
        <v>3630</v>
      </c>
      <c r="E622" s="8" t="n">
        <v>82881.64999999983</v>
      </c>
      <c r="F622" s="213" t="inlineStr">
        <is>
          <t xml:space="preserve">ALUGUEL ALOJAMENTO </t>
        </is>
      </c>
      <c r="G622" s="172">
        <f>YEAR(A622)</f>
        <v/>
      </c>
      <c r="H622" s="214">
        <f>MONTH(A622)</f>
        <v/>
      </c>
      <c r="I622" s="179">
        <f>INDEX(mês[],Consolidado!H622,2)</f>
        <v/>
      </c>
      <c r="J622" s="179" t="inlineStr">
        <is>
          <t>ITAU</t>
        </is>
      </c>
      <c r="K622" s="179" t="inlineStr">
        <is>
          <t>A IDEAL</t>
        </is>
      </c>
    </row>
    <row r="623" hidden="1" s="180">
      <c r="A623" s="17" t="n">
        <v>45680</v>
      </c>
      <c r="B623" s="179" t="inlineStr">
        <is>
          <t>COMBUSTÍVEL ADM EDUARDO - COMBUSTIVEL VEICULOS (100,00%);</t>
        </is>
      </c>
      <c r="C623" s="8" t="n"/>
      <c r="D623" s="8" t="n">
        <v>156.66</v>
      </c>
      <c r="E623" s="8" t="n">
        <v>82724.98999999983</v>
      </c>
      <c r="F623" s="213" t="inlineStr">
        <is>
          <t>COMBUSTIVEL VEICULOS</t>
        </is>
      </c>
      <c r="G623" s="172">
        <f>YEAR(A623)</f>
        <v/>
      </c>
      <c r="H623" s="214">
        <f>MONTH(A623)</f>
        <v/>
      </c>
      <c r="I623" s="179">
        <f>INDEX(mês[],Consolidado!H623,2)</f>
        <v/>
      </c>
      <c r="J623" s="179" t="inlineStr">
        <is>
          <t>ITAU</t>
        </is>
      </c>
      <c r="K623" s="179" t="inlineStr">
        <is>
          <t>A IDEAL</t>
        </is>
      </c>
    </row>
    <row r="624" hidden="1" s="180">
      <c r="A624" s="17" t="n">
        <v>45680</v>
      </c>
      <c r="B624" s="179" t="inlineStr">
        <is>
          <t>FERRAMENTAS P/ APLICAÇÃO URETANO / DUPOL - MATERIAIS / FERRAMENTAS  MANUAIS  (100,00%);</t>
        </is>
      </c>
      <c r="C624" s="8" t="n"/>
      <c r="D624" s="8" t="n">
        <v>916.72</v>
      </c>
      <c r="E624" s="8" t="n">
        <v>81808.26999999983</v>
      </c>
      <c r="F624" s="213" t="inlineStr">
        <is>
          <t xml:space="preserve">MATERIAIS / FERRAMENTAS  MANUAIS </t>
        </is>
      </c>
      <c r="G624" s="172">
        <f>YEAR(A624)</f>
        <v/>
      </c>
      <c r="H624" s="214">
        <f>MONTH(A624)</f>
        <v/>
      </c>
      <c r="I624" s="179">
        <f>INDEX(mês[],Consolidado!H624,2)</f>
        <v/>
      </c>
      <c r="J624" s="179" t="inlineStr">
        <is>
          <t>ITAU</t>
        </is>
      </c>
      <c r="K624" s="179" t="inlineStr">
        <is>
          <t>A IDEAL</t>
        </is>
      </c>
    </row>
    <row r="625" hidden="1" s="180">
      <c r="A625" s="17" t="n">
        <v>45680</v>
      </c>
      <c r="B625" s="179" t="inlineStr">
        <is>
          <t>TANQUE DE PRESSÃO 10 LT P/ PINTURA VONDER - MAQUINAS / FERRAMENTAS PNEUMATICAS (100,00%);</t>
        </is>
      </c>
      <c r="C625" s="8" t="n"/>
      <c r="D625" s="8" t="n">
        <v>1828.4</v>
      </c>
      <c r="E625" s="8" t="n">
        <v>79979.86999999984</v>
      </c>
      <c r="F625" s="213" t="inlineStr">
        <is>
          <t>MAQUINAS / FERRAMENTAS PNEUMATICAS</t>
        </is>
      </c>
      <c r="G625" s="172">
        <f>YEAR(A625)</f>
        <v/>
      </c>
      <c r="H625" s="214">
        <f>MONTH(A625)</f>
        <v/>
      </c>
      <c r="I625" s="179">
        <f>INDEX(mês[],Consolidado!H625,2)</f>
        <v/>
      </c>
      <c r="J625" s="179" t="inlineStr">
        <is>
          <t>ITAU</t>
        </is>
      </c>
      <c r="K625" s="179" t="inlineStr">
        <is>
          <t>A IDEAL</t>
        </is>
      </c>
    </row>
    <row r="626" hidden="1" s="180">
      <c r="A626" s="17" t="n">
        <v>45681</v>
      </c>
      <c r="B626" s="179" t="inlineStr">
        <is>
          <t>SEGURO DE VIDA GENILDO - SEGURO DE VIDA GILVAN / GENILDO (100,00%);</t>
        </is>
      </c>
      <c r="C626" s="8" t="n"/>
      <c r="D626" s="8" t="n">
        <v>2716.48</v>
      </c>
      <c r="E626" s="8" t="n">
        <v>77263.38999999984</v>
      </c>
      <c r="F626" s="213" t="inlineStr">
        <is>
          <t xml:space="preserve">SEGUROS DE VIDA </t>
        </is>
      </c>
      <c r="G626" s="172">
        <f>YEAR(A626)</f>
        <v/>
      </c>
      <c r="H626" s="214">
        <f>MONTH(A626)</f>
        <v/>
      </c>
      <c r="I626" s="179">
        <f>INDEX(mês[],Consolidado!H626,2)</f>
        <v/>
      </c>
      <c r="J626" s="179" t="inlineStr">
        <is>
          <t>ITAU</t>
        </is>
      </c>
      <c r="K626" s="179" t="inlineStr">
        <is>
          <t>A IDEAL</t>
        </is>
      </c>
    </row>
    <row r="627" hidden="1" s="180">
      <c r="A627" s="17" t="n">
        <v>45681</v>
      </c>
      <c r="B627" s="179" t="inlineStr">
        <is>
          <t>SEGURO DE VIDA GILVAN - SEGURO DE VIDA GILVAN / GENILDO (100,00%);</t>
        </is>
      </c>
      <c r="C627" s="8" t="n"/>
      <c r="D627" s="8" t="n">
        <v>2370.83</v>
      </c>
      <c r="E627" s="8" t="n">
        <v>74892.55999999984</v>
      </c>
      <c r="F627" s="213" t="inlineStr">
        <is>
          <t xml:space="preserve">SEGUROS DE VIDA </t>
        </is>
      </c>
      <c r="G627" s="172">
        <f>YEAR(A627)</f>
        <v/>
      </c>
      <c r="H627" s="214">
        <f>MONTH(A627)</f>
        <v/>
      </c>
      <c r="I627" s="179">
        <f>INDEX(mês[],Consolidado!H627,2)</f>
        <v/>
      </c>
      <c r="J627" s="179" t="inlineStr">
        <is>
          <t>ITAU</t>
        </is>
      </c>
      <c r="K627" s="179" t="inlineStr">
        <is>
          <t>A IDEAL</t>
        </is>
      </c>
    </row>
    <row r="628" hidden="1" s="180">
      <c r="A628" s="17" t="n">
        <v>45681</v>
      </c>
      <c r="B628" s="179" t="inlineStr">
        <is>
          <t>COMBUSTÍVEL - COMBUSTIVEL VEICULOS (100,00%);</t>
        </is>
      </c>
      <c r="C628" s="8" t="n"/>
      <c r="D628" s="8" t="n">
        <v>675.51</v>
      </c>
      <c r="E628" s="8" t="n">
        <v>74217.04999999984</v>
      </c>
      <c r="F628" s="213" t="inlineStr">
        <is>
          <t>COMBUSTIVEL VEICULOS</t>
        </is>
      </c>
      <c r="G628" s="172">
        <f>YEAR(A628)</f>
        <v/>
      </c>
      <c r="H628" s="214">
        <f>MONTH(A628)</f>
        <v/>
      </c>
      <c r="I628" s="179">
        <f>INDEX(mês[],Consolidado!H628,2)</f>
        <v/>
      </c>
      <c r="J628" s="179" t="inlineStr">
        <is>
          <t>ITAU</t>
        </is>
      </c>
      <c r="K628" s="179" t="inlineStr">
        <is>
          <t>A IDEAL</t>
        </is>
      </c>
    </row>
    <row r="629" hidden="1" s="180">
      <c r="A629" s="17" t="n">
        <v>45681</v>
      </c>
      <c r="B629" s="179" t="inlineStr">
        <is>
          <t>REFEIÇÕES COLABORADORES REF. 01/01 A 15/01 - REFEIÇÕES COLABORADORES (100,00%);</t>
        </is>
      </c>
      <c r="C629" s="8" t="n"/>
      <c r="D629" s="8" t="n">
        <v>3880</v>
      </c>
      <c r="E629" s="8" t="n">
        <v>70337.04999999984</v>
      </c>
      <c r="F629" s="213" t="inlineStr">
        <is>
          <t>REFEIÇÕES COLABORADORES</t>
        </is>
      </c>
      <c r="G629" s="172">
        <f>YEAR(A629)</f>
        <v/>
      </c>
      <c r="H629" s="214">
        <f>MONTH(A629)</f>
        <v/>
      </c>
      <c r="I629" s="179">
        <f>INDEX(mês[],Consolidado!H629,2)</f>
        <v/>
      </c>
      <c r="J629" s="179" t="inlineStr">
        <is>
          <t>ITAU</t>
        </is>
      </c>
      <c r="K629" s="179" t="inlineStr">
        <is>
          <t>A IDEAL</t>
        </is>
      </c>
    </row>
    <row r="630" hidden="1" s="180">
      <c r="A630" s="17" t="n">
        <v>45681</v>
      </c>
      <c r="B630" s="179" t="inlineStr">
        <is>
          <t>PIS REF. MÊS 12/2024 - PIS (100,00%);</t>
        </is>
      </c>
      <c r="C630" s="8" t="n"/>
      <c r="D630" s="8" t="n">
        <v>15499.36</v>
      </c>
      <c r="E630" s="8" t="n">
        <v>54837.68999999984</v>
      </c>
      <c r="F630" s="213" t="inlineStr">
        <is>
          <t>PIS</t>
        </is>
      </c>
      <c r="G630" s="172">
        <f>YEAR(A630)</f>
        <v/>
      </c>
      <c r="H630" s="214">
        <f>MONTH(A630)</f>
        <v/>
      </c>
      <c r="I630" s="179">
        <f>INDEX(mês[],Consolidado!H630,2)</f>
        <v/>
      </c>
      <c r="J630" s="179" t="inlineStr">
        <is>
          <t>ITAU</t>
        </is>
      </c>
      <c r="K630" s="179" t="inlineStr">
        <is>
          <t>A IDEAL</t>
        </is>
      </c>
    </row>
    <row r="631" hidden="1" s="180">
      <c r="A631" s="17" t="n">
        <v>45681</v>
      </c>
      <c r="B631" s="179" t="inlineStr">
        <is>
          <t>COFINS REF. MÊS 12/2024 - COFINS  (100,00%);</t>
        </is>
      </c>
      <c r="C631" s="8" t="n"/>
      <c r="D631" s="8" t="n">
        <v>72886.85000000001</v>
      </c>
      <c r="E631" s="8" t="n">
        <v>-18049.16000000016</v>
      </c>
      <c r="F631" s="213" t="inlineStr">
        <is>
          <t xml:space="preserve">COFINS </t>
        </is>
      </c>
      <c r="G631" s="172">
        <f>YEAR(A631)</f>
        <v/>
      </c>
      <c r="H631" s="214">
        <f>MONTH(A631)</f>
        <v/>
      </c>
      <c r="I631" s="179">
        <f>INDEX(mês[],Consolidado!H631,2)</f>
        <v/>
      </c>
      <c r="J631" s="179" t="inlineStr">
        <is>
          <t>ITAU</t>
        </is>
      </c>
      <c r="K631" s="179" t="inlineStr">
        <is>
          <t>A IDEAL</t>
        </is>
      </c>
    </row>
    <row r="632" hidden="1" s="180">
      <c r="A632" s="17" t="n">
        <v>45681</v>
      </c>
      <c r="B632" s="179" t="inlineStr">
        <is>
          <t>TRANSPORTE COLABORADORES - TRANSPORTE DE COLABORADORES  (100,00%);</t>
        </is>
      </c>
      <c r="C632" s="8" t="n"/>
      <c r="D632" s="8" t="n">
        <v>26000</v>
      </c>
      <c r="E632" s="8" t="n">
        <v>-44049.16000000016</v>
      </c>
      <c r="F632" s="213" t="inlineStr">
        <is>
          <t xml:space="preserve">TRANSPORTE DE COLABORADORES </t>
        </is>
      </c>
      <c r="G632" s="172">
        <f>YEAR(A632)</f>
        <v/>
      </c>
      <c r="H632" s="214">
        <f>MONTH(A632)</f>
        <v/>
      </c>
      <c r="I632" s="179">
        <f>INDEX(mês[],Consolidado!H632,2)</f>
        <v/>
      </c>
      <c r="J632" s="179" t="inlineStr">
        <is>
          <t>ITAU</t>
        </is>
      </c>
      <c r="K632" s="179" t="inlineStr">
        <is>
          <t>A IDEAL</t>
        </is>
      </c>
    </row>
    <row r="633" hidden="1" s="180">
      <c r="A633" s="17" t="n">
        <v>45681</v>
      </c>
      <c r="B633" s="179" t="inlineStr">
        <is>
          <t>LOCAÇÃO ANDAIMES - LOCAÇÃO ANDAIMES (100,00%);</t>
        </is>
      </c>
      <c r="C633" s="8" t="n"/>
      <c r="D633" s="8" t="n">
        <v>199.95</v>
      </c>
      <c r="E633" s="8" t="n">
        <v>-44249.11000000016</v>
      </c>
      <c r="F633" s="213" t="inlineStr">
        <is>
          <t>LOCAÇÃO ANDAIMES</t>
        </is>
      </c>
      <c r="G633" s="172">
        <f>YEAR(A633)</f>
        <v/>
      </c>
      <c r="H633" s="214">
        <f>MONTH(A633)</f>
        <v/>
      </c>
      <c r="I633" s="179">
        <f>INDEX(mês[],Consolidado!H633,2)</f>
        <v/>
      </c>
      <c r="J633" s="179" t="inlineStr">
        <is>
          <t>ITAU</t>
        </is>
      </c>
      <c r="K633" s="179" t="inlineStr">
        <is>
          <t>A IDEAL</t>
        </is>
      </c>
    </row>
    <row r="634" hidden="1" s="180">
      <c r="A634" s="17" t="n">
        <v>45681</v>
      </c>
      <c r="B634" s="179" t="inlineStr">
        <is>
          <t>MATERIAL DE CONSUMO - FLAP-DISC - MATERIAIS DE CONSUMO EM OBRAS  (100,00%);</t>
        </is>
      </c>
      <c r="C634" s="8" t="n"/>
      <c r="D634" s="8" t="n">
        <v>455</v>
      </c>
      <c r="E634" s="8" t="n">
        <v>-44704.11000000016</v>
      </c>
      <c r="F634" s="213" t="inlineStr">
        <is>
          <t xml:space="preserve">MATERIAIS DE CONSUMO EM OBRAS </t>
        </is>
      </c>
      <c r="G634" s="172">
        <f>YEAR(A634)</f>
        <v/>
      </c>
      <c r="H634" s="214">
        <f>MONTH(A634)</f>
        <v/>
      </c>
      <c r="I634" s="179">
        <f>INDEX(mês[],Consolidado!H634,2)</f>
        <v/>
      </c>
      <c r="J634" s="179" t="inlineStr">
        <is>
          <t>ITAU</t>
        </is>
      </c>
      <c r="K634" s="179" t="inlineStr">
        <is>
          <t>A IDEAL</t>
        </is>
      </c>
    </row>
    <row r="635" hidden="1" s="180">
      <c r="A635" s="17" t="n">
        <v>45681</v>
      </c>
      <c r="B635" s="179" t="inlineStr">
        <is>
          <t>REFEIÇÕES COLABORADORES - REFEIÇÕES COLABORADORES (100,00%);</t>
        </is>
      </c>
      <c r="C635" s="8" t="n"/>
      <c r="D635" s="8" t="n">
        <v>96</v>
      </c>
      <c r="E635" s="8" t="n">
        <v>-44800.11000000016</v>
      </c>
      <c r="F635" s="213" t="inlineStr">
        <is>
          <t>REFEIÇÕES COLABORADORES</t>
        </is>
      </c>
      <c r="G635" s="172">
        <f>YEAR(A635)</f>
        <v/>
      </c>
      <c r="H635" s="214">
        <f>MONTH(A635)</f>
        <v/>
      </c>
      <c r="I635" s="179">
        <f>INDEX(mês[],Consolidado!H635,2)</f>
        <v/>
      </c>
      <c r="J635" s="179" t="inlineStr">
        <is>
          <t>ITAU</t>
        </is>
      </c>
      <c r="K635" s="179" t="inlineStr">
        <is>
          <t>A IDEAL</t>
        </is>
      </c>
    </row>
    <row r="636" hidden="1" s="180">
      <c r="A636" s="17" t="n">
        <v>45681</v>
      </c>
      <c r="B636" s="179" t="inlineStr">
        <is>
          <t>DESPESA VIAGEM - REFEIÇÃO CARLOS - REFEIÇÕES COLABORADORES (100,00%);</t>
        </is>
      </c>
      <c r="C636" s="8" t="n"/>
      <c r="D636" s="8" t="n">
        <v>120</v>
      </c>
      <c r="E636" s="8" t="n">
        <v>-44920.11000000016</v>
      </c>
      <c r="F636" s="213" t="inlineStr">
        <is>
          <t>REFEIÇÕES COLABORADORES</t>
        </is>
      </c>
      <c r="G636" s="172">
        <f>YEAR(A636)</f>
        <v/>
      </c>
      <c r="H636" s="214">
        <f>MONTH(A636)</f>
        <v/>
      </c>
      <c r="I636" s="179">
        <f>INDEX(mês[],Consolidado!H636,2)</f>
        <v/>
      </c>
      <c r="J636" s="179" t="inlineStr">
        <is>
          <t>ITAU</t>
        </is>
      </c>
      <c r="K636" s="179" t="inlineStr">
        <is>
          <t>A IDEAL</t>
        </is>
      </c>
    </row>
    <row r="637" hidden="1" s="180">
      <c r="A637" s="17" t="n">
        <v>45681</v>
      </c>
      <c r="B637" s="179" t="inlineStr">
        <is>
          <t>TORNEIRAS E MATERIAIS DE ACABAMENTO - MOVEIS OBRAS  (100,00%);</t>
        </is>
      </c>
      <c r="C637" s="8" t="n"/>
      <c r="D637" s="8" t="n">
        <v>240</v>
      </c>
      <c r="E637" s="8" t="n">
        <v>-45160.11000000016</v>
      </c>
      <c r="F637" s="213" t="inlineStr">
        <is>
          <t xml:space="preserve">MOVEIS OBRAS </t>
        </is>
      </c>
      <c r="G637" s="172">
        <f>YEAR(A637)</f>
        <v/>
      </c>
      <c r="H637" s="214">
        <f>MONTH(A637)</f>
        <v/>
      </c>
      <c r="I637" s="179">
        <f>INDEX(mês[],Consolidado!H637,2)</f>
        <v/>
      </c>
      <c r="J637" s="179" t="inlineStr">
        <is>
          <t>ITAU</t>
        </is>
      </c>
      <c r="K637" s="179" t="inlineStr">
        <is>
          <t>A IDEAL</t>
        </is>
      </c>
    </row>
    <row r="638" hidden="1" s="180">
      <c r="A638" s="17" t="n">
        <v>45681</v>
      </c>
      <c r="B638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38" s="8" t="n"/>
      <c r="D638" s="8" t="n">
        <v>164.32</v>
      </c>
      <c r="E638" s="8" t="n">
        <v>-45324.43000000016</v>
      </c>
      <c r="F638" s="213" t="inlineStr">
        <is>
          <t>MANUTENÇÃO/PEÇAS  VEICULOS</t>
        </is>
      </c>
      <c r="G638" s="172">
        <f>YEAR(A638)</f>
        <v/>
      </c>
      <c r="H638" s="214">
        <f>MONTH(A638)</f>
        <v/>
      </c>
      <c r="I638" s="179">
        <f>INDEX(mês[],Consolidado!H638,2)</f>
        <v/>
      </c>
      <c r="J638" s="179" t="inlineStr">
        <is>
          <t>ITAU</t>
        </is>
      </c>
      <c r="K638" s="179" t="inlineStr">
        <is>
          <t>A IDEAL</t>
        </is>
      </c>
    </row>
    <row r="639" hidden="1" s="180">
      <c r="A639" s="17" t="n">
        <v>45681</v>
      </c>
      <c r="B639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39" s="8" t="n"/>
      <c r="D639" s="8" t="n">
        <v>24.98</v>
      </c>
      <c r="E639" s="8" t="n">
        <v>-45349.41000000016</v>
      </c>
      <c r="F639" s="213" t="inlineStr">
        <is>
          <t>REFEIÇÕES COLABORADORES</t>
        </is>
      </c>
      <c r="G639" s="172">
        <f>YEAR(A639)</f>
        <v/>
      </c>
      <c r="H639" s="214">
        <f>MONTH(A639)</f>
        <v/>
      </c>
      <c r="I639" s="179">
        <f>INDEX(mês[],Consolidado!H639,2)</f>
        <v/>
      </c>
      <c r="J639" s="179" t="inlineStr">
        <is>
          <t>ITAU</t>
        </is>
      </c>
      <c r="K639" s="179" t="inlineStr">
        <is>
          <t>A IDEAL</t>
        </is>
      </c>
    </row>
    <row r="640" hidden="1" s="180">
      <c r="A640" s="17" t="n">
        <v>45681</v>
      </c>
      <c r="B640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40" s="8" t="n"/>
      <c r="D640" s="8" t="n">
        <v>179.94</v>
      </c>
      <c r="E640" s="8" t="n">
        <v>-45529.35000000017</v>
      </c>
      <c r="F640" s="213" t="inlineStr">
        <is>
          <t>BONIFICAÇOES</t>
        </is>
      </c>
      <c r="G640" s="172">
        <f>YEAR(A640)</f>
        <v/>
      </c>
      <c r="H640" s="214">
        <f>MONTH(A640)</f>
        <v/>
      </c>
      <c r="I640" s="179">
        <f>INDEX(mês[],Consolidado!H640,2)</f>
        <v/>
      </c>
      <c r="J640" s="179" t="inlineStr">
        <is>
          <t>ITAU</t>
        </is>
      </c>
      <c r="K640" s="179" t="inlineStr">
        <is>
          <t>A IDEAL</t>
        </is>
      </c>
    </row>
    <row r="641" hidden="1" s="180">
      <c r="A641" s="17" t="n">
        <v>45681</v>
      </c>
      <c r="B641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41" s="8" t="n"/>
      <c r="D641" s="8" t="n">
        <v>270.38</v>
      </c>
      <c r="E641" s="8" t="n">
        <v>-45799.73000000016</v>
      </c>
      <c r="F641" s="213" t="inlineStr">
        <is>
          <t xml:space="preserve">INTERNET OBRAS </t>
        </is>
      </c>
      <c r="G641" s="172">
        <f>YEAR(A641)</f>
        <v/>
      </c>
      <c r="H641" s="214">
        <f>MONTH(A641)</f>
        <v/>
      </c>
      <c r="I641" s="179">
        <f>INDEX(mês[],Consolidado!H641,2)</f>
        <v/>
      </c>
      <c r="J641" s="179" t="inlineStr">
        <is>
          <t>ITAU</t>
        </is>
      </c>
      <c r="K641" s="179" t="inlineStr">
        <is>
          <t>A IDEAL</t>
        </is>
      </c>
    </row>
    <row r="642" hidden="1" s="180">
      <c r="A642" s="17" t="n">
        <v>45681</v>
      </c>
      <c r="B642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42" s="8" t="n"/>
      <c r="D642" s="8" t="n">
        <v>718.4299999999999</v>
      </c>
      <c r="E642" s="8" t="n">
        <v>-46518.16000000016</v>
      </c>
      <c r="F642" s="213" t="inlineStr">
        <is>
          <t xml:space="preserve">MATERIAIS DE CONSUMO EM OBRAS </t>
        </is>
      </c>
      <c r="G642" s="172">
        <f>YEAR(A642)</f>
        <v/>
      </c>
      <c r="H642" s="214">
        <f>MONTH(A642)</f>
        <v/>
      </c>
      <c r="I642" s="179">
        <f>INDEX(mês[],Consolidado!H642,2)</f>
        <v/>
      </c>
      <c r="J642" s="179" t="inlineStr">
        <is>
          <t>ITAU</t>
        </is>
      </c>
      <c r="K642" s="179" t="inlineStr">
        <is>
          <t>A IDEAL</t>
        </is>
      </c>
    </row>
    <row r="643" hidden="1" s="180">
      <c r="A643" s="17" t="n">
        <v>45681</v>
      </c>
      <c r="B643" s="179" t="inlineStr">
        <is>
          <t>DESP. REF. 06/01 A 12/01 - MANUTENÇÃO/PEÇAS  VEICULOS (89,39%);
MATERIAIS DE CONSUMO EM OBRAS  (10,61%);</t>
        </is>
      </c>
      <c r="C643" s="8" t="n"/>
      <c r="D643" s="8" t="n">
        <v>674</v>
      </c>
      <c r="E643" s="8" t="n">
        <v>-47192.16000000016</v>
      </c>
      <c r="F643" s="213" t="inlineStr">
        <is>
          <t>MANUTENÇÃO/PEÇAS  VEICULOS</t>
        </is>
      </c>
      <c r="G643" s="172">
        <f>YEAR(A643)</f>
        <v/>
      </c>
      <c r="H643" s="214">
        <f>MONTH(A643)</f>
        <v/>
      </c>
      <c r="I643" s="179">
        <f>INDEX(mês[],Consolidado!H643,2)</f>
        <v/>
      </c>
      <c r="J643" s="179" t="inlineStr">
        <is>
          <t>ITAU</t>
        </is>
      </c>
      <c r="K643" s="179" t="inlineStr">
        <is>
          <t>A IDEAL</t>
        </is>
      </c>
    </row>
    <row r="644" hidden="1" s="180">
      <c r="A644" s="17" t="n">
        <v>45681</v>
      </c>
      <c r="B644" s="179" t="inlineStr">
        <is>
          <t>DESP. REF. 06/01 A 12/01 - MANUTENÇÃO/PEÇAS  VEICULOS (89,39%);
MATERIAIS DE CONSUMO EM OBRAS  (10,61%);</t>
        </is>
      </c>
      <c r="C644" s="8" t="n"/>
      <c r="D644" s="8" t="n">
        <v>80</v>
      </c>
      <c r="E644" s="8" t="n">
        <v>-47272.16000000016</v>
      </c>
      <c r="F644" s="213" t="inlineStr">
        <is>
          <t xml:space="preserve">MATERIAIS DE CONSUMO EM OBRAS </t>
        </is>
      </c>
      <c r="G644" s="172">
        <f>YEAR(A644)</f>
        <v/>
      </c>
      <c r="H644" s="214">
        <f>MONTH(A644)</f>
        <v/>
      </c>
      <c r="I644" s="179">
        <f>INDEX(mês[],Consolidado!H644,2)</f>
        <v/>
      </c>
      <c r="J644" s="179" t="inlineStr">
        <is>
          <t>ITAU</t>
        </is>
      </c>
      <c r="K644" s="179" t="inlineStr">
        <is>
          <t>A IDEAL</t>
        </is>
      </c>
    </row>
    <row r="645" hidden="1" s="180">
      <c r="A645" s="17" t="n">
        <v>45681</v>
      </c>
      <c r="B645" s="179" t="inlineStr">
        <is>
          <t>DESP. REF. 16/12 A 28/12 - MANUTENÇÃO/PEÇAS  VEICULOS (15,49%);
COMBUSTIVEL VEICULOS (60,82%);
MATERIAIS DE CONSUMO EM OBRAS  (23,70%);</t>
        </is>
      </c>
      <c r="C645" s="8" t="n"/>
      <c r="D645" s="8" t="n">
        <v>471.05</v>
      </c>
      <c r="E645" s="8" t="n">
        <v>-47743.21000000017</v>
      </c>
      <c r="F645" s="213" t="inlineStr">
        <is>
          <t>MANUTENÇÃO/PEÇAS  VEICULOS</t>
        </is>
      </c>
      <c r="G645" s="172">
        <f>YEAR(A645)</f>
        <v/>
      </c>
      <c r="H645" s="214">
        <f>MONTH(A645)</f>
        <v/>
      </c>
      <c r="I645" s="179">
        <f>INDEX(mês[],Consolidado!H645,2)</f>
        <v/>
      </c>
      <c r="J645" s="179" t="inlineStr">
        <is>
          <t>ITAU</t>
        </is>
      </c>
      <c r="K645" s="179" t="inlineStr">
        <is>
          <t>A IDEAL</t>
        </is>
      </c>
    </row>
    <row r="646" hidden="1" s="180">
      <c r="A646" s="17" t="n">
        <v>45681</v>
      </c>
      <c r="B646" s="179" t="inlineStr">
        <is>
          <t>DESP. REF. 16/12 A 28/12 - MANUTENÇÃO/PEÇAS  VEICULOS (15,49%);
COMBUSTIVEL VEICULOS (60,82%);
MATERIAIS DE CONSUMO EM OBRAS  (23,70%);</t>
        </is>
      </c>
      <c r="C646" s="8" t="n"/>
      <c r="D646" s="8" t="n">
        <v>1849.53</v>
      </c>
      <c r="E646" s="8" t="n">
        <v>-49592.74000000017</v>
      </c>
      <c r="F646" s="213" t="inlineStr">
        <is>
          <t>COMBUSTIVEL VEICULOS</t>
        </is>
      </c>
      <c r="G646" s="172">
        <f>YEAR(A646)</f>
        <v/>
      </c>
      <c r="H646" s="214">
        <f>MONTH(A646)</f>
        <v/>
      </c>
      <c r="I646" s="179">
        <f>INDEX(mês[],Consolidado!H646,2)</f>
        <v/>
      </c>
      <c r="J646" s="179" t="inlineStr">
        <is>
          <t>ITAU</t>
        </is>
      </c>
      <c r="K646" s="179" t="inlineStr">
        <is>
          <t>A IDEAL</t>
        </is>
      </c>
    </row>
    <row r="647" hidden="1" s="180">
      <c r="A647" s="17" t="n">
        <v>45681</v>
      </c>
      <c r="B647" s="179" t="inlineStr">
        <is>
          <t>DESP. REF. 16/12 A 28/12 - MANUTENÇÃO/PEÇAS  VEICULOS (15,49%);
COMBUSTIVEL VEICULOS (60,82%);
MATERIAIS DE CONSUMO EM OBRAS  (23,70%);</t>
        </is>
      </c>
      <c r="C647" s="8" t="n"/>
      <c r="D647" s="8" t="n">
        <v>720.42</v>
      </c>
      <c r="E647" s="8" t="n">
        <v>-50313.16000000016</v>
      </c>
      <c r="F647" s="213" t="inlineStr">
        <is>
          <t xml:space="preserve">MATERIAIS DE CONSUMO EM OBRAS </t>
        </is>
      </c>
      <c r="G647" s="172">
        <f>YEAR(A647)</f>
        <v/>
      </c>
      <c r="H647" s="214">
        <f>MONTH(A647)</f>
        <v/>
      </c>
      <c r="I647" s="179">
        <f>INDEX(mês[],Consolidado!H647,2)</f>
        <v/>
      </c>
      <c r="J647" s="179" t="inlineStr">
        <is>
          <t>ITAU</t>
        </is>
      </c>
      <c r="K647" s="179" t="inlineStr">
        <is>
          <t>A IDEAL</t>
        </is>
      </c>
    </row>
    <row r="648" hidden="1" s="180">
      <c r="A648" s="17" t="n">
        <v>45681</v>
      </c>
      <c r="B648" s="179" t="inlineStr">
        <is>
          <t>DESP. VIAGEM DE GOIÂNIA X MARANHAO - COMBUSTIVEL VEICULOS (68,73%);
HOTEL COLABORADORES  (12,50%);
REFEIÇÕES COLABORADORES (10,87%);
PEDAGIOS  (7,91%);</t>
        </is>
      </c>
      <c r="C648" s="8" t="n"/>
      <c r="D648" s="8" t="n">
        <v>1265.09</v>
      </c>
      <c r="E648" s="8" t="n">
        <v>-51578.25000000016</v>
      </c>
      <c r="F648" s="213" t="inlineStr">
        <is>
          <t>COMBUSTIVEL VEICULOS</t>
        </is>
      </c>
      <c r="G648" s="172">
        <f>YEAR(A648)</f>
        <v/>
      </c>
      <c r="H648" s="214">
        <f>MONTH(A648)</f>
        <v/>
      </c>
      <c r="I648" s="179">
        <f>INDEX(mês[],Consolidado!H648,2)</f>
        <v/>
      </c>
      <c r="J648" s="179" t="inlineStr">
        <is>
          <t>ITAU</t>
        </is>
      </c>
      <c r="K648" s="179" t="inlineStr">
        <is>
          <t>A IDEAL</t>
        </is>
      </c>
    </row>
    <row r="649" hidden="1" s="180">
      <c r="A649" s="17" t="n">
        <v>45681</v>
      </c>
      <c r="B649" s="179" t="inlineStr">
        <is>
          <t>DESP. VIAGEM DE GOIÂNIA X MARANHAO - COMBUSTIVEL VEICULOS (68,73%);
HOTEL COLABORADORES  (12,50%);
REFEIÇÕES COLABORADORES (10,87%);
PEDAGIOS  (7,91%);</t>
        </is>
      </c>
      <c r="C649" s="8" t="n"/>
      <c r="D649" s="8" t="n">
        <v>230.08</v>
      </c>
      <c r="E649" s="8" t="n">
        <v>-51808.33000000016</v>
      </c>
      <c r="F649" s="213" t="inlineStr">
        <is>
          <t xml:space="preserve">HOTEL COLABORADORES </t>
        </is>
      </c>
      <c r="G649" s="172">
        <f>YEAR(A649)</f>
        <v/>
      </c>
      <c r="H649" s="214">
        <f>MONTH(A649)</f>
        <v/>
      </c>
      <c r="I649" s="179">
        <f>INDEX(mês[],Consolidado!H649,2)</f>
        <v/>
      </c>
      <c r="J649" s="179" t="inlineStr">
        <is>
          <t>ITAU</t>
        </is>
      </c>
      <c r="K649" s="179" t="inlineStr">
        <is>
          <t>A IDEAL</t>
        </is>
      </c>
    </row>
    <row r="650" hidden="1" s="180">
      <c r="A650" s="17" t="n">
        <v>45681</v>
      </c>
      <c r="B650" s="179" t="inlineStr">
        <is>
          <t>DESP. VIAGEM DE GOIÂNIA X MARANHAO - COMBUSTIVEL VEICULOS (68,73%);
HOTEL COLABORADORES  (12,50%);
REFEIÇÕES COLABORADORES (10,87%);
PEDAGIOS  (7,91%);</t>
        </is>
      </c>
      <c r="C650" s="8" t="n"/>
      <c r="D650" s="8" t="n">
        <v>200.08</v>
      </c>
      <c r="E650" s="8" t="n">
        <v>-52008.41000000016</v>
      </c>
      <c r="F650" s="213" t="inlineStr">
        <is>
          <t>REFEIÇÕES COLABORADORES</t>
        </is>
      </c>
      <c r="G650" s="172">
        <f>YEAR(A650)</f>
        <v/>
      </c>
      <c r="H650" s="214">
        <f>MONTH(A650)</f>
        <v/>
      </c>
      <c r="I650" s="179">
        <f>INDEX(mês[],Consolidado!H650,2)</f>
        <v/>
      </c>
      <c r="J650" s="179" t="inlineStr">
        <is>
          <t>ITAU</t>
        </is>
      </c>
      <c r="K650" s="179" t="inlineStr">
        <is>
          <t>A IDEAL</t>
        </is>
      </c>
    </row>
    <row r="651" hidden="1" s="180">
      <c r="A651" s="17" t="n">
        <v>45681</v>
      </c>
      <c r="B651" s="179" t="inlineStr">
        <is>
          <t>DESP. VIAGEM DE GOIÂNIA X MARANHAO - COMBUSTIVEL VEICULOS (68,73%);
HOTEL COLABORADORES  (12,50%);
REFEIÇÕES COLABORADORES (10,87%);
PEDAGIOS  (7,91%);</t>
        </is>
      </c>
      <c r="C651" s="8" t="n"/>
      <c r="D651" s="8" t="n">
        <v>145.42</v>
      </c>
      <c r="E651" s="8" t="n">
        <v>-52153.83000000016</v>
      </c>
      <c r="F651" s="213" t="inlineStr">
        <is>
          <t xml:space="preserve">PEDAGIOS </t>
        </is>
      </c>
      <c r="G651" s="172">
        <f>YEAR(A651)</f>
        <v/>
      </c>
      <c r="H651" s="214">
        <f>MONTH(A651)</f>
        <v/>
      </c>
      <c r="I651" s="179">
        <f>INDEX(mês[],Consolidado!H651,2)</f>
        <v/>
      </c>
      <c r="J651" s="179" t="inlineStr">
        <is>
          <t>ITAU</t>
        </is>
      </c>
      <c r="K651" s="179" t="inlineStr">
        <is>
          <t>A IDEAL</t>
        </is>
      </c>
    </row>
    <row r="652" hidden="1" s="180">
      <c r="A652" s="17" t="n">
        <v>45681</v>
      </c>
      <c r="B652" s="179" t="inlineStr">
        <is>
          <t>PASSAGEM RETORNO EDNALDO - PASSAGENS COLABORADORES (100,00%);</t>
        </is>
      </c>
      <c r="C652" s="8" t="n"/>
      <c r="D652" s="8" t="n">
        <v>250</v>
      </c>
      <c r="E652" s="8" t="n">
        <v>-52403.83000000016</v>
      </c>
      <c r="F652" s="213" t="inlineStr">
        <is>
          <t>PASSAGENS COLABORADORES</t>
        </is>
      </c>
      <c r="G652" s="172">
        <f>YEAR(A652)</f>
        <v/>
      </c>
      <c r="H652" s="214">
        <f>MONTH(A652)</f>
        <v/>
      </c>
      <c r="I652" s="179">
        <f>INDEX(mês[],Consolidado!H652,2)</f>
        <v/>
      </c>
      <c r="J652" s="179" t="inlineStr">
        <is>
          <t>ITAU</t>
        </is>
      </c>
      <c r="K652" s="179" t="inlineStr">
        <is>
          <t>A IDEAL</t>
        </is>
      </c>
    </row>
    <row r="653" hidden="1" s="180">
      <c r="A653" s="17" t="n">
        <v>45681</v>
      </c>
      <c r="B653" s="179" t="inlineStr">
        <is>
          <t>TRANSFERÊNCIA ENTRE BANCOS SAFRA X ITAÚ - Transferência entre Bancos (100,00%);</t>
        </is>
      </c>
      <c r="C653" s="8" t="n">
        <v>88386.21000000001</v>
      </c>
      <c r="E653" s="8" t="n">
        <v>35982.37999999984</v>
      </c>
      <c r="F653" s="213" t="inlineStr">
        <is>
          <t>Transferência Recebida</t>
        </is>
      </c>
      <c r="G653" s="172">
        <f>YEAR(A653)</f>
        <v/>
      </c>
      <c r="H653" s="214">
        <f>MONTH(A653)</f>
        <v/>
      </c>
      <c r="I653" s="179">
        <f>INDEX(mês[],Consolidado!H653,2)</f>
        <v/>
      </c>
      <c r="J653" s="179" t="inlineStr">
        <is>
          <t>ITAU</t>
        </is>
      </c>
      <c r="K653" s="179" t="inlineStr">
        <is>
          <t>A IDEAL</t>
        </is>
      </c>
    </row>
    <row r="654" hidden="1" s="180">
      <c r="A654" s="17" t="n">
        <v>45684</v>
      </c>
      <c r="B654" s="179" t="inlineStr">
        <is>
          <t>BM 01 SPOT PTC 0933-24 - Recebimento de Clientes (100,00%);</t>
        </is>
      </c>
      <c r="C654" s="8" t="n">
        <v>91216.86</v>
      </c>
      <c r="E654" s="8" t="n">
        <v>127199.2399999998</v>
      </c>
      <c r="F654" s="213" t="inlineStr">
        <is>
          <t>Recebimento de Clientes</t>
        </is>
      </c>
      <c r="G654" s="172">
        <f>YEAR(A654)</f>
        <v/>
      </c>
      <c r="H654" s="214">
        <f>MONTH(A654)</f>
        <v/>
      </c>
      <c r="I654" s="179">
        <f>INDEX(mês[],Consolidado!H654,2)</f>
        <v/>
      </c>
      <c r="J654" s="179" t="inlineStr">
        <is>
          <t>ITAU</t>
        </is>
      </c>
      <c r="K654" s="179" t="inlineStr">
        <is>
          <t>A IDEAL</t>
        </is>
      </c>
    </row>
    <row r="655" hidden="1" s="180">
      <c r="A655" s="17" t="n">
        <v>45684</v>
      </c>
      <c r="B655" s="179" t="inlineStr">
        <is>
          <t>ROTINA FOSFATO CATALÃO ENGENHARIA - Recebimento de Clientes (100,00%);</t>
        </is>
      </c>
      <c r="C655" s="8" t="n">
        <v>13498.81</v>
      </c>
      <c r="E655" s="8" t="n">
        <v>140698.0499999998</v>
      </c>
      <c r="F655" s="213" t="inlineStr">
        <is>
          <t>Recebimento de Clientes</t>
        </is>
      </c>
      <c r="G655" s="172">
        <f>YEAR(A655)</f>
        <v/>
      </c>
      <c r="H655" s="214">
        <f>MONTH(A655)</f>
        <v/>
      </c>
      <c r="I655" s="179">
        <f>INDEX(mês[],Consolidado!H655,2)</f>
        <v/>
      </c>
      <c r="J655" s="179" t="inlineStr">
        <is>
          <t>ITAU</t>
        </is>
      </c>
      <c r="K655" s="179" t="inlineStr">
        <is>
          <t>A IDEAL</t>
        </is>
      </c>
    </row>
    <row r="656" hidden="1" s="180">
      <c r="A656" s="17" t="n">
        <v>45684</v>
      </c>
      <c r="B656" s="179" t="inlineStr">
        <is>
          <t>ROTINA FOSFATO OUVIDOR ENGENHARIA - Recebimento de Clientes (100,00%);</t>
        </is>
      </c>
      <c r="C656" s="8" t="n">
        <v>26643.06</v>
      </c>
      <c r="E656" s="8" t="n">
        <v>167341.1099999998</v>
      </c>
      <c r="F656" s="213" t="inlineStr">
        <is>
          <t>Recebimento de Clientes</t>
        </is>
      </c>
      <c r="G656" s="172">
        <f>YEAR(A656)</f>
        <v/>
      </c>
      <c r="H656" s="214">
        <f>MONTH(A656)</f>
        <v/>
      </c>
      <c r="I656" s="179">
        <f>INDEX(mês[],Consolidado!H656,2)</f>
        <v/>
      </c>
      <c r="J656" s="179" t="inlineStr">
        <is>
          <t>ITAU</t>
        </is>
      </c>
      <c r="K656" s="179" t="inlineStr">
        <is>
          <t>A IDEAL</t>
        </is>
      </c>
    </row>
    <row r="657" hidden="1" s="180">
      <c r="A657" s="17" t="n">
        <v>45684</v>
      </c>
      <c r="B657" s="179" t="inlineStr">
        <is>
          <t>ROTINA NIOBIO OUVIDOR - Recebimento de Clientes (100,00%);</t>
        </is>
      </c>
      <c r="C657" s="8" t="n">
        <v>30164.19</v>
      </c>
      <c r="E657" s="8" t="n">
        <v>197505.2999999998</v>
      </c>
      <c r="F657" s="213" t="inlineStr">
        <is>
          <t>Recebimento de Clientes</t>
        </is>
      </c>
      <c r="G657" s="172">
        <f>YEAR(A657)</f>
        <v/>
      </c>
      <c r="H657" s="214">
        <f>MONTH(A657)</f>
        <v/>
      </c>
      <c r="I657" s="179">
        <f>INDEX(mês[],Consolidado!H657,2)</f>
        <v/>
      </c>
      <c r="J657" s="179" t="inlineStr">
        <is>
          <t>ITAU</t>
        </is>
      </c>
      <c r="K657" s="179" t="inlineStr">
        <is>
          <t>A IDEAL</t>
        </is>
      </c>
    </row>
    <row r="658" hidden="1" s="180">
      <c r="A658" s="17" t="n">
        <v>45684</v>
      </c>
      <c r="B658" s="179" t="inlineStr">
        <is>
          <t>ROTINA NIOBIO OUVIDOR - Recebimento de Clientes (100,00%);</t>
        </is>
      </c>
      <c r="C658" s="8" t="n">
        <v>15652.14</v>
      </c>
      <c r="E658" s="8" t="n">
        <v>213157.4399999998</v>
      </c>
      <c r="F658" s="213" t="inlineStr">
        <is>
          <t>Recebimento de Clientes</t>
        </is>
      </c>
      <c r="G658" s="172">
        <f>YEAR(A658)</f>
        <v/>
      </c>
      <c r="H658" s="214">
        <f>MONTH(A658)</f>
        <v/>
      </c>
      <c r="I658" s="179">
        <f>INDEX(mês[],Consolidado!H658,2)</f>
        <v/>
      </c>
      <c r="J658" s="179" t="inlineStr">
        <is>
          <t>ITAU</t>
        </is>
      </c>
      <c r="K658" s="179" t="inlineStr">
        <is>
          <t>A IDEAL</t>
        </is>
      </c>
    </row>
    <row r="659" hidden="1" s="180">
      <c r="A659" s="17" t="n">
        <v>45684</v>
      </c>
      <c r="B659" s="179" t="inlineStr">
        <is>
          <t>SPOT PTC 0939-24 - Recebimento de Clientes (100,00%);</t>
        </is>
      </c>
      <c r="C659" s="8" t="n">
        <v>32382.28</v>
      </c>
      <c r="E659" s="8" t="n">
        <v>245539.7199999998</v>
      </c>
      <c r="F659" s="213" t="inlineStr">
        <is>
          <t>Recebimento de Clientes</t>
        </is>
      </c>
      <c r="G659" s="172">
        <f>YEAR(A659)</f>
        <v/>
      </c>
      <c r="H659" s="214">
        <f>MONTH(A659)</f>
        <v/>
      </c>
      <c r="I659" s="179">
        <f>INDEX(mês[],Consolidado!H659,2)</f>
        <v/>
      </c>
      <c r="J659" s="179" t="inlineStr">
        <is>
          <t>ITAU</t>
        </is>
      </c>
      <c r="K659" s="179" t="inlineStr">
        <is>
          <t>A IDEAL</t>
        </is>
      </c>
    </row>
    <row r="660" hidden="1" s="180">
      <c r="A660" s="17" t="n">
        <v>45684</v>
      </c>
      <c r="B660" s="179" t="inlineStr">
        <is>
          <t>ROTINA FOSFATO CATALÃO MANUTENÇÃO - Recebimento de Clientes (100,00%);</t>
        </is>
      </c>
      <c r="C660" s="8" t="n">
        <v>46279.13</v>
      </c>
      <c r="E660" s="8" t="n">
        <v>291818.8499999998</v>
      </c>
      <c r="F660" s="213" t="inlineStr">
        <is>
          <t>Recebimento de Clientes</t>
        </is>
      </c>
      <c r="G660" s="172">
        <f>YEAR(A660)</f>
        <v/>
      </c>
      <c r="H660" s="214">
        <f>MONTH(A660)</f>
        <v/>
      </c>
      <c r="I660" s="179">
        <f>INDEX(mês[],Consolidado!H660,2)</f>
        <v/>
      </c>
      <c r="J660" s="179" t="inlineStr">
        <is>
          <t>ITAU</t>
        </is>
      </c>
      <c r="K660" s="179" t="inlineStr">
        <is>
          <t>A IDEAL</t>
        </is>
      </c>
    </row>
    <row r="661" hidden="1" s="180">
      <c r="A661" s="17" t="n">
        <v>45684</v>
      </c>
      <c r="B661" s="179" t="inlineStr">
        <is>
          <t>BM 13 ROTINA - Recebimento de Clientes (100,00%);</t>
        </is>
      </c>
      <c r="C661" s="8" t="n">
        <v>161757.26</v>
      </c>
      <c r="E661" s="8" t="n">
        <v>453576.1099999998</v>
      </c>
      <c r="F661" s="213" t="inlineStr">
        <is>
          <t>Recebimento de Clientes</t>
        </is>
      </c>
      <c r="G661" s="172">
        <f>YEAR(A661)</f>
        <v/>
      </c>
      <c r="H661" s="214">
        <f>MONTH(A661)</f>
        <v/>
      </c>
      <c r="I661" s="179">
        <f>INDEX(mês[],Consolidado!H661,2)</f>
        <v/>
      </c>
      <c r="J661" s="179" t="inlineStr">
        <is>
          <t>ITAU</t>
        </is>
      </c>
      <c r="K661" s="179" t="inlineStr">
        <is>
          <t>A IDEAL</t>
        </is>
      </c>
    </row>
    <row r="662" hidden="1" s="180">
      <c r="A662" s="17" t="n">
        <v>45684</v>
      </c>
      <c r="B662" s="179" t="inlineStr">
        <is>
          <t>FINANCIAMENTO OROCH - FINANCIAMENTO (100,00%);</t>
        </is>
      </c>
      <c r="C662" s="8" t="n"/>
      <c r="D662" s="8" t="n">
        <v>3601.26</v>
      </c>
      <c r="E662" s="8" t="n">
        <v>449974.8499999998</v>
      </c>
      <c r="F662" s="213" t="inlineStr">
        <is>
          <t>Financiamentos</t>
        </is>
      </c>
      <c r="G662" s="172">
        <f>YEAR(A662)</f>
        <v/>
      </c>
      <c r="H662" s="214">
        <f>MONTH(A662)</f>
        <v/>
      </c>
      <c r="I662" s="179">
        <f>INDEX(mês[],Consolidado!H662,2)</f>
        <v/>
      </c>
      <c r="J662" s="179" t="inlineStr">
        <is>
          <t>ITAU</t>
        </is>
      </c>
      <c r="K662" s="179" t="inlineStr">
        <is>
          <t>A IDEAL</t>
        </is>
      </c>
    </row>
    <row r="663" hidden="1" s="180">
      <c r="A663" s="17" t="n">
        <v>45684</v>
      </c>
      <c r="B663" s="179" t="inlineStr">
        <is>
          <t>TRANSPORTE DE COLABORADORES - TRANSPORTE DE COLABORADORES  (100,00%);</t>
        </is>
      </c>
      <c r="C663" s="8" t="n"/>
      <c r="D663" s="8" t="n">
        <v>30130</v>
      </c>
      <c r="E663" s="8" t="n">
        <v>419844.8499999998</v>
      </c>
      <c r="F663" s="213" t="inlineStr">
        <is>
          <t xml:space="preserve">TRANSPORTE DE COLABORADORES </t>
        </is>
      </c>
      <c r="G663" s="172">
        <f>YEAR(A663)</f>
        <v/>
      </c>
      <c r="H663" s="214">
        <f>MONTH(A663)</f>
        <v/>
      </c>
      <c r="I663" s="179">
        <f>INDEX(mês[],Consolidado!H663,2)</f>
        <v/>
      </c>
      <c r="J663" s="179" t="inlineStr">
        <is>
          <t>ITAU</t>
        </is>
      </c>
      <c r="K663" s="179" t="inlineStr">
        <is>
          <t>A IDEAL</t>
        </is>
      </c>
    </row>
    <row r="664" hidden="1" s="180">
      <c r="A664" s="17" t="n">
        <v>45684</v>
      </c>
      <c r="B664" s="179" t="inlineStr">
        <is>
          <t>IPTU ALOJAMENTO R. DOS ANDRADAS 2024 - IPTU (100,00%);</t>
        </is>
      </c>
      <c r="C664" s="8" t="n"/>
      <c r="D664" s="8" t="n">
        <v>3510.85</v>
      </c>
      <c r="E664" s="8" t="n">
        <v>416333.9999999998</v>
      </c>
      <c r="F664" s="213" t="inlineStr">
        <is>
          <t>IPTU</t>
        </is>
      </c>
      <c r="G664" s="172">
        <f>YEAR(A664)</f>
        <v/>
      </c>
      <c r="H664" s="214">
        <f>MONTH(A664)</f>
        <v/>
      </c>
      <c r="I664" s="179">
        <f>INDEX(mês[],Consolidado!H664,2)</f>
        <v/>
      </c>
      <c r="J664" s="179" t="inlineStr">
        <is>
          <t>ITAU</t>
        </is>
      </c>
      <c r="K664" s="179" t="inlineStr">
        <is>
          <t>A IDEAL</t>
        </is>
      </c>
    </row>
    <row r="665" hidden="1" s="180">
      <c r="A665" s="17" t="n">
        <v>45684</v>
      </c>
      <c r="B665" s="179" t="inlineStr">
        <is>
          <t>REFEIÇÕES COLABORADORES 01/01 A 15/01/25 - REFEIÇÕES COLABORADORES (100,00%);</t>
        </is>
      </c>
      <c r="C665" s="8" t="n"/>
      <c r="D665" s="8" t="n">
        <v>1992.5</v>
      </c>
      <c r="E665" s="8" t="n">
        <v>414341.4999999998</v>
      </c>
      <c r="F665" s="213" t="inlineStr">
        <is>
          <t>REFEIÇÕES COLABORADORES</t>
        </is>
      </c>
      <c r="G665" s="172">
        <f>YEAR(A665)</f>
        <v/>
      </c>
      <c r="H665" s="214">
        <f>MONTH(A665)</f>
        <v/>
      </c>
      <c r="I665" s="179">
        <f>INDEX(mês[],Consolidado!H665,2)</f>
        <v/>
      </c>
      <c r="J665" s="179" t="inlineStr">
        <is>
          <t>ITAU</t>
        </is>
      </c>
      <c r="K665" s="179" t="inlineStr">
        <is>
          <t>A IDEAL</t>
        </is>
      </c>
    </row>
    <row r="666" hidden="1" s="180">
      <c r="A666" s="17" t="n">
        <v>45684</v>
      </c>
      <c r="B666" s="179" t="inlineStr">
        <is>
          <t>ENGREMAT SERVIÇOS EIRELI - PIX 010.143.201-19 - SERVIÇO LAUDO TECNICO (100,00%);</t>
        </is>
      </c>
      <c r="C666" s="8" t="n"/>
      <c r="D666" s="8" t="n">
        <v>3500</v>
      </c>
      <c r="E666" s="8" t="n">
        <v>410841.4999999998</v>
      </c>
      <c r="F666" s="213" t="inlineStr">
        <is>
          <t>SERVIÇO LAUDO TECNICO</t>
        </is>
      </c>
      <c r="G666" s="172">
        <f>YEAR(A666)</f>
        <v/>
      </c>
      <c r="H666" s="214">
        <f>MONTH(A666)</f>
        <v/>
      </c>
      <c r="I666" s="179">
        <f>INDEX(mês[],Consolidado!H666,2)</f>
        <v/>
      </c>
      <c r="J666" s="179" t="inlineStr">
        <is>
          <t>ITAU</t>
        </is>
      </c>
      <c r="K666" s="179" t="inlineStr">
        <is>
          <t>A IDEAL</t>
        </is>
      </c>
    </row>
    <row r="667" hidden="1" s="180">
      <c r="A667" s="17" t="n">
        <v>45684</v>
      </c>
      <c r="B667" s="179" t="inlineStr">
        <is>
          <t>PLANO DE SAÚDE REF, MÊS 12/2024 - PLANO DE SAUDE  (100,00%);</t>
        </is>
      </c>
      <c r="C667" s="8" t="n"/>
      <c r="D667" s="8" t="n">
        <v>1324.51</v>
      </c>
      <c r="E667" s="8" t="n">
        <v>409516.9899999998</v>
      </c>
      <c r="F667" s="213" t="inlineStr">
        <is>
          <t xml:space="preserve">PLANO DE SAUDE </t>
        </is>
      </c>
      <c r="G667" s="172">
        <f>YEAR(A667)</f>
        <v/>
      </c>
      <c r="H667" s="214">
        <f>MONTH(A667)</f>
        <v/>
      </c>
      <c r="I667" s="179">
        <f>INDEX(mês[],Consolidado!H667,2)</f>
        <v/>
      </c>
      <c r="J667" s="179" t="inlineStr">
        <is>
          <t>ITAU</t>
        </is>
      </c>
      <c r="K667" s="179" t="inlineStr">
        <is>
          <t>A IDEAL</t>
        </is>
      </c>
    </row>
    <row r="668" hidden="1" s="180">
      <c r="A668" s="17" t="n">
        <v>45684</v>
      </c>
      <c r="B668" s="179" t="inlineStr">
        <is>
          <t>PLANO DE SAÚDE REF. MÊS 01/2025 - PLANO DE SAUDE  (100,00%);</t>
        </is>
      </c>
      <c r="C668" s="8" t="n"/>
      <c r="D668" s="8" t="n">
        <v>1311.49</v>
      </c>
      <c r="E668" s="8" t="n">
        <v>408205.4999999998</v>
      </c>
      <c r="F668" s="213" t="inlineStr">
        <is>
          <t xml:space="preserve">PLANO DE SAUDE </t>
        </is>
      </c>
      <c r="G668" s="172">
        <f>YEAR(A668)</f>
        <v/>
      </c>
      <c r="H668" s="214">
        <f>MONTH(A668)</f>
        <v/>
      </c>
      <c r="I668" s="179">
        <f>INDEX(mês[],Consolidado!H668,2)</f>
        <v/>
      </c>
      <c r="J668" s="179" t="inlineStr">
        <is>
          <t>ITAU</t>
        </is>
      </c>
      <c r="K668" s="179" t="inlineStr">
        <is>
          <t>A IDEAL</t>
        </is>
      </c>
    </row>
    <row r="669" hidden="1" s="180">
      <c r="A669" s="17" t="n">
        <v>45684</v>
      </c>
      <c r="B669" s="179" t="inlineStr">
        <is>
          <t>LIMPEZA ESCRITÓRIO 05/01 A 24/01 2025 - SERVIÇO LIMPEZA ALOJAMENTO/ESCRITORIO (100,00%);</t>
        </is>
      </c>
      <c r="C669" s="8" t="n"/>
      <c r="D669" s="8" t="n">
        <v>600</v>
      </c>
      <c r="E669" s="8" t="n">
        <v>407605.4999999998</v>
      </c>
      <c r="F669" s="213" t="inlineStr">
        <is>
          <t>SERVIÇO LIMPEZA ALOJAMENTO/ESCRITORIO</t>
        </is>
      </c>
      <c r="G669" s="172">
        <f>YEAR(A669)</f>
        <v/>
      </c>
      <c r="H669" s="214">
        <f>MONTH(A669)</f>
        <v/>
      </c>
      <c r="I669" s="179">
        <f>INDEX(mês[],Consolidado!H669,2)</f>
        <v/>
      </c>
      <c r="J669" s="179" t="inlineStr">
        <is>
          <t>ITAU</t>
        </is>
      </c>
      <c r="K669" s="179" t="inlineStr">
        <is>
          <t>A IDEAL</t>
        </is>
      </c>
    </row>
    <row r="670" hidden="1" s="180">
      <c r="A670" s="17" t="n">
        <v>45684</v>
      </c>
      <c r="B670" s="179" t="inlineStr">
        <is>
          <t>CAIXA ROTATIVO OBRA ANGLO AMERICA MES 02-2025 - COMBUSTIVEL VEICULOS (20,00%);
REFEIÇÕES COLABORADORES (20,00%);
ALUGUEL ALOJAMENTO  (60,00%);</t>
        </is>
      </c>
      <c r="C670" s="8" t="n"/>
      <c r="D670" s="8" t="n">
        <v>200</v>
      </c>
      <c r="E670" s="8" t="n">
        <v>407405.4999999998</v>
      </c>
      <c r="F670" s="213" t="inlineStr">
        <is>
          <t>COMBUSTIVEL VEICULOS</t>
        </is>
      </c>
      <c r="G670" s="172">
        <f>YEAR(A670)</f>
        <v/>
      </c>
      <c r="H670" s="214">
        <f>MONTH(A670)</f>
        <v/>
      </c>
      <c r="I670" s="179">
        <f>INDEX(mês[],Consolidado!H670,2)</f>
        <v/>
      </c>
      <c r="J670" s="179" t="inlineStr">
        <is>
          <t>ITAU</t>
        </is>
      </c>
      <c r="K670" s="179" t="inlineStr">
        <is>
          <t>A IDEAL</t>
        </is>
      </c>
    </row>
    <row r="671" hidden="1" s="180">
      <c r="A671" s="17" t="n">
        <v>45684</v>
      </c>
      <c r="B671" s="179" t="inlineStr">
        <is>
          <t>CAIXA ROTATIVO OBRA ANGLO AMERICA MES 02-2025 - COMBUSTIVEL VEICULOS (20,00%);
REFEIÇÕES COLABORADORES (20,00%);
ALUGUEL ALOJAMENTO  (60,00%);</t>
        </is>
      </c>
      <c r="C671" s="8" t="n"/>
      <c r="D671" s="8" t="n">
        <v>200</v>
      </c>
      <c r="E671" s="8" t="n">
        <v>407205.4999999998</v>
      </c>
      <c r="F671" s="213" t="inlineStr">
        <is>
          <t>REFEIÇÕES COLABORADORES</t>
        </is>
      </c>
      <c r="G671" s="172">
        <f>YEAR(A671)</f>
        <v/>
      </c>
      <c r="H671" s="214">
        <f>MONTH(A671)</f>
        <v/>
      </c>
      <c r="I671" s="179">
        <f>INDEX(mês[],Consolidado!H671,2)</f>
        <v/>
      </c>
      <c r="J671" s="179" t="inlineStr">
        <is>
          <t>ITAU</t>
        </is>
      </c>
      <c r="K671" s="179" t="inlineStr">
        <is>
          <t>A IDEAL</t>
        </is>
      </c>
    </row>
    <row r="672" hidden="1" s="180">
      <c r="A672" s="17" t="n">
        <v>45684</v>
      </c>
      <c r="B672" s="179" t="inlineStr">
        <is>
          <t>CAIXA ROTATIVO OBRA ANGLO AMERICA MES 02-2025 - COMBUSTIVEL VEICULOS (20,00%);
REFEIÇÕES COLABORADORES (20,00%);
ALUGUEL ALOJAMENTO  (60,00%);</t>
        </is>
      </c>
      <c r="C672" s="8" t="n"/>
      <c r="D672" s="8" t="n">
        <v>600</v>
      </c>
      <c r="E672" s="8" t="n">
        <v>406605.4999999998</v>
      </c>
      <c r="F672" s="213" t="inlineStr">
        <is>
          <t xml:space="preserve">ALUGUEL ALOJAMENTO </t>
        </is>
      </c>
      <c r="G672" s="172">
        <f>YEAR(A672)</f>
        <v/>
      </c>
      <c r="H672" s="214">
        <f>MONTH(A672)</f>
        <v/>
      </c>
      <c r="I672" s="179">
        <f>INDEX(mês[],Consolidado!H672,2)</f>
        <v/>
      </c>
      <c r="J672" s="179" t="inlineStr">
        <is>
          <t>ITAU</t>
        </is>
      </c>
      <c r="K672" s="179" t="inlineStr">
        <is>
          <t>A IDEAL</t>
        </is>
      </c>
    </row>
    <row r="673" hidden="1" s="180">
      <c r="A673" s="17" t="n">
        <v>45684</v>
      </c>
      <c r="B673" s="179" t="inlineStr">
        <is>
          <t>REEM HELTON GOMES/ CAIXA ROTATIVO MES 01-2025 - REFEIÇÕES COLABORADORES (100,00%);</t>
        </is>
      </c>
      <c r="C673" s="8" t="n"/>
      <c r="D673" s="8" t="n">
        <v>656</v>
      </c>
      <c r="E673" s="8" t="n">
        <v>405949.4999999998</v>
      </c>
      <c r="F673" s="213" t="inlineStr">
        <is>
          <t>REFEIÇÕES COLABORADORES</t>
        </is>
      </c>
      <c r="G673" s="172">
        <f>YEAR(A673)</f>
        <v/>
      </c>
      <c r="H673" s="214">
        <f>MONTH(A673)</f>
        <v/>
      </c>
      <c r="I673" s="179">
        <f>INDEX(mês[],Consolidado!H673,2)</f>
        <v/>
      </c>
      <c r="J673" s="179" t="inlineStr">
        <is>
          <t>ITAU</t>
        </is>
      </c>
      <c r="K673" s="179" t="inlineStr">
        <is>
          <t>A IDEAL</t>
        </is>
      </c>
    </row>
    <row r="674" hidden="1" s="180">
      <c r="A674" s="17" t="n">
        <v>45684</v>
      </c>
      <c r="B674" s="179" t="inlineStr">
        <is>
          <t>100 VALES ALIMENTAÇÃO CMOC NIOBIO - REFEIÇÕES COLABORADORES (100,00%);</t>
        </is>
      </c>
      <c r="C674" s="8" t="n"/>
      <c r="D674" s="8" t="n">
        <v>2450</v>
      </c>
      <c r="E674" s="8" t="n">
        <v>403499.4999999998</v>
      </c>
      <c r="F674" s="213" t="inlineStr">
        <is>
          <t>REFEIÇÕES COLABORADORES</t>
        </is>
      </c>
      <c r="G674" s="172">
        <f>YEAR(A674)</f>
        <v/>
      </c>
      <c r="H674" s="214">
        <f>MONTH(A674)</f>
        <v/>
      </c>
      <c r="I674" s="179">
        <f>INDEX(mês[],Consolidado!H674,2)</f>
        <v/>
      </c>
      <c r="J674" s="179" t="inlineStr">
        <is>
          <t>ITAU</t>
        </is>
      </c>
      <c r="K674" s="179" t="inlineStr">
        <is>
          <t>A IDEAL</t>
        </is>
      </c>
    </row>
    <row r="675" hidden="1" s="180">
      <c r="A675" s="17" t="n">
        <v>45684</v>
      </c>
      <c r="B675" s="179" t="inlineStr">
        <is>
          <t>CARLOS RITLER MOREIRA GADELHA - PIX 943.891.013-15 - MANUTENÇÃO/PEÇAS  VEICULOS (100,00%);</t>
        </is>
      </c>
      <c r="C675" s="8" t="n"/>
      <c r="D675" s="8" t="n">
        <v>584</v>
      </c>
      <c r="E675" s="8" t="n">
        <v>402915.4999999998</v>
      </c>
      <c r="F675" s="213" t="inlineStr">
        <is>
          <t>MANUTENÇÃO/PEÇAS  VEICULOS</t>
        </is>
      </c>
      <c r="G675" s="172">
        <f>YEAR(A675)</f>
        <v/>
      </c>
      <c r="H675" s="214">
        <f>MONTH(A675)</f>
        <v/>
      </c>
      <c r="I675" s="179">
        <f>INDEX(mês[],Consolidado!H675,2)</f>
        <v/>
      </c>
      <c r="J675" s="179" t="inlineStr">
        <is>
          <t>ITAU</t>
        </is>
      </c>
      <c r="K675" s="179" t="inlineStr">
        <is>
          <t>A IDEAL</t>
        </is>
      </c>
    </row>
    <row r="676" hidden="1" s="180">
      <c r="A676" s="17" t="n">
        <v>45684</v>
      </c>
      <c r="B676" s="179" t="inlineStr">
        <is>
          <t>GABRIELLE ELIAS DE FREITAS - PIX (64) 9 9259-1215 - FRETE TRANSPORTADORA (100,00%);</t>
        </is>
      </c>
      <c r="C676" s="8" t="n"/>
      <c r="D676" s="8" t="n">
        <v>50</v>
      </c>
      <c r="E676" s="8" t="n">
        <v>402865.4999999998</v>
      </c>
      <c r="F676" s="213" t="inlineStr">
        <is>
          <t>FRETE TRANSPORTADORA</t>
        </is>
      </c>
      <c r="G676" s="172">
        <f>YEAR(A676)</f>
        <v/>
      </c>
      <c r="H676" s="214">
        <f>MONTH(A676)</f>
        <v/>
      </c>
      <c r="I676" s="179">
        <f>INDEX(mês[],Consolidado!H676,2)</f>
        <v/>
      </c>
      <c r="J676" s="179" t="inlineStr">
        <is>
          <t>ITAU</t>
        </is>
      </c>
      <c r="K676" s="179" t="inlineStr">
        <is>
          <t>A IDEAL</t>
        </is>
      </c>
    </row>
    <row r="677" hidden="1" s="180">
      <c r="A677" s="17" t="n">
        <v>45684</v>
      </c>
      <c r="B677" s="179" t="inlineStr">
        <is>
          <t>REFEIÇÕES COLABORADORES - REFEIÇÕES COLABORADORES (100,00%);</t>
        </is>
      </c>
      <c r="C677" s="8" t="n"/>
      <c r="D677" s="8" t="n">
        <v>96</v>
      </c>
      <c r="E677" s="8" t="n">
        <v>402769.4999999998</v>
      </c>
      <c r="F677" s="213" t="inlineStr">
        <is>
          <t>REFEIÇÕES COLABORADORES</t>
        </is>
      </c>
      <c r="G677" s="172">
        <f>YEAR(A677)</f>
        <v/>
      </c>
      <c r="H677" s="214">
        <f>MONTH(A677)</f>
        <v/>
      </c>
      <c r="I677" s="179">
        <f>INDEX(mês[],Consolidado!H677,2)</f>
        <v/>
      </c>
      <c r="J677" s="179" t="inlineStr">
        <is>
          <t>ITAU</t>
        </is>
      </c>
      <c r="K677" s="179" t="inlineStr">
        <is>
          <t>A IDEAL</t>
        </is>
      </c>
    </row>
    <row r="678" hidden="1" s="180">
      <c r="A678" s="17" t="n">
        <v>45684</v>
      </c>
      <c r="B678" s="179" t="inlineStr">
        <is>
          <t>R. FRANCISCO NOGUEIRA DA COSTA REF. 11 E 12/2024 - ENERGIA ALOJAMENTO (100,00%);</t>
        </is>
      </c>
      <c r="C678" s="8" t="n"/>
      <c r="D678" s="8" t="n">
        <v>917.1799999999999</v>
      </c>
      <c r="E678" s="8" t="n">
        <v>401852.3199999998</v>
      </c>
      <c r="F678" s="213" t="inlineStr">
        <is>
          <t>ENERGIA ALOJAMENTO</t>
        </is>
      </c>
      <c r="G678" s="172">
        <f>YEAR(A678)</f>
        <v/>
      </c>
      <c r="H678" s="214">
        <f>MONTH(A678)</f>
        <v/>
      </c>
      <c r="I678" s="179">
        <f>INDEX(mês[],Consolidado!H678,2)</f>
        <v/>
      </c>
      <c r="J678" s="179" t="inlineStr">
        <is>
          <t>ITAU</t>
        </is>
      </c>
      <c r="K678" s="179" t="inlineStr">
        <is>
          <t>A IDEAL</t>
        </is>
      </c>
    </row>
    <row r="679" hidden="1" s="180">
      <c r="A679" s="17" t="n">
        <v>45684</v>
      </c>
      <c r="B679" s="179" t="inlineStr">
        <is>
          <t>TINTAS E DILUENTE - TINTAS E SOLVENTES (100,00%);</t>
        </is>
      </c>
      <c r="C679" s="8" t="n"/>
      <c r="D679" s="8" t="n">
        <v>4293.34</v>
      </c>
      <c r="E679" s="8" t="n">
        <v>397558.9799999998</v>
      </c>
      <c r="F679" s="213" t="inlineStr">
        <is>
          <t>TINTAS E SOLVENTES</t>
        </is>
      </c>
      <c r="G679" s="172">
        <f>YEAR(A679)</f>
        <v/>
      </c>
      <c r="H679" s="214">
        <f>MONTH(A679)</f>
        <v/>
      </c>
      <c r="I679" s="179">
        <f>INDEX(mês[],Consolidado!H679,2)</f>
        <v/>
      </c>
      <c r="J679" s="179" t="inlineStr">
        <is>
          <t>ITAU</t>
        </is>
      </c>
      <c r="K679" s="179" t="inlineStr">
        <is>
          <t>A IDEAL</t>
        </is>
      </c>
    </row>
    <row r="680" hidden="1" s="180">
      <c r="A680" s="17" t="n">
        <v>45684</v>
      </c>
      <c r="B680" s="179" t="inlineStr">
        <is>
          <t>FERRAGISTA OBRA - VEDA ROSCA - MATERIAIS DE CONSUMO EM OBRAS  (100,00%);</t>
        </is>
      </c>
      <c r="C680" s="8" t="n"/>
      <c r="D680" s="8" t="n">
        <v>33</v>
      </c>
      <c r="E680" s="8" t="n">
        <v>397525.9799999998</v>
      </c>
      <c r="F680" s="213" t="inlineStr">
        <is>
          <t xml:space="preserve">MATERIAIS DE CONSUMO EM OBRAS </t>
        </is>
      </c>
      <c r="G680" s="172">
        <f>YEAR(A680)</f>
        <v/>
      </c>
      <c r="H680" s="214">
        <f>MONTH(A680)</f>
        <v/>
      </c>
      <c r="I680" s="179">
        <f>INDEX(mês[],Consolidado!H680,2)</f>
        <v/>
      </c>
      <c r="J680" s="179" t="inlineStr">
        <is>
          <t>ITAU</t>
        </is>
      </c>
      <c r="K680" s="179" t="inlineStr">
        <is>
          <t>A IDEAL</t>
        </is>
      </c>
    </row>
    <row r="681" hidden="1" s="180">
      <c r="A681" s="17" t="n">
        <v>45684</v>
      </c>
      <c r="B681" s="179" t="inlineStr">
        <is>
          <t>TRANSFERÊNCIA ENTRE BANCOS ITAÚ X SAFRA - Transferência entre Bancos (100,00%);</t>
        </is>
      </c>
      <c r="C681" s="8" t="n"/>
      <c r="D681" s="8" t="n">
        <v>11161.04</v>
      </c>
      <c r="E681" s="8" t="n">
        <v>386364.9399999998</v>
      </c>
      <c r="F681" s="213" t="inlineStr">
        <is>
          <t>Transferência Emitida</t>
        </is>
      </c>
      <c r="G681" s="172">
        <f>YEAR(A681)</f>
        <v/>
      </c>
      <c r="H681" s="214">
        <f>MONTH(A681)</f>
        <v/>
      </c>
      <c r="I681" s="179">
        <f>INDEX(mês[],Consolidado!H681,2)</f>
        <v/>
      </c>
      <c r="J681" s="179" t="inlineStr">
        <is>
          <t>ITAU</t>
        </is>
      </c>
      <c r="K681" s="179" t="inlineStr">
        <is>
          <t>A IDEAL</t>
        </is>
      </c>
    </row>
    <row r="682" hidden="1" s="180">
      <c r="A682" s="17" t="n">
        <v>45685</v>
      </c>
      <c r="B682" s="179" t="inlineStr">
        <is>
          <t>ALIMENTAÇÃO COLAB ADRIEL - REFEIÇÕES COLABORADORES (100,00%);</t>
        </is>
      </c>
      <c r="C682" s="8" t="n"/>
      <c r="D682" s="8" t="n">
        <v>150.48</v>
      </c>
      <c r="E682" s="8" t="n">
        <v>386214.4599999998</v>
      </c>
      <c r="F682" s="213" t="inlineStr">
        <is>
          <t>REFEIÇÕES COLABORADORES</t>
        </is>
      </c>
      <c r="G682" s="172">
        <f>YEAR(A682)</f>
        <v/>
      </c>
      <c r="H682" s="214">
        <f>MONTH(A682)</f>
        <v/>
      </c>
      <c r="I682" s="179">
        <f>INDEX(mês[],Consolidado!H682,2)</f>
        <v/>
      </c>
      <c r="J682" s="179" t="inlineStr">
        <is>
          <t>ITAU</t>
        </is>
      </c>
      <c r="K682" s="179" t="inlineStr">
        <is>
          <t>A IDEAL</t>
        </is>
      </c>
    </row>
    <row r="683" hidden="1" s="180">
      <c r="A683" s="17" t="n">
        <v>45685</v>
      </c>
      <c r="B683" s="179" t="inlineStr">
        <is>
          <t>ALIMENTAÇÃO COLAB ADRIEL SILVA DE SOUSA - REFEIÇÕES COLABORADORES (100,00%);</t>
        </is>
      </c>
      <c r="C683" s="8" t="n"/>
      <c r="D683" s="8" t="n">
        <v>275</v>
      </c>
      <c r="E683" s="8" t="n">
        <v>385939.4599999998</v>
      </c>
      <c r="F683" s="213" t="inlineStr">
        <is>
          <t>REFEIÇÕES COLABORADORES</t>
        </is>
      </c>
      <c r="G683" s="172">
        <f>YEAR(A683)</f>
        <v/>
      </c>
      <c r="H683" s="214">
        <f>MONTH(A683)</f>
        <v/>
      </c>
      <c r="I683" s="179">
        <f>INDEX(mês[],Consolidado!H683,2)</f>
        <v/>
      </c>
      <c r="J683" s="179" t="inlineStr">
        <is>
          <t>ITAU</t>
        </is>
      </c>
      <c r="K683" s="179" t="inlineStr">
        <is>
          <t>A IDEAL</t>
        </is>
      </c>
    </row>
    <row r="684" hidden="1" s="180">
      <c r="A684" s="17" t="n">
        <v>45685</v>
      </c>
      <c r="B684" s="179" t="inlineStr">
        <is>
          <t>DESPESA DE VIAGEM REF. 20/01 A 24/01 - REFEIÇÕES COLABORADORES (100,00%);</t>
        </is>
      </c>
      <c r="C684" s="8" t="n"/>
      <c r="D684" s="8" t="n">
        <v>720</v>
      </c>
      <c r="E684" s="8" t="n">
        <v>385219.4599999998</v>
      </c>
      <c r="F684" s="213" t="inlineStr">
        <is>
          <t>REFEIÇÕES COLABORADORES</t>
        </is>
      </c>
      <c r="G684" s="172">
        <f>YEAR(A684)</f>
        <v/>
      </c>
      <c r="H684" s="214">
        <f>MONTH(A684)</f>
        <v/>
      </c>
      <c r="I684" s="179">
        <f>INDEX(mês[],Consolidado!H684,2)</f>
        <v/>
      </c>
      <c r="J684" s="179" t="inlineStr">
        <is>
          <t>ITAU</t>
        </is>
      </c>
      <c r="K684" s="179" t="inlineStr">
        <is>
          <t>A IDEAL</t>
        </is>
      </c>
    </row>
    <row r="685" hidden="1" s="180">
      <c r="A685" s="17" t="n">
        <v>45685</v>
      </c>
      <c r="B685" s="179" t="inlineStr">
        <is>
          <t>PASSAGENS COLABORADORES 20/01 A 24/01 - PASSAGENS COLABORADORES (100,00%);</t>
        </is>
      </c>
      <c r="C685" s="8" t="n"/>
      <c r="D685" s="8" t="n">
        <v>3299.55</v>
      </c>
      <c r="E685" s="8" t="n">
        <v>381919.9099999999</v>
      </c>
      <c r="F685" s="213" t="inlineStr">
        <is>
          <t>PASSAGENS COLABORADORES</t>
        </is>
      </c>
      <c r="G685" s="172">
        <f>YEAR(A685)</f>
        <v/>
      </c>
      <c r="H685" s="214">
        <f>MONTH(A685)</f>
        <v/>
      </c>
      <c r="I685" s="179">
        <f>INDEX(mês[],Consolidado!H685,2)</f>
        <v/>
      </c>
      <c r="J685" s="179" t="inlineStr">
        <is>
          <t>ITAU</t>
        </is>
      </c>
      <c r="K685" s="179" t="inlineStr">
        <is>
          <t>A IDEAL</t>
        </is>
      </c>
    </row>
    <row r="686" hidden="1" s="180">
      <c r="A686" s="17" t="n">
        <v>45685</v>
      </c>
      <c r="B686" s="179" t="inlineStr">
        <is>
          <t>IPVA SAVEIRO RB MBVS - PLACA QTN3I85 1º PARCELA - IPVA (100,00%);</t>
        </is>
      </c>
      <c r="C686" s="8" t="n"/>
      <c r="D686" s="8" t="n">
        <v>198.64</v>
      </c>
      <c r="E686" s="8" t="n">
        <v>381721.2699999998</v>
      </c>
      <c r="F686" s="213" t="inlineStr">
        <is>
          <t>IPVA</t>
        </is>
      </c>
      <c r="G686" s="172">
        <f>YEAR(A686)</f>
        <v/>
      </c>
      <c r="H686" s="214">
        <f>MONTH(A686)</f>
        <v/>
      </c>
      <c r="I686" s="179">
        <f>INDEX(mês[],Consolidado!H686,2)</f>
        <v/>
      </c>
      <c r="J686" s="179" t="inlineStr">
        <is>
          <t>ITAU</t>
        </is>
      </c>
      <c r="K686" s="179" t="inlineStr">
        <is>
          <t>A IDEAL</t>
        </is>
      </c>
    </row>
    <row r="687" hidden="1" s="180">
      <c r="A687" s="17" t="n">
        <v>45685</v>
      </c>
      <c r="B687" s="179" t="inlineStr">
        <is>
          <t>IPVA FIAT/TORO FREEDOM AT9 D - PLACA PLQ2I02 1º PARCELA - IPVA (100,00%);</t>
        </is>
      </c>
      <c r="C687" s="8" t="n"/>
      <c r="D687" s="8" t="n">
        <v>440.31</v>
      </c>
      <c r="E687" s="8" t="n">
        <v>381280.9599999998</v>
      </c>
      <c r="F687" s="213" t="inlineStr">
        <is>
          <t>IPVA</t>
        </is>
      </c>
      <c r="G687" s="172">
        <f>YEAR(A687)</f>
        <v/>
      </c>
      <c r="H687" s="214">
        <f>MONTH(A687)</f>
        <v/>
      </c>
      <c r="I687" s="179">
        <f>INDEX(mês[],Consolidado!H687,2)</f>
        <v/>
      </c>
      <c r="J687" s="179" t="inlineStr">
        <is>
          <t>ITAU</t>
        </is>
      </c>
      <c r="K687" s="179" t="inlineStr">
        <is>
          <t>A IDEAL</t>
        </is>
      </c>
    </row>
    <row r="688" hidden="1" s="180">
      <c r="A688" s="17" t="n">
        <v>45685</v>
      </c>
      <c r="B688" s="179" t="inlineStr">
        <is>
          <t>IPVA CHEVROLET/S10 LT DD4 - PLACA OBA1J57 1º PARCELA - IPVA (100,00%);</t>
        </is>
      </c>
      <c r="C688" s="8" t="n"/>
      <c r="D688" s="8" t="n">
        <v>354.64</v>
      </c>
      <c r="E688" s="8" t="n">
        <v>380926.3199999998</v>
      </c>
      <c r="F688" s="213" t="inlineStr">
        <is>
          <t>IPVA</t>
        </is>
      </c>
      <c r="G688" s="172">
        <f>YEAR(A688)</f>
        <v/>
      </c>
      <c r="H688" s="214">
        <f>MONTH(A688)</f>
        <v/>
      </c>
      <c r="I688" s="179">
        <f>INDEX(mês[],Consolidado!H688,2)</f>
        <v/>
      </c>
      <c r="J688" s="179" t="inlineStr">
        <is>
          <t>ITAU</t>
        </is>
      </c>
      <c r="K688" s="179" t="inlineStr">
        <is>
          <t>A IDEAL</t>
        </is>
      </c>
    </row>
    <row r="689" hidden="1" s="180">
      <c r="A689" s="17" t="n">
        <v>45685</v>
      </c>
      <c r="B689" s="179" t="inlineStr">
        <is>
          <t>IPVA RENAULT/OROCH PRO 16 - PLACA SDK1B29 1º PARCELA - IPVA (100,00%);</t>
        </is>
      </c>
      <c r="C689" s="8" t="n"/>
      <c r="D689" s="8" t="n">
        <v>353.47</v>
      </c>
      <c r="E689" s="8" t="n">
        <v>380572.8499999999</v>
      </c>
      <c r="F689" s="213" t="inlineStr">
        <is>
          <t>IPVA</t>
        </is>
      </c>
      <c r="G689" s="172">
        <f>YEAR(A689)</f>
        <v/>
      </c>
      <c r="H689" s="214">
        <f>MONTH(A689)</f>
        <v/>
      </c>
      <c r="I689" s="179">
        <f>INDEX(mês[],Consolidado!H689,2)</f>
        <v/>
      </c>
      <c r="J689" s="179" t="inlineStr">
        <is>
          <t>ITAU</t>
        </is>
      </c>
      <c r="K689" s="179" t="inlineStr">
        <is>
          <t>A IDEAL</t>
        </is>
      </c>
    </row>
    <row r="690" hidden="1" s="180">
      <c r="A690" s="17" t="n">
        <v>45685</v>
      </c>
      <c r="B690" s="179" t="inlineStr">
        <is>
          <t>IPVA M.BENZIO/O 400 RSD PL - PLACA HWL2C60 - LICENCIAMENTO - IPVA (100,00%);</t>
        </is>
      </c>
      <c r="C690" s="8" t="n"/>
      <c r="D690" s="8" t="n">
        <v>251.25</v>
      </c>
      <c r="E690" s="8" t="n">
        <v>380321.5999999999</v>
      </c>
      <c r="F690" s="213" t="inlineStr">
        <is>
          <t>IPVA</t>
        </is>
      </c>
      <c r="G690" s="172">
        <f>YEAR(A690)</f>
        <v/>
      </c>
      <c r="H690" s="214">
        <f>MONTH(A690)</f>
        <v/>
      </c>
      <c r="I690" s="179">
        <f>INDEX(mês[],Consolidado!H690,2)</f>
        <v/>
      </c>
      <c r="J690" s="179" t="inlineStr">
        <is>
          <t>ITAU</t>
        </is>
      </c>
      <c r="K690" s="179" t="inlineStr">
        <is>
          <t>A IDEAL</t>
        </is>
      </c>
    </row>
    <row r="691" hidden="1" s="180">
      <c r="A691" s="17" t="n">
        <v>45685</v>
      </c>
      <c r="B691" s="179" t="inlineStr">
        <is>
          <t>IPVA IVECO/CITYCLASS 70C17 - PLACA ONB7A66 1º PARCELA - IPVA (100,00%);</t>
        </is>
      </c>
      <c r="C691" s="8" t="n"/>
      <c r="D691" s="8" t="n">
        <v>117.43</v>
      </c>
      <c r="E691" s="8" t="n">
        <v>380204.1699999999</v>
      </c>
      <c r="F691" s="213" t="inlineStr">
        <is>
          <t>IPVA</t>
        </is>
      </c>
      <c r="G691" s="172">
        <f>YEAR(A691)</f>
        <v/>
      </c>
      <c r="H691" s="214">
        <f>MONTH(A691)</f>
        <v/>
      </c>
      <c r="I691" s="179">
        <f>INDEX(mês[],Consolidado!H691,2)</f>
        <v/>
      </c>
      <c r="J691" s="179" t="inlineStr">
        <is>
          <t>ITAU</t>
        </is>
      </c>
      <c r="K691" s="179" t="inlineStr">
        <is>
          <t>A IDEAL</t>
        </is>
      </c>
    </row>
    <row r="692" hidden="1" s="180">
      <c r="A692" s="17" t="n">
        <v>45685</v>
      </c>
      <c r="B692" s="179" t="inlineStr">
        <is>
          <t>IPVA HYUNDAI/HB20S 1.6A PREM - PLACA QTS7F16 1º PARCELA - IPVA (100,00%);</t>
        </is>
      </c>
      <c r="C692" s="8" t="n"/>
      <c r="D692" s="8" t="n">
        <v>253.07</v>
      </c>
      <c r="E692" s="8" t="n">
        <v>379951.0999999999</v>
      </c>
      <c r="F692" s="213" t="inlineStr">
        <is>
          <t>IPVA</t>
        </is>
      </c>
      <c r="G692" s="172">
        <f>YEAR(A692)</f>
        <v/>
      </c>
      <c r="H692" s="214">
        <f>MONTH(A692)</f>
        <v/>
      </c>
      <c r="I692" s="179">
        <f>INDEX(mês[],Consolidado!H692,2)</f>
        <v/>
      </c>
      <c r="J692" s="179" t="inlineStr">
        <is>
          <t>ITAU</t>
        </is>
      </c>
      <c r="K692" s="179" t="inlineStr">
        <is>
          <t>A IDEAL</t>
        </is>
      </c>
    </row>
    <row r="693" hidden="1" s="180">
      <c r="A693" s="17" t="n">
        <v>45685</v>
      </c>
      <c r="B693" s="179" t="inlineStr">
        <is>
          <t>IPVA FORD/KA SE 1.0 HA C - PLACA RBM4C88 1º PARCELA - IPVA (100,00%);</t>
        </is>
      </c>
      <c r="C693" s="8" t="n"/>
      <c r="D693" s="8" t="n">
        <v>132.6</v>
      </c>
      <c r="E693" s="8" t="n">
        <v>379818.4999999999</v>
      </c>
      <c r="F693" s="213" t="inlineStr">
        <is>
          <t>IPVA</t>
        </is>
      </c>
      <c r="G693" s="172">
        <f>YEAR(A693)</f>
        <v/>
      </c>
      <c r="H693" s="214">
        <f>MONTH(A693)</f>
        <v/>
      </c>
      <c r="I693" s="179">
        <f>INDEX(mês[],Consolidado!H693,2)</f>
        <v/>
      </c>
      <c r="J693" s="179" t="inlineStr">
        <is>
          <t>ITAU</t>
        </is>
      </c>
      <c r="K693" s="179" t="inlineStr">
        <is>
          <t>A IDEAL</t>
        </is>
      </c>
    </row>
    <row r="694" hidden="1" s="180">
      <c r="A694" s="17" t="n">
        <v>45685</v>
      </c>
      <c r="B694" s="179" t="inlineStr">
        <is>
          <t>IPVA FIAT/ARGO DRIVE 1.0 - PLACA PBE2E75 1º PARCELA - IPVA (100,00%);</t>
        </is>
      </c>
      <c r="C694" s="8" t="n"/>
      <c r="D694" s="8" t="n">
        <v>129.21</v>
      </c>
      <c r="E694" s="8" t="n">
        <v>379689.2899999999</v>
      </c>
      <c r="F694" s="213" t="inlineStr">
        <is>
          <t>IPVA</t>
        </is>
      </c>
      <c r="G694" s="172">
        <f>YEAR(A694)</f>
        <v/>
      </c>
      <c r="H694" s="214">
        <f>MONTH(A694)</f>
        <v/>
      </c>
      <c r="I694" s="179">
        <f>INDEX(mês[],Consolidado!H694,2)</f>
        <v/>
      </c>
      <c r="J694" s="179" t="inlineStr">
        <is>
          <t>ITAU</t>
        </is>
      </c>
      <c r="K694" s="179" t="inlineStr">
        <is>
          <t>A IDEAL</t>
        </is>
      </c>
    </row>
    <row r="695" hidden="1" s="180">
      <c r="A695" s="17" t="n">
        <v>45685</v>
      </c>
      <c r="B695" s="179" t="inlineStr">
        <is>
          <t>PASSAGEM COLABORADORES - CASSIO - PASSAGENS COLABORADORES (100,00%);</t>
        </is>
      </c>
      <c r="C695" s="8" t="n"/>
      <c r="D695" s="8" t="n">
        <v>50</v>
      </c>
      <c r="E695" s="8" t="n">
        <v>379639.2899999999</v>
      </c>
      <c r="F695" s="213" t="inlineStr">
        <is>
          <t>PASSAGENS COLABORADORES</t>
        </is>
      </c>
      <c r="G695" s="172">
        <f>YEAR(A695)</f>
        <v/>
      </c>
      <c r="H695" s="214">
        <f>MONTH(A695)</f>
        <v/>
      </c>
      <c r="I695" s="179">
        <f>INDEX(mês[],Consolidado!H695,2)</f>
        <v/>
      </c>
      <c r="J695" s="179" t="inlineStr">
        <is>
          <t>ITAU</t>
        </is>
      </c>
      <c r="K695" s="179" t="inlineStr">
        <is>
          <t>A IDEAL</t>
        </is>
      </c>
    </row>
    <row r="696" hidden="1" s="180">
      <c r="A696" s="17" t="n">
        <v>45686</v>
      </c>
      <c r="B696" s="179" t="inlineStr">
        <is>
          <t>CINTURAO MG E TRAVA QUEDA RETRATIL - EPIS (100,00%);</t>
        </is>
      </c>
      <c r="C696" s="8" t="n"/>
      <c r="D696" s="8" t="n">
        <v>3125</v>
      </c>
      <c r="E696" s="8" t="n">
        <v>376514.2899999999</v>
      </c>
      <c r="F696" s="213" t="inlineStr">
        <is>
          <t>EPIS</t>
        </is>
      </c>
      <c r="G696" s="172">
        <f>YEAR(A696)</f>
        <v/>
      </c>
      <c r="H696" s="214">
        <f>MONTH(A696)</f>
        <v/>
      </c>
      <c r="I696" s="179">
        <f>INDEX(mês[],Consolidado!H696,2)</f>
        <v/>
      </c>
      <c r="J696" s="179" t="inlineStr">
        <is>
          <t>ITAU</t>
        </is>
      </c>
      <c r="K696" s="179" t="inlineStr">
        <is>
          <t>A IDEAL</t>
        </is>
      </c>
    </row>
    <row r="697" hidden="1" s="180">
      <c r="A697" s="17" t="n">
        <v>45686</v>
      </c>
      <c r="B697" s="179" t="inlineStr">
        <is>
          <t>VENDA DE ABRASIVO EUROCHEM CONTRATO - ABRASIVOS (100,00%);</t>
        </is>
      </c>
      <c r="C697" s="8" t="n"/>
      <c r="D697" s="8" t="n">
        <v>4333.34</v>
      </c>
      <c r="E697" s="8" t="n">
        <v>372180.9499999998</v>
      </c>
      <c r="F697" s="213" t="inlineStr">
        <is>
          <t>ABRASIVOS</t>
        </is>
      </c>
      <c r="G697" s="172">
        <f>YEAR(A697)</f>
        <v/>
      </c>
      <c r="H697" s="214">
        <f>MONTH(A697)</f>
        <v/>
      </c>
      <c r="I697" s="179">
        <f>INDEX(mês[],Consolidado!H697,2)</f>
        <v/>
      </c>
      <c r="J697" s="179" t="inlineStr">
        <is>
          <t>ITAU</t>
        </is>
      </c>
      <c r="K697" s="179" t="inlineStr">
        <is>
          <t>A IDEAL</t>
        </is>
      </c>
    </row>
    <row r="698" hidden="1" s="180">
      <c r="A698" s="17" t="n">
        <v>45686</v>
      </c>
      <c r="B698" s="179" t="inlineStr">
        <is>
          <t>EPIS - EPIS (100,00%);</t>
        </is>
      </c>
      <c r="C698" s="8" t="n"/>
      <c r="D698" s="8" t="n">
        <v>1529.95</v>
      </c>
      <c r="E698" s="8" t="n">
        <v>370650.9999999998</v>
      </c>
      <c r="F698" s="213" t="inlineStr">
        <is>
          <t>EPIS</t>
        </is>
      </c>
      <c r="G698" s="172">
        <f>YEAR(A698)</f>
        <v/>
      </c>
      <c r="H698" s="214">
        <f>MONTH(A698)</f>
        <v/>
      </c>
      <c r="I698" s="179">
        <f>INDEX(mês[],Consolidado!H698,2)</f>
        <v/>
      </c>
      <c r="J698" s="179" t="inlineStr">
        <is>
          <t>ITAU</t>
        </is>
      </c>
      <c r="K698" s="179" t="inlineStr">
        <is>
          <t>A IDEAL</t>
        </is>
      </c>
    </row>
    <row r="699" hidden="1" s="180">
      <c r="A699" s="17" t="n">
        <v>45686</v>
      </c>
      <c r="B699" s="179" t="inlineStr">
        <is>
          <t>MAQUINAS E EQUIPAMENTOS - MAQUINAS / EQUIPAMENTOS  (100,00%);</t>
        </is>
      </c>
      <c r="C699" s="8" t="n"/>
      <c r="D699" s="8" t="n">
        <v>2452.44</v>
      </c>
      <c r="E699" s="8" t="n">
        <v>368198.5599999998</v>
      </c>
      <c r="F699" s="213" t="inlineStr">
        <is>
          <t xml:space="preserve">MAQUINAS / EQUIPAMENTOS </t>
        </is>
      </c>
      <c r="G699" s="172">
        <f>YEAR(A699)</f>
        <v/>
      </c>
      <c r="H699" s="214">
        <f>MONTH(A699)</f>
        <v/>
      </c>
      <c r="I699" s="179">
        <f>INDEX(mês[],Consolidado!H699,2)</f>
        <v/>
      </c>
      <c r="J699" s="179" t="inlineStr">
        <is>
          <t>ITAU</t>
        </is>
      </c>
      <c r="K699" s="179" t="inlineStr">
        <is>
          <t>A IDEAL</t>
        </is>
      </c>
    </row>
    <row r="700" hidden="1" s="180">
      <c r="A700" s="17" t="n">
        <v>45686</v>
      </c>
      <c r="B700" s="179" t="inlineStr">
        <is>
          <t>TINTAS E SOLVENTES - TINTAS E SOLVENTES (100,00%);</t>
        </is>
      </c>
      <c r="C700" s="8" t="n"/>
      <c r="D700" s="8" t="n">
        <v>1704</v>
      </c>
      <c r="E700" s="8" t="n">
        <v>366494.5599999998</v>
      </c>
      <c r="F700" s="213" t="inlineStr">
        <is>
          <t>TINTAS E SOLVENTES</t>
        </is>
      </c>
      <c r="G700" s="172">
        <f>YEAR(A700)</f>
        <v/>
      </c>
      <c r="H700" s="214">
        <f>MONTH(A700)</f>
        <v/>
      </c>
      <c r="I700" s="179">
        <f>INDEX(mês[],Consolidado!H700,2)</f>
        <v/>
      </c>
      <c r="J700" s="179" t="inlineStr">
        <is>
          <t>ITAU</t>
        </is>
      </c>
      <c r="K700" s="179" t="inlineStr">
        <is>
          <t>A IDEAL</t>
        </is>
      </c>
    </row>
    <row r="701" hidden="1" s="180">
      <c r="A701" s="17" t="n">
        <v>45686</v>
      </c>
      <c r="B701" s="179" t="inlineStr">
        <is>
          <t>LOCAÇÃO DE RÁDIOS REF. MÊS 12/2024 - LOCAÇAO RADIOS DE COMUNICAÇÃO (100,00%);</t>
        </is>
      </c>
      <c r="C701" s="8" t="n"/>
      <c r="D701" s="8" t="n">
        <v>780</v>
      </c>
      <c r="E701" s="8" t="n">
        <v>365714.5599999998</v>
      </c>
      <c r="F701" s="213" t="inlineStr">
        <is>
          <t>LOCAÇAO RADIOS DE COMUNICAÇÃO</t>
        </is>
      </c>
      <c r="G701" s="172">
        <f>YEAR(A701)</f>
        <v/>
      </c>
      <c r="H701" s="214">
        <f>MONTH(A701)</f>
        <v/>
      </c>
      <c r="I701" s="179">
        <f>INDEX(mês[],Consolidado!H701,2)</f>
        <v/>
      </c>
      <c r="J701" s="179" t="inlineStr">
        <is>
          <t>ITAU</t>
        </is>
      </c>
      <c r="K701" s="179" t="inlineStr">
        <is>
          <t>A IDEAL</t>
        </is>
      </c>
    </row>
    <row r="702" hidden="1" s="180">
      <c r="A702" s="17" t="n">
        <v>45686</v>
      </c>
      <c r="B702" s="179" t="inlineStr">
        <is>
          <t>LOCAÇÃO CONTAINER REF. 02/01 A 02/02/25 - LOCAÇÃO CONTAINER  (100,00%);</t>
        </is>
      </c>
      <c r="C702" s="8" t="n"/>
      <c r="D702" s="8" t="n">
        <v>500</v>
      </c>
      <c r="E702" s="8" t="n">
        <v>365214.5599999998</v>
      </c>
      <c r="F702" s="213" t="inlineStr">
        <is>
          <t xml:space="preserve">LOCAÇÃO CONTAINER </t>
        </is>
      </c>
      <c r="G702" s="172">
        <f>YEAR(A702)</f>
        <v/>
      </c>
      <c r="H702" s="214">
        <f>MONTH(A702)</f>
        <v/>
      </c>
      <c r="I702" s="179">
        <f>INDEX(mês[],Consolidado!H702,2)</f>
        <v/>
      </c>
      <c r="J702" s="179" t="inlineStr">
        <is>
          <t>ITAU</t>
        </is>
      </c>
      <c r="K702" s="179" t="inlineStr">
        <is>
          <t>A IDEAL</t>
        </is>
      </c>
    </row>
    <row r="703" hidden="1" s="180">
      <c r="A703" s="17" t="n">
        <v>45686</v>
      </c>
      <c r="B703" s="179" t="inlineStr">
        <is>
          <t>LOCAÇÃO RÁDIO PERÍODO 15/11 A 14/12/24 - LOCAÇAO RADIOS DE COMUNICAÇÃO (100,00%);</t>
        </is>
      </c>
      <c r="C703" s="8" t="n"/>
      <c r="D703" s="8" t="n">
        <v>900</v>
      </c>
      <c r="E703" s="8" t="n">
        <v>364314.5599999998</v>
      </c>
      <c r="F703" s="213" t="inlineStr">
        <is>
          <t>LOCAÇAO RADIOS DE COMUNICAÇÃO</t>
        </is>
      </c>
      <c r="G703" s="172">
        <f>YEAR(A703)</f>
        <v/>
      </c>
      <c r="H703" s="214">
        <f>MONTH(A703)</f>
        <v/>
      </c>
      <c r="I703" s="179">
        <f>INDEX(mês[],Consolidado!H703,2)</f>
        <v/>
      </c>
      <c r="J703" s="179" t="inlineStr">
        <is>
          <t>ITAU</t>
        </is>
      </c>
      <c r="K703" s="179" t="inlineStr">
        <is>
          <t>A IDEAL</t>
        </is>
      </c>
    </row>
    <row r="704" hidden="1" s="180">
      <c r="A704" s="17" t="n">
        <v>45686</v>
      </c>
      <c r="B704" s="179" t="inlineStr">
        <is>
          <t>MANGUEIRAS E CONEXÕES - MANGUEIRAS / CONEXÕES (100,00%);</t>
        </is>
      </c>
      <c r="C704" s="8" t="n"/>
      <c r="D704" s="8" t="n">
        <v>484.22</v>
      </c>
      <c r="E704" s="8" t="n">
        <v>363830.3399999999</v>
      </c>
      <c r="F704" s="213" t="inlineStr">
        <is>
          <t>MANGUEIRAS / CONEXÕES</t>
        </is>
      </c>
      <c r="G704" s="172">
        <f>YEAR(A704)</f>
        <v/>
      </c>
      <c r="H704" s="214">
        <f>MONTH(A704)</f>
        <v/>
      </c>
      <c r="I704" s="179">
        <f>INDEX(mês[],Consolidado!H704,2)</f>
        <v/>
      </c>
      <c r="J704" s="179" t="inlineStr">
        <is>
          <t>ITAU</t>
        </is>
      </c>
      <c r="K704" s="179" t="inlineStr">
        <is>
          <t>A IDEAL</t>
        </is>
      </c>
    </row>
    <row r="705" hidden="1" s="180">
      <c r="A705" s="17" t="n">
        <v>45686</v>
      </c>
      <c r="B705" s="179" t="inlineStr">
        <is>
          <t>EPIS - MASCARA E MACACAO - EPIS (100,00%);</t>
        </is>
      </c>
      <c r="C705" s="8" t="n"/>
      <c r="D705" s="8" t="n">
        <v>247.8</v>
      </c>
      <c r="E705" s="8" t="n">
        <v>363582.5399999999</v>
      </c>
      <c r="F705" s="213" t="inlineStr">
        <is>
          <t>EPIS</t>
        </is>
      </c>
      <c r="G705" s="172">
        <f>YEAR(A705)</f>
        <v/>
      </c>
      <c r="H705" s="214">
        <f>MONTH(A705)</f>
        <v/>
      </c>
      <c r="I705" s="179">
        <f>INDEX(mês[],Consolidado!H705,2)</f>
        <v/>
      </c>
      <c r="J705" s="179" t="inlineStr">
        <is>
          <t>ITAU</t>
        </is>
      </c>
      <c r="K705" s="179" t="inlineStr">
        <is>
          <t>A IDEAL</t>
        </is>
      </c>
    </row>
    <row r="706" hidden="1" s="180">
      <c r="A706" s="17" t="n">
        <v>45686</v>
      </c>
      <c r="B706" s="179" t="inlineStr">
        <is>
          <t>SERVICO SOFTWARE MOBILE - SISTEMA / SERVIDOR  (100,00%);</t>
        </is>
      </c>
      <c r="C706" s="8" t="n"/>
      <c r="D706" s="8" t="n">
        <v>190</v>
      </c>
      <c r="E706" s="8" t="n">
        <v>363392.5399999999</v>
      </c>
      <c r="F706" s="213" t="inlineStr">
        <is>
          <t xml:space="preserve">SISTEMA / SERVIDOR </t>
        </is>
      </c>
      <c r="G706" s="172">
        <f>YEAR(A706)</f>
        <v/>
      </c>
      <c r="H706" s="214">
        <f>MONTH(A706)</f>
        <v/>
      </c>
      <c r="I706" s="179">
        <f>INDEX(mês[],Consolidado!H706,2)</f>
        <v/>
      </c>
      <c r="J706" s="179" t="inlineStr">
        <is>
          <t>ITAU</t>
        </is>
      </c>
      <c r="K706" s="179" t="inlineStr">
        <is>
          <t>A IDEAL</t>
        </is>
      </c>
    </row>
    <row r="707" hidden="1" s="180">
      <c r="A707" s="17" t="n">
        <v>45686</v>
      </c>
      <c r="B707" s="179" t="inlineStr">
        <is>
          <t>CLARO TELEFONIA REF. 12/2024 - INTERNET / TELEFONE ADM  (100,00%);</t>
        </is>
      </c>
      <c r="C707" s="8" t="n"/>
      <c r="D707" s="8" t="n">
        <v>337.16</v>
      </c>
      <c r="E707" s="8" t="n">
        <v>363055.3799999999</v>
      </c>
      <c r="F707" s="213" t="inlineStr">
        <is>
          <t xml:space="preserve">INTERNET / TELEFONE ADM </t>
        </is>
      </c>
      <c r="G707" s="172">
        <f>YEAR(A707)</f>
        <v/>
      </c>
      <c r="H707" s="214">
        <f>MONTH(A707)</f>
        <v/>
      </c>
      <c r="I707" s="179">
        <f>INDEX(mês[],Consolidado!H707,2)</f>
        <v/>
      </c>
      <c r="J707" s="179" t="inlineStr">
        <is>
          <t>ITAU</t>
        </is>
      </c>
      <c r="K707" s="179" t="inlineStr">
        <is>
          <t>A IDEAL</t>
        </is>
      </c>
    </row>
    <row r="708" hidden="1" s="180">
      <c r="A708" s="17" t="n">
        <v>45686</v>
      </c>
      <c r="B708" s="179" t="inlineStr">
        <is>
          <t>EXTINTOR PQS 04KG - MAQUINAS / EQUIPAMENTOS  (100,00%);</t>
        </is>
      </c>
      <c r="C708" s="8" t="n"/>
      <c r="D708" s="8" t="n">
        <v>380</v>
      </c>
      <c r="E708" s="8" t="n">
        <v>362675.3799999999</v>
      </c>
      <c r="F708" s="213" t="inlineStr">
        <is>
          <t xml:space="preserve">MAQUINAS / EQUIPAMENTOS </t>
        </is>
      </c>
      <c r="G708" s="172">
        <f>YEAR(A708)</f>
        <v/>
      </c>
      <c r="H708" s="214">
        <f>MONTH(A708)</f>
        <v/>
      </c>
      <c r="I708" s="179">
        <f>INDEX(mês[],Consolidado!H708,2)</f>
        <v/>
      </c>
      <c r="J708" s="179" t="inlineStr">
        <is>
          <t>ITAU</t>
        </is>
      </c>
      <c r="K708" s="179" t="inlineStr">
        <is>
          <t>A IDEAL</t>
        </is>
      </c>
    </row>
    <row r="709" hidden="1" s="180">
      <c r="A709" s="17" t="n">
        <v>45686</v>
      </c>
      <c r="B709" s="179" t="inlineStr">
        <is>
          <t>NOTEBOOK DELL CORE 17 SEMI NOVO - MATERIAIS DE INFORMATICA / COMPUTADOR (100,00%);</t>
        </is>
      </c>
      <c r="C709" s="8" t="n"/>
      <c r="D709" s="8" t="n">
        <v>600</v>
      </c>
      <c r="E709" s="8" t="n">
        <v>362075.3799999999</v>
      </c>
      <c r="F709" s="213" t="inlineStr">
        <is>
          <t>MATERIAIS DE INFORMATICA / COMPUTADOR</t>
        </is>
      </c>
      <c r="G709" s="172">
        <f>YEAR(A709)</f>
        <v/>
      </c>
      <c r="H709" s="214">
        <f>MONTH(A709)</f>
        <v/>
      </c>
      <c r="I709" s="179">
        <f>INDEX(mês[],Consolidado!H709,2)</f>
        <v/>
      </c>
      <c r="J709" s="179" t="inlineStr">
        <is>
          <t>ITAU</t>
        </is>
      </c>
      <c r="K709" s="179" t="inlineStr">
        <is>
          <t>A IDEAL</t>
        </is>
      </c>
    </row>
    <row r="710" hidden="1" s="180">
      <c r="A710" s="17" t="n">
        <v>45686</v>
      </c>
      <c r="B710" s="179" t="inlineStr">
        <is>
          <t>LOCAÇÃO VEÍCULO 17/12 A 21/12 - LOCAÇAO VEICULOS  (100,00%);</t>
        </is>
      </c>
      <c r="C710" s="8" t="n"/>
      <c r="D710" s="8" t="n">
        <v>2301.98</v>
      </c>
      <c r="E710" s="8" t="n">
        <v>359773.3999999999</v>
      </c>
      <c r="F710" s="213" t="inlineStr">
        <is>
          <t xml:space="preserve">LOCAÇAO VEICULOS </t>
        </is>
      </c>
      <c r="G710" s="172">
        <f>YEAR(A710)</f>
        <v/>
      </c>
      <c r="H710" s="214">
        <f>MONTH(A710)</f>
        <v/>
      </c>
      <c r="I710" s="179">
        <f>INDEX(mês[],Consolidado!H710,2)</f>
        <v/>
      </c>
      <c r="J710" s="179" t="inlineStr">
        <is>
          <t>ITAU</t>
        </is>
      </c>
      <c r="K710" s="179" t="inlineStr">
        <is>
          <t>A IDEAL</t>
        </is>
      </c>
    </row>
    <row r="711" hidden="1" s="180">
      <c r="A711" s="17" t="n">
        <v>45686</v>
      </c>
      <c r="B711" s="179" t="inlineStr">
        <is>
          <t>MATERIAIS DE PAPELARIA - MATERIAS DE ESCRITORIO / PAPELARIA  (100,00%);</t>
        </is>
      </c>
      <c r="C711" s="8" t="n"/>
      <c r="D711" s="8" t="n">
        <v>125</v>
      </c>
      <c r="E711" s="8" t="n">
        <v>359648.3999999999</v>
      </c>
      <c r="F711" s="213" t="inlineStr">
        <is>
          <t xml:space="preserve">MATERIAS DE ESCRITORIO / PAPELARIA </t>
        </is>
      </c>
      <c r="G711" s="172">
        <f>YEAR(A711)</f>
        <v/>
      </c>
      <c r="H711" s="214">
        <f>MONTH(A711)</f>
        <v/>
      </c>
      <c r="I711" s="179">
        <f>INDEX(mês[],Consolidado!H711,2)</f>
        <v/>
      </c>
      <c r="J711" s="179" t="inlineStr">
        <is>
          <t>ITAU</t>
        </is>
      </c>
      <c r="K711" s="179" t="inlineStr">
        <is>
          <t>A IDEAL</t>
        </is>
      </c>
    </row>
    <row r="712" hidden="1" s="180">
      <c r="A712" s="17" t="n">
        <v>45686</v>
      </c>
      <c r="B712" s="179" t="inlineStr">
        <is>
          <t>ALIMENTAÇÃO ADM - ALIMENTAÇÃO ADM (100,00%);</t>
        </is>
      </c>
      <c r="C712" s="8" t="n"/>
      <c r="D712" s="8" t="n">
        <v>417.78</v>
      </c>
      <c r="E712" s="8" t="n">
        <v>359230.6199999999</v>
      </c>
      <c r="F712" s="213" t="inlineStr">
        <is>
          <t>ALIMENTAÇÃO ADM</t>
        </is>
      </c>
      <c r="G712" s="172">
        <f>YEAR(A712)</f>
        <v/>
      </c>
      <c r="H712" s="214">
        <f>MONTH(A712)</f>
        <v/>
      </c>
      <c r="I712" s="179">
        <f>INDEX(mês[],Consolidado!H712,2)</f>
        <v/>
      </c>
      <c r="J712" s="179" t="inlineStr">
        <is>
          <t>ITAU</t>
        </is>
      </c>
      <c r="K712" s="179" t="inlineStr">
        <is>
          <t>A IDEAL</t>
        </is>
      </c>
    </row>
    <row r="713" hidden="1" s="180">
      <c r="A713" s="17" t="n">
        <v>45686</v>
      </c>
      <c r="B713" s="179" t="inlineStr">
        <is>
          <t>ALIMENTAÇÃO ADM - ALIMENTAÇÃO ADM (100,00%);</t>
        </is>
      </c>
      <c r="C713" s="8" t="n"/>
      <c r="D713" s="8" t="n">
        <v>976.47</v>
      </c>
      <c r="E713" s="8" t="n">
        <v>358254.1499999999</v>
      </c>
      <c r="F713" s="213" t="inlineStr">
        <is>
          <t>ALIMENTAÇÃO ADM</t>
        </is>
      </c>
      <c r="G713" s="172">
        <f>YEAR(A713)</f>
        <v/>
      </c>
      <c r="H713" s="214">
        <f>MONTH(A713)</f>
        <v/>
      </c>
      <c r="I713" s="179">
        <f>INDEX(mês[],Consolidado!H713,2)</f>
        <v/>
      </c>
      <c r="J713" s="179" t="inlineStr">
        <is>
          <t>ITAU</t>
        </is>
      </c>
      <c r="K713" s="179" t="inlineStr">
        <is>
          <t>A IDEAL</t>
        </is>
      </c>
    </row>
    <row r="714" hidden="1" s="180">
      <c r="A714" s="17" t="n">
        <v>45686</v>
      </c>
      <c r="B714" s="179" t="inlineStr">
        <is>
          <t>PROCESSO SILVIO PAULO DOS SANTOS - CMOC CUBATAO - GUIAS TRABALHISTAS E PROCESSO (100,00%);</t>
        </is>
      </c>
      <c r="C714" s="8" t="n"/>
      <c r="D714" s="8" t="n">
        <v>715.41</v>
      </c>
      <c r="E714" s="8" t="n">
        <v>357538.7399999999</v>
      </c>
      <c r="F714" s="213" t="inlineStr">
        <is>
          <t>Processos Trabalhistas</t>
        </is>
      </c>
      <c r="G714" s="172">
        <f>YEAR(A714)</f>
        <v/>
      </c>
      <c r="H714" s="214">
        <f>MONTH(A714)</f>
        <v/>
      </c>
      <c r="I714" s="179">
        <f>INDEX(mês[],Consolidado!H714,2)</f>
        <v/>
      </c>
      <c r="J714" s="179" t="inlineStr">
        <is>
          <t>ITAU</t>
        </is>
      </c>
      <c r="K714" s="179" t="inlineStr">
        <is>
          <t>A IDEAL</t>
        </is>
      </c>
    </row>
    <row r="715" hidden="1" s="180">
      <c r="A715" s="17" t="n">
        <v>45686</v>
      </c>
      <c r="B715" s="179" t="inlineStr">
        <is>
          <t>EXAMES ADMISSIONAL - EXAMES  (100,00%);</t>
        </is>
      </c>
      <c r="C715" s="8" t="n"/>
      <c r="D715" s="8" t="n">
        <v>634.27</v>
      </c>
      <c r="E715" s="8" t="n">
        <v>356904.4699999999</v>
      </c>
      <c r="F715" s="213" t="inlineStr">
        <is>
          <t>EXAMES MÉDICOS</t>
        </is>
      </c>
      <c r="G715" s="172">
        <f>YEAR(A715)</f>
        <v/>
      </c>
      <c r="H715" s="214">
        <f>MONTH(A715)</f>
        <v/>
      </c>
      <c r="I715" s="179">
        <f>INDEX(mês[],Consolidado!H715,2)</f>
        <v/>
      </c>
      <c r="J715" s="179" t="inlineStr">
        <is>
          <t>ITAU</t>
        </is>
      </c>
      <c r="K715" s="179" t="inlineStr">
        <is>
          <t>A IDEAL</t>
        </is>
      </c>
    </row>
    <row r="716" hidden="1" s="180">
      <c r="A716" s="17" t="n">
        <v>45686</v>
      </c>
      <c r="B716" s="179" t="inlineStr">
        <is>
          <t>LOCAÇÃO CONTAINER REF. 01/12 A 31/12/24 - LOCAÇÃO CONTAINER  (100,00%);</t>
        </is>
      </c>
      <c r="C716" s="8" t="n"/>
      <c r="D716" s="8" t="n">
        <v>2750</v>
      </c>
      <c r="E716" s="8" t="n">
        <v>354154.4699999999</v>
      </c>
      <c r="F716" s="213" t="inlineStr">
        <is>
          <t xml:space="preserve">LOCAÇÃO CONTAINER </t>
        </is>
      </c>
      <c r="G716" s="172">
        <f>YEAR(A716)</f>
        <v/>
      </c>
      <c r="H716" s="214">
        <f>MONTH(A716)</f>
        <v/>
      </c>
      <c r="I716" s="179">
        <f>INDEX(mês[],Consolidado!H716,2)</f>
        <v/>
      </c>
      <c r="J716" s="179" t="inlineStr">
        <is>
          <t>ITAU</t>
        </is>
      </c>
      <c r="K716" s="179" t="inlineStr">
        <is>
          <t>A IDEAL</t>
        </is>
      </c>
    </row>
    <row r="717" hidden="1" s="180">
      <c r="A717" s="17" t="n">
        <v>45686</v>
      </c>
      <c r="B717" s="179" t="inlineStr">
        <is>
          <t>ASSINATURA DE JUSTIFICATIVA DE USO DE CINTO DE SEGURANÇA - SERVIÇO LAUDO TECNICO (100,00%);</t>
        </is>
      </c>
      <c r="C717" s="8" t="n"/>
      <c r="D717" s="8" t="n">
        <v>150</v>
      </c>
      <c r="E717" s="8" t="n">
        <v>354004.4699999999</v>
      </c>
      <c r="F717" s="213" t="inlineStr">
        <is>
          <t>SERVIÇO LAUDO TECNICO</t>
        </is>
      </c>
      <c r="G717" s="172">
        <f>YEAR(A717)</f>
        <v/>
      </c>
      <c r="H717" s="214">
        <f>MONTH(A717)</f>
        <v/>
      </c>
      <c r="I717" s="179">
        <f>INDEX(mês[],Consolidado!H717,2)</f>
        <v/>
      </c>
      <c r="J717" s="179" t="inlineStr">
        <is>
          <t>ITAU</t>
        </is>
      </c>
      <c r="K717" s="179" t="inlineStr">
        <is>
          <t>A IDEAL</t>
        </is>
      </c>
    </row>
    <row r="718" hidden="1" s="180">
      <c r="A718" s="17" t="n">
        <v>45686</v>
      </c>
      <c r="B718" s="179" t="inlineStr">
        <is>
          <t>TRANSPORTE EDIVALDO PEREIRA 06/01 A 17/01 - TRANSPORTE DE COLABORADORES  (100,00%);</t>
        </is>
      </c>
      <c r="C718" s="8" t="n"/>
      <c r="D718" s="8" t="n">
        <v>1210</v>
      </c>
      <c r="E718" s="8" t="n">
        <v>352794.4699999999</v>
      </c>
      <c r="F718" s="213" t="inlineStr">
        <is>
          <t xml:space="preserve">TRANSPORTE DE COLABORADORES </t>
        </is>
      </c>
      <c r="G718" s="172">
        <f>YEAR(A718)</f>
        <v/>
      </c>
      <c r="H718" s="214">
        <f>MONTH(A718)</f>
        <v/>
      </c>
      <c r="I718" s="179">
        <f>INDEX(mês[],Consolidado!H718,2)</f>
        <v/>
      </c>
      <c r="J718" s="179" t="inlineStr">
        <is>
          <t>ITAU</t>
        </is>
      </c>
      <c r="K718" s="179" t="inlineStr">
        <is>
          <t>A IDEAL</t>
        </is>
      </c>
    </row>
    <row r="719" hidden="1" s="180">
      <c r="A719" s="17" t="n">
        <v>45686</v>
      </c>
      <c r="B719" s="179" t="inlineStr">
        <is>
          <t>COMBUSTÍVEL - COMBUSTIVEL VEICULOS (45,34%);
COMBUSTIVEL EQUIPAMENTOS (54,66%);</t>
        </is>
      </c>
      <c r="C719" s="8" t="n"/>
      <c r="D719" s="8" t="n">
        <v>940.78</v>
      </c>
      <c r="E719" s="8" t="n">
        <v>351853.6899999999</v>
      </c>
      <c r="F719" s="213" t="inlineStr">
        <is>
          <t>COMBUSTIVEL VEICULOS</t>
        </is>
      </c>
      <c r="G719" s="172">
        <f>YEAR(A719)</f>
        <v/>
      </c>
      <c r="H719" s="214">
        <f>MONTH(A719)</f>
        <v/>
      </c>
      <c r="I719" s="179">
        <f>INDEX(mês[],Consolidado!H719,2)</f>
        <v/>
      </c>
      <c r="J719" s="179" t="inlineStr">
        <is>
          <t>ITAU</t>
        </is>
      </c>
      <c r="K719" s="179" t="inlineStr">
        <is>
          <t>A IDEAL</t>
        </is>
      </c>
    </row>
    <row r="720" hidden="1" s="180">
      <c r="A720" s="17" t="n">
        <v>45686</v>
      </c>
      <c r="B720" s="179" t="inlineStr">
        <is>
          <t>COMBUSTÍVEL - COMBUSTIVEL VEICULOS (45,34%);
COMBUSTIVEL EQUIPAMENTOS (54,66%);</t>
        </is>
      </c>
      <c r="C720" s="8" t="n"/>
      <c r="D720" s="8" t="n">
        <v>1134.18</v>
      </c>
      <c r="E720" s="8" t="n">
        <v>350719.5099999999</v>
      </c>
      <c r="F720" s="213" t="inlineStr">
        <is>
          <t>COMBUSTIVEL EQUIPAMENTOS</t>
        </is>
      </c>
      <c r="G720" s="172">
        <f>YEAR(A720)</f>
        <v/>
      </c>
      <c r="H720" s="214">
        <f>MONTH(A720)</f>
        <v/>
      </c>
      <c r="I720" s="179">
        <f>INDEX(mês[],Consolidado!H720,2)</f>
        <v/>
      </c>
      <c r="J720" s="179" t="inlineStr">
        <is>
          <t>ITAU</t>
        </is>
      </c>
      <c r="K720" s="179" t="inlineStr">
        <is>
          <t>A IDEAL</t>
        </is>
      </c>
    </row>
    <row r="721" hidden="1" s="180">
      <c r="A721" s="17" t="n">
        <v>45686</v>
      </c>
      <c r="B721" s="179" t="inlineStr">
        <is>
          <t>MATERIAIS DE LIMPEZA - MATERIAIS DE LIMPEZA / HIGIENE  (100,00%);</t>
        </is>
      </c>
      <c r="C721" s="8" t="n"/>
      <c r="D721" s="8" t="n">
        <v>1064.15</v>
      </c>
      <c r="E721" s="8" t="n">
        <v>349655.3599999999</v>
      </c>
      <c r="F721" s="213" t="inlineStr">
        <is>
          <t xml:space="preserve">MATERIAIS DE LIMPEZA / HIGIENE </t>
        </is>
      </c>
      <c r="G721" s="172">
        <f>YEAR(A721)</f>
        <v/>
      </c>
      <c r="H721" s="214">
        <f>MONTH(A721)</f>
        <v/>
      </c>
      <c r="I721" s="179">
        <f>INDEX(mês[],Consolidado!H721,2)</f>
        <v/>
      </c>
      <c r="J721" s="179" t="inlineStr">
        <is>
          <t>ITAU</t>
        </is>
      </c>
      <c r="K721" s="179" t="inlineStr">
        <is>
          <t>A IDEAL</t>
        </is>
      </c>
    </row>
    <row r="722" hidden="1" s="180">
      <c r="A722" s="17" t="n">
        <v>45686</v>
      </c>
      <c r="B722" s="179" t="inlineStr">
        <is>
          <t>RENOVAÇÃO PLOTAGEM FIAT TOURO - SERVIÇO PLOTAGEM / ADESIVO / PLACAS / CRACHAS  (100,00%);</t>
        </is>
      </c>
      <c r="C722" s="8" t="n"/>
      <c r="D722" s="8" t="n">
        <v>690</v>
      </c>
      <c r="E722" s="8" t="n">
        <v>348965.3599999999</v>
      </c>
      <c r="F722" s="213" t="inlineStr">
        <is>
          <t xml:space="preserve">SERVIÇO PLOTAGEM / ADESIVO / PLACAS / CRACHAS </t>
        </is>
      </c>
      <c r="G722" s="172">
        <f>YEAR(A722)</f>
        <v/>
      </c>
      <c r="H722" s="214">
        <f>MONTH(A722)</f>
        <v/>
      </c>
      <c r="I722" s="179">
        <f>INDEX(mês[],Consolidado!H722,2)</f>
        <v/>
      </c>
      <c r="J722" s="179" t="inlineStr">
        <is>
          <t>ITAU</t>
        </is>
      </c>
      <c r="K722" s="179" t="inlineStr">
        <is>
          <t>A IDEAL</t>
        </is>
      </c>
    </row>
    <row r="723" hidden="1" s="180">
      <c r="A723" s="17" t="n">
        <v>45686</v>
      </c>
      <c r="B723" s="179" t="inlineStr">
        <is>
          <t>DESPESAS REF. SEMANA 20/01 A 24/01/25 - REFEIÇÕES COLABORADORES (17,58%);
TRANSPORTE DE COLABORADORES  (43,96%);
BONIFICAÇOES (10,99%);
MATERIAIS / FERRAMENTAS  MANUAIS  (27,47%);</t>
        </is>
      </c>
      <c r="C723" s="8" t="n"/>
      <c r="D723" s="8" t="n">
        <v>79.98</v>
      </c>
      <c r="E723" s="8" t="n">
        <v>348885.3799999999</v>
      </c>
      <c r="F723" s="213" t="inlineStr">
        <is>
          <t>REFEIÇÕES COLABORADORES</t>
        </is>
      </c>
      <c r="G723" s="172">
        <f>YEAR(A723)</f>
        <v/>
      </c>
      <c r="H723" s="214">
        <f>MONTH(A723)</f>
        <v/>
      </c>
      <c r="I723" s="179">
        <f>INDEX(mês[],Consolidado!H723,2)</f>
        <v/>
      </c>
      <c r="J723" s="179" t="inlineStr">
        <is>
          <t>ITAU</t>
        </is>
      </c>
      <c r="K723" s="179" t="inlineStr">
        <is>
          <t>A IDEAL</t>
        </is>
      </c>
    </row>
    <row r="724" hidden="1" s="180">
      <c r="A724" s="17" t="n">
        <v>45686</v>
      </c>
      <c r="B724" s="179" t="inlineStr">
        <is>
          <t>DESPESAS REF. SEMANA 20/01 A 24/01/25 - REFEIÇÕES COLABORADORES (17,58%);
TRANSPORTE DE COLABORADORES  (43,96%);
BONIFICAÇOES (10,99%);
MATERIAIS / FERRAMENTAS  MANUAIS  (27,47%);</t>
        </is>
      </c>
      <c r="C724" s="8" t="n"/>
      <c r="D724" s="8" t="n">
        <v>200.01</v>
      </c>
      <c r="E724" s="8" t="n">
        <v>348685.3699999999</v>
      </c>
      <c r="F724" s="213" t="inlineStr">
        <is>
          <t xml:space="preserve">TRANSPORTE DE COLABORADORES </t>
        </is>
      </c>
      <c r="G724" s="172">
        <f>YEAR(A724)</f>
        <v/>
      </c>
      <c r="H724" s="214">
        <f>MONTH(A724)</f>
        <v/>
      </c>
      <c r="I724" s="179">
        <f>INDEX(mês[],Consolidado!H724,2)</f>
        <v/>
      </c>
      <c r="J724" s="179" t="inlineStr">
        <is>
          <t>ITAU</t>
        </is>
      </c>
      <c r="K724" s="179" t="inlineStr">
        <is>
          <t>A IDEAL</t>
        </is>
      </c>
    </row>
    <row r="725" hidden="1" s="180">
      <c r="A725" s="17" t="n">
        <v>45686</v>
      </c>
      <c r="B725" s="179" t="inlineStr">
        <is>
          <t>DESPESAS REF. SEMANA 20/01 A 24/01/25 - REFEIÇÕES COLABORADORES (17,58%);
TRANSPORTE DE COLABORADORES  (43,96%);
BONIFICAÇOES (10,99%);
MATERIAIS / FERRAMENTAS  MANUAIS  (27,47%);</t>
        </is>
      </c>
      <c r="C725" s="8" t="n"/>
      <c r="D725" s="8" t="n">
        <v>50</v>
      </c>
      <c r="E725" s="8" t="n">
        <v>348635.3699999999</v>
      </c>
      <c r="F725" s="213" t="inlineStr">
        <is>
          <t>BONIFICAÇOES</t>
        </is>
      </c>
      <c r="G725" s="172">
        <f>YEAR(A725)</f>
        <v/>
      </c>
      <c r="H725" s="214">
        <f>MONTH(A725)</f>
        <v/>
      </c>
      <c r="I725" s="179">
        <f>INDEX(mês[],Consolidado!H725,2)</f>
        <v/>
      </c>
      <c r="J725" s="179" t="inlineStr">
        <is>
          <t>ITAU</t>
        </is>
      </c>
      <c r="K725" s="179" t="inlineStr">
        <is>
          <t>A IDEAL</t>
        </is>
      </c>
    </row>
    <row r="726" hidden="1" s="180">
      <c r="A726" s="17" t="n">
        <v>45686</v>
      </c>
      <c r="B726" s="179" t="inlineStr">
        <is>
          <t>DESPESAS REF. SEMANA 20/01 A 24/01/25 - REFEIÇÕES COLABORADORES (17,58%);
TRANSPORTE DE COLABORADORES  (43,96%);
BONIFICAÇOES (10,99%);
MATERIAIS / FERRAMENTAS  MANUAIS  (27,47%);</t>
        </is>
      </c>
      <c r="C726" s="8" t="n"/>
      <c r="D726" s="8" t="n">
        <v>125.01</v>
      </c>
      <c r="E726" s="8" t="n">
        <v>348510.3599999999</v>
      </c>
      <c r="F726" s="213" t="inlineStr">
        <is>
          <t xml:space="preserve">MATERIAIS / FERRAMENTAS  MANUAIS </t>
        </is>
      </c>
      <c r="G726" s="172">
        <f>YEAR(A726)</f>
        <v/>
      </c>
      <c r="H726" s="214">
        <f>MONTH(A726)</f>
        <v/>
      </c>
      <c r="I726" s="179">
        <f>INDEX(mês[],Consolidado!H726,2)</f>
        <v/>
      </c>
      <c r="J726" s="179" t="inlineStr">
        <is>
          <t>ITAU</t>
        </is>
      </c>
      <c r="K726" s="179" t="inlineStr">
        <is>
          <t>A IDEAL</t>
        </is>
      </c>
    </row>
    <row r="727" hidden="1" s="180">
      <c r="A727" s="17" t="n">
        <v>45686</v>
      </c>
      <c r="B727" s="179" t="inlineStr">
        <is>
          <t>FRETE TRANSPORTADORA GOIÂNIA X UBERABA - FRETE TRANSPORTADORA (100,00%);</t>
        </is>
      </c>
      <c r="C727" s="8" t="n"/>
      <c r="D727" s="8" t="n">
        <v>198.29</v>
      </c>
      <c r="E727" s="8" t="n">
        <v>348312.0699999999</v>
      </c>
      <c r="F727" s="213" t="inlineStr">
        <is>
          <t>FRETE TRANSPORTADORA</t>
        </is>
      </c>
      <c r="G727" s="172">
        <f>YEAR(A727)</f>
        <v/>
      </c>
      <c r="H727" s="214">
        <f>MONTH(A727)</f>
        <v/>
      </c>
      <c r="I727" s="179">
        <f>INDEX(mês[],Consolidado!H727,2)</f>
        <v/>
      </c>
      <c r="J727" s="179" t="inlineStr">
        <is>
          <t>ITAU</t>
        </is>
      </c>
      <c r="K727" s="179" t="inlineStr">
        <is>
          <t>A IDEAL</t>
        </is>
      </c>
    </row>
    <row r="728" hidden="1" s="180">
      <c r="A728" s="17" t="n">
        <v>45686</v>
      </c>
      <c r="B728" s="179" t="inlineStr">
        <is>
          <t>R. ALFEU MARRA Nº 65 CENTRO REF. 12/2024 - AGUA ALOJAMENTO (100,00%);</t>
        </is>
      </c>
      <c r="C728" s="8" t="n"/>
      <c r="D728" s="8" t="n">
        <v>264.24</v>
      </c>
      <c r="E728" s="8" t="n">
        <v>348047.8299999999</v>
      </c>
      <c r="F728" s="213" t="inlineStr">
        <is>
          <t>AGUA ALOJAMENTO</t>
        </is>
      </c>
      <c r="G728" s="172">
        <f>YEAR(A728)</f>
        <v/>
      </c>
      <c r="H728" s="214">
        <f>MONTH(A728)</f>
        <v/>
      </c>
      <c r="I728" s="179">
        <f>INDEX(mês[],Consolidado!H728,2)</f>
        <v/>
      </c>
      <c r="J728" s="179" t="inlineStr">
        <is>
          <t>ITAU</t>
        </is>
      </c>
      <c r="K728" s="179" t="inlineStr">
        <is>
          <t>A IDEAL</t>
        </is>
      </c>
    </row>
    <row r="729" hidden="1" s="180">
      <c r="A729" s="17" t="n">
        <v>45686</v>
      </c>
      <c r="B729" s="179" t="inlineStr">
        <is>
          <t>COMBUSTÍVEL - COMBUSTIVEL VEICULOS (100,00%);</t>
        </is>
      </c>
      <c r="C729" s="8" t="n"/>
      <c r="D729" s="8" t="n">
        <v>820.25</v>
      </c>
      <c r="E729" s="8" t="n">
        <v>347227.5799999999</v>
      </c>
      <c r="F729" s="213" t="inlineStr">
        <is>
          <t>COMBUSTIVEL VEICULOS</t>
        </is>
      </c>
      <c r="G729" s="172">
        <f>YEAR(A729)</f>
        <v/>
      </c>
      <c r="H729" s="214">
        <f>MONTH(A729)</f>
        <v/>
      </c>
      <c r="I729" s="179">
        <f>INDEX(mês[],Consolidado!H729,2)</f>
        <v/>
      </c>
      <c r="J729" s="179" t="inlineStr">
        <is>
          <t>ITAU</t>
        </is>
      </c>
      <c r="K729" s="179" t="inlineStr">
        <is>
          <t>A IDEAL</t>
        </is>
      </c>
    </row>
    <row r="730" hidden="1" s="180">
      <c r="A730" s="17" t="n">
        <v>45686</v>
      </c>
      <c r="B730" s="179" t="inlineStr">
        <is>
          <t>MANOEL PIRES SANTANA - PIX (98) 9 8407-6318 - REFEIÇÕES COLABORADORES (100,00%);</t>
        </is>
      </c>
      <c r="C730" s="8" t="n"/>
      <c r="D730" s="8" t="n">
        <v>3404</v>
      </c>
      <c r="E730" s="8" t="n">
        <v>343823.5799999999</v>
      </c>
      <c r="F730" s="213" t="inlineStr">
        <is>
          <t>REFEIÇÕES COLABORADORES</t>
        </is>
      </c>
      <c r="G730" s="172">
        <f>YEAR(A730)</f>
        <v/>
      </c>
      <c r="H730" s="214">
        <f>MONTH(A730)</f>
        <v/>
      </c>
      <c r="I730" s="179">
        <f>INDEX(mês[],Consolidado!H730,2)</f>
        <v/>
      </c>
      <c r="J730" s="179" t="inlineStr">
        <is>
          <t>ITAU</t>
        </is>
      </c>
      <c r="K730" s="179" t="inlineStr">
        <is>
          <t>A IDEAL</t>
        </is>
      </c>
    </row>
    <row r="731" hidden="1" s="180">
      <c r="A731" s="17" t="n">
        <v>45686</v>
      </c>
      <c r="B731" s="179" t="inlineStr">
        <is>
          <t>MARTINELE SILVA DE ARRUDA - ACERTO RESCISORIOS  (100,00%);</t>
        </is>
      </c>
      <c r="C731" s="8" t="n"/>
      <c r="D731" s="8" t="n">
        <v>12190.85</v>
      </c>
      <c r="E731" s="8" t="n">
        <v>331632.7299999999</v>
      </c>
      <c r="F731" s="213" t="inlineStr">
        <is>
          <t xml:space="preserve">ACERTO RESCISORIOS </t>
        </is>
      </c>
      <c r="G731" s="172">
        <f>YEAR(A731)</f>
        <v/>
      </c>
      <c r="H731" s="214">
        <f>MONTH(A731)</f>
        <v/>
      </c>
      <c r="I731" s="179">
        <f>INDEX(mês[],Consolidado!H731,2)</f>
        <v/>
      </c>
      <c r="J731" s="179" t="inlineStr">
        <is>
          <t>ITAU</t>
        </is>
      </c>
      <c r="K731" s="179" t="inlineStr">
        <is>
          <t>A IDEAL</t>
        </is>
      </c>
    </row>
    <row r="732" hidden="1" s="180">
      <c r="A732" s="17" t="n">
        <v>45686</v>
      </c>
      <c r="B732" s="179" t="inlineStr">
        <is>
          <t>FRETE COMPRESSOR BARUERI X GOIÂNIA - FRETE MATERIAIS E EQUIPAMENTOS (100,00%);</t>
        </is>
      </c>
      <c r="C732" s="8" t="n"/>
      <c r="D732" s="8" t="n">
        <v>2500</v>
      </c>
      <c r="E732" s="8" t="n">
        <v>329132.7299999999</v>
      </c>
      <c r="F732" s="213" t="inlineStr">
        <is>
          <t>FRETE MATERIAIS E EQUIPAMENTOS</t>
        </is>
      </c>
      <c r="G732" s="172">
        <f>YEAR(A732)</f>
        <v/>
      </c>
      <c r="H732" s="214">
        <f>MONTH(A732)</f>
        <v/>
      </c>
      <c r="I732" s="179">
        <f>INDEX(mês[],Consolidado!H732,2)</f>
        <v/>
      </c>
      <c r="J732" s="179" t="inlineStr">
        <is>
          <t>ITAU</t>
        </is>
      </c>
      <c r="K732" s="179" t="inlineStr">
        <is>
          <t>A IDEAL</t>
        </is>
      </c>
    </row>
    <row r="733" hidden="1" s="180">
      <c r="A733" s="17" t="n">
        <v>45686</v>
      </c>
      <c r="B733" s="179" t="inlineStr">
        <is>
          <t>COMBUSTÍVEL - COMBUSTIVEL VEICULOS (100,00%);</t>
        </is>
      </c>
      <c r="C733" s="8" t="n"/>
      <c r="D733" s="8" t="n">
        <v>422</v>
      </c>
      <c r="E733" s="8" t="n">
        <v>328710.7299999999</v>
      </c>
      <c r="F733" s="213" t="inlineStr">
        <is>
          <t>COMBUSTIVEL VEICULOS</t>
        </is>
      </c>
      <c r="G733" s="172">
        <f>YEAR(A733)</f>
        <v/>
      </c>
      <c r="H733" s="214">
        <f>MONTH(A733)</f>
        <v/>
      </c>
      <c r="I733" s="179">
        <f>INDEX(mês[],Consolidado!H733,2)</f>
        <v/>
      </c>
      <c r="J733" s="179" t="inlineStr">
        <is>
          <t>ITAU</t>
        </is>
      </c>
      <c r="K733" s="179" t="inlineStr">
        <is>
          <t>A IDEAL</t>
        </is>
      </c>
    </row>
    <row r="734" hidden="1" s="180">
      <c r="A734" s="17" t="n">
        <v>45686</v>
      </c>
      <c r="B734" s="179" t="inlineStr">
        <is>
          <t>LAVAJATO PAULINO NEVES - SERVIÇO LAVA JATO (100,00%);</t>
        </is>
      </c>
      <c r="C734" s="8" t="n"/>
      <c r="D734" s="8" t="n">
        <v>230</v>
      </c>
      <c r="E734" s="8" t="n">
        <v>328480.7299999999</v>
      </c>
      <c r="F734" s="213" t="inlineStr">
        <is>
          <t>SERVIÇO LAVA JATO</t>
        </is>
      </c>
      <c r="G734" s="172">
        <f>YEAR(A734)</f>
        <v/>
      </c>
      <c r="H734" s="214">
        <f>MONTH(A734)</f>
        <v/>
      </c>
      <c r="I734" s="179">
        <f>INDEX(mês[],Consolidado!H734,2)</f>
        <v/>
      </c>
      <c r="J734" s="179" t="inlineStr">
        <is>
          <t>ITAU</t>
        </is>
      </c>
      <c r="K734" s="179" t="inlineStr">
        <is>
          <t>A IDEAL</t>
        </is>
      </c>
    </row>
    <row r="735" hidden="1" s="180">
      <c r="A735" s="17" t="n">
        <v>45686</v>
      </c>
      <c r="B735" s="179" t="inlineStr">
        <is>
          <t>TRANSPORTE COLABORADORES 20/01 A 27/01 - TRANSPORTE DE COLABORADORES  (100,00%);</t>
        </is>
      </c>
      <c r="C735" s="8" t="n"/>
      <c r="D735" s="8" t="n">
        <v>395</v>
      </c>
      <c r="E735" s="8" t="n">
        <v>328085.7299999999</v>
      </c>
      <c r="F735" s="213" t="inlineStr">
        <is>
          <t xml:space="preserve">TRANSPORTE DE COLABORADORES </t>
        </is>
      </c>
      <c r="G735" s="172">
        <f>YEAR(A735)</f>
        <v/>
      </c>
      <c r="H735" s="214">
        <f>MONTH(A735)</f>
        <v/>
      </c>
      <c r="I735" s="179">
        <f>INDEX(mês[],Consolidado!H735,2)</f>
        <v/>
      </c>
      <c r="J735" s="179" t="inlineStr">
        <is>
          <t>ITAU</t>
        </is>
      </c>
      <c r="K735" s="179" t="inlineStr">
        <is>
          <t>A IDEAL</t>
        </is>
      </c>
    </row>
    <row r="736" hidden="1" s="180">
      <c r="A736" s="17" t="n">
        <v>45686</v>
      </c>
      <c r="B736" s="179" t="inlineStr">
        <is>
          <t>TONERS - MATERIAIS DE INFORMATICA / COMPUTADOR (100,00%);</t>
        </is>
      </c>
      <c r="C736" s="8" t="n"/>
      <c r="D736" s="8" t="n">
        <v>315</v>
      </c>
      <c r="E736" s="8" t="n">
        <v>327770.7299999999</v>
      </c>
      <c r="F736" s="213" t="inlineStr">
        <is>
          <t>MATERIAIS DE INFORMATICA / COMPUTADOR</t>
        </is>
      </c>
      <c r="G736" s="172">
        <f>YEAR(A736)</f>
        <v/>
      </c>
      <c r="H736" s="214">
        <f>MONTH(A736)</f>
        <v/>
      </c>
      <c r="I736" s="179">
        <f>INDEX(mês[],Consolidado!H736,2)</f>
        <v/>
      </c>
      <c r="J736" s="179" t="inlineStr">
        <is>
          <t>ITAU</t>
        </is>
      </c>
      <c r="K736" s="179" t="inlineStr">
        <is>
          <t>A IDEAL</t>
        </is>
      </c>
    </row>
    <row r="737" hidden="1" s="180">
      <c r="A737" s="17" t="n">
        <v>45686</v>
      </c>
      <c r="B737" s="179" t="inlineStr">
        <is>
          <t>EXAME - DEMISSIONAL - EXAMES  (100,00%);</t>
        </is>
      </c>
      <c r="C737" s="8" t="n"/>
      <c r="D737" s="8" t="n">
        <v>124.27</v>
      </c>
      <c r="E737" s="8" t="n">
        <v>327646.4599999999</v>
      </c>
      <c r="F737" s="213" t="inlineStr">
        <is>
          <t>EXAMES MÉDICOS</t>
        </is>
      </c>
      <c r="G737" s="172">
        <f>YEAR(A737)</f>
        <v/>
      </c>
      <c r="H737" s="214">
        <f>MONTH(A737)</f>
        <v/>
      </c>
      <c r="I737" s="179">
        <f>INDEX(mês[],Consolidado!H737,2)</f>
        <v/>
      </c>
      <c r="J737" s="179" t="inlineStr">
        <is>
          <t>ITAU</t>
        </is>
      </c>
      <c r="K737" s="179" t="inlineStr">
        <is>
          <t>A IDEAL</t>
        </is>
      </c>
    </row>
    <row r="738" hidden="1" s="180">
      <c r="A738" s="17" t="n">
        <v>45686</v>
      </c>
      <c r="B738" s="179" t="inlineStr">
        <is>
          <t>MARTINELE SILVA DE ARRUDA - MULTA RESCISORIAS FGTS (100,00%);</t>
        </is>
      </c>
      <c r="C738" s="8" t="n"/>
      <c r="D738" s="8" t="n">
        <v>2353.18</v>
      </c>
      <c r="E738" s="8" t="n">
        <v>325293.2799999999</v>
      </c>
      <c r="F738" s="213" t="inlineStr">
        <is>
          <t>MULTA RESCISORIAS FGTS</t>
        </is>
      </c>
      <c r="G738" s="172">
        <f>YEAR(A738)</f>
        <v/>
      </c>
      <c r="H738" s="214">
        <f>MONTH(A738)</f>
        <v/>
      </c>
      <c r="I738" s="179">
        <f>INDEX(mês[],Consolidado!H738,2)</f>
        <v/>
      </c>
      <c r="J738" s="179" t="inlineStr">
        <is>
          <t>ITAU</t>
        </is>
      </c>
      <c r="K738" s="179" t="inlineStr">
        <is>
          <t>A IDEAL</t>
        </is>
      </c>
    </row>
    <row r="739" hidden="1" s="180">
      <c r="A739" s="17" t="n">
        <v>45686</v>
      </c>
      <c r="B739" s="179" t="inlineStr">
        <is>
          <t>INTERNET PARCERIA EUROCHEM SERRA - INTERNET OBRAS  (100,00%);</t>
        </is>
      </c>
      <c r="C739" s="8" t="n"/>
      <c r="D739" s="8" t="n">
        <v>200</v>
      </c>
      <c r="E739" s="8" t="n">
        <v>325093.2799999999</v>
      </c>
      <c r="F739" s="213" t="inlineStr">
        <is>
          <t xml:space="preserve">INTERNET OBRAS </t>
        </is>
      </c>
      <c r="G739" s="172">
        <f>YEAR(A739)</f>
        <v/>
      </c>
      <c r="H739" s="214">
        <f>MONTH(A739)</f>
        <v/>
      </c>
      <c r="I739" s="179">
        <f>INDEX(mês[],Consolidado!H739,2)</f>
        <v/>
      </c>
      <c r="J739" s="179" t="inlineStr">
        <is>
          <t>ITAU</t>
        </is>
      </c>
      <c r="K739" s="179" t="inlineStr">
        <is>
          <t>A IDEAL</t>
        </is>
      </c>
    </row>
    <row r="740" hidden="1" s="180">
      <c r="A740" s="17" t="n">
        <v>45686</v>
      </c>
      <c r="B740" s="179" t="inlineStr">
        <is>
          <t>REFEIÇÕES COLABORADORES REF. 28/01 E 29/01 - REFEIÇÕES COLABORADORES (100,00%);</t>
        </is>
      </c>
      <c r="C740" s="8" t="n"/>
      <c r="D740" s="8" t="n">
        <v>192</v>
      </c>
      <c r="E740" s="8" t="n">
        <v>324901.2799999999</v>
      </c>
      <c r="F740" s="213" t="inlineStr">
        <is>
          <t>REFEIÇÕES COLABORADORES</t>
        </is>
      </c>
      <c r="G740" s="172">
        <f>YEAR(A740)</f>
        <v/>
      </c>
      <c r="H740" s="214">
        <f>MONTH(A740)</f>
        <v/>
      </c>
      <c r="I740" s="179">
        <f>INDEX(mês[],Consolidado!H740,2)</f>
        <v/>
      </c>
      <c r="J740" s="179" t="inlineStr">
        <is>
          <t>ITAU</t>
        </is>
      </c>
      <c r="K740" s="179" t="inlineStr">
        <is>
          <t>A IDEAL</t>
        </is>
      </c>
    </row>
    <row r="741" hidden="1" s="180">
      <c r="A741" s="17" t="n">
        <v>45686</v>
      </c>
      <c r="B741" s="179" t="inlineStr">
        <is>
          <t>GABRIELLE ELIAS DE FREITAS - PIX (64) 9 9259-1215 - FRETE TRANSPORTADORA (100,00%);</t>
        </is>
      </c>
      <c r="C741" s="8" t="n"/>
      <c r="D741" s="8" t="n">
        <v>50</v>
      </c>
      <c r="E741" s="8" t="n">
        <v>324851.2799999999</v>
      </c>
      <c r="F741" s="213" t="inlineStr">
        <is>
          <t>FRETE TRANSPORTADORA</t>
        </is>
      </c>
      <c r="G741" s="172">
        <f>YEAR(A741)</f>
        <v/>
      </c>
      <c r="H741" s="214">
        <f>MONTH(A741)</f>
        <v/>
      </c>
      <c r="I741" s="179">
        <f>INDEX(mês[],Consolidado!H741,2)</f>
        <v/>
      </c>
      <c r="J741" s="179" t="inlineStr">
        <is>
          <t>ITAU</t>
        </is>
      </c>
      <c r="K741" s="179" t="inlineStr">
        <is>
          <t>A IDEAL</t>
        </is>
      </c>
    </row>
    <row r="742" hidden="1" s="180">
      <c r="A742" s="17" t="n">
        <v>45686</v>
      </c>
      <c r="B742" s="179" t="inlineStr">
        <is>
          <t>MERCADO EDUARDO - ALIMENTAÇÃO ADM (100,00%);</t>
        </is>
      </c>
      <c r="C742" s="8" t="n"/>
      <c r="D742" s="8" t="n">
        <v>50</v>
      </c>
      <c r="E742" s="8" t="n">
        <v>324801.2799999999</v>
      </c>
      <c r="F742" s="213" t="inlineStr">
        <is>
          <t>ALIMENTAÇÃO ADM</t>
        </is>
      </c>
      <c r="G742" s="172">
        <f>YEAR(A742)</f>
        <v/>
      </c>
      <c r="H742" s="214">
        <f>MONTH(A742)</f>
        <v/>
      </c>
      <c r="I742" s="179">
        <f>INDEX(mês[],Consolidado!H742,2)</f>
        <v/>
      </c>
      <c r="J742" s="179" t="inlineStr">
        <is>
          <t>ITAU</t>
        </is>
      </c>
      <c r="K742" s="179" t="inlineStr">
        <is>
          <t>A IDEAL</t>
        </is>
      </c>
    </row>
    <row r="743" hidden="1" s="180">
      <c r="A743" s="17" t="n">
        <v>45686</v>
      </c>
      <c r="B743" s="179" t="inlineStr">
        <is>
          <t>JUROS ITAU BANCO ITAU - JUROS BANCARIOS  (100,00%);</t>
        </is>
      </c>
      <c r="C743" s="8" t="n"/>
      <c r="D743" s="8" t="n">
        <v>7.93</v>
      </c>
      <c r="E743" s="8" t="n">
        <v>324793.3499999999</v>
      </c>
      <c r="F743" s="213" t="inlineStr">
        <is>
          <t>Juros Bancários</t>
        </is>
      </c>
      <c r="G743" s="172">
        <f>YEAR(A743)</f>
        <v/>
      </c>
      <c r="H743" s="214">
        <f>MONTH(A743)</f>
        <v/>
      </c>
      <c r="I743" s="179">
        <f>INDEX(mês[],Consolidado!H743,2)</f>
        <v/>
      </c>
      <c r="J743" s="179" t="inlineStr">
        <is>
          <t>ITAU</t>
        </is>
      </c>
      <c r="K743" s="179" t="inlineStr">
        <is>
          <t>A IDEAL</t>
        </is>
      </c>
    </row>
    <row r="744" hidden="1" s="180">
      <c r="A744" s="17" t="n">
        <v>45686</v>
      </c>
      <c r="B744" s="179" t="inlineStr">
        <is>
          <t>IMPRESSÃO DE 06 PORTIFÓLIOS 50% - SERVIÇO GRAFICA / IMPRESSAO  (100,00%);</t>
        </is>
      </c>
      <c r="C744" s="8" t="n"/>
      <c r="D744" s="8" t="n">
        <v>262.5</v>
      </c>
      <c r="E744" s="8" t="n">
        <v>324530.8499999999</v>
      </c>
      <c r="F744" s="213" t="inlineStr">
        <is>
          <t xml:space="preserve">SERVIÇO GRAFICA / IMPRESSAO </t>
        </is>
      </c>
      <c r="G744" s="172">
        <f>YEAR(A744)</f>
        <v/>
      </c>
      <c r="H744" s="214">
        <f>MONTH(A744)</f>
        <v/>
      </c>
      <c r="I744" s="179">
        <f>INDEX(mês[],Consolidado!H744,2)</f>
        <v/>
      </c>
      <c r="J744" s="179" t="inlineStr">
        <is>
          <t>ITAU</t>
        </is>
      </c>
      <c r="K744" s="179" t="inlineStr">
        <is>
          <t>A IDEAL</t>
        </is>
      </c>
    </row>
    <row r="745" hidden="1" s="180">
      <c r="A745" s="17" t="n">
        <v>45686</v>
      </c>
      <c r="B745" s="179" t="inlineStr">
        <is>
          <t>COMBUSTÍVEL - COMBUSTIVEL VEICULOS (100,00%);</t>
        </is>
      </c>
      <c r="C745" s="8" t="n"/>
      <c r="D745" s="8" t="n">
        <v>200</v>
      </c>
      <c r="E745" s="8" t="n">
        <v>324330.8499999999</v>
      </c>
      <c r="F745" s="213" t="inlineStr">
        <is>
          <t>COMBUSTIVEL VEICULOS</t>
        </is>
      </c>
      <c r="G745" s="172">
        <f>YEAR(A745)</f>
        <v/>
      </c>
      <c r="H745" s="214">
        <f>MONTH(A745)</f>
        <v/>
      </c>
      <c r="I745" s="179">
        <f>INDEX(mês[],Consolidado!H745,2)</f>
        <v/>
      </c>
      <c r="J745" s="179" t="inlineStr">
        <is>
          <t>ITAU</t>
        </is>
      </c>
      <c r="K745" s="179" t="inlineStr">
        <is>
          <t>A IDEAL</t>
        </is>
      </c>
    </row>
    <row r="746" hidden="1" s="180">
      <c r="A746" s="17" t="n">
        <v>45686</v>
      </c>
      <c r="B746" s="179" t="inlineStr">
        <is>
          <t>PASSAGEM COLABORADOR - CASSIO - PASSAGENS COLABORADORES (100,00%);</t>
        </is>
      </c>
      <c r="C746" s="8" t="n"/>
      <c r="D746" s="8" t="n">
        <v>100</v>
      </c>
      <c r="E746" s="8" t="n">
        <v>324230.8499999999</v>
      </c>
      <c r="F746" s="213" t="inlineStr">
        <is>
          <t>PASSAGENS COLABORADORES</t>
        </is>
      </c>
      <c r="G746" s="172">
        <f>YEAR(A746)</f>
        <v/>
      </c>
      <c r="H746" s="214">
        <f>MONTH(A746)</f>
        <v/>
      </c>
      <c r="I746" s="179">
        <f>INDEX(mês[],Consolidado!H746,2)</f>
        <v/>
      </c>
      <c r="J746" s="179" t="inlineStr">
        <is>
          <t>ITAU</t>
        </is>
      </c>
      <c r="K746" s="179" t="inlineStr">
        <is>
          <t>A IDEAL</t>
        </is>
      </c>
    </row>
    <row r="747" hidden="1" s="180">
      <c r="A747" s="17" t="n">
        <v>45686</v>
      </c>
      <c r="B747" s="179" t="inlineStr">
        <is>
          <t>BRINDES PARA GESTOR - FAQUEIROS 6 UNIDADES - SERVIÇO BRINDES E ACESSORIOS (100,00%);</t>
        </is>
      </c>
      <c r="C747" s="8" t="n"/>
      <c r="D747" s="8" t="n">
        <v>2274</v>
      </c>
      <c r="E747" s="8" t="n">
        <v>321956.8499999999</v>
      </c>
      <c r="F747" s="213" t="inlineStr">
        <is>
          <t>SERVIÇO BRINDES E ACESSORIOS</t>
        </is>
      </c>
      <c r="G747" s="172">
        <f>YEAR(A747)</f>
        <v/>
      </c>
      <c r="H747" s="214">
        <f>MONTH(A747)</f>
        <v/>
      </c>
      <c r="I747" s="179">
        <f>INDEX(mês[],Consolidado!H747,2)</f>
        <v/>
      </c>
      <c r="J747" s="179" t="inlineStr">
        <is>
          <t>ITAU</t>
        </is>
      </c>
      <c r="K747" s="179" t="inlineStr">
        <is>
          <t>A IDEAL</t>
        </is>
      </c>
    </row>
    <row r="748" hidden="1" s="180">
      <c r="A748" s="17" t="n">
        <v>45687</v>
      </c>
      <c r="B748" s="179" t="inlineStr">
        <is>
          <t>NUCLEO DE SAUDE DO TRABALHADOR - PIX 11.519.356/0001-52 - EXAMES  (100,00%);</t>
        </is>
      </c>
      <c r="C748" s="8" t="n"/>
      <c r="D748" s="8" t="n">
        <v>272.8</v>
      </c>
      <c r="E748" s="8" t="n">
        <v>321684.0499999999</v>
      </c>
      <c r="F748" s="213" t="inlineStr">
        <is>
          <t>EXAMES MÉDICOS</t>
        </is>
      </c>
      <c r="G748" s="172">
        <f>YEAR(A748)</f>
        <v/>
      </c>
      <c r="H748" s="214">
        <f>MONTH(A748)</f>
        <v/>
      </c>
      <c r="I748" s="179">
        <f>INDEX(mês[],Consolidado!H748,2)</f>
        <v/>
      </c>
      <c r="J748" s="179" t="inlineStr">
        <is>
          <t>ITAU</t>
        </is>
      </c>
      <c r="K748" s="179" t="inlineStr">
        <is>
          <t>A IDEAL</t>
        </is>
      </c>
    </row>
    <row r="749" hidden="1" s="180">
      <c r="A749" s="17" t="n">
        <v>45687</v>
      </c>
      <c r="B749" s="179" t="inlineStr">
        <is>
          <t>ALUG 30-01 A 15-02 RUA DO NIQUEL PECEM  CAUÇÃO - ALUGUEL ALOJAMENTO  (100,00%);</t>
        </is>
      </c>
      <c r="C749" s="8" t="n"/>
      <c r="D749" s="8" t="n">
        <v>2900</v>
      </c>
      <c r="E749" s="8" t="n">
        <v>318784.0499999999</v>
      </c>
      <c r="F749" s="213" t="inlineStr">
        <is>
          <t xml:space="preserve">ALUGUEL ALOJAMENTO </t>
        </is>
      </c>
      <c r="G749" s="172">
        <f>YEAR(A749)</f>
        <v/>
      </c>
      <c r="H749" s="214">
        <f>MONTH(A749)</f>
        <v/>
      </c>
      <c r="I749" s="179">
        <f>INDEX(mês[],Consolidado!H749,2)</f>
        <v/>
      </c>
      <c r="J749" s="179" t="inlineStr">
        <is>
          <t>ITAU</t>
        </is>
      </c>
      <c r="K749" s="179" t="inlineStr">
        <is>
          <t>A IDEAL</t>
        </is>
      </c>
    </row>
    <row r="750" hidden="1" s="180">
      <c r="A750" s="17" t="n">
        <v>45687</v>
      </c>
      <c r="B750" s="179" t="inlineStr">
        <is>
          <t>RODRIGO DANIEL DA CONCEIÇÃO - PIX 017.143.291-60 - MANUTENÇÃO/PEÇAS MAQUINAS E EQUIPAMENTOS (100,00%);</t>
        </is>
      </c>
      <c r="C750" s="8" t="n"/>
      <c r="D750" s="8" t="n">
        <v>200</v>
      </c>
      <c r="E750" s="8" t="n">
        <v>318584.0499999999</v>
      </c>
      <c r="F750" s="213" t="inlineStr">
        <is>
          <t>MANUTENÇÃO/PEÇAS MAQUINAS E EQUIPAMENTOS</t>
        </is>
      </c>
      <c r="G750" s="172">
        <f>YEAR(A750)</f>
        <v/>
      </c>
      <c r="H750" s="214">
        <f>MONTH(A750)</f>
        <v/>
      </c>
      <c r="I750" s="179">
        <f>INDEX(mês[],Consolidado!H750,2)</f>
        <v/>
      </c>
      <c r="J750" s="179" t="inlineStr">
        <is>
          <t>ITAU</t>
        </is>
      </c>
      <c r="K750" s="179" t="inlineStr">
        <is>
          <t>A IDEAL</t>
        </is>
      </c>
    </row>
    <row r="751" hidden="1" s="180">
      <c r="A751" s="17" t="n">
        <v>45687</v>
      </c>
      <c r="B751" s="179" t="inlineStr">
        <is>
          <t>CARVALHO PAIXÃO - PIX 07.121.386/0001-39 - EXAMES  (100,00%);</t>
        </is>
      </c>
      <c r="C751" s="8" t="n"/>
      <c r="D751" s="8" t="n">
        <v>235</v>
      </c>
      <c r="E751" s="8" t="n">
        <v>318349.0499999999</v>
      </c>
      <c r="F751" s="213" t="inlineStr">
        <is>
          <t>EXAMES MÉDICOS</t>
        </is>
      </c>
      <c r="G751" s="172">
        <f>YEAR(A751)</f>
        <v/>
      </c>
      <c r="H751" s="214">
        <f>MONTH(A751)</f>
        <v/>
      </c>
      <c r="I751" s="179">
        <f>INDEX(mês[],Consolidado!H751,2)</f>
        <v/>
      </c>
      <c r="J751" s="179" t="inlineStr">
        <is>
          <t>ITAU</t>
        </is>
      </c>
      <c r="K751" s="179" t="inlineStr">
        <is>
          <t>A IDEAL</t>
        </is>
      </c>
    </row>
    <row r="752" hidden="1" s="180">
      <c r="A752" s="17" t="n">
        <v>45687</v>
      </c>
      <c r="B752" s="179" t="inlineStr">
        <is>
          <t>COMBUSTIVEL VEICULOS - COMBUSTIVEL VEICULOS (100,00%);</t>
        </is>
      </c>
      <c r="C752" s="8" t="n"/>
      <c r="D752" s="8" t="n">
        <v>1500</v>
      </c>
      <c r="E752" s="8" t="n">
        <v>316849.0499999999</v>
      </c>
      <c r="F752" s="213" t="inlineStr">
        <is>
          <t>COMBUSTIVEL VEICULOS</t>
        </is>
      </c>
      <c r="G752" s="172">
        <f>YEAR(A752)</f>
        <v/>
      </c>
      <c r="H752" s="214">
        <f>MONTH(A752)</f>
        <v/>
      </c>
      <c r="I752" s="179">
        <f>INDEX(mês[],Consolidado!H752,2)</f>
        <v/>
      </c>
      <c r="J752" s="179" t="inlineStr">
        <is>
          <t>ITAU</t>
        </is>
      </c>
      <c r="K752" s="179" t="inlineStr">
        <is>
          <t>A IDEAL</t>
        </is>
      </c>
    </row>
    <row r="753" hidden="1" s="180">
      <c r="A753" s="17" t="n">
        <v>45687</v>
      </c>
      <c r="B753" s="179" t="inlineStr">
        <is>
          <t>REFEIÇÕES COLABORADORES - REFEIÇÕES COLABORADORES (100,00%);</t>
        </is>
      </c>
      <c r="C753" s="8" t="n"/>
      <c r="D753" s="8" t="n">
        <v>96</v>
      </c>
      <c r="E753" s="8" t="n">
        <v>316753.0499999999</v>
      </c>
      <c r="F753" s="213" t="inlineStr">
        <is>
          <t>REFEIÇÕES COLABORADORES</t>
        </is>
      </c>
      <c r="G753" s="172">
        <f>YEAR(A753)</f>
        <v/>
      </c>
      <c r="H753" s="214">
        <f>MONTH(A753)</f>
        <v/>
      </c>
      <c r="I753" s="179">
        <f>INDEX(mês[],Consolidado!H753,2)</f>
        <v/>
      </c>
      <c r="J753" s="179" t="inlineStr">
        <is>
          <t>ITAU</t>
        </is>
      </c>
      <c r="K753" s="179" t="inlineStr">
        <is>
          <t>A IDEAL</t>
        </is>
      </c>
    </row>
    <row r="754" hidden="1" s="180">
      <c r="A754" s="17" t="n">
        <v>45687</v>
      </c>
      <c r="B754" s="179" t="inlineStr">
        <is>
          <t>GPS DESCRIÇÃO 636722422 - PARCELAMENTO (100,00%);</t>
        </is>
      </c>
      <c r="C754" s="8" t="n"/>
      <c r="D754" s="8" t="n">
        <v>3506.03</v>
      </c>
      <c r="E754" s="8" t="n">
        <v>313247.0199999999</v>
      </c>
      <c r="F754" s="213" t="inlineStr">
        <is>
          <t xml:space="preserve">Parcelamento de Impostos Exercicio Anterior </t>
        </is>
      </c>
      <c r="G754" s="172">
        <f>YEAR(A754)</f>
        <v/>
      </c>
      <c r="H754" s="214">
        <f>MONTH(A754)</f>
        <v/>
      </c>
      <c r="I754" s="179">
        <f>INDEX(mês[],Consolidado!H754,2)</f>
        <v/>
      </c>
      <c r="J754" s="179" t="inlineStr">
        <is>
          <t>ITAU</t>
        </is>
      </c>
      <c r="K754" s="179" t="inlineStr">
        <is>
          <t>A IDEAL</t>
        </is>
      </c>
    </row>
    <row r="755" hidden="1" s="180">
      <c r="A755" s="17" t="n">
        <v>45687</v>
      </c>
      <c r="B755" s="179" t="inlineStr">
        <is>
          <t>GPS DESCRIÇÃO 639886841 - PARCELAMENTO (100,00%);</t>
        </is>
      </c>
      <c r="C755" s="8" t="n"/>
      <c r="D755" s="8" t="n">
        <v>4418.86</v>
      </c>
      <c r="E755" s="8" t="n">
        <v>308828.1599999999</v>
      </c>
      <c r="F755" s="213" t="inlineStr">
        <is>
          <t xml:space="preserve">Parcelamento de Impostos Exercicio Anterior </t>
        </is>
      </c>
      <c r="G755" s="172">
        <f>YEAR(A755)</f>
        <v/>
      </c>
      <c r="H755" s="214">
        <f>MONTH(A755)</f>
        <v/>
      </c>
      <c r="I755" s="179">
        <f>INDEX(mês[],Consolidado!H755,2)</f>
        <v/>
      </c>
      <c r="J755" s="179" t="inlineStr">
        <is>
          <t>ITAU</t>
        </is>
      </c>
      <c r="K755" s="179" t="inlineStr">
        <is>
          <t>A IDEAL</t>
        </is>
      </c>
    </row>
    <row r="756" hidden="1" s="180">
      <c r="A756" s="17" t="n">
        <v>45687</v>
      </c>
      <c r="B756" s="179" t="inlineStr">
        <is>
          <t>GPS DESCRIÇÃO 637648862 - PARCELAMENTO (100,00%);</t>
        </is>
      </c>
      <c r="C756" s="8" t="n"/>
      <c r="D756" s="8" t="n">
        <v>2964.02</v>
      </c>
      <c r="E756" s="8" t="n">
        <v>305864.1399999999</v>
      </c>
      <c r="F756" s="213" t="inlineStr">
        <is>
          <t xml:space="preserve">Parcelamento de Impostos Exercicio Anterior </t>
        </is>
      </c>
      <c r="G756" s="172">
        <f>YEAR(A756)</f>
        <v/>
      </c>
      <c r="H756" s="214">
        <f>MONTH(A756)</f>
        <v/>
      </c>
      <c r="I756" s="179">
        <f>INDEX(mês[],Consolidado!H756,2)</f>
        <v/>
      </c>
      <c r="J756" s="179" t="inlineStr">
        <is>
          <t>ITAU</t>
        </is>
      </c>
      <c r="K756" s="179" t="inlineStr">
        <is>
          <t>A IDEAL</t>
        </is>
      </c>
    </row>
    <row r="757" hidden="1" s="180">
      <c r="A757" s="17" t="n">
        <v>45687</v>
      </c>
      <c r="B757" s="179" t="inlineStr">
        <is>
          <t>DARF DESCRIÇÃO 02110001200404633142202/22 - PARCELAMENTO (100,00%);</t>
        </is>
      </c>
      <c r="C757" s="8" t="n"/>
      <c r="D757" s="8" t="n">
        <v>9582.85</v>
      </c>
      <c r="E757" s="8" t="n">
        <v>296281.2899999999</v>
      </c>
      <c r="F757" s="213" t="inlineStr">
        <is>
          <t xml:space="preserve">Parcelamento de Impostos Exercicio Anterior </t>
        </is>
      </c>
      <c r="G757" s="172">
        <f>YEAR(A757)</f>
        <v/>
      </c>
      <c r="H757" s="214">
        <f>MONTH(A757)</f>
        <v/>
      </c>
      <c r="I757" s="179">
        <f>INDEX(mês[],Consolidado!H757,2)</f>
        <v/>
      </c>
      <c r="J757" s="179" t="inlineStr">
        <is>
          <t>ITAU</t>
        </is>
      </c>
      <c r="K757" s="179" t="inlineStr">
        <is>
          <t>A IDEAL</t>
        </is>
      </c>
    </row>
    <row r="758" hidden="1" s="180">
      <c r="A758" s="17" t="n">
        <v>45687</v>
      </c>
      <c r="B758" s="179" t="inlineStr">
        <is>
          <t>PARCELAMENTO RFB 2435 03-60 - PARCELAMENTO (100,00%);</t>
        </is>
      </c>
      <c r="C758" s="8" t="n"/>
      <c r="D758" s="8" t="n">
        <v>52425.73</v>
      </c>
      <c r="E758" s="8" t="n">
        <v>243855.5599999999</v>
      </c>
      <c r="F758" s="213" t="inlineStr">
        <is>
          <t xml:space="preserve">Parcelamento de Impostos Exercicio Anterior </t>
        </is>
      </c>
      <c r="G758" s="172">
        <f>YEAR(A758)</f>
        <v/>
      </c>
      <c r="H758" s="214">
        <f>MONTH(A758)</f>
        <v/>
      </c>
      <c r="I758" s="179">
        <f>INDEX(mês[],Consolidado!H758,2)</f>
        <v/>
      </c>
      <c r="J758" s="179" t="inlineStr">
        <is>
          <t>ITAU</t>
        </is>
      </c>
      <c r="K758" s="179" t="inlineStr">
        <is>
          <t>A IDEAL</t>
        </is>
      </c>
    </row>
    <row r="759" hidden="1" s="180">
      <c r="A759" s="17" t="n">
        <v>45687</v>
      </c>
      <c r="B759" s="179" t="inlineStr">
        <is>
          <t>PARCELAMENTO PGFN 011319136 3-60 - PARCELAMENTO (100,00%);</t>
        </is>
      </c>
      <c r="C759" s="8" t="n"/>
      <c r="D759" s="8" t="n">
        <v>5129.61</v>
      </c>
      <c r="E759" s="8" t="n">
        <v>238725.9499999999</v>
      </c>
      <c r="F759" s="213" t="inlineStr">
        <is>
          <t xml:space="preserve">Parcelamento de Impostos Exercicio Anterior </t>
        </is>
      </c>
      <c r="G759" s="172">
        <f>YEAR(A759)</f>
        <v/>
      </c>
      <c r="H759" s="214">
        <f>MONTH(A759)</f>
        <v/>
      </c>
      <c r="I759" s="179">
        <f>INDEX(mês[],Consolidado!H759,2)</f>
        <v/>
      </c>
      <c r="J759" s="179" t="inlineStr">
        <is>
          <t>ITAU</t>
        </is>
      </c>
      <c r="K759" s="179" t="inlineStr">
        <is>
          <t>A IDEAL</t>
        </is>
      </c>
    </row>
    <row r="760" hidden="1" s="180">
      <c r="A760" s="17" t="n">
        <v>45687</v>
      </c>
      <c r="B760" s="179" t="inlineStr">
        <is>
          <t>PARCELAMENTO ENTRADA PGFN 011319029 3-6 - PARCELAMENTO (100,00%);</t>
        </is>
      </c>
      <c r="C760" s="8" t="n"/>
      <c r="D760" s="8" t="n">
        <v>1352.16</v>
      </c>
      <c r="E760" s="8" t="n">
        <v>237373.7899999999</v>
      </c>
      <c r="F760" s="213" t="inlineStr">
        <is>
          <t xml:space="preserve">Parcelamento de Impostos Exercicio Anterior </t>
        </is>
      </c>
      <c r="G760" s="172">
        <f>YEAR(A760)</f>
        <v/>
      </c>
      <c r="H760" s="214">
        <f>MONTH(A760)</f>
        <v/>
      </c>
      <c r="I760" s="179">
        <f>INDEX(mês[],Consolidado!H760,2)</f>
        <v/>
      </c>
      <c r="J760" s="179" t="inlineStr">
        <is>
          <t>ITAU</t>
        </is>
      </c>
      <c r="K760" s="179" t="inlineStr">
        <is>
          <t>A IDEAL</t>
        </is>
      </c>
    </row>
    <row r="761" hidden="1" s="180">
      <c r="A761" s="17" t="n">
        <v>45687</v>
      </c>
      <c r="B761" s="179" t="inlineStr">
        <is>
          <t>PARCELAMENTO PGFN SISPAR 010961188 - PARCELAMENTO (100,00%);</t>
        </is>
      </c>
      <c r="C761" s="8" t="n"/>
      <c r="D761" s="8" t="n">
        <v>564.78</v>
      </c>
      <c r="E761" s="8" t="n">
        <v>236809.0099999999</v>
      </c>
      <c r="F761" s="213" t="inlineStr">
        <is>
          <t xml:space="preserve">Parcelamento de Impostos Exercicio Anterior </t>
        </is>
      </c>
      <c r="G761" s="172">
        <f>YEAR(A761)</f>
        <v/>
      </c>
      <c r="H761" s="214">
        <f>MONTH(A761)</f>
        <v/>
      </c>
      <c r="I761" s="179">
        <f>INDEX(mês[],Consolidado!H761,2)</f>
        <v/>
      </c>
      <c r="J761" s="179" t="inlineStr">
        <is>
          <t>ITAU</t>
        </is>
      </c>
      <c r="K761" s="179" t="inlineStr">
        <is>
          <t>A IDEAL</t>
        </is>
      </c>
    </row>
    <row r="762" hidden="1" s="180">
      <c r="A762" s="17" t="n">
        <v>45687</v>
      </c>
      <c r="B762" s="179" t="inlineStr">
        <is>
          <t>DAS PARCSN VERSAO 2.0.0 - PARCELAMENTO (100,00%);</t>
        </is>
      </c>
      <c r="C762" s="8" t="n"/>
      <c r="D762" s="8" t="n">
        <v>1076.99</v>
      </c>
      <c r="E762" s="8" t="n">
        <v>235732.0199999999</v>
      </c>
      <c r="F762" s="213" t="inlineStr">
        <is>
          <t xml:space="preserve">Parcelamento de Impostos Exercicio Anterior </t>
        </is>
      </c>
      <c r="G762" s="172">
        <f>YEAR(A762)</f>
        <v/>
      </c>
      <c r="H762" s="214">
        <f>MONTH(A762)</f>
        <v/>
      </c>
      <c r="I762" s="179">
        <f>INDEX(mês[],Consolidado!H762,2)</f>
        <v/>
      </c>
      <c r="J762" s="179" t="inlineStr">
        <is>
          <t>ITAU</t>
        </is>
      </c>
      <c r="K762" s="179" t="inlineStr">
        <is>
          <t>A IDEAL</t>
        </is>
      </c>
    </row>
    <row r="763" hidden="1" s="180">
      <c r="A763" s="17" t="n">
        <v>45687</v>
      </c>
      <c r="B763" s="179" t="inlineStr">
        <is>
          <t>PARCELAMENTO PGFN SISPAR 010961152 - PARCELAMENTO (100,00%);</t>
        </is>
      </c>
      <c r="C763" s="8" t="n"/>
      <c r="D763" s="8" t="n">
        <v>2388.15</v>
      </c>
      <c r="E763" s="8" t="n">
        <v>233343.8699999999</v>
      </c>
      <c r="F763" s="213" t="inlineStr">
        <is>
          <t xml:space="preserve">Parcelamento de Impostos Exercicio Anterior </t>
        </is>
      </c>
      <c r="G763" s="172">
        <f>YEAR(A763)</f>
        <v/>
      </c>
      <c r="H763" s="214">
        <f>MONTH(A763)</f>
        <v/>
      </c>
      <c r="I763" s="179">
        <f>INDEX(mês[],Consolidado!H763,2)</f>
        <v/>
      </c>
      <c r="J763" s="179" t="inlineStr">
        <is>
          <t>ITAU</t>
        </is>
      </c>
      <c r="K763" s="179" t="inlineStr">
        <is>
          <t>A IDEAL</t>
        </is>
      </c>
    </row>
    <row r="764" hidden="1" s="180">
      <c r="A764" s="17" t="n">
        <v>45687</v>
      </c>
      <c r="B764" s="179" t="inlineStr">
        <is>
          <t>PGFN DESCRIÇÃO SISPAR 006893211 - PARCELAMENTO (100,00%);</t>
        </is>
      </c>
      <c r="C764" s="8" t="n"/>
      <c r="D764" s="8" t="n">
        <v>2287.95</v>
      </c>
      <c r="E764" s="8" t="n">
        <v>231055.9199999999</v>
      </c>
      <c r="F764" s="213" t="inlineStr">
        <is>
          <t xml:space="preserve">Parcelamento de Impostos Exercicio Anterior </t>
        </is>
      </c>
      <c r="G764" s="172">
        <f>YEAR(A764)</f>
        <v/>
      </c>
      <c r="H764" s="214">
        <f>MONTH(A764)</f>
        <v/>
      </c>
      <c r="I764" s="179">
        <f>INDEX(mês[],Consolidado!H764,2)</f>
        <v/>
      </c>
      <c r="J764" s="179" t="inlineStr">
        <is>
          <t>ITAU</t>
        </is>
      </c>
      <c r="K764" s="179" t="inlineStr">
        <is>
          <t>A IDEAL</t>
        </is>
      </c>
    </row>
    <row r="765" hidden="1" s="180">
      <c r="A765" s="17" t="n">
        <v>45687</v>
      </c>
      <c r="B765" s="179" t="inlineStr">
        <is>
          <t>PGFN DESCRIÇÃO SISPAR 009515789 - PARCELAMENTO (100,00%);</t>
        </is>
      </c>
      <c r="C765" s="8" t="n"/>
      <c r="D765" s="8" t="n">
        <v>2019.14</v>
      </c>
      <c r="E765" s="8" t="n">
        <v>229036.7799999999</v>
      </c>
      <c r="F765" s="213" t="inlineStr">
        <is>
          <t xml:space="preserve">Parcelamento de Impostos Exercicio Anterior </t>
        </is>
      </c>
      <c r="G765" s="172">
        <f>YEAR(A765)</f>
        <v/>
      </c>
      <c r="H765" s="214">
        <f>MONTH(A765)</f>
        <v/>
      </c>
      <c r="I765" s="179">
        <f>INDEX(mês[],Consolidado!H765,2)</f>
        <v/>
      </c>
      <c r="J765" s="179" t="inlineStr">
        <is>
          <t>ITAU</t>
        </is>
      </c>
      <c r="K765" s="179" t="inlineStr">
        <is>
          <t>A IDEAL</t>
        </is>
      </c>
    </row>
    <row r="766" hidden="1" s="180">
      <c r="A766" s="17" t="n">
        <v>45687</v>
      </c>
      <c r="B766" s="179" t="inlineStr">
        <is>
          <t>PARCELMANETO PGFN 011468295 - PARCELAMENTO (100,00%);</t>
        </is>
      </c>
      <c r="C766" s="8" t="n"/>
      <c r="D766" s="8" t="n">
        <v>14184.77</v>
      </c>
      <c r="E766" s="8" t="n">
        <v>214852.0099999999</v>
      </c>
      <c r="F766" s="213" t="inlineStr">
        <is>
          <t xml:space="preserve">Parcelamento de Impostos Exercicio Anterior </t>
        </is>
      </c>
      <c r="G766" s="172">
        <f>YEAR(A766)</f>
        <v/>
      </c>
      <c r="H766" s="214">
        <f>MONTH(A766)</f>
        <v/>
      </c>
      <c r="I766" s="179">
        <f>INDEX(mês[],Consolidado!H766,2)</f>
        <v/>
      </c>
      <c r="J766" s="179" t="inlineStr">
        <is>
          <t>ITAU</t>
        </is>
      </c>
      <c r="K766" s="179" t="inlineStr">
        <is>
          <t>A IDEAL</t>
        </is>
      </c>
    </row>
    <row r="767" hidden="1" s="180">
      <c r="A767" s="17" t="n">
        <v>45687</v>
      </c>
      <c r="B767" s="179" t="inlineStr">
        <is>
          <t>IMPRESSÃO DE 06 PORTIFÓLIOS (RESTANTE 50%) - SERVIÇO GRAFICA / IMPRESSAO  (100,00%);</t>
        </is>
      </c>
      <c r="C767" s="8" t="n"/>
      <c r="D767" s="8" t="n">
        <v>262.5</v>
      </c>
      <c r="E767" s="8" t="n">
        <v>214589.5099999999</v>
      </c>
      <c r="F767" s="213" t="inlineStr">
        <is>
          <t xml:space="preserve">SERVIÇO GRAFICA / IMPRESSAO </t>
        </is>
      </c>
      <c r="G767" s="172">
        <f>YEAR(A767)</f>
        <v/>
      </c>
      <c r="H767" s="214">
        <f>MONTH(A767)</f>
        <v/>
      </c>
      <c r="I767" s="179">
        <f>INDEX(mês[],Consolidado!H767,2)</f>
        <v/>
      </c>
      <c r="J767" s="179" t="inlineStr">
        <is>
          <t>ITAU</t>
        </is>
      </c>
      <c r="K767" s="179" t="inlineStr">
        <is>
          <t>A IDEAL</t>
        </is>
      </c>
    </row>
    <row r="768" hidden="1" s="180">
      <c r="A768" s="17" t="n">
        <v>45687</v>
      </c>
      <c r="B768" s="179" t="inlineStr">
        <is>
          <t>UBER BUSCAR BRINDES - SERVIÇO MOTOBOY / UBER  (100,00%);</t>
        </is>
      </c>
      <c r="C768" s="8" t="n"/>
      <c r="D768" s="8" t="n">
        <v>50</v>
      </c>
      <c r="E768" s="8" t="n">
        <v>214539.5099999999</v>
      </c>
      <c r="F768" s="213" t="inlineStr">
        <is>
          <t xml:space="preserve">SERVIÇO MOTOBOY / UBER </t>
        </is>
      </c>
      <c r="G768" s="172">
        <f>YEAR(A768)</f>
        <v/>
      </c>
      <c r="H768" s="214">
        <f>MONTH(A768)</f>
        <v/>
      </c>
      <c r="I768" s="179">
        <f>INDEX(mês[],Consolidado!H768,2)</f>
        <v/>
      </c>
      <c r="J768" s="179" t="inlineStr">
        <is>
          <t>ITAU</t>
        </is>
      </c>
      <c r="K768" s="179" t="inlineStr">
        <is>
          <t>A IDEAL</t>
        </is>
      </c>
    </row>
    <row r="769" hidden="1" s="180">
      <c r="A769" s="17" t="n">
        <v>45687</v>
      </c>
      <c r="B769" s="179" t="inlineStr">
        <is>
          <t>DARF - 1124 REF. 06/2024 - PARCELAMENTO (100,00%);</t>
        </is>
      </c>
      <c r="C769" s="8" t="n"/>
      <c r="D769" s="8" t="n">
        <v>921.89</v>
      </c>
      <c r="E769" s="8" t="n">
        <v>213617.6199999999</v>
      </c>
      <c r="F769" s="213" t="inlineStr">
        <is>
          <t xml:space="preserve">Parcelamento de Impostos Exercicio Anterior </t>
        </is>
      </c>
      <c r="G769" s="172">
        <f>YEAR(A769)</f>
        <v/>
      </c>
      <c r="H769" s="214">
        <f>MONTH(A769)</f>
        <v/>
      </c>
      <c r="I769" s="179">
        <f>INDEX(mês[],Consolidado!H769,2)</f>
        <v/>
      </c>
      <c r="J769" s="179" t="inlineStr">
        <is>
          <t>ITAU</t>
        </is>
      </c>
      <c r="K769" s="179" t="inlineStr">
        <is>
          <t>A IDEAL</t>
        </is>
      </c>
    </row>
    <row r="770" hidden="1" s="180">
      <c r="A770" s="17" t="n">
        <v>45687</v>
      </c>
      <c r="B770" s="179" t="inlineStr">
        <is>
          <t>CNP CONSÓRCIOS - CONSÓRCIO (100,00%);</t>
        </is>
      </c>
      <c r="C770" s="8" t="n"/>
      <c r="D770" s="8" t="n">
        <v>1667.22</v>
      </c>
      <c r="E770" s="8" t="n">
        <v>211950.3999999999</v>
      </c>
      <c r="F770" s="213" t="inlineStr">
        <is>
          <t>Consórcio</t>
        </is>
      </c>
      <c r="G770" s="172">
        <f>YEAR(A770)</f>
        <v/>
      </c>
      <c r="H770" s="214">
        <f>MONTH(A770)</f>
        <v/>
      </c>
      <c r="I770" s="179">
        <f>INDEX(mês[],Consolidado!H770,2)</f>
        <v/>
      </c>
      <c r="J770" s="179" t="inlineStr">
        <is>
          <t>ITAU</t>
        </is>
      </c>
      <c r="K770" s="179" t="inlineStr">
        <is>
          <t>A IDEAL</t>
        </is>
      </c>
    </row>
    <row r="771" hidden="1" s="180">
      <c r="A771" s="17" t="n">
        <v>45687</v>
      </c>
      <c r="B771" s="179" t="inlineStr">
        <is>
          <t>MANUTENÇÃO JEAN 50% SOLENOIDE - MANUTENÇÃO/PEÇAS MAQUINAS E EQUIPAMENTOS (100,00%);</t>
        </is>
      </c>
      <c r="C771" s="8" t="n"/>
      <c r="D771" s="8" t="n">
        <v>1000</v>
      </c>
      <c r="E771" s="8" t="n">
        <v>210950.3999999999</v>
      </c>
      <c r="F771" s="213" t="inlineStr">
        <is>
          <t>MANUTENÇÃO/PEÇAS MAQUINAS E EQUIPAMENTOS</t>
        </is>
      </c>
      <c r="G771" s="172">
        <f>YEAR(A771)</f>
        <v/>
      </c>
      <c r="H771" s="214">
        <f>MONTH(A771)</f>
        <v/>
      </c>
      <c r="I771" s="179">
        <f>INDEX(mês[],Consolidado!H771,2)</f>
        <v/>
      </c>
      <c r="J771" s="179" t="inlineStr">
        <is>
          <t>ITAU</t>
        </is>
      </c>
      <c r="K771" s="179" t="inlineStr">
        <is>
          <t>A IDEAL</t>
        </is>
      </c>
    </row>
    <row r="772" hidden="1" s="180">
      <c r="A772" s="17" t="n">
        <v>45687</v>
      </c>
      <c r="B772" s="179" t="inlineStr">
        <is>
          <t>DESPESA VIAGEM - MARCOS MAGALHÃES - PASSAGENS COLABORADORES (100,00%);</t>
        </is>
      </c>
      <c r="C772" s="8" t="n"/>
      <c r="D772" s="8" t="n">
        <v>225</v>
      </c>
      <c r="E772" s="8" t="n">
        <v>210725.3999999999</v>
      </c>
      <c r="F772" s="213" t="inlineStr">
        <is>
          <t>PASSAGENS COLABORADORES</t>
        </is>
      </c>
      <c r="G772" s="172">
        <f>YEAR(A772)</f>
        <v/>
      </c>
      <c r="H772" s="214">
        <f>MONTH(A772)</f>
        <v/>
      </c>
      <c r="I772" s="179">
        <f>INDEX(mês[],Consolidado!H772,2)</f>
        <v/>
      </c>
      <c r="J772" s="179" t="inlineStr">
        <is>
          <t>ITAU</t>
        </is>
      </c>
      <c r="K772" s="179" t="inlineStr">
        <is>
          <t>A IDEAL</t>
        </is>
      </c>
    </row>
    <row r="773" hidden="1" s="180">
      <c r="A773" s="17" t="n">
        <v>45687</v>
      </c>
      <c r="B773" s="179" t="inlineStr">
        <is>
          <t>71 VALES REF. UNIDADE NIQUELÂNDIA - TRANSPORTE DE COLABORADORES  (100,00%);</t>
        </is>
      </c>
      <c r="C773" s="8" t="n"/>
      <c r="D773" s="8" t="n">
        <v>1440</v>
      </c>
      <c r="E773" s="8" t="n">
        <v>209285.3999999999</v>
      </c>
      <c r="F773" s="213" t="inlineStr">
        <is>
          <t xml:space="preserve">TRANSPORTE DE COLABORADORES </t>
        </is>
      </c>
      <c r="G773" s="172">
        <f>YEAR(A773)</f>
        <v/>
      </c>
      <c r="H773" s="214">
        <f>MONTH(A773)</f>
        <v/>
      </c>
      <c r="I773" s="179">
        <f>INDEX(mês[],Consolidado!H773,2)</f>
        <v/>
      </c>
      <c r="J773" s="179" t="inlineStr">
        <is>
          <t>ITAU</t>
        </is>
      </c>
      <c r="K773" s="179" t="inlineStr">
        <is>
          <t>A IDEAL</t>
        </is>
      </c>
    </row>
    <row r="774" hidden="1" s="180">
      <c r="A774" s="17" t="n">
        <v>45687</v>
      </c>
      <c r="B774" s="179" t="inlineStr">
        <is>
          <t>07 COLCHÕES ALOJAMENTO CATALÃO - MOVEIS OBRAS  (100,00%);</t>
        </is>
      </c>
      <c r="C774" s="8" t="n"/>
      <c r="D774" s="8" t="n">
        <v>1953</v>
      </c>
      <c r="E774" s="8" t="n">
        <v>207332.3999999999</v>
      </c>
      <c r="F774" s="213" t="inlineStr">
        <is>
          <t xml:space="preserve">MOVEIS OBRAS </t>
        </is>
      </c>
      <c r="G774" s="172">
        <f>YEAR(A774)</f>
        <v/>
      </c>
      <c r="H774" s="214">
        <f>MONTH(A774)</f>
        <v/>
      </c>
      <c r="I774" s="179">
        <f>INDEX(mês[],Consolidado!H774,2)</f>
        <v/>
      </c>
      <c r="J774" s="179" t="inlineStr">
        <is>
          <t>ITAU</t>
        </is>
      </c>
      <c r="K774" s="179" t="inlineStr">
        <is>
          <t>A IDEAL</t>
        </is>
      </c>
    </row>
    <row r="775" hidden="1" s="180">
      <c r="A775" s="17" t="n">
        <v>45687</v>
      </c>
      <c r="B775" s="179" t="inlineStr">
        <is>
          <t>TRANSPORTE PAULINO NEVES X PARNAIBA - PASSAGENS COLABORADORES (100,00%);</t>
        </is>
      </c>
      <c r="C775" s="8" t="n"/>
      <c r="D775" s="8" t="n">
        <v>350</v>
      </c>
      <c r="E775" s="8" t="n">
        <v>206982.3999999999</v>
      </c>
      <c r="F775" s="213" t="inlineStr">
        <is>
          <t>PASSAGENS COLABORADORES</t>
        </is>
      </c>
      <c r="G775" s="172">
        <f>YEAR(A775)</f>
        <v/>
      </c>
      <c r="H775" s="214">
        <f>MONTH(A775)</f>
        <v/>
      </c>
      <c r="I775" s="179">
        <f>INDEX(mês[],Consolidado!H775,2)</f>
        <v/>
      </c>
      <c r="J775" s="179" t="inlineStr">
        <is>
          <t>ITAU</t>
        </is>
      </c>
      <c r="K775" s="179" t="inlineStr">
        <is>
          <t>A IDEAL</t>
        </is>
      </c>
    </row>
    <row r="776" hidden="1" s="180">
      <c r="A776" s="17" t="n">
        <v>45687</v>
      </c>
      <c r="B776" s="179" t="inlineStr">
        <is>
          <t>MATERIAL DE CONSUMO EM OBRA - ABRACADEIRA DE NILON - MATERIAIS DE CONSUMO EM OBRAS  (100,00%);</t>
        </is>
      </c>
      <c r="C776" s="8" t="n"/>
      <c r="D776" s="8" t="n">
        <v>15</v>
      </c>
      <c r="E776" s="8" t="n">
        <v>206967.3999999999</v>
      </c>
      <c r="F776" s="213" t="inlineStr">
        <is>
          <t xml:space="preserve">MATERIAIS DE CONSUMO EM OBRAS </t>
        </is>
      </c>
      <c r="G776" s="172">
        <f>YEAR(A776)</f>
        <v/>
      </c>
      <c r="H776" s="214">
        <f>MONTH(A776)</f>
        <v/>
      </c>
      <c r="I776" s="179">
        <f>INDEX(mês[],Consolidado!H776,2)</f>
        <v/>
      </c>
      <c r="J776" s="179" t="inlineStr">
        <is>
          <t>ITAU</t>
        </is>
      </c>
      <c r="K776" s="179" t="inlineStr">
        <is>
          <t>A IDEAL</t>
        </is>
      </c>
    </row>
    <row r="777" hidden="1" s="180">
      <c r="A777" s="17" t="n">
        <v>45687</v>
      </c>
      <c r="B777" s="179" t="inlineStr">
        <is>
          <t>DARF DESCRIÇÃO 02110001200418536862273/22 - PARCELAMENTO (100,00%);</t>
        </is>
      </c>
      <c r="C777" s="8" t="n"/>
      <c r="D777" s="8" t="n">
        <v>6480.25</v>
      </c>
      <c r="E777" s="8" t="n">
        <v>200487.1499999999</v>
      </c>
      <c r="F777" s="213" t="inlineStr">
        <is>
          <t xml:space="preserve">Parcelamento de Impostos Exercicio Anterior </t>
        </is>
      </c>
      <c r="G777" s="172">
        <f>YEAR(A777)</f>
        <v/>
      </c>
      <c r="H777" s="214">
        <f>MONTH(A777)</f>
        <v/>
      </c>
      <c r="I777" s="179">
        <f>INDEX(mês[],Consolidado!H777,2)</f>
        <v/>
      </c>
      <c r="J777" s="179" t="inlineStr">
        <is>
          <t>ITAU</t>
        </is>
      </c>
      <c r="K777" s="179" t="inlineStr">
        <is>
          <t>A IDEAL</t>
        </is>
      </c>
    </row>
    <row r="778" hidden="1" s="180">
      <c r="A778" s="17" t="n">
        <v>45688</v>
      </c>
      <c r="B778" s="179" t="inlineStr">
        <is>
          <t>PARCELAMENTO PGFN SISPAR 011319100  03-60 - PARCELAMENTO (100,00%);</t>
        </is>
      </c>
      <c r="C778" s="8" t="n"/>
      <c r="D778" s="8" t="n">
        <v>9947.620000000001</v>
      </c>
      <c r="E778" s="8" t="n">
        <v>190539.5299999999</v>
      </c>
      <c r="F778" s="213" t="inlineStr">
        <is>
          <t xml:space="preserve">Parcelamento de Impostos Exercicio Anterior </t>
        </is>
      </c>
      <c r="G778" s="172">
        <f>YEAR(A778)</f>
        <v/>
      </c>
      <c r="H778" s="214">
        <f>MONTH(A778)</f>
        <v/>
      </c>
      <c r="I778" s="179">
        <f>INDEX(mês[],Consolidado!H778,2)</f>
        <v/>
      </c>
      <c r="J778" s="179" t="inlineStr">
        <is>
          <t>ITAU</t>
        </is>
      </c>
      <c r="K778" s="179" t="inlineStr">
        <is>
          <t>A IDEAL</t>
        </is>
      </c>
    </row>
    <row r="779" hidden="1" s="180">
      <c r="A779" s="17" t="n">
        <v>45688</v>
      </c>
      <c r="B779" s="179" t="inlineStr">
        <is>
          <t>ACORDO PROCESSO - PEDRO JORGE ARAUJO DE FREITAS - GUIAS TRABALHISTAS E PROCESSO (100,00%);</t>
        </is>
      </c>
      <c r="C779" s="8" t="n"/>
      <c r="D779" s="8" t="n">
        <v>3333</v>
      </c>
      <c r="E779" s="8" t="n">
        <v>187206.5299999999</v>
      </c>
      <c r="F779" s="213" t="inlineStr">
        <is>
          <t>Processos Trabalhistas</t>
        </is>
      </c>
      <c r="G779" s="172">
        <f>YEAR(A779)</f>
        <v/>
      </c>
      <c r="H779" s="214">
        <f>MONTH(A779)</f>
        <v/>
      </c>
      <c r="I779" s="179">
        <f>INDEX(mês[],Consolidado!H779,2)</f>
        <v/>
      </c>
      <c r="J779" s="179" t="inlineStr">
        <is>
          <t>ITAU</t>
        </is>
      </c>
      <c r="K779" s="179" t="inlineStr">
        <is>
          <t>A IDEAL</t>
        </is>
      </c>
    </row>
    <row r="780" hidden="1" s="180">
      <c r="A780" s="17" t="n">
        <v>45688</v>
      </c>
      <c r="B780" s="179" t="inlineStr">
        <is>
          <t>LOCAÇÃO DE COMPRESSOR REF. 12/2024 - LOCAÇÃO COMPRESSORES (100,00%);</t>
        </is>
      </c>
      <c r="C780" s="8" t="n"/>
      <c r="D780" s="8" t="n">
        <v>20900</v>
      </c>
      <c r="E780" s="8" t="n">
        <v>166306.5299999999</v>
      </c>
      <c r="F780" s="213" t="inlineStr">
        <is>
          <t>LOCAÇÃO COMPRESSORES</t>
        </is>
      </c>
      <c r="G780" s="172">
        <f>YEAR(A780)</f>
        <v/>
      </c>
      <c r="H780" s="214">
        <f>MONTH(A780)</f>
        <v/>
      </c>
      <c r="I780" s="179">
        <f>INDEX(mês[],Consolidado!H780,2)</f>
        <v/>
      </c>
      <c r="J780" s="179" t="inlineStr">
        <is>
          <t>ITAU</t>
        </is>
      </c>
      <c r="K780" s="179" t="inlineStr">
        <is>
          <t>A IDEAL</t>
        </is>
      </c>
    </row>
    <row r="781" hidden="1" s="180">
      <c r="A781" s="17" t="n">
        <v>45688</v>
      </c>
      <c r="B781" s="179" t="inlineStr">
        <is>
          <t>IRPJ REF. 12/2024 - IRPJ (100,00%);</t>
        </is>
      </c>
      <c r="C781" s="8" t="n"/>
      <c r="D781" s="8" t="n">
        <v>148466.82</v>
      </c>
      <c r="E781" s="8" t="n">
        <v>17839.7099999999</v>
      </c>
      <c r="F781" s="213" t="inlineStr">
        <is>
          <t>IRPJ</t>
        </is>
      </c>
      <c r="G781" s="172">
        <f>YEAR(A781)</f>
        <v/>
      </c>
      <c r="H781" s="214">
        <f>MONTH(A781)</f>
        <v/>
      </c>
      <c r="I781" s="179">
        <f>INDEX(mês[],Consolidado!H781,2)</f>
        <v/>
      </c>
      <c r="J781" s="179" t="inlineStr">
        <is>
          <t>ITAU</t>
        </is>
      </c>
      <c r="K781" s="179" t="inlineStr">
        <is>
          <t>A IDEAL</t>
        </is>
      </c>
    </row>
    <row r="782" hidden="1" s="180">
      <c r="A782" s="17" t="n">
        <v>45688</v>
      </c>
      <c r="B782" s="179" t="inlineStr">
        <is>
          <t>JULIO CESAR DE OLIVEIRA QUEIROZ - PIX 416.142.593-72 - TRANSPORTE DE COLABORADORES  (100,00%);</t>
        </is>
      </c>
      <c r="C782" s="8" t="n"/>
      <c r="D782" s="8" t="n">
        <v>6800</v>
      </c>
      <c r="E782" s="8" t="n">
        <v>11039.7099999999</v>
      </c>
      <c r="F782" s="213" t="inlineStr">
        <is>
          <t xml:space="preserve">TRANSPORTE DE COLABORADORES </t>
        </is>
      </c>
      <c r="G782" s="172">
        <f>YEAR(A782)</f>
        <v/>
      </c>
      <c r="H782" s="214">
        <f>MONTH(A782)</f>
        <v/>
      </c>
      <c r="I782" s="179">
        <f>INDEX(mês[],Consolidado!H782,2)</f>
        <v/>
      </c>
      <c r="J782" s="179" t="inlineStr">
        <is>
          <t>ITAU</t>
        </is>
      </c>
      <c r="K782" s="179" t="inlineStr">
        <is>
          <t>A IDEAL</t>
        </is>
      </c>
    </row>
    <row r="783" hidden="1" s="180">
      <c r="A783" s="17" t="n">
        <v>45688</v>
      </c>
      <c r="B783" s="179" t="inlineStr">
        <is>
          <t>VALE TRANSPORTE REF. 21/01 A 28/02 - TRANSPORTE DE COLABORADORES  (100,00%);</t>
        </is>
      </c>
      <c r="C783" s="8" t="n"/>
      <c r="D783" s="8" t="n">
        <v>249.4</v>
      </c>
      <c r="E783" s="8" t="n">
        <v>10790.3099999999</v>
      </c>
      <c r="F783" s="213" t="inlineStr">
        <is>
          <t xml:space="preserve">TRANSPORTE DE COLABORADORES </t>
        </is>
      </c>
      <c r="G783" s="172">
        <f>YEAR(A783)</f>
        <v/>
      </c>
      <c r="H783" s="214">
        <f>MONTH(A783)</f>
        <v/>
      </c>
      <c r="I783" s="179">
        <f>INDEX(mês[],Consolidado!H783,2)</f>
        <v/>
      </c>
      <c r="J783" s="179" t="inlineStr">
        <is>
          <t>ITAU</t>
        </is>
      </c>
      <c r="K783" s="179" t="inlineStr">
        <is>
          <t>A IDEAL</t>
        </is>
      </c>
    </row>
    <row r="784" hidden="1" s="180">
      <c r="A784" s="17" t="n">
        <v>45688</v>
      </c>
      <c r="B784" s="179" t="inlineStr">
        <is>
          <t>VALE TRANSPORTE REF. 20 DIAS - TRANSPORTE DE COLABORADORES  (100,00%);</t>
        </is>
      </c>
      <c r="C784" s="8" t="n"/>
      <c r="D784" s="8" t="n">
        <v>172</v>
      </c>
      <c r="E784" s="8" t="n">
        <v>10618.3099999999</v>
      </c>
      <c r="F784" s="213" t="inlineStr">
        <is>
          <t xml:space="preserve">TRANSPORTE DE COLABORADORES </t>
        </is>
      </c>
      <c r="G784" s="172">
        <f>YEAR(A784)</f>
        <v/>
      </c>
      <c r="H784" s="214">
        <f>MONTH(A784)</f>
        <v/>
      </c>
      <c r="I784" s="179">
        <f>INDEX(mês[],Consolidado!H784,2)</f>
        <v/>
      </c>
      <c r="J784" s="179" t="inlineStr">
        <is>
          <t>ITAU</t>
        </is>
      </c>
      <c r="K784" s="179" t="inlineStr">
        <is>
          <t>A IDEAL</t>
        </is>
      </c>
    </row>
    <row r="785" hidden="1" s="180">
      <c r="A785" s="17" t="n">
        <v>45688</v>
      </c>
      <c r="B785" s="179" t="inlineStr">
        <is>
          <t>VALE TRANSPORTE REF. 20 DIAS - TRANSPORTE DE COLABORADORES  (100,00%);</t>
        </is>
      </c>
      <c r="C785" s="8" t="n"/>
      <c r="D785" s="8" t="n">
        <v>172</v>
      </c>
      <c r="E785" s="8" t="n">
        <v>10446.3099999999</v>
      </c>
      <c r="F785" s="213" t="inlineStr">
        <is>
          <t xml:space="preserve">TRANSPORTE DE COLABORADORES </t>
        </is>
      </c>
      <c r="G785" s="172">
        <f>YEAR(A785)</f>
        <v/>
      </c>
      <c r="H785" s="214">
        <f>MONTH(A785)</f>
        <v/>
      </c>
      <c r="I785" s="179">
        <f>INDEX(mês[],Consolidado!H785,2)</f>
        <v/>
      </c>
      <c r="J785" s="179" t="inlineStr">
        <is>
          <t>ITAU</t>
        </is>
      </c>
      <c r="K785" s="179" t="inlineStr">
        <is>
          <t>A IDEAL</t>
        </is>
      </c>
    </row>
    <row r="786" hidden="1" s="180">
      <c r="A786" s="17" t="n">
        <v>45688</v>
      </c>
      <c r="B786" s="179" t="inlineStr">
        <is>
          <t>VALE TRANSPORTE REF. 20 DIAS - TRANSPORTE DE COLABORADORES  (100,00%);</t>
        </is>
      </c>
      <c r="C786" s="8" t="n"/>
      <c r="D786" s="8" t="n">
        <v>172</v>
      </c>
      <c r="E786" s="8" t="n">
        <v>10274.3099999999</v>
      </c>
      <c r="F786" s="213" t="inlineStr">
        <is>
          <t xml:space="preserve">TRANSPORTE DE COLABORADORES </t>
        </is>
      </c>
      <c r="G786" s="172">
        <f>YEAR(A786)</f>
        <v/>
      </c>
      <c r="H786" s="214">
        <f>MONTH(A786)</f>
        <v/>
      </c>
      <c r="I786" s="179">
        <f>INDEX(mês[],Consolidado!H786,2)</f>
        <v/>
      </c>
      <c r="J786" s="179" t="inlineStr">
        <is>
          <t>ITAU</t>
        </is>
      </c>
      <c r="K786" s="179" t="inlineStr">
        <is>
          <t>A IDEAL</t>
        </is>
      </c>
    </row>
    <row r="787" hidden="1" s="180">
      <c r="A787" s="17" t="n">
        <v>45688</v>
      </c>
      <c r="B787" s="179" t="inlineStr">
        <is>
          <t>VALDEMIR DE ARRUDA PEREIRA - ACERTO RESCISORIOS  (100,00%);</t>
        </is>
      </c>
      <c r="C787" s="8" t="n"/>
      <c r="D787" s="8" t="n">
        <v>10210.87</v>
      </c>
      <c r="E787" s="8" t="n">
        <v>63.4399999999041</v>
      </c>
      <c r="F787" s="213" t="inlineStr">
        <is>
          <t xml:space="preserve">ACERTO RESCISORIOS </t>
        </is>
      </c>
      <c r="G787" s="172">
        <f>YEAR(A787)</f>
        <v/>
      </c>
      <c r="H787" s="214">
        <f>MONTH(A787)</f>
        <v/>
      </c>
      <c r="I787" s="179">
        <f>INDEX(mês[],Consolidado!H787,2)</f>
        <v/>
      </c>
      <c r="J787" s="179" t="inlineStr">
        <is>
          <t>ITAU</t>
        </is>
      </c>
      <c r="K787" s="179" t="inlineStr">
        <is>
          <t>A IDEAL</t>
        </is>
      </c>
    </row>
    <row r="788" hidden="1" s="180">
      <c r="A788" s="17" t="n">
        <v>45688</v>
      </c>
      <c r="B788" s="179" t="inlineStr">
        <is>
          <t>PAULO SILAS SANTOS DO CARMO - ACERTO RESCISORIOS  (100,00%);</t>
        </is>
      </c>
      <c r="C788" s="8" t="n"/>
      <c r="D788" s="8" t="n">
        <v>4508.02</v>
      </c>
      <c r="E788" s="8" t="n">
        <v>-4444.580000000096</v>
      </c>
      <c r="F788" s="213" t="inlineStr">
        <is>
          <t xml:space="preserve">ACERTO RESCISORIOS </t>
        </is>
      </c>
      <c r="G788" s="172">
        <f>YEAR(A788)</f>
        <v/>
      </c>
      <c r="H788" s="214">
        <f>MONTH(A788)</f>
        <v/>
      </c>
      <c r="I788" s="179">
        <f>INDEX(mês[],Consolidado!H788,2)</f>
        <v/>
      </c>
      <c r="J788" s="179" t="inlineStr">
        <is>
          <t>ITAU</t>
        </is>
      </c>
      <c r="K788" s="179" t="inlineStr">
        <is>
          <t>A IDEAL</t>
        </is>
      </c>
    </row>
    <row r="789" hidden="1" s="180">
      <c r="A789" s="17" t="n">
        <v>45688</v>
      </c>
      <c r="B789" s="179" t="inlineStr">
        <is>
          <t>PAULO SILAS SANTOS DO CARMO - MULTA RESCISORIAS FGTS (100,00%);</t>
        </is>
      </c>
      <c r="C789" s="8" t="n"/>
      <c r="D789" s="8" t="n">
        <v>849.1799999999999</v>
      </c>
      <c r="E789" s="8" t="n">
        <v>-5293.760000000097</v>
      </c>
      <c r="F789" s="213" t="inlineStr">
        <is>
          <t>MULTA RESCISORIAS FGTS</t>
        </is>
      </c>
      <c r="G789" s="172">
        <f>YEAR(A789)</f>
        <v/>
      </c>
      <c r="H789" s="214">
        <f>MONTH(A789)</f>
        <v/>
      </c>
      <c r="I789" s="179">
        <f>INDEX(mês[],Consolidado!H789,2)</f>
        <v/>
      </c>
      <c r="J789" s="179" t="inlineStr">
        <is>
          <t>ITAU</t>
        </is>
      </c>
      <c r="K789" s="179" t="inlineStr">
        <is>
          <t>A IDEAL</t>
        </is>
      </c>
    </row>
    <row r="790" hidden="1" s="180">
      <c r="A790" s="17" t="n">
        <v>45688</v>
      </c>
      <c r="B790" s="179" t="inlineStr">
        <is>
          <t>LOCAÇAO DE CACAMBA - LOCAÇAO CAÇAMBA P/ RESIDUOS  (100,00%);</t>
        </is>
      </c>
      <c r="C790" s="8" t="n"/>
      <c r="D790" s="8" t="n">
        <v>787.97</v>
      </c>
      <c r="E790" s="8" t="n">
        <v>-6081.730000000097</v>
      </c>
      <c r="F790" s="213" t="inlineStr">
        <is>
          <t xml:space="preserve">LOCAÇAO CAÇAMBA P/ RESIDUOS </t>
        </is>
      </c>
      <c r="G790" s="172">
        <f>YEAR(A790)</f>
        <v/>
      </c>
      <c r="H790" s="214">
        <f>MONTH(A790)</f>
        <v/>
      </c>
      <c r="I790" s="179">
        <f>INDEX(mês[],Consolidado!H790,2)</f>
        <v/>
      </c>
      <c r="J790" s="179" t="inlineStr">
        <is>
          <t>ITAU</t>
        </is>
      </c>
      <c r="K790" s="179" t="inlineStr">
        <is>
          <t>A IDEAL</t>
        </is>
      </c>
    </row>
    <row r="791" hidden="1" s="180">
      <c r="A791" s="17" t="n">
        <v>45688</v>
      </c>
      <c r="B791" s="179" t="inlineStr">
        <is>
          <t>GRASILINA DA SILVA CLEVERSON - PIX 679.929.086-02 - UNIFORMES (100,00%);</t>
        </is>
      </c>
      <c r="C791" s="8" t="n"/>
      <c r="D791" s="8" t="n">
        <v>1530</v>
      </c>
      <c r="E791" s="8" t="n">
        <v>-7611.730000000097</v>
      </c>
      <c r="F791" s="213" t="inlineStr">
        <is>
          <t>UNIFORMES</t>
        </is>
      </c>
      <c r="G791" s="172">
        <f>YEAR(A791)</f>
        <v/>
      </c>
      <c r="H791" s="214">
        <f>MONTH(A791)</f>
        <v/>
      </c>
      <c r="I791" s="179">
        <f>INDEX(mês[],Consolidado!H791,2)</f>
        <v/>
      </c>
      <c r="J791" s="179" t="inlineStr">
        <is>
          <t>ITAU</t>
        </is>
      </c>
      <c r="K791" s="179" t="inlineStr">
        <is>
          <t>A IDEAL</t>
        </is>
      </c>
    </row>
    <row r="792" hidden="1" s="180">
      <c r="A792" s="17" t="n">
        <v>45688</v>
      </c>
      <c r="B792" s="179" t="inlineStr">
        <is>
          <t>REFEIÇÕES COLABORADORES - REFEIÇÕES COLABORADORES (100,00%);</t>
        </is>
      </c>
      <c r="C792" s="8" t="n"/>
      <c r="D792" s="8" t="n">
        <v>96</v>
      </c>
      <c r="E792" s="8" t="n">
        <v>-7707.730000000097</v>
      </c>
      <c r="F792" s="213" t="inlineStr">
        <is>
          <t>REFEIÇÕES COLABORADORES</t>
        </is>
      </c>
      <c r="G792" s="172">
        <f>YEAR(A792)</f>
        <v/>
      </c>
      <c r="H792" s="214">
        <f>MONTH(A792)</f>
        <v/>
      </c>
      <c r="I792" s="179">
        <f>INDEX(mês[],Consolidado!H792,2)</f>
        <v/>
      </c>
      <c r="J792" s="179" t="inlineStr">
        <is>
          <t>ITAU</t>
        </is>
      </c>
      <c r="K792" s="179" t="inlineStr">
        <is>
          <t>A IDEAL</t>
        </is>
      </c>
    </row>
    <row r="793" hidden="1" s="180">
      <c r="A793" s="17" t="n">
        <v>45688</v>
      </c>
      <c r="B793" s="179" t="inlineStr">
        <is>
          <t>CREA P/ PROGRAMA DE SEGURANÇA DO TRABALHO - SERVIÇO CREA ANUIDADE (100,00%);</t>
        </is>
      </c>
      <c r="C793" s="8" t="n"/>
      <c r="D793" s="8" t="n">
        <v>103.03</v>
      </c>
      <c r="E793" s="8" t="n">
        <v>-7810.760000000097</v>
      </c>
      <c r="F793" s="213" t="inlineStr">
        <is>
          <t>SERVIÇO CREA ANUIDADE</t>
        </is>
      </c>
      <c r="G793" s="172">
        <f>YEAR(A793)</f>
        <v/>
      </c>
      <c r="H793" s="214">
        <f>MONTH(A793)</f>
        <v/>
      </c>
      <c r="I793" s="179">
        <f>INDEX(mês[],Consolidado!H793,2)</f>
        <v/>
      </c>
      <c r="J793" s="179" t="inlineStr">
        <is>
          <t>ITAU</t>
        </is>
      </c>
      <c r="K793" s="179" t="inlineStr">
        <is>
          <t>A IDEAL</t>
        </is>
      </c>
    </row>
    <row r="794" hidden="1" s="180">
      <c r="A794" s="17" t="n">
        <v>45688</v>
      </c>
      <c r="B794" s="179" t="inlineStr">
        <is>
          <t>03 COLCHÕES ALOJAMENTO ETERNIT - MOVEIS OBRAS  (100,00%);</t>
        </is>
      </c>
      <c r="C794" s="8" t="n"/>
      <c r="D794" s="8" t="n">
        <v>780</v>
      </c>
      <c r="E794" s="8" t="n">
        <v>-8590.760000000097</v>
      </c>
      <c r="F794" s="213" t="inlineStr">
        <is>
          <t xml:space="preserve">MOVEIS OBRAS </t>
        </is>
      </c>
      <c r="G794" s="172">
        <f>YEAR(A794)</f>
        <v/>
      </c>
      <c r="H794" s="214">
        <f>MONTH(A794)</f>
        <v/>
      </c>
      <c r="I794" s="179">
        <f>INDEX(mês[],Consolidado!H794,2)</f>
        <v/>
      </c>
      <c r="J794" s="179" t="inlineStr">
        <is>
          <t>ITAU</t>
        </is>
      </c>
      <c r="K794" s="179" t="inlineStr">
        <is>
          <t>A IDEAL</t>
        </is>
      </c>
    </row>
    <row r="795" hidden="1" s="180">
      <c r="A795" s="17" t="n">
        <v>45688</v>
      </c>
      <c r="B795" s="179" t="inlineStr">
        <is>
          <t>VALDEMIR DE ARRUDA PEREIRA - MULTA RESCISORIAS FGTS (100,00%);</t>
        </is>
      </c>
      <c r="C795" s="8" t="n"/>
      <c r="D795" s="8" t="n">
        <v>3975.57</v>
      </c>
      <c r="E795" s="8" t="n">
        <v>-12566.3300000001</v>
      </c>
      <c r="F795" s="213" t="inlineStr">
        <is>
          <t>MULTA RESCISORIAS FGTS</t>
        </is>
      </c>
      <c r="G795" s="172">
        <f>YEAR(A795)</f>
        <v/>
      </c>
      <c r="H795" s="214">
        <f>MONTH(A795)</f>
        <v/>
      </c>
      <c r="I795" s="179">
        <f>INDEX(mês[],Consolidado!H795,2)</f>
        <v/>
      </c>
      <c r="J795" s="179" t="inlineStr">
        <is>
          <t>ITAU</t>
        </is>
      </c>
      <c r="K795" s="179" t="inlineStr">
        <is>
          <t>A IDEAL</t>
        </is>
      </c>
    </row>
    <row r="796" hidden="1" s="180">
      <c r="A796" s="17" t="n">
        <v>45688</v>
      </c>
      <c r="B796" s="179" t="inlineStr">
        <is>
          <t>HUMBERTO SOARES DE OLIVEIRA - ACERTO RESCISORIOS  (100,00%);</t>
        </is>
      </c>
      <c r="C796" s="8" t="n"/>
      <c r="D796" s="8" t="n">
        <v>512.42</v>
      </c>
      <c r="E796" s="8" t="n">
        <v>-13078.7500000001</v>
      </c>
      <c r="F796" s="213" t="inlineStr">
        <is>
          <t xml:space="preserve">ACERTO RESCISORIOS </t>
        </is>
      </c>
      <c r="G796" s="172">
        <f>YEAR(A796)</f>
        <v/>
      </c>
      <c r="H796" s="214">
        <f>MONTH(A796)</f>
        <v/>
      </c>
      <c r="I796" s="179">
        <f>INDEX(mês[],Consolidado!H796,2)</f>
        <v/>
      </c>
      <c r="J796" s="179" t="inlineStr">
        <is>
          <t>ITAU</t>
        </is>
      </c>
      <c r="K796" s="179" t="inlineStr">
        <is>
          <t>A IDEAL</t>
        </is>
      </c>
    </row>
    <row r="797" hidden="1" s="180">
      <c r="A797" s="17" t="n">
        <v>45688</v>
      </c>
      <c r="B797" s="179" t="inlineStr">
        <is>
          <t>DESPESA VIAGEM COLABORADORES CMOC - REFEIÇÕES COLABORADORES (100,00%);</t>
        </is>
      </c>
      <c r="C797" s="8" t="n"/>
      <c r="D797" s="8" t="n">
        <v>40</v>
      </c>
      <c r="E797" s="8" t="n">
        <v>-13118.7500000001</v>
      </c>
      <c r="F797" s="213" t="inlineStr">
        <is>
          <t>REFEIÇÕES COLABORADORES</t>
        </is>
      </c>
      <c r="G797" s="172">
        <f>YEAR(A797)</f>
        <v/>
      </c>
      <c r="H797" s="214">
        <f>MONTH(A797)</f>
        <v/>
      </c>
      <c r="I797" s="179">
        <f>INDEX(mês[],Consolidado!H797,2)</f>
        <v/>
      </c>
      <c r="J797" s="179" t="inlineStr">
        <is>
          <t>ITAU</t>
        </is>
      </c>
      <c r="K797" s="179" t="inlineStr">
        <is>
          <t>A IDEAL</t>
        </is>
      </c>
    </row>
    <row r="798" hidden="1" s="180">
      <c r="A798" s="17" t="n">
        <v>45688</v>
      </c>
      <c r="B798" s="179" t="inlineStr">
        <is>
          <t>LIMPEZA REVISÃO LAVADORA ALTA PRESSÃO - MANUTENÇÃO/PEÇAS MAQUINAS E EQUIPAMENTOS (100,00%);</t>
        </is>
      </c>
      <c r="C798" s="8" t="n"/>
      <c r="D798" s="8" t="n">
        <v>200</v>
      </c>
      <c r="E798" s="8" t="n">
        <v>-13318.7500000001</v>
      </c>
      <c r="F798" s="213" t="inlineStr">
        <is>
          <t>MANUTENÇÃO/PEÇAS MAQUINAS E EQUIPAMENTOS</t>
        </is>
      </c>
      <c r="G798" s="172">
        <f>YEAR(A798)</f>
        <v/>
      </c>
      <c r="H798" s="214">
        <f>MONTH(A798)</f>
        <v/>
      </c>
      <c r="I798" s="179">
        <f>INDEX(mês[],Consolidado!H798,2)</f>
        <v/>
      </c>
      <c r="J798" s="179" t="inlineStr">
        <is>
          <t>ITAU</t>
        </is>
      </c>
      <c r="K798" s="179" t="inlineStr">
        <is>
          <t>A IDEAL</t>
        </is>
      </c>
    </row>
    <row r="799" hidden="1" s="180">
      <c r="A799" s="17" t="n">
        <v>45688</v>
      </c>
      <c r="B799" s="179" t="inlineStr">
        <is>
          <t>04 CAMAS BOX E 02 COLCHÕES ALOJAMENTO PARADA GABRIELLE - MOVEIS OBRAS  (100,00%);</t>
        </is>
      </c>
      <c r="C799" s="8" t="n"/>
      <c r="D799" s="8" t="n">
        <v>2116</v>
      </c>
      <c r="E799" s="8" t="n">
        <v>-15434.7500000001</v>
      </c>
      <c r="F799" s="213" t="inlineStr">
        <is>
          <t xml:space="preserve">MOVEIS OBRAS </t>
        </is>
      </c>
      <c r="G799" s="172">
        <f>YEAR(A799)</f>
        <v/>
      </c>
      <c r="H799" s="214">
        <f>MONTH(A799)</f>
        <v/>
      </c>
      <c r="I799" s="179">
        <f>INDEX(mês[],Consolidado!H799,2)</f>
        <v/>
      </c>
      <c r="J799" s="179" t="inlineStr">
        <is>
          <t>ITAU</t>
        </is>
      </c>
      <c r="K799" s="179" t="inlineStr">
        <is>
          <t>A IDEAL</t>
        </is>
      </c>
    </row>
    <row r="800" hidden="1" s="180">
      <c r="A800" s="17" t="n">
        <v>45688</v>
      </c>
      <c r="B800" s="179" t="inlineStr">
        <is>
          <t>TRANSFERENCIA ENTRE BANCOS ITAÚ X CEF - Transferência entre Bancos (100,00%);</t>
        </is>
      </c>
      <c r="C800" s="8" t="n"/>
      <c r="D800" s="8" t="n">
        <v>10000</v>
      </c>
      <c r="E800" s="8" t="n">
        <v>-25434.75000000009</v>
      </c>
      <c r="F800" s="213" t="inlineStr">
        <is>
          <t>Transferência Emitida</t>
        </is>
      </c>
      <c r="G800" s="172">
        <f>YEAR(A800)</f>
        <v/>
      </c>
      <c r="H800" s="214">
        <f>MONTH(A800)</f>
        <v/>
      </c>
      <c r="I800" s="179">
        <f>INDEX(mês[],Consolidado!H800,2)</f>
        <v/>
      </c>
      <c r="J800" s="179" t="inlineStr">
        <is>
          <t>ITAU</t>
        </is>
      </c>
      <c r="K800" s="179" t="inlineStr">
        <is>
          <t>A IDEAL</t>
        </is>
      </c>
    </row>
    <row r="801" hidden="1" s="180">
      <c r="A801" s="17" t="n">
        <v>45688</v>
      </c>
      <c r="B801" s="179" t="inlineStr">
        <is>
          <t>TRANSFERÊNCIA ENTRE BANCOS SAFRA X ITAÚ - Transferência entre Bancos (100,00%);</t>
        </is>
      </c>
      <c r="C801" s="8" t="n">
        <v>90000</v>
      </c>
      <c r="E801" s="8" t="n">
        <v>64565.24999999991</v>
      </c>
      <c r="F801" s="213" t="inlineStr">
        <is>
          <t>Transferência Recebida</t>
        </is>
      </c>
      <c r="G801" s="172">
        <f>YEAR(A801)</f>
        <v/>
      </c>
      <c r="H801" s="214">
        <f>MONTH(A801)</f>
        <v/>
      </c>
      <c r="I801" s="179">
        <f>INDEX(mês[],Consolidado!H801,2)</f>
        <v/>
      </c>
      <c r="J801" s="179" t="inlineStr">
        <is>
          <t>ITAU</t>
        </is>
      </c>
      <c r="K801" s="179" t="inlineStr">
        <is>
          <t>A IDEAL</t>
        </is>
      </c>
    </row>
    <row r="802" hidden="1" s="180">
      <c r="A802" s="17" t="n">
        <v>45688</v>
      </c>
      <c r="B802" s="179" t="inlineStr">
        <is>
          <t>Saldo Final ITAU</t>
        </is>
      </c>
      <c r="C802" s="8" t="n"/>
      <c r="D802" s="8" t="n">
        <v>64565.24999999991</v>
      </c>
      <c r="E802" s="8" t="n">
        <v>0</v>
      </c>
      <c r="F802" s="213" t="inlineStr">
        <is>
          <t>Saldo Final Itau</t>
        </is>
      </c>
      <c r="G802" s="172">
        <f>YEAR(A802)</f>
        <v/>
      </c>
      <c r="H802" s="214">
        <f>MONTH(A802)</f>
        <v/>
      </c>
      <c r="I802" s="179">
        <f>INDEX(mês[],Consolidado!H802,2)</f>
        <v/>
      </c>
      <c r="J802" s="179" t="inlineStr">
        <is>
          <t>ITAU</t>
        </is>
      </c>
      <c r="K802" s="179" t="inlineStr">
        <is>
          <t>A IDEAL</t>
        </is>
      </c>
    </row>
    <row r="803" hidden="1" s="180">
      <c r="A803" s="17" t="n">
        <v>45689</v>
      </c>
      <c r="B803" s="179" t="inlineStr">
        <is>
          <t>REFEIÇÕES COLABORADORES 1º QUINZENA 02/2025 - REFEIÇÕES COLABORADORES (100,00%);</t>
        </is>
      </c>
      <c r="C803" s="8" t="n"/>
      <c r="D803" s="8" t="n">
        <v>8053.5</v>
      </c>
      <c r="E803" s="8" t="n">
        <v>56511.74999999991</v>
      </c>
      <c r="F803" s="213" t="inlineStr">
        <is>
          <t>REFEIÇÕES COLABORADORES</t>
        </is>
      </c>
      <c r="G803" s="172">
        <f>YEAR(A803)</f>
        <v/>
      </c>
      <c r="H803" s="214">
        <f>MONTH(A803)</f>
        <v/>
      </c>
      <c r="I803" s="179">
        <f>INDEX(mês[],Consolidado!H803,2)</f>
        <v/>
      </c>
      <c r="J803" s="179" t="inlineStr">
        <is>
          <t>ITAU</t>
        </is>
      </c>
      <c r="K803" s="179" t="inlineStr">
        <is>
          <t>A IDEAL</t>
        </is>
      </c>
    </row>
    <row r="804" hidden="1" s="180">
      <c r="A804" s="17" t="n">
        <v>45689</v>
      </c>
      <c r="B804" s="179" t="inlineStr">
        <is>
          <t>REFEIÇÕES COLABORADORES 1º QUINZENA  02/2025 - REFEIÇÕES COLABORADORES (100,00%);</t>
        </is>
      </c>
      <c r="C804" s="8" t="n"/>
      <c r="D804" s="8" t="n">
        <v>4246</v>
      </c>
      <c r="E804" s="8" t="n">
        <v>52265.74999999991</v>
      </c>
      <c r="F804" s="213" t="inlineStr">
        <is>
          <t>REFEIÇÕES COLABORADORES</t>
        </is>
      </c>
      <c r="G804" s="172">
        <f>YEAR(A804)</f>
        <v/>
      </c>
      <c r="H804" s="214">
        <f>MONTH(A804)</f>
        <v/>
      </c>
      <c r="I804" s="179">
        <f>INDEX(mês[],Consolidado!H804,2)</f>
        <v/>
      </c>
      <c r="J804" s="179" t="inlineStr">
        <is>
          <t>ITAU</t>
        </is>
      </c>
      <c r="K804" s="179" t="inlineStr">
        <is>
          <t>A IDEAL</t>
        </is>
      </c>
    </row>
    <row r="805" hidden="1" s="180">
      <c r="A805" s="17" t="n">
        <v>45689</v>
      </c>
      <c r="B805" s="179" t="inlineStr">
        <is>
          <t>REFEICOES COLABORADORES 1º QUINZENA 02/2025 - REFEIÇÕES COLABORADORES (100,00%);</t>
        </is>
      </c>
      <c r="C805" s="8" t="n"/>
      <c r="D805" s="8" t="n">
        <v>2700</v>
      </c>
      <c r="E805" s="8" t="n">
        <v>49565.74999999991</v>
      </c>
      <c r="F805" s="213" t="inlineStr">
        <is>
          <t>REFEIÇÕES COLABORADORES</t>
        </is>
      </c>
      <c r="G805" s="172">
        <f>YEAR(A805)</f>
        <v/>
      </c>
      <c r="H805" s="214">
        <f>MONTH(A805)</f>
        <v/>
      </c>
      <c r="I805" s="179">
        <f>INDEX(mês[],Consolidado!H805,2)</f>
        <v/>
      </c>
      <c r="J805" s="179" t="inlineStr">
        <is>
          <t>ITAU</t>
        </is>
      </c>
      <c r="K805" s="179" t="inlineStr">
        <is>
          <t>A IDEAL</t>
        </is>
      </c>
    </row>
    <row r="806" hidden="1" s="180">
      <c r="A806" s="17" t="n">
        <v>45689</v>
      </c>
      <c r="B806" s="179" t="inlineStr">
        <is>
          <t>REFEICOES COLABORADORES 1º QUINZENA 02/2025 - REFEIÇÕES COLABORADORES (100,00%);</t>
        </is>
      </c>
      <c r="C806" s="8" t="n"/>
      <c r="D806" s="8" t="n">
        <v>6902.5</v>
      </c>
      <c r="E806" s="8" t="n">
        <v>42663.24999999991</v>
      </c>
      <c r="F806" s="213" t="inlineStr">
        <is>
          <t>REFEIÇÕES COLABORADORES</t>
        </is>
      </c>
      <c r="G806" s="172">
        <f>YEAR(A806)</f>
        <v/>
      </c>
      <c r="H806" s="214">
        <f>MONTH(A806)</f>
        <v/>
      </c>
      <c r="I806" s="179">
        <f>INDEX(mês[],Consolidado!H806,2)</f>
        <v/>
      </c>
      <c r="J806" s="179" t="inlineStr">
        <is>
          <t>ITAU</t>
        </is>
      </c>
      <c r="K806" s="179" t="inlineStr">
        <is>
          <t>A IDEAL</t>
        </is>
      </c>
    </row>
    <row r="807" hidden="1" s="180">
      <c r="A807" s="17" t="n">
        <v>45689</v>
      </c>
      <c r="B807" s="179" t="inlineStr">
        <is>
          <t>REFEICOES COLABORADORES 1º QUINZENA 02/2025 - REFEIÇÕES COLABORADORES (100,00%);</t>
        </is>
      </c>
      <c r="C807" s="8" t="n"/>
      <c r="D807" s="8" t="n">
        <v>3930</v>
      </c>
      <c r="E807" s="8" t="n">
        <v>38733.24999999991</v>
      </c>
      <c r="F807" s="213" t="inlineStr">
        <is>
          <t>REFEIÇÕES COLABORADORES</t>
        </is>
      </c>
      <c r="G807" s="172">
        <f>YEAR(A807)</f>
        <v/>
      </c>
      <c r="H807" s="214">
        <f>MONTH(A807)</f>
        <v/>
      </c>
      <c r="I807" s="179">
        <f>INDEX(mês[],Consolidado!H807,2)</f>
        <v/>
      </c>
      <c r="J807" s="179" t="inlineStr">
        <is>
          <t>ITAU</t>
        </is>
      </c>
      <c r="K807" s="179" t="inlineStr">
        <is>
          <t>A IDEAL</t>
        </is>
      </c>
    </row>
    <row r="808" hidden="1" s="180">
      <c r="A808" s="17" t="n">
        <v>45689</v>
      </c>
      <c r="B808" s="179" t="inlineStr">
        <is>
          <t>REFEICOES COLABORADORES 1º QUINZENA 02/2025 - REFEIÇÕES COLABORADORES (100,00%);</t>
        </is>
      </c>
      <c r="C808" s="8" t="n"/>
      <c r="D808" s="8" t="n">
        <v>1537.5</v>
      </c>
      <c r="E808" s="8" t="n">
        <v>37195.74999999991</v>
      </c>
      <c r="F808" s="213" t="inlineStr">
        <is>
          <t>REFEIÇÕES COLABORADORES</t>
        </is>
      </c>
      <c r="G808" s="172">
        <f>YEAR(A808)</f>
        <v/>
      </c>
      <c r="H808" s="214">
        <f>MONTH(A808)</f>
        <v/>
      </c>
      <c r="I808" s="179">
        <f>INDEX(mês[],Consolidado!H808,2)</f>
        <v/>
      </c>
      <c r="J808" s="179" t="inlineStr">
        <is>
          <t>ITAU</t>
        </is>
      </c>
      <c r="K808" s="179" t="inlineStr">
        <is>
          <t>A IDEAL</t>
        </is>
      </c>
    </row>
    <row r="809" hidden="1" s="180">
      <c r="A809" s="17" t="n">
        <v>45691</v>
      </c>
      <c r="B809" s="179" t="inlineStr">
        <is>
          <t>COMBUSTIVEL GILVAN - COMBUSTIVEL VEICULOS (100,00%);</t>
        </is>
      </c>
      <c r="C809" s="8" t="n"/>
      <c r="D809" s="8" t="n">
        <v>486.77</v>
      </c>
      <c r="E809" s="8" t="n">
        <v>36708.97999999991</v>
      </c>
      <c r="F809" s="213" t="inlineStr">
        <is>
          <t>COMBUSTIVEL VEICULOS</t>
        </is>
      </c>
      <c r="G809" s="172">
        <f>YEAR(A809)</f>
        <v/>
      </c>
      <c r="H809" s="214">
        <f>MONTH(A809)</f>
        <v/>
      </c>
      <c r="I809" s="179">
        <f>INDEX(mês[],Consolidado!H809,2)</f>
        <v/>
      </c>
      <c r="J809" s="179" t="inlineStr">
        <is>
          <t>ITAU</t>
        </is>
      </c>
      <c r="K809" s="179" t="inlineStr">
        <is>
          <t>A IDEAL</t>
        </is>
      </c>
    </row>
    <row r="810" hidden="1" s="180">
      <c r="A810" s="17" t="n">
        <v>45691</v>
      </c>
      <c r="B810" s="179" t="inlineStr">
        <is>
          <t>ADVOGADO GUERRA - TRIBUTÁRIO - HONORARIOS ADVOCATICIOS  (100,00%);</t>
        </is>
      </c>
      <c r="C810" s="8" t="n"/>
      <c r="D810" s="8" t="n">
        <v>3000</v>
      </c>
      <c r="E810" s="8" t="n">
        <v>33708.97999999991</v>
      </c>
      <c r="F810" s="213" t="inlineStr">
        <is>
          <t>HONORÁRIOS ADVOCATÍCIOS</t>
        </is>
      </c>
      <c r="G810" s="172">
        <f>YEAR(A810)</f>
        <v/>
      </c>
      <c r="H810" s="214">
        <f>MONTH(A810)</f>
        <v/>
      </c>
      <c r="I810" s="179">
        <f>INDEX(mês[],Consolidado!H810,2)</f>
        <v/>
      </c>
      <c r="J810" s="179" t="inlineStr">
        <is>
          <t>ITAU</t>
        </is>
      </c>
      <c r="K810" s="179" t="inlineStr">
        <is>
          <t>A IDEAL</t>
        </is>
      </c>
    </row>
    <row r="811" hidden="1" s="180">
      <c r="A811" s="17" t="n">
        <v>45691</v>
      </c>
      <c r="B811" s="179" t="inlineStr">
        <is>
          <t>SOCIETY REF. 01.02 A 01.03 - ALUGUEL ALOJAMENTO  (100,00%);</t>
        </is>
      </c>
      <c r="C811" s="8" t="n"/>
      <c r="D811" s="8" t="n">
        <v>1500</v>
      </c>
      <c r="E811" s="8" t="n">
        <v>32208.97999999991</v>
      </c>
      <c r="F811" s="213" t="inlineStr">
        <is>
          <t xml:space="preserve">ALUGUEL ALOJAMENTO </t>
        </is>
      </c>
      <c r="G811" s="172">
        <f>YEAR(A811)</f>
        <v/>
      </c>
      <c r="H811" s="214">
        <f>MONTH(A811)</f>
        <v/>
      </c>
      <c r="I811" s="179">
        <f>INDEX(mês[],Consolidado!H811,2)</f>
        <v/>
      </c>
      <c r="J811" s="179" t="inlineStr">
        <is>
          <t>ITAU</t>
        </is>
      </c>
      <c r="K811" s="179" t="inlineStr">
        <is>
          <t>A IDEAL</t>
        </is>
      </c>
    </row>
    <row r="812" hidden="1" s="180">
      <c r="A812" s="17" t="n">
        <v>45691</v>
      </c>
      <c r="B812" s="179" t="inlineStr">
        <is>
          <t>ALUGUEL FUNCIONÁRIOS 01-02 A 01-03-25 - ALUGUEL ALOJAMENTO  (100,00%);</t>
        </is>
      </c>
      <c r="C812" s="8" t="n"/>
      <c r="D812" s="8" t="n">
        <v>850</v>
      </c>
      <c r="E812" s="8" t="n">
        <v>31358.97999999991</v>
      </c>
      <c r="F812" s="213" t="inlineStr">
        <is>
          <t xml:space="preserve">ALUGUEL ALOJAMENTO </t>
        </is>
      </c>
      <c r="G812" s="172">
        <f>YEAR(A812)</f>
        <v/>
      </c>
      <c r="H812" s="214">
        <f>MONTH(A812)</f>
        <v/>
      </c>
      <c r="I812" s="179">
        <f>INDEX(mês[],Consolidado!H812,2)</f>
        <v/>
      </c>
      <c r="J812" s="179" t="inlineStr">
        <is>
          <t>ITAU</t>
        </is>
      </c>
      <c r="K812" s="179" t="inlineStr">
        <is>
          <t>A IDEAL</t>
        </is>
      </c>
    </row>
    <row r="813" hidden="1" s="180">
      <c r="A813" s="17" t="n">
        <v>45691</v>
      </c>
      <c r="B813" s="179" t="inlineStr">
        <is>
          <t>SOCIETY - 01.02 A 01.03 - ALUGUEL ALOJAMENTO  (100,00%);</t>
        </is>
      </c>
      <c r="C813" s="8" t="n"/>
      <c r="D813" s="8" t="n">
        <v>1200</v>
      </c>
      <c r="E813" s="8" t="n">
        <v>30158.97999999991</v>
      </c>
      <c r="F813" s="213" t="inlineStr">
        <is>
          <t xml:space="preserve">ALUGUEL ALOJAMENTO </t>
        </is>
      </c>
      <c r="G813" s="172">
        <f>YEAR(A813)</f>
        <v/>
      </c>
      <c r="H813" s="214">
        <f>MONTH(A813)</f>
        <v/>
      </c>
      <c r="I813" s="179">
        <f>INDEX(mês[],Consolidado!H813,2)</f>
        <v/>
      </c>
      <c r="J813" s="179" t="inlineStr">
        <is>
          <t>ITAU</t>
        </is>
      </c>
      <c r="K813" s="179" t="inlineStr">
        <is>
          <t>A IDEAL</t>
        </is>
      </c>
    </row>
    <row r="814" hidden="1" s="180">
      <c r="A814" s="17" t="n">
        <v>45691</v>
      </c>
      <c r="B814" s="179" t="inlineStr">
        <is>
          <t>LUCAS 01.02 A 28.02 - ALUGUEL ALOJAMENTO  (100,00%);</t>
        </is>
      </c>
      <c r="C814" s="8" t="n"/>
      <c r="D814" s="8" t="n">
        <v>600</v>
      </c>
      <c r="E814" s="8" t="n">
        <v>29558.97999999991</v>
      </c>
      <c r="F814" s="213" t="inlineStr">
        <is>
          <t xml:space="preserve">ALUGUEL ALOJAMENTO </t>
        </is>
      </c>
      <c r="G814" s="172">
        <f>YEAR(A814)</f>
        <v/>
      </c>
      <c r="H814" s="214">
        <f>MONTH(A814)</f>
        <v/>
      </c>
      <c r="I814" s="179">
        <f>INDEX(mês[],Consolidado!H814,2)</f>
        <v/>
      </c>
      <c r="J814" s="179" t="inlineStr">
        <is>
          <t>ITAU</t>
        </is>
      </c>
      <c r="K814" s="179" t="inlineStr">
        <is>
          <t>A IDEAL</t>
        </is>
      </c>
    </row>
    <row r="815" hidden="1" s="180">
      <c r="A815" s="17" t="n">
        <v>45691</v>
      </c>
      <c r="B815" s="179" t="inlineStr">
        <is>
          <t>MARÇAL IMOVEIS - PIX  01.552.006/0001-34 - ALUGUEL ALOJAMENTO  (100,00%);</t>
        </is>
      </c>
      <c r="C815" s="8" t="n"/>
      <c r="D815" s="8" t="n">
        <v>1100</v>
      </c>
      <c r="E815" s="8" t="n">
        <v>28458.97999999991</v>
      </c>
      <c r="F815" s="213" t="inlineStr">
        <is>
          <t xml:space="preserve">ALUGUEL ALOJAMENTO </t>
        </is>
      </c>
      <c r="G815" s="172">
        <f>YEAR(A815)</f>
        <v/>
      </c>
      <c r="H815" s="214">
        <f>MONTH(A815)</f>
        <v/>
      </c>
      <c r="I815" s="179">
        <f>INDEX(mês[],Consolidado!H815,2)</f>
        <v/>
      </c>
      <c r="J815" s="179" t="inlineStr">
        <is>
          <t>ITAU</t>
        </is>
      </c>
      <c r="K815" s="179" t="inlineStr">
        <is>
          <t>A IDEAL</t>
        </is>
      </c>
    </row>
    <row r="816" hidden="1" s="180">
      <c r="A816" s="17" t="n">
        <v>45691</v>
      </c>
      <c r="B816" s="179" t="inlineStr">
        <is>
          <t>15 UNIDADE CAMISA PARA CAMPANHA DE DOAÇÃO - DOAÇÕES BENEFICENTES (100,00%);</t>
        </is>
      </c>
      <c r="C816" s="8" t="n"/>
      <c r="D816" s="8" t="n">
        <v>640</v>
      </c>
      <c r="E816" s="8" t="n">
        <v>27818.97999999991</v>
      </c>
      <c r="F816" s="213" t="inlineStr">
        <is>
          <t>Pró-Labore</t>
        </is>
      </c>
      <c r="G816" s="172">
        <f>YEAR(A816)</f>
        <v/>
      </c>
      <c r="H816" s="214">
        <f>MONTH(A816)</f>
        <v/>
      </c>
      <c r="I816" s="179">
        <f>INDEX(mês[],Consolidado!H816,2)</f>
        <v/>
      </c>
      <c r="J816" s="179" t="inlineStr">
        <is>
          <t>ITAU</t>
        </is>
      </c>
      <c r="K816" s="179" t="inlineStr">
        <is>
          <t>A IDEAL</t>
        </is>
      </c>
    </row>
    <row r="817" hidden="1" s="180">
      <c r="A817" s="17" t="n">
        <v>45691</v>
      </c>
      <c r="B817" s="179" t="inlineStr">
        <is>
          <t>GILVAN BATISTA DA SILVA - FERIAS  (100,00%);</t>
        </is>
      </c>
      <c r="C817" s="8" t="n"/>
      <c r="D817" s="8" t="n">
        <v>3978.94</v>
      </c>
      <c r="E817" s="8" t="n">
        <v>23840.03999999991</v>
      </c>
      <c r="F817" s="213" t="inlineStr">
        <is>
          <t xml:space="preserve">FERIAS </t>
        </is>
      </c>
      <c r="G817" s="172">
        <f>YEAR(A817)</f>
        <v/>
      </c>
      <c r="H817" s="214">
        <f>MONTH(A817)</f>
        <v/>
      </c>
      <c r="I817" s="179">
        <f>INDEX(mês[],Consolidado!H817,2)</f>
        <v/>
      </c>
      <c r="J817" s="179" t="inlineStr">
        <is>
          <t>ITAU</t>
        </is>
      </c>
      <c r="K817" s="179" t="inlineStr">
        <is>
          <t>A IDEAL</t>
        </is>
      </c>
    </row>
    <row r="818" hidden="1" s="180">
      <c r="A818" s="17" t="n">
        <v>45691</v>
      </c>
      <c r="B818" s="179" t="inlineStr">
        <is>
          <t>MANUTENÇÃO RADIADOR A OLEO COMPRESSOR GA 37 - MANUTENÇÃO/PEÇAS MAQUINAS E EQUIPAMENTOS (100,00%);</t>
        </is>
      </c>
      <c r="C818" s="8" t="n"/>
      <c r="D818" s="8" t="n">
        <v>1150</v>
      </c>
      <c r="E818" s="8" t="n">
        <v>22690.03999999991</v>
      </c>
      <c r="F818" s="213" t="inlineStr">
        <is>
          <t>MANUTENÇÃO/PEÇAS MAQUINAS E EQUIPAMENTOS</t>
        </is>
      </c>
      <c r="G818" s="172">
        <f>YEAR(A818)</f>
        <v/>
      </c>
      <c r="H818" s="214">
        <f>MONTH(A818)</f>
        <v/>
      </c>
      <c r="I818" s="179">
        <f>INDEX(mês[],Consolidado!H818,2)</f>
        <v/>
      </c>
      <c r="J818" s="179" t="inlineStr">
        <is>
          <t>ITAU</t>
        </is>
      </c>
      <c r="K818" s="179" t="inlineStr">
        <is>
          <t>A IDEAL</t>
        </is>
      </c>
    </row>
    <row r="819" hidden="1" s="180">
      <c r="A819" s="17" t="n">
        <v>45691</v>
      </c>
      <c r="B819" s="179" t="inlineStr">
        <is>
          <t>ESPEDITO NICOLAU DOS SANTOS - PIX 271.495.521-53 - SERVIÇO PLOTAGEM / ADESIVO / PLACAS / CRACHAS  (100,00%);</t>
        </is>
      </c>
      <c r="C819" s="8" t="n"/>
      <c r="D819" s="8" t="n">
        <v>380</v>
      </c>
      <c r="E819" s="8" t="n">
        <v>22310.03999999991</v>
      </c>
      <c r="F819" s="213" t="inlineStr">
        <is>
          <t xml:space="preserve">SERVIÇO PLOTAGEM / ADESIVO / PLACAS / CRACHAS </t>
        </is>
      </c>
      <c r="G819" s="172">
        <f>YEAR(A819)</f>
        <v/>
      </c>
      <c r="H819" s="214">
        <f>MONTH(A819)</f>
        <v/>
      </c>
      <c r="I819" s="179">
        <f>INDEX(mês[],Consolidado!H819,2)</f>
        <v/>
      </c>
      <c r="J819" s="179" t="inlineStr">
        <is>
          <t>ITAU</t>
        </is>
      </c>
      <c r="K819" s="179" t="inlineStr">
        <is>
          <t>A IDEAL</t>
        </is>
      </c>
    </row>
    <row r="820" hidden="1" s="180">
      <c r="A820" s="17" t="n">
        <v>45691</v>
      </c>
      <c r="B820" s="179" t="inlineStr">
        <is>
          <t>DESPESA VIAGEM 02 COLABORADORES - REFEIÇÕES COLABORADORES (100,00%);</t>
        </is>
      </c>
      <c r="C820" s="8" t="n"/>
      <c r="D820" s="8" t="n">
        <v>406</v>
      </c>
      <c r="E820" s="8" t="n">
        <v>21904.03999999991</v>
      </c>
      <c r="F820" s="213" t="inlineStr">
        <is>
          <t>REFEIÇÕES COLABORADORES</t>
        </is>
      </c>
      <c r="G820" s="172">
        <f>YEAR(A820)</f>
        <v/>
      </c>
      <c r="H820" s="214">
        <f>MONTH(A820)</f>
        <v/>
      </c>
      <c r="I820" s="179">
        <f>INDEX(mês[],Consolidado!H820,2)</f>
        <v/>
      </c>
      <c r="J820" s="179" t="inlineStr">
        <is>
          <t>ITAU</t>
        </is>
      </c>
      <c r="K820" s="179" t="inlineStr">
        <is>
          <t>A IDEAL</t>
        </is>
      </c>
    </row>
    <row r="821" hidden="1" s="180">
      <c r="A821" s="17" t="n">
        <v>45691</v>
      </c>
      <c r="B821" s="179" t="inlineStr">
        <is>
          <t>VIAGEM COMERCIAL MATO GROSSO - COMBUSTIVEL VEICULOS (66,67%);
HOTEL COLABORADORES  (16,67%);
ALIMENTAÇÃO ADM (16,67%);</t>
        </is>
      </c>
      <c r="C821" s="8" t="n"/>
      <c r="D821" s="8" t="n">
        <v>1000.05</v>
      </c>
      <c r="E821" s="8" t="n">
        <v>20903.98999999991</v>
      </c>
      <c r="F821" s="213" t="inlineStr">
        <is>
          <t>COMBUSTIVEL VEICULOS</t>
        </is>
      </c>
      <c r="G821" s="172">
        <f>YEAR(A821)</f>
        <v/>
      </c>
      <c r="H821" s="214">
        <f>MONTH(A821)</f>
        <v/>
      </c>
      <c r="I821" s="179">
        <f>INDEX(mês[],Consolidado!H821,2)</f>
        <v/>
      </c>
      <c r="J821" s="179" t="inlineStr">
        <is>
          <t>ITAU</t>
        </is>
      </c>
      <c r="K821" s="179" t="inlineStr">
        <is>
          <t>A IDEAL</t>
        </is>
      </c>
    </row>
    <row r="822" hidden="1" s="180">
      <c r="A822" s="17" t="n">
        <v>45691</v>
      </c>
      <c r="B822" s="179" t="inlineStr">
        <is>
          <t>VIAGEM COMERCIAL MATO GROSSO - COMBUSTIVEL VEICULOS (66,67%);
HOTEL COLABORADORES  (16,67%);
ALIMENTAÇÃO ADM (16,67%);</t>
        </is>
      </c>
      <c r="C822" s="8" t="n"/>
      <c r="D822" s="8" t="n">
        <v>250.05</v>
      </c>
      <c r="E822" s="8" t="n">
        <v>20653.93999999991</v>
      </c>
      <c r="F822" s="213" t="inlineStr">
        <is>
          <t xml:space="preserve">HOTEL COLABORADORES </t>
        </is>
      </c>
      <c r="G822" s="172">
        <f>YEAR(A822)</f>
        <v/>
      </c>
      <c r="H822" s="214">
        <f>MONTH(A822)</f>
        <v/>
      </c>
      <c r="I822" s="179">
        <f>INDEX(mês[],Consolidado!H822,2)</f>
        <v/>
      </c>
      <c r="J822" s="179" t="inlineStr">
        <is>
          <t>ITAU</t>
        </is>
      </c>
      <c r="K822" s="179" t="inlineStr">
        <is>
          <t>A IDEAL</t>
        </is>
      </c>
    </row>
    <row r="823" hidden="1" s="180">
      <c r="A823" s="17" t="n">
        <v>45691</v>
      </c>
      <c r="B823" s="179" t="inlineStr">
        <is>
          <t>VIAGEM COMERCIAL MATO GROSSO - COMBUSTIVEL VEICULOS (66,67%);
HOTEL COLABORADORES  (16,67%);
ALIMENTAÇÃO ADM (16,67%);</t>
        </is>
      </c>
      <c r="C823" s="8" t="n"/>
      <c r="D823" s="8" t="n">
        <v>249.9</v>
      </c>
      <c r="E823" s="8" t="n">
        <v>20404.03999999991</v>
      </c>
      <c r="F823" s="213" t="inlineStr">
        <is>
          <t>ALIMENTAÇÃO ADM</t>
        </is>
      </c>
      <c r="G823" s="172">
        <f>YEAR(A823)</f>
        <v/>
      </c>
      <c r="H823" s="214">
        <f>MONTH(A823)</f>
        <v/>
      </c>
      <c r="I823" s="179">
        <f>INDEX(mês[],Consolidado!H823,2)</f>
        <v/>
      </c>
      <c r="J823" s="179" t="inlineStr">
        <is>
          <t>ITAU</t>
        </is>
      </c>
      <c r="K823" s="179" t="inlineStr">
        <is>
          <t>A IDEAL</t>
        </is>
      </c>
    </row>
    <row r="824" hidden="1" s="180">
      <c r="A824" s="17" t="n">
        <v>45691</v>
      </c>
      <c r="B824" s="179" t="inlineStr">
        <is>
          <t>REFEIÇÕES COLABORADORES - REFEIÇÕES COLABORADORES (100,00%);</t>
        </is>
      </c>
      <c r="C824" s="8" t="n"/>
      <c r="D824" s="8" t="n">
        <v>96</v>
      </c>
      <c r="E824" s="8" t="n">
        <v>20308.03999999991</v>
      </c>
      <c r="F824" s="213" t="inlineStr">
        <is>
          <t>REFEIÇÕES COLABORADORES</t>
        </is>
      </c>
      <c r="G824" s="172">
        <f>YEAR(A824)</f>
        <v/>
      </c>
      <c r="H824" s="214">
        <f>MONTH(A824)</f>
        <v/>
      </c>
      <c r="I824" s="179">
        <f>INDEX(mês[],Consolidado!H824,2)</f>
        <v/>
      </c>
      <c r="J824" s="179" t="inlineStr">
        <is>
          <t>ITAU</t>
        </is>
      </c>
      <c r="K824" s="179" t="inlineStr">
        <is>
          <t>A IDEAL</t>
        </is>
      </c>
    </row>
    <row r="825" hidden="1" s="180">
      <c r="A825" s="17" t="n">
        <v>45691</v>
      </c>
      <c r="B825" s="179" t="inlineStr">
        <is>
          <t>MATERIAL DE CONSUMO - BALDE - MATERIAIS DE CONSUMO EM OBRAS  (100,00%);</t>
        </is>
      </c>
      <c r="C825" s="8" t="n"/>
      <c r="D825" s="8" t="n">
        <v>100</v>
      </c>
      <c r="E825" s="8" t="n">
        <v>20208.03999999991</v>
      </c>
      <c r="F825" s="213" t="inlineStr">
        <is>
          <t xml:space="preserve">MATERIAIS DE CONSUMO EM OBRAS </t>
        </is>
      </c>
      <c r="G825" s="172">
        <f>YEAR(A825)</f>
        <v/>
      </c>
      <c r="H825" s="214">
        <f>MONTH(A825)</f>
        <v/>
      </c>
      <c r="I825" s="179">
        <f>INDEX(mês[],Consolidado!H825,2)</f>
        <v/>
      </c>
      <c r="J825" s="179" t="inlineStr">
        <is>
          <t>ITAU</t>
        </is>
      </c>
      <c r="K825" s="179" t="inlineStr">
        <is>
          <t>A IDEAL</t>
        </is>
      </c>
    </row>
    <row r="826" hidden="1" s="180">
      <c r="A826" s="17" t="n">
        <v>45691</v>
      </c>
      <c r="B826" s="179" t="inlineStr">
        <is>
          <t>R. DOS ANDRADAS 211 REF. 12/2024 - ENERGIA ALOJAMENTO (100,00%);</t>
        </is>
      </c>
      <c r="C826" s="8" t="n"/>
      <c r="D826" s="8" t="n">
        <v>706.95</v>
      </c>
      <c r="E826" s="8" t="n">
        <v>19501.08999999991</v>
      </c>
      <c r="F826" s="213" t="inlineStr">
        <is>
          <t>ENERGIA ALOJAMENTO</t>
        </is>
      </c>
      <c r="G826" s="172">
        <f>YEAR(A826)</f>
        <v/>
      </c>
      <c r="H826" s="214">
        <f>MONTH(A826)</f>
        <v/>
      </c>
      <c r="I826" s="179">
        <f>INDEX(mês[],Consolidado!H826,2)</f>
        <v/>
      </c>
      <c r="J826" s="179" t="inlineStr">
        <is>
          <t>ITAU</t>
        </is>
      </c>
      <c r="K826" s="179" t="inlineStr">
        <is>
          <t>A IDEAL</t>
        </is>
      </c>
    </row>
    <row r="827" hidden="1" s="180">
      <c r="A827" s="17" t="n">
        <v>45691</v>
      </c>
      <c r="B827" s="179" t="inlineStr">
        <is>
          <t>R. DOS ANDRADAS 211 REF. 01/2025 - ENERGIA ALOJAMENTO (100,00%);</t>
        </is>
      </c>
      <c r="C827" s="8" t="n"/>
      <c r="D827" s="8" t="n">
        <v>384.04</v>
      </c>
      <c r="E827" s="8" t="n">
        <v>19117.04999999991</v>
      </c>
      <c r="F827" s="213" t="inlineStr">
        <is>
          <t>ENERGIA ALOJAMENTO</t>
        </is>
      </c>
      <c r="G827" s="172">
        <f>YEAR(A827)</f>
        <v/>
      </c>
      <c r="H827" s="214">
        <f>MONTH(A827)</f>
        <v/>
      </c>
      <c r="I827" s="179">
        <f>INDEX(mês[],Consolidado!H827,2)</f>
        <v/>
      </c>
      <c r="J827" s="179" t="inlineStr">
        <is>
          <t>ITAU</t>
        </is>
      </c>
      <c r="K827" s="179" t="inlineStr">
        <is>
          <t>A IDEAL</t>
        </is>
      </c>
    </row>
    <row r="828" hidden="1" s="180">
      <c r="A828" s="17" t="n">
        <v>45691</v>
      </c>
      <c r="B828" s="179" t="inlineStr">
        <is>
          <t>R. DOS ANDRADAS 211 REF. 12/2024 - AGUA ALOJAMENTO (100,00%);</t>
        </is>
      </c>
      <c r="C828" s="8" t="n"/>
      <c r="D828" s="8" t="n">
        <v>430.87</v>
      </c>
      <c r="E828" s="8" t="n">
        <v>18686.17999999991</v>
      </c>
      <c r="F828" s="213" t="inlineStr">
        <is>
          <t>AGUA ALOJAMENTO</t>
        </is>
      </c>
      <c r="G828" s="172">
        <f>YEAR(A828)</f>
        <v/>
      </c>
      <c r="H828" s="214">
        <f>MONTH(A828)</f>
        <v/>
      </c>
      <c r="I828" s="179">
        <f>INDEX(mês[],Consolidado!H828,2)</f>
        <v/>
      </c>
      <c r="J828" s="179" t="inlineStr">
        <is>
          <t>ITAU</t>
        </is>
      </c>
      <c r="K828" s="179" t="inlineStr">
        <is>
          <t>A IDEAL</t>
        </is>
      </c>
    </row>
    <row r="829" hidden="1" s="180">
      <c r="A829" s="17" t="n">
        <v>45691</v>
      </c>
      <c r="B829" s="179" t="inlineStr">
        <is>
          <t>R. DOS ANDRADAS 211 REF. 01/2025 - AGUA ALOJAMENTO (100,00%);</t>
        </is>
      </c>
      <c r="C829" s="8" t="n"/>
      <c r="D829" s="8" t="n">
        <v>293.12</v>
      </c>
      <c r="E829" s="8" t="n">
        <v>18393.05999999991</v>
      </c>
      <c r="F829" s="213" t="inlineStr">
        <is>
          <t>AGUA ALOJAMENTO</t>
        </is>
      </c>
      <c r="G829" s="172">
        <f>YEAR(A829)</f>
        <v/>
      </c>
      <c r="H829" s="214">
        <f>MONTH(A829)</f>
        <v/>
      </c>
      <c r="I829" s="179">
        <f>INDEX(mês[],Consolidado!H829,2)</f>
        <v/>
      </c>
      <c r="J829" s="179" t="inlineStr">
        <is>
          <t>ITAU</t>
        </is>
      </c>
      <c r="K829" s="179" t="inlineStr">
        <is>
          <t>A IDEAL</t>
        </is>
      </c>
    </row>
    <row r="830" hidden="1" s="180">
      <c r="A830" s="17" t="n">
        <v>45691</v>
      </c>
      <c r="B830" s="179" t="inlineStr">
        <is>
          <t>R. DOS ANDRADAS 211 REF. 02/2025 - AGUA ALOJAMENTO (100,00%);</t>
        </is>
      </c>
      <c r="C830" s="8" t="n"/>
      <c r="D830" s="8" t="n">
        <v>146.75</v>
      </c>
      <c r="E830" s="8" t="n">
        <v>18246.30999999991</v>
      </c>
      <c r="F830" s="213" t="inlineStr">
        <is>
          <t>AGUA ALOJAMENTO</t>
        </is>
      </c>
      <c r="G830" s="172">
        <f>YEAR(A830)</f>
        <v/>
      </c>
      <c r="H830" s="214">
        <f>MONTH(A830)</f>
        <v/>
      </c>
      <c r="I830" s="179">
        <f>INDEX(mês[],Consolidado!H830,2)</f>
        <v/>
      </c>
      <c r="J830" s="179" t="inlineStr">
        <is>
          <t>ITAU</t>
        </is>
      </c>
      <c r="K830" s="179" t="inlineStr">
        <is>
          <t>A IDEAL</t>
        </is>
      </c>
    </row>
    <row r="831" hidden="1" s="180">
      <c r="A831" s="17" t="n">
        <v>45691</v>
      </c>
      <c r="B831" s="179" t="inlineStr">
        <is>
          <t>WMO BUSINESS LTDA - PIX 45.424.797/0001-92 - HONORARIOS ADVOCATICIOS  (100,00%);</t>
        </is>
      </c>
      <c r="C831" s="8" t="n"/>
      <c r="D831" s="8" t="n">
        <v>7500</v>
      </c>
      <c r="E831" s="8" t="n">
        <v>10746.30999999991</v>
      </c>
      <c r="F831" s="213" t="inlineStr">
        <is>
          <t>HONORÁRIOS ADVOCATÍCIOS</t>
        </is>
      </c>
      <c r="G831" s="172">
        <f>YEAR(A831)</f>
        <v/>
      </c>
      <c r="H831" s="214">
        <f>MONTH(A831)</f>
        <v/>
      </c>
      <c r="I831" s="179">
        <f>INDEX(mês[],Consolidado!H831,2)</f>
        <v/>
      </c>
      <c r="J831" s="179" t="inlineStr">
        <is>
          <t>ITAU</t>
        </is>
      </c>
      <c r="K831" s="179" t="inlineStr">
        <is>
          <t>A IDEAL</t>
        </is>
      </c>
    </row>
    <row r="832" hidden="1" s="180">
      <c r="A832" s="17" t="n">
        <v>45691</v>
      </c>
      <c r="B832" s="179" t="inlineStr">
        <is>
          <t>REFEIÇÕES COLABORADORES - REFEIÇÕES COLABORADORES (100,00%);</t>
        </is>
      </c>
      <c r="C832" s="8" t="n"/>
      <c r="D832" s="8" t="n">
        <v>2118</v>
      </c>
      <c r="E832" s="8" t="n">
        <v>8628.30999999991</v>
      </c>
      <c r="F832" s="213" t="inlineStr">
        <is>
          <t>REFEIÇÕES COLABORADORES</t>
        </is>
      </c>
      <c r="G832" s="172">
        <f>YEAR(A832)</f>
        <v/>
      </c>
      <c r="H832" s="214">
        <f>MONTH(A832)</f>
        <v/>
      </c>
      <c r="I832" s="179">
        <f>INDEX(mês[],Consolidado!H832,2)</f>
        <v/>
      </c>
      <c r="J832" s="179" t="inlineStr">
        <is>
          <t>ITAU</t>
        </is>
      </c>
      <c r="K832" s="179" t="inlineStr">
        <is>
          <t>A IDEAL</t>
        </is>
      </c>
    </row>
    <row r="833" hidden="1" s="180">
      <c r="A833" s="17" t="n">
        <v>45691</v>
      </c>
      <c r="B833" s="179" t="inlineStr">
        <is>
          <t>COMBUSTIVEL - COMBUSTIVEL VEICULOS (100,00%);</t>
        </is>
      </c>
      <c r="C833" s="8" t="n"/>
      <c r="D833" s="8" t="n">
        <v>64.09999999999999</v>
      </c>
      <c r="E833" s="8" t="n">
        <v>8564.20999999991</v>
      </c>
      <c r="F833" s="213" t="inlineStr">
        <is>
          <t>COMBUSTIVEL VEICULOS</t>
        </is>
      </c>
      <c r="G833" s="172">
        <f>YEAR(A833)</f>
        <v/>
      </c>
      <c r="H833" s="214">
        <f>MONTH(A833)</f>
        <v/>
      </c>
      <c r="I833" s="179">
        <f>INDEX(mês[],Consolidado!H833,2)</f>
        <v/>
      </c>
      <c r="J833" s="179" t="inlineStr">
        <is>
          <t>ITAU</t>
        </is>
      </c>
      <c r="K833" s="179" t="inlineStr">
        <is>
          <t>A IDEAL</t>
        </is>
      </c>
    </row>
    <row r="834" hidden="1" s="180">
      <c r="A834" s="17" t="n">
        <v>45691</v>
      </c>
      <c r="B834" s="179" t="inlineStr">
        <is>
          <t>MAT. CONSUMO EM OBRA: FITA CREPE E SPRAY - MATERIAIS DE CONSUMO EM OBRAS  (100,00%);</t>
        </is>
      </c>
      <c r="C834" s="8" t="n"/>
      <c r="D834" s="8" t="n">
        <v>41.47</v>
      </c>
      <c r="E834" s="8" t="n">
        <v>8522.739999999911</v>
      </c>
      <c r="F834" s="213" t="inlineStr">
        <is>
          <t xml:space="preserve">MATERIAIS DE CONSUMO EM OBRAS </t>
        </is>
      </c>
      <c r="G834" s="172">
        <f>YEAR(A834)</f>
        <v/>
      </c>
      <c r="H834" s="214">
        <f>MONTH(A834)</f>
        <v/>
      </c>
      <c r="I834" s="179">
        <f>INDEX(mês[],Consolidado!H834,2)</f>
        <v/>
      </c>
      <c r="J834" s="179" t="inlineStr">
        <is>
          <t>ITAU</t>
        </is>
      </c>
      <c r="K834" s="179" t="inlineStr">
        <is>
          <t>A IDEAL</t>
        </is>
      </c>
    </row>
    <row r="835" hidden="1" s="180">
      <c r="A835" s="17" t="n">
        <v>45691</v>
      </c>
      <c r="B835" s="179" t="inlineStr">
        <is>
          <t>GEDSON LEAL CONCEICAO - PIX (98) 9 9851-0397 - EXAMES  (100,00%);</t>
        </is>
      </c>
      <c r="C835" s="8" t="n"/>
      <c r="D835" s="8" t="n">
        <v>100</v>
      </c>
      <c r="E835" s="8" t="n">
        <v>8422.739999999911</v>
      </c>
      <c r="F835" s="213" t="inlineStr">
        <is>
          <t>EXAMES MÉDICOS</t>
        </is>
      </c>
      <c r="G835" s="172">
        <f>YEAR(A835)</f>
        <v/>
      </c>
      <c r="H835" s="214">
        <f>MONTH(A835)</f>
        <v/>
      </c>
      <c r="I835" s="179">
        <f>INDEX(mês[],Consolidado!H835,2)</f>
        <v/>
      </c>
      <c r="J835" s="179" t="inlineStr">
        <is>
          <t>ITAU</t>
        </is>
      </c>
      <c r="K835" s="179" t="inlineStr">
        <is>
          <t>A IDEAL</t>
        </is>
      </c>
    </row>
    <row r="836" hidden="1" s="180">
      <c r="A836" s="17" t="n">
        <v>45691</v>
      </c>
      <c r="B836" s="179" t="inlineStr">
        <is>
          <t>REFEIÇÃO COLABORADOR - JOSÉ EDSON - REFEIÇÕES COLABORADORES (100,00%);</t>
        </is>
      </c>
      <c r="C836" s="8" t="n"/>
      <c r="D836" s="8" t="n">
        <v>412.5</v>
      </c>
      <c r="E836" s="8" t="n">
        <v>8010.239999999911</v>
      </c>
      <c r="F836" s="213" t="inlineStr">
        <is>
          <t>REFEIÇÕES COLABORADORES</t>
        </is>
      </c>
      <c r="G836" s="172">
        <f>YEAR(A836)</f>
        <v/>
      </c>
      <c r="H836" s="214">
        <f>MONTH(A836)</f>
        <v/>
      </c>
      <c r="I836" s="179">
        <f>INDEX(mês[],Consolidado!H836,2)</f>
        <v/>
      </c>
      <c r="J836" s="179" t="inlineStr">
        <is>
          <t>ITAU</t>
        </is>
      </c>
      <c r="K836" s="179" t="inlineStr">
        <is>
          <t>A IDEAL</t>
        </is>
      </c>
    </row>
    <row r="837" hidden="1" s="180">
      <c r="A837" s="17" t="n">
        <v>45691</v>
      </c>
      <c r="B837" s="179" t="inlineStr">
        <is>
          <t>ADCONT MATRIZ - CONTABILIDADE (100,00%);</t>
        </is>
      </c>
      <c r="C837" s="8" t="n"/>
      <c r="D837" s="8" t="n">
        <v>3450.61</v>
      </c>
      <c r="E837" s="8" t="n">
        <v>4559.62999999991</v>
      </c>
      <c r="F837" s="213" t="inlineStr">
        <is>
          <t>HONORÁRIOS CONTÁBEIS</t>
        </is>
      </c>
      <c r="G837" s="172">
        <f>YEAR(A837)</f>
        <v/>
      </c>
      <c r="H837" s="214">
        <f>MONTH(A837)</f>
        <v/>
      </c>
      <c r="I837" s="179">
        <f>INDEX(mês[],Consolidado!H837,2)</f>
        <v/>
      </c>
      <c r="J837" s="179" t="inlineStr">
        <is>
          <t>ITAU</t>
        </is>
      </c>
      <c r="K837" s="179" t="inlineStr">
        <is>
          <t>A IDEAL</t>
        </is>
      </c>
    </row>
    <row r="838" hidden="1" s="180">
      <c r="A838" s="17" t="n">
        <v>45691</v>
      </c>
      <c r="B838" s="179" t="inlineStr">
        <is>
          <t>A IDEAL ISOLAMENTOS - CONTABILIDADE (100,00%);</t>
        </is>
      </c>
      <c r="C838" s="8" t="n"/>
      <c r="D838" s="8" t="n">
        <v>607.47</v>
      </c>
      <c r="E838" s="8" t="n">
        <v>3952.15999999991</v>
      </c>
      <c r="F838" s="213" t="inlineStr">
        <is>
          <t>HONORÁRIOS CONTÁBEIS</t>
        </is>
      </c>
      <c r="G838" s="172">
        <f>YEAR(A838)</f>
        <v/>
      </c>
      <c r="H838" s="214">
        <f>MONTH(A838)</f>
        <v/>
      </c>
      <c r="I838" s="179">
        <f>INDEX(mês[],Consolidado!H838,2)</f>
        <v/>
      </c>
      <c r="J838" s="179" t="inlineStr">
        <is>
          <t>ITAU</t>
        </is>
      </c>
      <c r="K838" s="179" t="inlineStr">
        <is>
          <t>A IDEAL</t>
        </is>
      </c>
    </row>
    <row r="839" hidden="1" s="180">
      <c r="A839" s="17" t="n">
        <v>45692</v>
      </c>
      <c r="B839" s="179" t="inlineStr">
        <is>
          <t>EXAMES -ASO PAULO ALBERTO E LUIS EMANUEL - EXAMES  (100,00%);</t>
        </is>
      </c>
      <c r="C839" s="8" t="n"/>
      <c r="D839" s="8" t="n">
        <v>213</v>
      </c>
      <c r="E839" s="8" t="n">
        <v>3739.15999999991</v>
      </c>
      <c r="F839" s="213" t="inlineStr">
        <is>
          <t>EXAMES MÉDICOS</t>
        </is>
      </c>
      <c r="G839" s="172">
        <f>YEAR(A839)</f>
        <v/>
      </c>
      <c r="H839" s="214">
        <f>MONTH(A839)</f>
        <v/>
      </c>
      <c r="I839" s="179">
        <f>INDEX(mês[],Consolidado!H839,2)</f>
        <v/>
      </c>
      <c r="J839" s="179" t="inlineStr">
        <is>
          <t>ITAU</t>
        </is>
      </c>
      <c r="K839" s="179" t="inlineStr">
        <is>
          <t>A IDEAL</t>
        </is>
      </c>
    </row>
    <row r="840" hidden="1" s="180">
      <c r="A840" s="17" t="n">
        <v>45692</v>
      </c>
      <c r="B840" s="179" t="inlineStr">
        <is>
          <t>RODRIGO DANIEL DA CONCEIÇÃO - PIX 017.143.291-60 - MANUTENÇÃO/PEÇAS MAQUINAS E EQUIPAMENTOS (100,00%);</t>
        </is>
      </c>
      <c r="C840" s="8" t="n"/>
      <c r="D840" s="8" t="n">
        <v>150</v>
      </c>
      <c r="E840" s="8" t="n">
        <v>3589.15999999991</v>
      </c>
      <c r="F840" s="213" t="inlineStr">
        <is>
          <t>MANUTENÇÃO/PEÇAS MAQUINAS E EQUIPAMENTOS</t>
        </is>
      </c>
      <c r="G840" s="172">
        <f>YEAR(A840)</f>
        <v/>
      </c>
      <c r="H840" s="214">
        <f>MONTH(A840)</f>
        <v/>
      </c>
      <c r="I840" s="179">
        <f>INDEX(mês[],Consolidado!H840,2)</f>
        <v/>
      </c>
      <c r="J840" s="179" t="inlineStr">
        <is>
          <t>ITAU</t>
        </is>
      </c>
      <c r="K840" s="179" t="inlineStr">
        <is>
          <t>A IDEAL</t>
        </is>
      </c>
    </row>
    <row r="841" hidden="1" s="180">
      <c r="A841" s="17" t="n">
        <v>45692</v>
      </c>
      <c r="B841" s="179" t="inlineStr">
        <is>
          <t>TRAZER LIXADEIRAS DE BARRO ALTO X GYN - FRETE TRANSPORTADORA (100,00%);</t>
        </is>
      </c>
      <c r="C841" s="8" t="n"/>
      <c r="D841" s="8" t="n">
        <v>100</v>
      </c>
      <c r="E841" s="8" t="n">
        <v>3489.15999999991</v>
      </c>
      <c r="F841" s="213" t="inlineStr">
        <is>
          <t>FRETE TRANSPORTADORA</t>
        </is>
      </c>
      <c r="G841" s="172">
        <f>YEAR(A841)</f>
        <v/>
      </c>
      <c r="H841" s="214">
        <f>MONTH(A841)</f>
        <v/>
      </c>
      <c r="I841" s="179">
        <f>INDEX(mês[],Consolidado!H841,2)</f>
        <v/>
      </c>
      <c r="J841" s="179" t="inlineStr">
        <is>
          <t>ITAU</t>
        </is>
      </c>
      <c r="K841" s="179" t="inlineStr">
        <is>
          <t>A IDEAL</t>
        </is>
      </c>
    </row>
    <row r="842" hidden="1" s="180">
      <c r="A842" s="17" t="n">
        <v>45692</v>
      </c>
      <c r="B842" s="179" t="inlineStr">
        <is>
          <t>HC VAREJO DISTRIB. DE MÓVEIS - PIX 15.065.786/0001-00 - MOVEIS OBRAS  (100,00%);</t>
        </is>
      </c>
      <c r="C842" s="8" t="n"/>
      <c r="D842" s="8" t="n">
        <v>1495</v>
      </c>
      <c r="E842" s="8" t="n">
        <v>1994.15999999991</v>
      </c>
      <c r="F842" s="213" t="inlineStr">
        <is>
          <t xml:space="preserve">MOVEIS OBRAS </t>
        </is>
      </c>
      <c r="G842" s="172">
        <f>YEAR(A842)</f>
        <v/>
      </c>
      <c r="H842" s="214">
        <f>MONTH(A842)</f>
        <v/>
      </c>
      <c r="I842" s="179">
        <f>INDEX(mês[],Consolidado!H842,2)</f>
        <v/>
      </c>
      <c r="J842" s="179" t="inlineStr">
        <is>
          <t>ITAU</t>
        </is>
      </c>
      <c r="K842" s="179" t="inlineStr">
        <is>
          <t>A IDEAL</t>
        </is>
      </c>
    </row>
    <row r="843" hidden="1" s="180">
      <c r="A843" s="17" t="n">
        <v>45692</v>
      </c>
      <c r="B843" s="179" t="inlineStr">
        <is>
          <t>2 BELICHES ANGLO - CRISTAL MOVEIS - MOVEIS OBRAS  (100,00%);</t>
        </is>
      </c>
      <c r="C843" s="8" t="n"/>
      <c r="D843" s="8" t="n">
        <v>1440</v>
      </c>
      <c r="E843" s="8" t="n">
        <v>554.1599999999098</v>
      </c>
      <c r="F843" s="213" t="inlineStr">
        <is>
          <t xml:space="preserve">MOVEIS OBRAS </t>
        </is>
      </c>
      <c r="G843" s="172">
        <f>YEAR(A843)</f>
        <v/>
      </c>
      <c r="H843" s="214">
        <f>MONTH(A843)</f>
        <v/>
      </c>
      <c r="I843" s="179">
        <f>INDEX(mês[],Consolidado!H843,2)</f>
        <v/>
      </c>
      <c r="J843" s="179" t="inlineStr">
        <is>
          <t>ITAU</t>
        </is>
      </c>
      <c r="K843" s="179" t="inlineStr">
        <is>
          <t>A IDEAL</t>
        </is>
      </c>
    </row>
    <row r="844" hidden="1" s="180">
      <c r="A844" s="17" t="n">
        <v>45692</v>
      </c>
      <c r="B844" s="179" t="inlineStr">
        <is>
          <t>REFEIÇÕES COLABORADORES - REFEIÇÕES COLABORADORES (100,00%);</t>
        </is>
      </c>
      <c r="C844" s="8" t="n"/>
      <c r="D844" s="8" t="n">
        <v>96</v>
      </c>
      <c r="E844" s="8" t="n">
        <v>458.1599999999098</v>
      </c>
      <c r="F844" s="213" t="inlineStr">
        <is>
          <t>REFEIÇÕES COLABORADORES</t>
        </is>
      </c>
      <c r="G844" s="172">
        <f>YEAR(A844)</f>
        <v/>
      </c>
      <c r="H844" s="214">
        <f>MONTH(A844)</f>
        <v/>
      </c>
      <c r="I844" s="179">
        <f>INDEX(mês[],Consolidado!H844,2)</f>
        <v/>
      </c>
      <c r="J844" s="179" t="inlineStr">
        <is>
          <t>ITAU</t>
        </is>
      </c>
      <c r="K844" s="179" t="inlineStr">
        <is>
          <t>A IDEAL</t>
        </is>
      </c>
    </row>
    <row r="845" hidden="1" s="180">
      <c r="A845" s="17" t="n">
        <v>45692</v>
      </c>
      <c r="B845" s="179" t="inlineStr">
        <is>
          <t>AGUILERA AUTOPECAS - PIX 12.145.475/0001-55 - MANUTENÇÃO/PEÇAS  VEICULOS (100,00%);</t>
        </is>
      </c>
      <c r="C845" s="8" t="n"/>
      <c r="D845" s="8" t="n">
        <v>240</v>
      </c>
      <c r="E845" s="8" t="n">
        <v>218.1599999999098</v>
      </c>
      <c r="F845" s="213" t="inlineStr">
        <is>
          <t>MANUTENÇÃO/PEÇAS  VEICULOS</t>
        </is>
      </c>
      <c r="G845" s="172">
        <f>YEAR(A845)</f>
        <v/>
      </c>
      <c r="H845" s="214">
        <f>MONTH(A845)</f>
        <v/>
      </c>
      <c r="I845" s="179">
        <f>INDEX(mês[],Consolidado!H845,2)</f>
        <v/>
      </c>
      <c r="J845" s="179" t="inlineStr">
        <is>
          <t>ITAU</t>
        </is>
      </c>
      <c r="K845" s="179" t="inlineStr">
        <is>
          <t>A IDEAL</t>
        </is>
      </c>
    </row>
    <row r="846" hidden="1" s="180">
      <c r="A846" s="17" t="n">
        <v>45692</v>
      </c>
      <c r="B846" s="179" t="inlineStr">
        <is>
          <t>DESPESAS REF. SEMANA 27/01 A 31/01 - REFEIÇÕES COLABORADORES (34,43%);
PASSAGENS COLABORADORES (65,57%);</t>
        </is>
      </c>
      <c r="C846" s="8" t="n"/>
      <c r="D846" s="8" t="n">
        <v>840.09</v>
      </c>
      <c r="E846" s="8" t="n">
        <v>-621.9300000000902</v>
      </c>
      <c r="F846" s="213" t="inlineStr">
        <is>
          <t>REFEIÇÕES COLABORADORES</t>
        </is>
      </c>
      <c r="G846" s="172">
        <f>YEAR(A846)</f>
        <v/>
      </c>
      <c r="H846" s="214">
        <f>MONTH(A846)</f>
        <v/>
      </c>
      <c r="I846" s="179">
        <f>INDEX(mês[],Consolidado!H846,2)</f>
        <v/>
      </c>
      <c r="J846" s="179" t="inlineStr">
        <is>
          <t>ITAU</t>
        </is>
      </c>
      <c r="K846" s="179" t="inlineStr">
        <is>
          <t>A IDEAL</t>
        </is>
      </c>
    </row>
    <row r="847" hidden="1" s="180">
      <c r="A847" s="17" t="n">
        <v>45692</v>
      </c>
      <c r="B847" s="179" t="inlineStr">
        <is>
          <t>DESPESAS REF. SEMANA 27/01 A 31/01 - REFEIÇÕES COLABORADORES (34,43%);
PASSAGENS COLABORADORES (65,57%);</t>
        </is>
      </c>
      <c r="C847" s="8" t="n"/>
      <c r="D847" s="8" t="n">
        <v>1599.91</v>
      </c>
      <c r="E847" s="8" t="n">
        <v>-2221.84000000009</v>
      </c>
      <c r="F847" s="213" t="inlineStr">
        <is>
          <t>PASSAGENS COLABORADORES</t>
        </is>
      </c>
      <c r="G847" s="172">
        <f>YEAR(A847)</f>
        <v/>
      </c>
      <c r="H847" s="214">
        <f>MONTH(A847)</f>
        <v/>
      </c>
      <c r="I847" s="179">
        <f>INDEX(mês[],Consolidado!H847,2)</f>
        <v/>
      </c>
      <c r="J847" s="179" t="inlineStr">
        <is>
          <t>ITAU</t>
        </is>
      </c>
      <c r="K847" s="179" t="inlineStr">
        <is>
          <t>A IDEAL</t>
        </is>
      </c>
    </row>
    <row r="848" hidden="1" s="180">
      <c r="A848" s="17" t="n">
        <v>45692</v>
      </c>
      <c r="B848" s="179" t="inlineStr">
        <is>
          <t>PASSAGENS COLABORADORES 27/01 A 31/01 - PASSAGENS COLABORADORES (100,00%);</t>
        </is>
      </c>
      <c r="C848" s="8" t="n"/>
      <c r="D848" s="8" t="n">
        <v>12485.96</v>
      </c>
      <c r="E848" s="8" t="n">
        <v>-14707.80000000009</v>
      </c>
      <c r="F848" s="213" t="inlineStr">
        <is>
          <t>PASSAGENS COLABORADORES</t>
        </is>
      </c>
      <c r="G848" s="172">
        <f>YEAR(A848)</f>
        <v/>
      </c>
      <c r="H848" s="214">
        <f>MONTH(A848)</f>
        <v/>
      </c>
      <c r="I848" s="179">
        <f>INDEX(mês[],Consolidado!H848,2)</f>
        <v/>
      </c>
      <c r="J848" s="179" t="inlineStr">
        <is>
          <t>ITAU</t>
        </is>
      </c>
      <c r="K848" s="179" t="inlineStr">
        <is>
          <t>A IDEAL</t>
        </is>
      </c>
    </row>
    <row r="849" hidden="1" s="180">
      <c r="A849" s="17" t="n">
        <v>45692</v>
      </c>
      <c r="B849" s="179" t="inlineStr">
        <is>
          <t>CREA - SERENA TORRES PIAUI - SERVIÇO CREA ANUIDADE (100,00%);</t>
        </is>
      </c>
      <c r="C849" s="8" t="n"/>
      <c r="D849" s="8" t="n">
        <v>104.05</v>
      </c>
      <c r="E849" s="8" t="n">
        <v>-14811.85000000009</v>
      </c>
      <c r="F849" s="213" t="inlineStr">
        <is>
          <t>SERVIÇO CREA ANUIDADE</t>
        </is>
      </c>
      <c r="G849" s="172">
        <f>YEAR(A849)</f>
        <v/>
      </c>
      <c r="H849" s="214">
        <f>MONTH(A849)</f>
        <v/>
      </c>
      <c r="I849" s="179">
        <f>INDEX(mês[],Consolidado!H849,2)</f>
        <v/>
      </c>
      <c r="J849" s="179" t="inlineStr">
        <is>
          <t>ITAU</t>
        </is>
      </c>
      <c r="K849" s="179" t="inlineStr">
        <is>
          <t>A IDEAL</t>
        </is>
      </c>
    </row>
    <row r="850" hidden="1" s="180">
      <c r="A850" s="17" t="n">
        <v>45692</v>
      </c>
      <c r="B850" s="179" t="inlineStr">
        <is>
          <t>JOAQUIM FRANCISCO DA SILVA FILHO - PIX  kavinjoaquim123@hotmail.com - PASSAGENS COLABORADORES (100,00%);</t>
        </is>
      </c>
      <c r="C850" s="8" t="n"/>
      <c r="D850" s="8" t="n">
        <v>70</v>
      </c>
      <c r="E850" s="8" t="n">
        <v>-14881.85000000009</v>
      </c>
      <c r="F850" s="213" t="inlineStr">
        <is>
          <t>PASSAGENS COLABORADORES</t>
        </is>
      </c>
      <c r="G850" s="172">
        <f>YEAR(A850)</f>
        <v/>
      </c>
      <c r="H850" s="214">
        <f>MONTH(A850)</f>
        <v/>
      </c>
      <c r="I850" s="179">
        <f>INDEX(mês[],Consolidado!H850,2)</f>
        <v/>
      </c>
      <c r="J850" s="179" t="inlineStr">
        <is>
          <t>ITAU</t>
        </is>
      </c>
      <c r="K850" s="179" t="inlineStr">
        <is>
          <t>A IDEAL</t>
        </is>
      </c>
    </row>
    <row r="851" hidden="1" s="180">
      <c r="A851" s="17" t="n">
        <v>45692</v>
      </c>
      <c r="B851" s="179" t="inlineStr">
        <is>
          <t>MANUNTEÇAO MOTOR DE PARTIDA - MANUTENÇÃO/PEÇAS MAQUINAS E EQUIPAMENTOS (100,00%);</t>
        </is>
      </c>
      <c r="C851" s="8" t="n"/>
      <c r="D851" s="8" t="n">
        <v>280</v>
      </c>
      <c r="E851" s="8" t="n">
        <v>-15161.85000000009</v>
      </c>
      <c r="F851" s="213" t="inlineStr">
        <is>
          <t>MANUTENÇÃO/PEÇAS MAQUINAS E EQUIPAMENTOS</t>
        </is>
      </c>
      <c r="G851" s="172">
        <f>YEAR(A851)</f>
        <v/>
      </c>
      <c r="H851" s="214">
        <f>MONTH(A851)</f>
        <v/>
      </c>
      <c r="I851" s="179">
        <f>INDEX(mês[],Consolidado!H851,2)</f>
        <v/>
      </c>
      <c r="J851" s="179" t="inlineStr">
        <is>
          <t>ITAU</t>
        </is>
      </c>
      <c r="K851" s="179" t="inlineStr">
        <is>
          <t>A IDEAL</t>
        </is>
      </c>
    </row>
    <row r="852" hidden="1" s="180">
      <c r="A852" s="17" t="n">
        <v>45692</v>
      </c>
      <c r="B852" s="179" t="inlineStr">
        <is>
          <t>TRANSFERÊNCIA ENTRE BANCOS ITAÚ X SAFRA - Transferência entre Bancos (100,00%);</t>
        </is>
      </c>
      <c r="C852" s="8" t="n"/>
      <c r="D852" s="8" t="n">
        <v>12814.65</v>
      </c>
      <c r="E852" s="8" t="n">
        <v>-27976.50000000009</v>
      </c>
      <c r="F852" s="213" t="inlineStr">
        <is>
          <t>Transferência Emitida</t>
        </is>
      </c>
      <c r="G852" s="172">
        <f>YEAR(A852)</f>
        <v/>
      </c>
      <c r="H852" s="214">
        <f>MONTH(A852)</f>
        <v/>
      </c>
      <c r="I852" s="179">
        <f>INDEX(mês[],Consolidado!H852,2)</f>
        <v/>
      </c>
      <c r="J852" s="179" t="inlineStr">
        <is>
          <t>ITAU</t>
        </is>
      </c>
      <c r="K852" s="179" t="inlineStr">
        <is>
          <t>A IDEAL</t>
        </is>
      </c>
    </row>
    <row r="853" hidden="1" s="180">
      <c r="A853" s="17" t="n">
        <v>45692</v>
      </c>
      <c r="B853" s="179" t="inlineStr">
        <is>
          <t>TRANSFERÊNCIA ENTRE BANCOS CEF X ITAÚ - Transferência entre Bancos (100,00%);</t>
        </is>
      </c>
      <c r="C853" s="8" t="n">
        <v>164158.77</v>
      </c>
      <c r="E853" s="8" t="n">
        <v>136182.2699999999</v>
      </c>
      <c r="F853" s="213" t="inlineStr">
        <is>
          <t>Transferência Recebida</t>
        </is>
      </c>
      <c r="G853" s="172">
        <f>YEAR(A853)</f>
        <v/>
      </c>
      <c r="H853" s="214">
        <f>MONTH(A853)</f>
        <v/>
      </c>
      <c r="I853" s="179">
        <f>INDEX(mês[],Consolidado!H853,2)</f>
        <v/>
      </c>
      <c r="J853" s="179" t="inlineStr">
        <is>
          <t>ITAU</t>
        </is>
      </c>
      <c r="K853" s="179" t="inlineStr">
        <is>
          <t>A IDEAL</t>
        </is>
      </c>
    </row>
    <row r="854" hidden="1" s="180">
      <c r="A854" s="17" t="n">
        <v>45692</v>
      </c>
      <c r="B854" s="179" t="inlineStr">
        <is>
          <t>JUROS BANCÁRIOS - IOF - JUROS BANCARIOS  (100,00%);</t>
        </is>
      </c>
      <c r="C854" s="8" t="n"/>
      <c r="D854" s="8" t="n">
        <v>174.98</v>
      </c>
      <c r="E854" s="8" t="n">
        <v>136007.2899999999</v>
      </c>
      <c r="F854" s="213" t="inlineStr">
        <is>
          <t>Juros Bancários</t>
        </is>
      </c>
      <c r="G854" s="172">
        <f>YEAR(A854)</f>
        <v/>
      </c>
      <c r="H854" s="214">
        <f>MONTH(A854)</f>
        <v/>
      </c>
      <c r="I854" s="179">
        <f>INDEX(mês[],Consolidado!H854,2)</f>
        <v/>
      </c>
      <c r="J854" s="179" t="inlineStr">
        <is>
          <t>ITAU</t>
        </is>
      </c>
      <c r="K854" s="179" t="inlineStr">
        <is>
          <t>A IDEAL</t>
        </is>
      </c>
    </row>
    <row r="855" hidden="1" s="180">
      <c r="A855" s="17" t="n">
        <v>45692</v>
      </c>
      <c r="B855" s="179" t="inlineStr">
        <is>
          <t>TAR. TED / TAR PIX PGTO TRANSF / TAR CONTA CERTA 01/25 - TARIFAS BANCARIAS (100,00%);</t>
        </is>
      </c>
      <c r="C855" s="8" t="n"/>
      <c r="D855" s="8" t="n">
        <v>537.29</v>
      </c>
      <c r="E855" s="8" t="n">
        <v>135469.9999999999</v>
      </c>
      <c r="F855" s="213" t="inlineStr">
        <is>
          <t>TARIFAS BANCARIAS</t>
        </is>
      </c>
      <c r="G855" s="172">
        <f>YEAR(A855)</f>
        <v/>
      </c>
      <c r="H855" s="214">
        <f>MONTH(A855)</f>
        <v/>
      </c>
      <c r="I855" s="179">
        <f>INDEX(mês[],Consolidado!H855,2)</f>
        <v/>
      </c>
      <c r="J855" s="179" t="inlineStr">
        <is>
          <t>ITAU</t>
        </is>
      </c>
      <c r="K855" s="179" t="inlineStr">
        <is>
          <t>A IDEAL</t>
        </is>
      </c>
    </row>
    <row r="856" hidden="1" s="180">
      <c r="A856" s="17" t="n">
        <v>45693</v>
      </c>
      <c r="B856" s="179" t="inlineStr">
        <is>
          <t>BM 11 PROJEÇÃO DEZEMBRO FOSFATO CATALÃO ENGENHARIA - Recebimento de Clientes (100,00%);</t>
        </is>
      </c>
      <c r="C856" s="8" t="n">
        <v>5719.82</v>
      </c>
      <c r="E856" s="8" t="n">
        <v>141189.8199999999</v>
      </c>
      <c r="F856" s="213" t="inlineStr">
        <is>
          <t>Recebimento de Clientes</t>
        </is>
      </c>
      <c r="G856" s="172">
        <f>YEAR(A856)</f>
        <v/>
      </c>
      <c r="H856" s="214">
        <f>MONTH(A856)</f>
        <v/>
      </c>
      <c r="I856" s="179">
        <f>INDEX(mês[],Consolidado!H856,2)</f>
        <v/>
      </c>
      <c r="J856" s="179" t="inlineStr">
        <is>
          <t>ITAU</t>
        </is>
      </c>
      <c r="K856" s="179" t="inlineStr">
        <is>
          <t>A IDEAL</t>
        </is>
      </c>
    </row>
    <row r="857" hidden="1" s="180">
      <c r="A857" s="17" t="n">
        <v>45693</v>
      </c>
      <c r="B857" s="179" t="inlineStr">
        <is>
          <t>EPIS - EPIS (100,00%);</t>
        </is>
      </c>
      <c r="C857" s="8" t="n"/>
      <c r="D857" s="8" t="n">
        <v>567.3</v>
      </c>
      <c r="E857" s="8" t="n">
        <v>140622.5199999999</v>
      </c>
      <c r="F857" s="213" t="inlineStr">
        <is>
          <t>EPIS</t>
        </is>
      </c>
      <c r="G857" s="172">
        <f>YEAR(A857)</f>
        <v/>
      </c>
      <c r="H857" s="214">
        <f>MONTH(A857)</f>
        <v/>
      </c>
      <c r="I857" s="179">
        <f>INDEX(mês[],Consolidado!H857,2)</f>
        <v/>
      </c>
      <c r="J857" s="179" t="inlineStr">
        <is>
          <t>ITAU</t>
        </is>
      </c>
      <c r="K857" s="179" t="inlineStr">
        <is>
          <t>A IDEAL</t>
        </is>
      </c>
    </row>
    <row r="858" hidden="1" s="180">
      <c r="A858" s="17" t="n">
        <v>45693</v>
      </c>
      <c r="B858" s="179" t="inlineStr">
        <is>
          <t>LOCAÇÃO CONTAINER REF. PERÍODO 03/01 A 01/02 - LOCAÇÃO CONTAINER  (100,00%);</t>
        </is>
      </c>
      <c r="C858" s="8" t="n"/>
      <c r="D858" s="8" t="n">
        <v>649.36</v>
      </c>
      <c r="E858" s="8" t="n">
        <v>139973.1599999999</v>
      </c>
      <c r="F858" s="213" t="inlineStr">
        <is>
          <t xml:space="preserve">LOCAÇÃO CONTAINER </t>
        </is>
      </c>
      <c r="G858" s="172">
        <f>YEAR(A858)</f>
        <v/>
      </c>
      <c r="H858" s="214">
        <f>MONTH(A858)</f>
        <v/>
      </c>
      <c r="I858" s="179">
        <f>INDEX(mês[],Consolidado!H858,2)</f>
        <v/>
      </c>
      <c r="J858" s="179" t="inlineStr">
        <is>
          <t>ITAU</t>
        </is>
      </c>
      <c r="K858" s="179" t="inlineStr">
        <is>
          <t>A IDEAL</t>
        </is>
      </c>
    </row>
    <row r="859" hidden="1" s="180">
      <c r="A859" s="17" t="n">
        <v>45693</v>
      </c>
      <c r="B859" s="179" t="inlineStr">
        <is>
          <t>CASA DE CALDAS GILVAN GENILDO - CASA DE CALDAS GILVAN / GENILDO (100,00%);</t>
        </is>
      </c>
      <c r="C859" s="8" t="n"/>
      <c r="D859" s="8" t="n">
        <v>2517.96</v>
      </c>
      <c r="E859" s="8" t="n">
        <v>137455.2</v>
      </c>
      <c r="F859" s="213" t="inlineStr">
        <is>
          <t>Pró-Labore</t>
        </is>
      </c>
      <c r="G859" s="172">
        <f>YEAR(A859)</f>
        <v/>
      </c>
      <c r="H859" s="214">
        <f>MONTH(A859)</f>
        <v/>
      </c>
      <c r="I859" s="179">
        <f>INDEX(mês[],Consolidado!H859,2)</f>
        <v/>
      </c>
      <c r="J859" s="179" t="inlineStr">
        <is>
          <t>ITAU</t>
        </is>
      </c>
      <c r="K859" s="179" t="inlineStr">
        <is>
          <t>A IDEAL</t>
        </is>
      </c>
    </row>
    <row r="860" hidden="1" s="180">
      <c r="A860" s="17" t="n">
        <v>45693</v>
      </c>
      <c r="B860" s="179" t="inlineStr">
        <is>
          <t>ALUGUEL CASA 05.02 A 05.03.25 - ALUGUEL ALOJAMENTO  (100,00%);</t>
        </is>
      </c>
      <c r="C860" s="8" t="n"/>
      <c r="D860" s="8" t="n">
        <v>1600</v>
      </c>
      <c r="E860" s="8" t="n">
        <v>135855.2</v>
      </c>
      <c r="F860" s="213" t="inlineStr">
        <is>
          <t xml:space="preserve">ALUGUEL ALOJAMENTO </t>
        </is>
      </c>
      <c r="G860" s="172">
        <f>YEAR(A860)</f>
        <v/>
      </c>
      <c r="H860" s="214">
        <f>MONTH(A860)</f>
        <v/>
      </c>
      <c r="I860" s="179">
        <f>INDEX(mês[],Consolidado!H860,2)</f>
        <v/>
      </c>
      <c r="J860" s="179" t="inlineStr">
        <is>
          <t>ITAU</t>
        </is>
      </c>
      <c r="K860" s="179" t="inlineStr">
        <is>
          <t>A IDEAL</t>
        </is>
      </c>
    </row>
    <row r="861" hidden="1" s="180">
      <c r="A861" s="17" t="n">
        <v>45693</v>
      </c>
      <c r="B861" s="179" t="inlineStr">
        <is>
          <t>EPIS - EPIS (100,00%);</t>
        </is>
      </c>
      <c r="C861" s="8" t="n"/>
      <c r="D861" s="8" t="n">
        <v>772.1900000000001</v>
      </c>
      <c r="E861" s="8" t="n">
        <v>135083.01</v>
      </c>
      <c r="F861" s="213" t="inlineStr">
        <is>
          <t>EPIS</t>
        </is>
      </c>
      <c r="G861" s="172">
        <f>YEAR(A861)</f>
        <v/>
      </c>
      <c r="H861" s="214">
        <f>MONTH(A861)</f>
        <v/>
      </c>
      <c r="I861" s="179">
        <f>INDEX(mês[],Consolidado!H861,2)</f>
        <v/>
      </c>
      <c r="J861" s="179" t="inlineStr">
        <is>
          <t>ITAU</t>
        </is>
      </c>
      <c r="K861" s="179" t="inlineStr">
        <is>
          <t>A IDEAL</t>
        </is>
      </c>
    </row>
    <row r="862" hidden="1" s="180">
      <c r="A862" s="17" t="n">
        <v>45693</v>
      </c>
      <c r="B862" s="179" t="inlineStr">
        <is>
          <t>EPIS - EPIS (100,00%);</t>
        </is>
      </c>
      <c r="C862" s="8" t="n"/>
      <c r="D862" s="8" t="n">
        <v>1397.55</v>
      </c>
      <c r="E862" s="8" t="n">
        <v>133685.46</v>
      </c>
      <c r="F862" s="213" t="inlineStr">
        <is>
          <t>EPIS</t>
        </is>
      </c>
      <c r="G862" s="172">
        <f>YEAR(A862)</f>
        <v/>
      </c>
      <c r="H862" s="214">
        <f>MONTH(A862)</f>
        <v/>
      </c>
      <c r="I862" s="179">
        <f>INDEX(mês[],Consolidado!H862,2)</f>
        <v/>
      </c>
      <c r="J862" s="179" t="inlineStr">
        <is>
          <t>ITAU</t>
        </is>
      </c>
      <c r="K862" s="179" t="inlineStr">
        <is>
          <t>A IDEAL</t>
        </is>
      </c>
    </row>
    <row r="863" hidden="1" s="180">
      <c r="A863" s="17" t="n">
        <v>45693</v>
      </c>
      <c r="B863" s="179" t="inlineStr">
        <is>
          <t>EPIS - EPIS (100,00%);</t>
        </is>
      </c>
      <c r="C863" s="8" t="n"/>
      <c r="D863" s="8" t="n">
        <v>912.97</v>
      </c>
      <c r="E863" s="8" t="n">
        <v>132772.49</v>
      </c>
      <c r="F863" s="213" t="inlineStr">
        <is>
          <t>EPIS</t>
        </is>
      </c>
      <c r="G863" s="172">
        <f>YEAR(A863)</f>
        <v/>
      </c>
      <c r="H863" s="214">
        <f>MONTH(A863)</f>
        <v/>
      </c>
      <c r="I863" s="179">
        <f>INDEX(mês[],Consolidado!H863,2)</f>
        <v/>
      </c>
      <c r="J863" s="179" t="inlineStr">
        <is>
          <t>ITAU</t>
        </is>
      </c>
      <c r="K863" s="179" t="inlineStr">
        <is>
          <t>A IDEAL</t>
        </is>
      </c>
    </row>
    <row r="864" hidden="1" s="180">
      <c r="A864" s="17" t="n">
        <v>45693</v>
      </c>
      <c r="B864" s="179" t="inlineStr">
        <is>
          <t>EPIS - EPIS (100,00%);</t>
        </is>
      </c>
      <c r="C864" s="8" t="n"/>
      <c r="D864" s="8" t="n">
        <v>1517.1</v>
      </c>
      <c r="E864" s="8" t="n">
        <v>131255.39</v>
      </c>
      <c r="F864" s="213" t="inlineStr">
        <is>
          <t>EPIS</t>
        </is>
      </c>
      <c r="G864" s="172">
        <f>YEAR(A864)</f>
        <v/>
      </c>
      <c r="H864" s="214">
        <f>MONTH(A864)</f>
        <v/>
      </c>
      <c r="I864" s="179">
        <f>INDEX(mês[],Consolidado!H864,2)</f>
        <v/>
      </c>
      <c r="J864" s="179" t="inlineStr">
        <is>
          <t>ITAU</t>
        </is>
      </c>
      <c r="K864" s="179" t="inlineStr">
        <is>
          <t>A IDEAL</t>
        </is>
      </c>
    </row>
    <row r="865" hidden="1" s="180">
      <c r="A865" s="17" t="n">
        <v>45693</v>
      </c>
      <c r="B865" s="179" t="inlineStr">
        <is>
          <t>EPIS - EPIS (100,00%);</t>
        </is>
      </c>
      <c r="C865" s="8" t="n"/>
      <c r="D865" s="8" t="n">
        <v>538.35</v>
      </c>
      <c r="E865" s="8" t="n">
        <v>130717.0399999999</v>
      </c>
      <c r="F865" s="213" t="inlineStr">
        <is>
          <t>EPIS</t>
        </is>
      </c>
      <c r="G865" s="172">
        <f>YEAR(A865)</f>
        <v/>
      </c>
      <c r="H865" s="214">
        <f>MONTH(A865)</f>
        <v/>
      </c>
      <c r="I865" s="179">
        <f>INDEX(mês[],Consolidado!H865,2)</f>
        <v/>
      </c>
      <c r="J865" s="179" t="inlineStr">
        <is>
          <t>ITAU</t>
        </is>
      </c>
      <c r="K865" s="179" t="inlineStr">
        <is>
          <t>A IDEAL</t>
        </is>
      </c>
    </row>
    <row r="866" hidden="1" s="180">
      <c r="A866" s="17" t="n">
        <v>45693</v>
      </c>
      <c r="B866" s="179" t="inlineStr">
        <is>
          <t>EPIS - EPIS (100,00%);</t>
        </is>
      </c>
      <c r="C866" s="8" t="n"/>
      <c r="D866" s="8" t="n">
        <v>430</v>
      </c>
      <c r="E866" s="8" t="n">
        <v>130287.0399999999</v>
      </c>
      <c r="F866" s="213" t="inlineStr">
        <is>
          <t>EPIS</t>
        </is>
      </c>
      <c r="G866" s="172">
        <f>YEAR(A866)</f>
        <v/>
      </c>
      <c r="H866" s="214">
        <f>MONTH(A866)</f>
        <v/>
      </c>
      <c r="I866" s="179">
        <f>INDEX(mês[],Consolidado!H866,2)</f>
        <v/>
      </c>
      <c r="J866" s="179" t="inlineStr">
        <is>
          <t>ITAU</t>
        </is>
      </c>
      <c r="K866" s="179" t="inlineStr">
        <is>
          <t>A IDEAL</t>
        </is>
      </c>
    </row>
    <row r="867" hidden="1" s="180">
      <c r="A867" s="17" t="n">
        <v>45693</v>
      </c>
      <c r="B867" s="179" t="inlineStr">
        <is>
          <t>EPIS - EPIS (100,00%);</t>
        </is>
      </c>
      <c r="C867" s="8" t="n"/>
      <c r="D867" s="8" t="n">
        <v>1204.2</v>
      </c>
      <c r="E867" s="8" t="n">
        <v>129082.84</v>
      </c>
      <c r="F867" s="213" t="inlineStr">
        <is>
          <t>EPIS</t>
        </is>
      </c>
      <c r="G867" s="172">
        <f>YEAR(A867)</f>
        <v/>
      </c>
      <c r="H867" s="214">
        <f>MONTH(A867)</f>
        <v/>
      </c>
      <c r="I867" s="179">
        <f>INDEX(mês[],Consolidado!H867,2)</f>
        <v/>
      </c>
      <c r="J867" s="179" t="inlineStr">
        <is>
          <t>ITAU</t>
        </is>
      </c>
      <c r="K867" s="179" t="inlineStr">
        <is>
          <t>A IDEAL</t>
        </is>
      </c>
    </row>
    <row r="868" hidden="1" s="180">
      <c r="A868" s="17" t="n">
        <v>45693</v>
      </c>
      <c r="B868" s="179" t="inlineStr">
        <is>
          <t>EPIS - OCULOS AMPLA VISAO - EPIS (100,00%);</t>
        </is>
      </c>
      <c r="C868" s="8" t="n"/>
      <c r="D868" s="8" t="n">
        <v>876</v>
      </c>
      <c r="E868" s="8" t="n">
        <v>128206.84</v>
      </c>
      <c r="F868" s="213" t="inlineStr">
        <is>
          <t>EPIS</t>
        </is>
      </c>
      <c r="G868" s="172">
        <f>YEAR(A868)</f>
        <v/>
      </c>
      <c r="H868" s="214">
        <f>MONTH(A868)</f>
        <v/>
      </c>
      <c r="I868" s="179">
        <f>INDEX(mês[],Consolidado!H868,2)</f>
        <v/>
      </c>
      <c r="J868" s="179" t="inlineStr">
        <is>
          <t>ITAU</t>
        </is>
      </c>
      <c r="K868" s="179" t="inlineStr">
        <is>
          <t>A IDEAL</t>
        </is>
      </c>
    </row>
    <row r="869" hidden="1" s="180">
      <c r="A869" s="17" t="n">
        <v>45693</v>
      </c>
      <c r="B869" s="179" t="inlineStr">
        <is>
          <t>MATERIAL ETERNIT 2º REMESSA - TINTAS E SOLVENTES (100,00%);</t>
        </is>
      </c>
      <c r="C869" s="8" t="n"/>
      <c r="D869" s="8" t="n">
        <v>5541.51</v>
      </c>
      <c r="E869" s="8" t="n">
        <v>122665.33</v>
      </c>
      <c r="F869" s="213" t="inlineStr">
        <is>
          <t>TINTAS E SOLVENTES</t>
        </is>
      </c>
      <c r="G869" s="172">
        <f>YEAR(A869)</f>
        <v/>
      </c>
      <c r="H869" s="214">
        <f>MONTH(A869)</f>
        <v/>
      </c>
      <c r="I869" s="179">
        <f>INDEX(mês[],Consolidado!H869,2)</f>
        <v/>
      </c>
      <c r="J869" s="179" t="inlineStr">
        <is>
          <t>ITAU</t>
        </is>
      </c>
      <c r="K869" s="179" t="inlineStr">
        <is>
          <t>A IDEAL</t>
        </is>
      </c>
    </row>
    <row r="870" hidden="1" s="180">
      <c r="A870" s="17" t="n">
        <v>45693</v>
      </c>
      <c r="B870" s="179" t="inlineStr">
        <is>
          <t>TREINAMENTO NR20 INT. E NR35 TRABALHO EM ALTURA - CURSOS / TREINAMENTOS  (100,00%);</t>
        </is>
      </c>
      <c r="C870" s="8" t="n"/>
      <c r="D870" s="8" t="n">
        <v>759.5</v>
      </c>
      <c r="E870" s="8" t="n">
        <v>121905.83</v>
      </c>
      <c r="F870" s="213" t="inlineStr">
        <is>
          <t xml:space="preserve">CURSOS / TREINAMENTOS </t>
        </is>
      </c>
      <c r="G870" s="172">
        <f>YEAR(A870)</f>
        <v/>
      </c>
      <c r="H870" s="214">
        <f>MONTH(A870)</f>
        <v/>
      </c>
      <c r="I870" s="179">
        <f>INDEX(mês[],Consolidado!H870,2)</f>
        <v/>
      </c>
      <c r="J870" s="179" t="inlineStr">
        <is>
          <t>ITAU</t>
        </is>
      </c>
      <c r="K870" s="179" t="inlineStr">
        <is>
          <t>A IDEAL</t>
        </is>
      </c>
    </row>
    <row r="871" hidden="1" s="180">
      <c r="A871" s="17" t="n">
        <v>45693</v>
      </c>
      <c r="B871" s="179" t="inlineStr">
        <is>
          <t>TREINAMENTO NR20 / NR33 E NR35 - CURSOS / TREINAMENTOS  (100,00%);</t>
        </is>
      </c>
      <c r="C871" s="8" t="n"/>
      <c r="D871" s="8" t="n">
        <v>618.7</v>
      </c>
      <c r="E871" s="8" t="n">
        <v>121287.13</v>
      </c>
      <c r="F871" s="213" t="inlineStr">
        <is>
          <t xml:space="preserve">CURSOS / TREINAMENTOS </t>
        </is>
      </c>
      <c r="G871" s="172">
        <f>YEAR(A871)</f>
        <v/>
      </c>
      <c r="H871" s="214">
        <f>MONTH(A871)</f>
        <v/>
      </c>
      <c r="I871" s="179">
        <f>INDEX(mês[],Consolidado!H871,2)</f>
        <v/>
      </c>
      <c r="J871" s="179" t="inlineStr">
        <is>
          <t>ITAU</t>
        </is>
      </c>
      <c r="K871" s="179" t="inlineStr">
        <is>
          <t>A IDEAL</t>
        </is>
      </c>
    </row>
    <row r="872" hidden="1" s="180">
      <c r="A872" s="17" t="n">
        <v>45693</v>
      </c>
      <c r="B872" s="179" t="inlineStr">
        <is>
          <t>MANGUEIRAS E CONEXÕES - MANGUEIRAS / CONEXÕES (100,00%);</t>
        </is>
      </c>
      <c r="C872" s="8" t="n"/>
      <c r="D872" s="8" t="n">
        <v>406.64</v>
      </c>
      <c r="E872" s="8" t="n">
        <v>120880.49</v>
      </c>
      <c r="F872" s="213" t="inlineStr">
        <is>
          <t>MANGUEIRAS / CONEXÕES</t>
        </is>
      </c>
      <c r="G872" s="172">
        <f>YEAR(A872)</f>
        <v/>
      </c>
      <c r="H872" s="214">
        <f>MONTH(A872)</f>
        <v/>
      </c>
      <c r="I872" s="179">
        <f>INDEX(mês[],Consolidado!H872,2)</f>
        <v/>
      </c>
      <c r="J872" s="179" t="inlineStr">
        <is>
          <t>ITAU</t>
        </is>
      </c>
      <c r="K872" s="179" t="inlineStr">
        <is>
          <t>A IDEAL</t>
        </is>
      </c>
    </row>
    <row r="873" hidden="1" s="180">
      <c r="A873" s="17" t="n">
        <v>45693</v>
      </c>
      <c r="B873" s="179" t="inlineStr">
        <is>
          <t>MAQUINAS E FERRAMENTAS PNEUMATICAS - MAQUINAS / FERRAMENTAS PNEUMATICAS (100,00%);</t>
        </is>
      </c>
      <c r="C873" s="8" t="n"/>
      <c r="D873" s="8" t="n">
        <v>290</v>
      </c>
      <c r="E873" s="8" t="n">
        <v>120590.49</v>
      </c>
      <c r="F873" s="213" t="inlineStr">
        <is>
          <t>MAQUINAS / FERRAMENTAS PNEUMATICAS</t>
        </is>
      </c>
      <c r="G873" s="172">
        <f>YEAR(A873)</f>
        <v/>
      </c>
      <c r="H873" s="214">
        <f>MONTH(A873)</f>
        <v/>
      </c>
      <c r="I873" s="179">
        <f>INDEX(mês[],Consolidado!H873,2)</f>
        <v/>
      </c>
      <c r="J873" s="179" t="inlineStr">
        <is>
          <t>ITAU</t>
        </is>
      </c>
      <c r="K873" s="179" t="inlineStr">
        <is>
          <t>A IDEAL</t>
        </is>
      </c>
    </row>
    <row r="874" hidden="1" s="180">
      <c r="A874" s="17" t="n">
        <v>45693</v>
      </c>
      <c r="B874" s="179" t="inlineStr">
        <is>
          <t>LOCAÇÃO 02 COMPRESSORES REF. PERÍODO 06/01 A 05/02 - LOCAÇÃO COMPRESSORES (100,00%);</t>
        </is>
      </c>
      <c r="C874" s="8" t="n"/>
      <c r="D874" s="8" t="n">
        <v>11600</v>
      </c>
      <c r="E874" s="8" t="n">
        <v>108990.49</v>
      </c>
      <c r="F874" s="213" t="inlineStr">
        <is>
          <t>LOCAÇÃO COMPRESSORES</t>
        </is>
      </c>
      <c r="G874" s="172">
        <f>YEAR(A874)</f>
        <v/>
      </c>
      <c r="H874" s="214">
        <f>MONTH(A874)</f>
        <v/>
      </c>
      <c r="I874" s="179">
        <f>INDEX(mês[],Consolidado!H874,2)</f>
        <v/>
      </c>
      <c r="J874" s="179" t="inlineStr">
        <is>
          <t>ITAU</t>
        </is>
      </c>
      <c r="K874" s="179" t="inlineStr">
        <is>
          <t>A IDEAL</t>
        </is>
      </c>
    </row>
    <row r="875" hidden="1" s="180">
      <c r="A875" s="17" t="n">
        <v>45693</v>
      </c>
      <c r="B875" s="179" t="inlineStr">
        <is>
          <t>MAT. CONSUMO EM OBRA : DISCO FLAP E ABRACADEIRA - MATERIAIS DE CONSUMO EM OBRAS  (100,00%);</t>
        </is>
      </c>
      <c r="C875" s="8" t="n"/>
      <c r="D875" s="8" t="n">
        <v>798.89</v>
      </c>
      <c r="E875" s="8" t="n">
        <v>108191.6</v>
      </c>
      <c r="F875" s="213" t="inlineStr">
        <is>
          <t xml:space="preserve">MATERIAIS DE CONSUMO EM OBRAS </t>
        </is>
      </c>
      <c r="G875" s="172">
        <f>YEAR(A875)</f>
        <v/>
      </c>
      <c r="H875" s="214">
        <f>MONTH(A875)</f>
        <v/>
      </c>
      <c r="I875" s="179">
        <f>INDEX(mês[],Consolidado!H875,2)</f>
        <v/>
      </c>
      <c r="J875" s="179" t="inlineStr">
        <is>
          <t>ITAU</t>
        </is>
      </c>
      <c r="K875" s="179" t="inlineStr">
        <is>
          <t>A IDEAL</t>
        </is>
      </c>
    </row>
    <row r="876" hidden="1" s="180">
      <c r="A876" s="17" t="n">
        <v>45693</v>
      </c>
      <c r="B876" s="179" t="inlineStr">
        <is>
          <t>SEGURO VEÍCULOS / VENC ORIGINAL DO BOLETO 10/02 - SEGUROS DE VEICULOS  (100,00%);</t>
        </is>
      </c>
      <c r="C876" s="8" t="n"/>
      <c r="D876" s="8" t="n">
        <v>1721.75</v>
      </c>
      <c r="E876" s="8" t="n">
        <v>106469.85</v>
      </c>
      <c r="F876" s="213" t="inlineStr">
        <is>
          <t xml:space="preserve">SEGUROS DE VEICULOS </t>
        </is>
      </c>
      <c r="G876" s="172">
        <f>YEAR(A876)</f>
        <v/>
      </c>
      <c r="H876" s="214">
        <f>MONTH(A876)</f>
        <v/>
      </c>
      <c r="I876" s="179">
        <f>INDEX(mês[],Consolidado!H876,2)</f>
        <v/>
      </c>
      <c r="J876" s="179" t="inlineStr">
        <is>
          <t>ITAU</t>
        </is>
      </c>
      <c r="K876" s="179" t="inlineStr">
        <is>
          <t>A IDEAL</t>
        </is>
      </c>
    </row>
    <row r="877" hidden="1" s="180">
      <c r="A877" s="17" t="n">
        <v>45693</v>
      </c>
      <c r="B877" s="179" t="inlineStr">
        <is>
          <t>R. ALFREU MARRA Nº 65 - ALUGUEL ALOJAMENTO  (100,00%);</t>
        </is>
      </c>
      <c r="C877" s="8" t="n"/>
      <c r="D877" s="8" t="n">
        <v>4000</v>
      </c>
      <c r="E877" s="8" t="n">
        <v>102469.85</v>
      </c>
      <c r="F877" s="213" t="inlineStr">
        <is>
          <t xml:space="preserve">ALUGUEL ALOJAMENTO </t>
        </is>
      </c>
      <c r="G877" s="172">
        <f>YEAR(A877)</f>
        <v/>
      </c>
      <c r="H877" s="214">
        <f>MONTH(A877)</f>
        <v/>
      </c>
      <c r="I877" s="179">
        <f>INDEX(mês[],Consolidado!H877,2)</f>
        <v/>
      </c>
      <c r="J877" s="179" t="inlineStr">
        <is>
          <t>ITAU</t>
        </is>
      </c>
      <c r="K877" s="179" t="inlineStr">
        <is>
          <t>A IDEAL</t>
        </is>
      </c>
    </row>
    <row r="878" hidden="1" s="180">
      <c r="A878" s="17" t="n">
        <v>45693</v>
      </c>
      <c r="B878" s="179" t="inlineStr">
        <is>
          <t>COMBUSTÍVEL - COMBUSTIVEL VEICULOS (35,93%);
COMBUSTIVEL EQUIPAMENTOS (64,07%);</t>
        </is>
      </c>
      <c r="C878" s="8" t="n"/>
      <c r="D878" s="8" t="n">
        <v>897.3200000000001</v>
      </c>
      <c r="E878" s="8" t="n">
        <v>101572.53</v>
      </c>
      <c r="F878" s="213" t="inlineStr">
        <is>
          <t>COMBUSTIVEL VEICULOS</t>
        </is>
      </c>
      <c r="G878" s="172">
        <f>YEAR(A878)</f>
        <v/>
      </c>
      <c r="H878" s="214">
        <f>MONTH(A878)</f>
        <v/>
      </c>
      <c r="I878" s="179">
        <f>INDEX(mês[],Consolidado!H878,2)</f>
        <v/>
      </c>
      <c r="J878" s="179" t="inlineStr">
        <is>
          <t>ITAU</t>
        </is>
      </c>
      <c r="K878" s="179" t="inlineStr">
        <is>
          <t>A IDEAL</t>
        </is>
      </c>
    </row>
    <row r="879" hidden="1" s="180">
      <c r="A879" s="17" t="n">
        <v>45693</v>
      </c>
      <c r="B879" s="179" t="inlineStr">
        <is>
          <t>COMBUSTÍVEL - COMBUSTIVEL VEICULOS (35,93%);
COMBUSTIVEL EQUIPAMENTOS (64,07%);</t>
        </is>
      </c>
      <c r="C879" s="8" t="n"/>
      <c r="D879" s="8" t="n">
        <v>1600.1</v>
      </c>
      <c r="E879" s="8" t="n">
        <v>99972.42999999995</v>
      </c>
      <c r="F879" s="213" t="inlineStr">
        <is>
          <t>COMBUSTIVEL EQUIPAMENTOS</t>
        </is>
      </c>
      <c r="G879" s="172">
        <f>YEAR(A879)</f>
        <v/>
      </c>
      <c r="H879" s="214">
        <f>MONTH(A879)</f>
        <v/>
      </c>
      <c r="I879" s="179">
        <f>INDEX(mês[],Consolidado!H879,2)</f>
        <v/>
      </c>
      <c r="J879" s="179" t="inlineStr">
        <is>
          <t>ITAU</t>
        </is>
      </c>
      <c r="K879" s="179" t="inlineStr">
        <is>
          <t>A IDEAL</t>
        </is>
      </c>
    </row>
    <row r="880" hidden="1" s="180">
      <c r="A880" s="17" t="n">
        <v>45693</v>
      </c>
      <c r="B880" s="179" t="inlineStr">
        <is>
          <t>TRANSPORTE COLABORADORES REF. 12/2024 - TRANSPORTE DE COLABORADORES  (100,00%);</t>
        </is>
      </c>
      <c r="C880" s="8" t="n"/>
      <c r="D880" s="8" t="n">
        <v>1872</v>
      </c>
      <c r="E880" s="8" t="n">
        <v>98100.42999999995</v>
      </c>
      <c r="F880" s="213" t="inlineStr">
        <is>
          <t xml:space="preserve">TRANSPORTE DE COLABORADORES </t>
        </is>
      </c>
      <c r="G880" s="172">
        <f>YEAR(A880)</f>
        <v/>
      </c>
      <c r="H880" s="214">
        <f>MONTH(A880)</f>
        <v/>
      </c>
      <c r="I880" s="179">
        <f>INDEX(mês[],Consolidado!H880,2)</f>
        <v/>
      </c>
      <c r="J880" s="179" t="inlineStr">
        <is>
          <t>ITAU</t>
        </is>
      </c>
      <c r="K880" s="179" t="inlineStr">
        <is>
          <t>A IDEAL</t>
        </is>
      </c>
    </row>
    <row r="881" hidden="1" s="180">
      <c r="A881" s="17" t="n">
        <v>45693</v>
      </c>
      <c r="B881" s="179" t="inlineStr">
        <is>
          <t>MATERIAIS DE LIMPEZA - MATERIAIS DE LIMPEZA / HIGIENE  (100,00%);</t>
        </is>
      </c>
      <c r="C881" s="8" t="n"/>
      <c r="D881" s="8" t="n">
        <v>1209.73</v>
      </c>
      <c r="E881" s="8" t="n">
        <v>96890.69999999997</v>
      </c>
      <c r="F881" s="213" t="inlineStr">
        <is>
          <t xml:space="preserve">MATERIAIS DE LIMPEZA / HIGIENE </t>
        </is>
      </c>
      <c r="G881" s="172">
        <f>YEAR(A881)</f>
        <v/>
      </c>
      <c r="H881" s="214">
        <f>MONTH(A881)</f>
        <v/>
      </c>
      <c r="I881" s="179">
        <f>INDEX(mês[],Consolidado!H881,2)</f>
        <v/>
      </c>
      <c r="J881" s="179" t="inlineStr">
        <is>
          <t>ITAU</t>
        </is>
      </c>
      <c r="K881" s="179" t="inlineStr">
        <is>
          <t>A IDEAL</t>
        </is>
      </c>
    </row>
    <row r="882" hidden="1" s="180">
      <c r="A882" s="17" t="n">
        <v>45693</v>
      </c>
      <c r="B882" s="179" t="inlineStr">
        <is>
          <t>MATERIAIS DE LIMPEZA - MATERIAIS DE LIMPEZA / HIGIENE  (100,00%);</t>
        </is>
      </c>
      <c r="C882" s="8" t="n"/>
      <c r="D882" s="8" t="n">
        <v>1247.27</v>
      </c>
      <c r="E882" s="8" t="n">
        <v>95643.42999999996</v>
      </c>
      <c r="F882" s="213" t="inlineStr">
        <is>
          <t xml:space="preserve">MATERIAIS DE LIMPEZA / HIGIENE </t>
        </is>
      </c>
      <c r="G882" s="172">
        <f>YEAR(A882)</f>
        <v/>
      </c>
      <c r="H882" s="214">
        <f>MONTH(A882)</f>
        <v/>
      </c>
      <c r="I882" s="179">
        <f>INDEX(mês[],Consolidado!H882,2)</f>
        <v/>
      </c>
      <c r="J882" s="179" t="inlineStr">
        <is>
          <t>ITAU</t>
        </is>
      </c>
      <c r="K882" s="179" t="inlineStr">
        <is>
          <t>A IDEAL</t>
        </is>
      </c>
    </row>
    <row r="883" hidden="1" s="180">
      <c r="A883" s="17" t="n">
        <v>45693</v>
      </c>
      <c r="B883" s="179" t="inlineStr">
        <is>
          <t>LICENCA GENUINA WINDOWS 11 - MATERIAIS DE INFORMATICA / COMPUTADOR (100,00%);</t>
        </is>
      </c>
      <c r="C883" s="8" t="n"/>
      <c r="D883" s="8" t="n">
        <v>250</v>
      </c>
      <c r="E883" s="8" t="n">
        <v>95393.42999999996</v>
      </c>
      <c r="F883" s="213" t="inlineStr">
        <is>
          <t>MATERIAIS DE INFORMATICA / COMPUTADOR</t>
        </is>
      </c>
      <c r="G883" s="172">
        <f>YEAR(A883)</f>
        <v/>
      </c>
      <c r="H883" s="214">
        <f>MONTH(A883)</f>
        <v/>
      </c>
      <c r="I883" s="179">
        <f>INDEX(mês[],Consolidado!H883,2)</f>
        <v/>
      </c>
      <c r="J883" s="179" t="inlineStr">
        <is>
          <t>ITAU</t>
        </is>
      </c>
      <c r="K883" s="179" t="inlineStr">
        <is>
          <t>A IDEAL</t>
        </is>
      </c>
    </row>
    <row r="884" hidden="1" s="180">
      <c r="A884" s="17" t="n">
        <v>45693</v>
      </c>
      <c r="B884" s="179" t="inlineStr">
        <is>
          <t>TRANSPORTE EDIVALDO PEREIRA 21/01 A 31/01 - TRANSPORTE DE COLABORADORES  (100,00%);</t>
        </is>
      </c>
      <c r="C884" s="8" t="n"/>
      <c r="D884" s="8" t="n">
        <v>1070</v>
      </c>
      <c r="E884" s="8" t="n">
        <v>94323.42999999996</v>
      </c>
      <c r="F884" s="213" t="inlineStr">
        <is>
          <t xml:space="preserve">TRANSPORTE DE COLABORADORES </t>
        </is>
      </c>
      <c r="G884" s="172">
        <f>YEAR(A884)</f>
        <v/>
      </c>
      <c r="H884" s="214">
        <f>MONTH(A884)</f>
        <v/>
      </c>
      <c r="I884" s="179">
        <f>INDEX(mês[],Consolidado!H884,2)</f>
        <v/>
      </c>
      <c r="J884" s="179" t="inlineStr">
        <is>
          <t>ITAU</t>
        </is>
      </c>
      <c r="K884" s="179" t="inlineStr">
        <is>
          <t>A IDEAL</t>
        </is>
      </c>
    </row>
    <row r="885" hidden="1" s="180">
      <c r="A885" s="17" t="n">
        <v>45693</v>
      </c>
      <c r="B885" s="179" t="inlineStr">
        <is>
          <t>MANUTENÇÃO JEAN SOLENOIDE  50% RESTANTE - MANUTENÇÃO/PEÇAS MAQUINAS E EQUIPAMENTOS (100,00%);</t>
        </is>
      </c>
      <c r="C885" s="8" t="n"/>
      <c r="D885" s="8" t="n">
        <v>1000</v>
      </c>
      <c r="E885" s="8" t="n">
        <v>93323.42999999996</v>
      </c>
      <c r="F885" s="213" t="inlineStr">
        <is>
          <t>MANUTENÇÃO/PEÇAS MAQUINAS E EQUIPAMENTOS</t>
        </is>
      </c>
      <c r="G885" s="172">
        <f>YEAR(A885)</f>
        <v/>
      </c>
      <c r="H885" s="214">
        <f>MONTH(A885)</f>
        <v/>
      </c>
      <c r="I885" s="179">
        <f>INDEX(mês[],Consolidado!H885,2)</f>
        <v/>
      </c>
      <c r="J885" s="179" t="inlineStr">
        <is>
          <t>ITAU</t>
        </is>
      </c>
      <c r="K885" s="179" t="inlineStr">
        <is>
          <t>A IDEAL</t>
        </is>
      </c>
    </row>
    <row r="886" hidden="1" s="180">
      <c r="A886" s="17" t="n">
        <v>45693</v>
      </c>
      <c r="B886" s="179" t="inlineStr">
        <is>
          <t>MANOEL PIRES SANTANA - PIX (98) 9 8407-6318 - REFEIÇÕES COLABORADORES (100,00%);</t>
        </is>
      </c>
      <c r="C886" s="8" t="n"/>
      <c r="D886" s="8" t="n">
        <v>3266</v>
      </c>
      <c r="E886" s="8" t="n">
        <v>90057.42999999996</v>
      </c>
      <c r="F886" s="213" t="inlineStr">
        <is>
          <t>REFEIÇÕES COLABORADORES</t>
        </is>
      </c>
      <c r="G886" s="172">
        <f>YEAR(A886)</f>
        <v/>
      </c>
      <c r="H886" s="214">
        <f>MONTH(A886)</f>
        <v/>
      </c>
      <c r="I886" s="179">
        <f>INDEX(mês[],Consolidado!H886,2)</f>
        <v/>
      </c>
      <c r="J886" s="179" t="inlineStr">
        <is>
          <t>ITAU</t>
        </is>
      </c>
      <c r="K886" s="179" t="inlineStr">
        <is>
          <t>A IDEAL</t>
        </is>
      </c>
    </row>
    <row r="887" hidden="1" s="180">
      <c r="A887" s="17" t="n">
        <v>45693</v>
      </c>
      <c r="B887" s="179" t="inlineStr">
        <is>
          <t>TRANSPORTE COLABORADORES 28/01 A 03/02/25 - TRANSPORTE DE COLABORADORES  (100,00%);</t>
        </is>
      </c>
      <c r="C887" s="8" t="n"/>
      <c r="D887" s="8" t="n">
        <v>1030</v>
      </c>
      <c r="E887" s="8" t="n">
        <v>89027.42999999996</v>
      </c>
      <c r="F887" s="213" t="inlineStr">
        <is>
          <t xml:space="preserve">TRANSPORTE DE COLABORADORES </t>
        </is>
      </c>
      <c r="G887" s="172">
        <f>YEAR(A887)</f>
        <v/>
      </c>
      <c r="H887" s="214">
        <f>MONTH(A887)</f>
        <v/>
      </c>
      <c r="I887" s="179">
        <f>INDEX(mês[],Consolidado!H887,2)</f>
        <v/>
      </c>
      <c r="J887" s="179" t="inlineStr">
        <is>
          <t>ITAU</t>
        </is>
      </c>
      <c r="K887" s="179" t="inlineStr">
        <is>
          <t>A IDEAL</t>
        </is>
      </c>
    </row>
    <row r="888" hidden="1" s="180">
      <c r="A888" s="17" t="n">
        <v>45693</v>
      </c>
      <c r="B888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88" s="8" t="n"/>
      <c r="D888" s="8" t="n">
        <v>39.96</v>
      </c>
      <c r="E888" s="8" t="n">
        <v>88987.46999999996</v>
      </c>
      <c r="F888" s="213" t="inlineStr">
        <is>
          <t>MANUTENÇÃO/PEÇAS  VEICULOS</t>
        </is>
      </c>
      <c r="G888" s="172">
        <f>YEAR(A888)</f>
        <v/>
      </c>
      <c r="H888" s="214">
        <f>MONTH(A888)</f>
        <v/>
      </c>
      <c r="I888" s="179">
        <f>INDEX(mês[],Consolidado!H888,2)</f>
        <v/>
      </c>
      <c r="J888" s="179" t="inlineStr">
        <is>
          <t>ITAU</t>
        </is>
      </c>
      <c r="K888" s="179" t="inlineStr">
        <is>
          <t>A IDEAL</t>
        </is>
      </c>
    </row>
    <row r="889" hidden="1" s="180">
      <c r="A889" s="17" t="n">
        <v>45693</v>
      </c>
      <c r="B889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89" s="8" t="n"/>
      <c r="D889" s="8" t="n">
        <v>288.73</v>
      </c>
      <c r="E889" s="8" t="n">
        <v>88698.73999999996</v>
      </c>
      <c r="F889" s="213" t="inlineStr">
        <is>
          <t>COMBUSTIVEL VEICULOS</t>
        </is>
      </c>
      <c r="G889" s="172">
        <f>YEAR(A889)</f>
        <v/>
      </c>
      <c r="H889" s="214">
        <f>MONTH(A889)</f>
        <v/>
      </c>
      <c r="I889" s="179">
        <f>INDEX(mês[],Consolidado!H889,2)</f>
        <v/>
      </c>
      <c r="J889" s="179" t="inlineStr">
        <is>
          <t>ITAU</t>
        </is>
      </c>
      <c r="K889" s="179" t="inlineStr">
        <is>
          <t>A IDEAL</t>
        </is>
      </c>
    </row>
    <row r="890" hidden="1" s="180">
      <c r="A890" s="17" t="n">
        <v>45693</v>
      </c>
      <c r="B890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90" s="8" t="n"/>
      <c r="D890" s="8" t="n">
        <v>472.97</v>
      </c>
      <c r="E890" s="8" t="n">
        <v>88225.76999999996</v>
      </c>
      <c r="F890" s="213" t="inlineStr">
        <is>
          <t>REFEIÇÕES COLABORADORES</t>
        </is>
      </c>
      <c r="G890" s="172">
        <f>YEAR(A890)</f>
        <v/>
      </c>
      <c r="H890" s="214">
        <f>MONTH(A890)</f>
        <v/>
      </c>
      <c r="I890" s="179">
        <f>INDEX(mês[],Consolidado!H890,2)</f>
        <v/>
      </c>
      <c r="J890" s="179" t="inlineStr">
        <is>
          <t>ITAU</t>
        </is>
      </c>
      <c r="K890" s="179" t="inlineStr">
        <is>
          <t>A IDEAL</t>
        </is>
      </c>
    </row>
    <row r="891" hidden="1" s="180">
      <c r="A891" s="17" t="n">
        <v>45693</v>
      </c>
      <c r="B891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91" s="8" t="n"/>
      <c r="D891" s="8" t="n">
        <v>124.53</v>
      </c>
      <c r="E891" s="8" t="n">
        <v>88101.23999999996</v>
      </c>
      <c r="F891" s="213" t="inlineStr">
        <is>
          <t xml:space="preserve">MATERIAIS DE LIMPEZA / HIGIENE </t>
        </is>
      </c>
      <c r="G891" s="172">
        <f>YEAR(A891)</f>
        <v/>
      </c>
      <c r="H891" s="214">
        <f>MONTH(A891)</f>
        <v/>
      </c>
      <c r="I891" s="179">
        <f>INDEX(mês[],Consolidado!H891,2)</f>
        <v/>
      </c>
      <c r="J891" s="179" t="inlineStr">
        <is>
          <t>ITAU</t>
        </is>
      </c>
      <c r="K891" s="179" t="inlineStr">
        <is>
          <t>A IDEAL</t>
        </is>
      </c>
    </row>
    <row r="892" hidden="1" s="180">
      <c r="A892" s="17" t="n">
        <v>45693</v>
      </c>
      <c r="B892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92" s="8" t="n"/>
      <c r="D892" s="8" t="n">
        <v>22.98</v>
      </c>
      <c r="E892" s="8" t="n">
        <v>88078.25999999997</v>
      </c>
      <c r="F892" s="213" t="inlineStr">
        <is>
          <t xml:space="preserve">PEDAGIOS </t>
        </is>
      </c>
      <c r="G892" s="172">
        <f>YEAR(A892)</f>
        <v/>
      </c>
      <c r="H892" s="214">
        <f>MONTH(A892)</f>
        <v/>
      </c>
      <c r="I892" s="179">
        <f>INDEX(mês[],Consolidado!H892,2)</f>
        <v/>
      </c>
      <c r="J892" s="179" t="inlineStr">
        <is>
          <t>ITAU</t>
        </is>
      </c>
      <c r="K892" s="179" t="inlineStr">
        <is>
          <t>A IDEAL</t>
        </is>
      </c>
    </row>
    <row r="893" hidden="1" s="180">
      <c r="A893" s="17" t="n">
        <v>45693</v>
      </c>
      <c r="B893" s="179" t="inlineStr">
        <is>
          <t>REF. 04 TRAVESSEIROS ALOJAMENTO PARADA GABRIELLE - MOVEIS OBRAS  (100,00%);</t>
        </is>
      </c>
      <c r="C893" s="8" t="n"/>
      <c r="D893" s="8" t="n">
        <v>143.97</v>
      </c>
      <c r="E893" s="8" t="n">
        <v>87934.28999999996</v>
      </c>
      <c r="F893" s="213" t="inlineStr">
        <is>
          <t xml:space="preserve">MOVEIS OBRAS </t>
        </is>
      </c>
      <c r="G893" s="172">
        <f>YEAR(A893)</f>
        <v/>
      </c>
      <c r="H893" s="214">
        <f>MONTH(A893)</f>
        <v/>
      </c>
      <c r="I893" s="179">
        <f>INDEX(mês[],Consolidado!H893,2)</f>
        <v/>
      </c>
      <c r="J893" s="179" t="inlineStr">
        <is>
          <t>ITAU</t>
        </is>
      </c>
      <c r="K893" s="179" t="inlineStr">
        <is>
          <t>A IDEAL</t>
        </is>
      </c>
    </row>
    <row r="894" hidden="1" s="180">
      <c r="A894" s="17" t="n">
        <v>45693</v>
      </c>
      <c r="B894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4" s="8" t="n"/>
      <c r="D894" s="8" t="n">
        <v>259.94</v>
      </c>
      <c r="E894" s="8" t="n">
        <v>87674.34999999996</v>
      </c>
      <c r="F894" s="213" t="inlineStr">
        <is>
          <t>SERVIÇO LAVA JATO</t>
        </is>
      </c>
      <c r="G894" s="172">
        <f>YEAR(A894)</f>
        <v/>
      </c>
      <c r="H894" s="214">
        <f>MONTH(A894)</f>
        <v/>
      </c>
      <c r="I894" s="179">
        <f>INDEX(mês[],Consolidado!H894,2)</f>
        <v/>
      </c>
      <c r="J894" s="179" t="inlineStr">
        <is>
          <t>ITAU</t>
        </is>
      </c>
      <c r="K894" s="179" t="inlineStr">
        <is>
          <t>A IDEAL</t>
        </is>
      </c>
    </row>
    <row r="895" hidden="1" s="180">
      <c r="A895" s="17" t="n">
        <v>45693</v>
      </c>
      <c r="B895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5" s="8" t="n"/>
      <c r="D895" s="8" t="n">
        <v>349.93</v>
      </c>
      <c r="E895" s="8" t="n">
        <v>87324.41999999997</v>
      </c>
      <c r="F895" s="213" t="inlineStr">
        <is>
          <t>MANUTENÇÃO/PEÇAS  VEICULOS</t>
        </is>
      </c>
      <c r="G895" s="172">
        <f>YEAR(A895)</f>
        <v/>
      </c>
      <c r="H895" s="214">
        <f>MONTH(A895)</f>
        <v/>
      </c>
      <c r="I895" s="179">
        <f>INDEX(mês[],Consolidado!H895,2)</f>
        <v/>
      </c>
      <c r="J895" s="179" t="inlineStr">
        <is>
          <t>ITAU</t>
        </is>
      </c>
      <c r="K895" s="179" t="inlineStr">
        <is>
          <t>A IDEAL</t>
        </is>
      </c>
    </row>
    <row r="896" hidden="1" s="180">
      <c r="A896" s="17" t="n">
        <v>45693</v>
      </c>
      <c r="B896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6" s="8" t="n"/>
      <c r="D896" s="8" t="n">
        <v>441.97</v>
      </c>
      <c r="E896" s="8" t="n">
        <v>86882.44999999997</v>
      </c>
      <c r="F896" s="213" t="inlineStr">
        <is>
          <t>REFEIÇÕES COLABORADORES</t>
        </is>
      </c>
      <c r="G896" s="172">
        <f>YEAR(A896)</f>
        <v/>
      </c>
      <c r="H896" s="214">
        <f>MONTH(A896)</f>
        <v/>
      </c>
      <c r="I896" s="179">
        <f>INDEX(mês[],Consolidado!H896,2)</f>
        <v/>
      </c>
      <c r="J896" s="179" t="inlineStr">
        <is>
          <t>ITAU</t>
        </is>
      </c>
      <c r="K896" s="179" t="inlineStr">
        <is>
          <t>A IDEAL</t>
        </is>
      </c>
    </row>
    <row r="897" hidden="1" s="180">
      <c r="A897" s="17" t="n">
        <v>45693</v>
      </c>
      <c r="B897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7" s="8" t="n"/>
      <c r="D897" s="8" t="n">
        <v>24.64</v>
      </c>
      <c r="E897" s="8" t="n">
        <v>86857.80999999997</v>
      </c>
      <c r="F897" s="213" t="inlineStr">
        <is>
          <t xml:space="preserve">MATERIAS DE ESCRITORIO / PAPELARIA </t>
        </is>
      </c>
      <c r="G897" s="172">
        <f>YEAR(A897)</f>
        <v/>
      </c>
      <c r="H897" s="214">
        <f>MONTH(A897)</f>
        <v/>
      </c>
      <c r="I897" s="179">
        <f>INDEX(mês[],Consolidado!H897,2)</f>
        <v/>
      </c>
      <c r="J897" s="179" t="inlineStr">
        <is>
          <t>ITAU</t>
        </is>
      </c>
      <c r="K897" s="179" t="inlineStr">
        <is>
          <t>A IDEAL</t>
        </is>
      </c>
    </row>
    <row r="898" hidden="1" s="180">
      <c r="A898" s="17" t="n">
        <v>45693</v>
      </c>
      <c r="B898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8" s="8" t="n"/>
      <c r="D898" s="8" t="n">
        <v>189.98</v>
      </c>
      <c r="E898" s="8" t="n">
        <v>86667.82999999997</v>
      </c>
      <c r="F898" s="213" t="inlineStr">
        <is>
          <t xml:space="preserve">TRANSPORTE DE COLABORADORES </t>
        </is>
      </c>
      <c r="G898" s="172">
        <f>YEAR(A898)</f>
        <v/>
      </c>
      <c r="H898" s="214">
        <f>MONTH(A898)</f>
        <v/>
      </c>
      <c r="I898" s="179">
        <f>INDEX(mês[],Consolidado!H898,2)</f>
        <v/>
      </c>
      <c r="J898" s="179" t="inlineStr">
        <is>
          <t>ITAU</t>
        </is>
      </c>
      <c r="K898" s="179" t="inlineStr">
        <is>
          <t>A IDEAL</t>
        </is>
      </c>
    </row>
    <row r="899" hidden="1" s="180">
      <c r="A899" s="17" t="n">
        <v>45693</v>
      </c>
      <c r="B899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9" s="8" t="n"/>
      <c r="D899" s="8" t="n">
        <v>17.24</v>
      </c>
      <c r="E899" s="8" t="n">
        <v>86650.58999999997</v>
      </c>
      <c r="F899" s="213" t="inlineStr">
        <is>
          <t xml:space="preserve">MATERIAIS DE CONSUMO EM OBRAS </t>
        </is>
      </c>
      <c r="G899" s="172">
        <f>YEAR(A899)</f>
        <v/>
      </c>
      <c r="H899" s="214">
        <f>MONTH(A899)</f>
        <v/>
      </c>
      <c r="I899" s="179">
        <f>INDEX(mês[],Consolidado!H899,2)</f>
        <v/>
      </c>
      <c r="J899" s="179" t="inlineStr">
        <is>
          <t>ITAU</t>
        </is>
      </c>
      <c r="K899" s="179" t="inlineStr">
        <is>
          <t>A IDEAL</t>
        </is>
      </c>
    </row>
    <row r="900" hidden="1" s="180">
      <c r="A900" s="17" t="n">
        <v>45693</v>
      </c>
      <c r="B900" s="179" t="inlineStr">
        <is>
          <t>CARLOS RITLER MOREIRA GADELHA - PIX 943.891.013-15 - MANUTENÇÃO/PEÇAS  VEICULOS (100,00%);</t>
        </is>
      </c>
      <c r="C900" s="8" t="n"/>
      <c r="D900" s="8" t="n">
        <v>220</v>
      </c>
      <c r="E900" s="8" t="n">
        <v>86430.58999999997</v>
      </c>
      <c r="F900" s="213" t="inlineStr">
        <is>
          <t>MANUTENÇÃO/PEÇAS  VEICULOS</t>
        </is>
      </c>
      <c r="G900" s="172">
        <f>YEAR(A900)</f>
        <v/>
      </c>
      <c r="H900" s="214">
        <f>MONTH(A900)</f>
        <v/>
      </c>
      <c r="I900" s="179">
        <f>INDEX(mês[],Consolidado!H900,2)</f>
        <v/>
      </c>
      <c r="J900" s="179" t="inlineStr">
        <is>
          <t>ITAU</t>
        </is>
      </c>
      <c r="K900" s="179" t="inlineStr">
        <is>
          <t>A IDEAL</t>
        </is>
      </c>
    </row>
    <row r="901" hidden="1" s="180">
      <c r="A901" s="17" t="n">
        <v>45693</v>
      </c>
      <c r="B901" s="179" t="inlineStr">
        <is>
          <t>RIBEIRO REMOÇÕES LEVES - PIX (64) 9 9671-3849 - FRETE MATERIAIS E EQUIPAMENTOS (100,00%);</t>
        </is>
      </c>
      <c r="C901" s="8" t="n"/>
      <c r="D901" s="8" t="n">
        <v>500</v>
      </c>
      <c r="E901" s="8" t="n">
        <v>85930.58999999997</v>
      </c>
      <c r="F901" s="213" t="inlineStr">
        <is>
          <t>FRETE MATERIAIS E EQUIPAMENTOS</t>
        </is>
      </c>
      <c r="G901" s="172">
        <f>YEAR(A901)</f>
        <v/>
      </c>
      <c r="H901" s="214">
        <f>MONTH(A901)</f>
        <v/>
      </c>
      <c r="I901" s="179">
        <f>INDEX(mês[],Consolidado!H901,2)</f>
        <v/>
      </c>
      <c r="J901" s="179" t="inlineStr">
        <is>
          <t>ITAU</t>
        </is>
      </c>
      <c r="K901" s="179" t="inlineStr">
        <is>
          <t>A IDEAL</t>
        </is>
      </c>
    </row>
    <row r="902" hidden="1" s="180">
      <c r="A902" s="17" t="n">
        <v>45693</v>
      </c>
      <c r="B902" s="179" t="inlineStr">
        <is>
          <t>ALFA TRANSPORTES LTDA - PIX 82.110.818/0001-21 - FRETE TRANSPORTADORA (100,00%);</t>
        </is>
      </c>
      <c r="C902" s="8" t="n"/>
      <c r="D902" s="8" t="n">
        <v>661.85</v>
      </c>
      <c r="E902" s="8" t="n">
        <v>85268.73999999996</v>
      </c>
      <c r="F902" s="213" t="inlineStr">
        <is>
          <t>FRETE TRANSPORTADORA</t>
        </is>
      </c>
      <c r="G902" s="172">
        <f>YEAR(A902)</f>
        <v/>
      </c>
      <c r="H902" s="214">
        <f>MONTH(A902)</f>
        <v/>
      </c>
      <c r="I902" s="179">
        <f>INDEX(mês[],Consolidado!H902,2)</f>
        <v/>
      </c>
      <c r="J902" s="179" t="inlineStr">
        <is>
          <t>ITAU</t>
        </is>
      </c>
      <c r="K902" s="179" t="inlineStr">
        <is>
          <t>A IDEAL</t>
        </is>
      </c>
    </row>
    <row r="903" hidden="1" s="180">
      <c r="A903" s="17" t="n">
        <v>45693</v>
      </c>
      <c r="B903" s="179" t="inlineStr">
        <is>
          <t>ANTONIO PEDRO PEREIRA DE ARAÚJO - PIX  (98) 9 8860-1864 - PASSAGENS COLABORADORES (100,00%);</t>
        </is>
      </c>
      <c r="C903" s="8" t="n"/>
      <c r="D903" s="8" t="n">
        <v>350</v>
      </c>
      <c r="E903" s="8" t="n">
        <v>84918.73999999996</v>
      </c>
      <c r="F903" s="213" t="inlineStr">
        <is>
          <t>PASSAGENS COLABORADORES</t>
        </is>
      </c>
      <c r="G903" s="172">
        <f>YEAR(A903)</f>
        <v/>
      </c>
      <c r="H903" s="214">
        <f>MONTH(A903)</f>
        <v/>
      </c>
      <c r="I903" s="179">
        <f>INDEX(mês[],Consolidado!H903,2)</f>
        <v/>
      </c>
      <c r="J903" s="179" t="inlineStr">
        <is>
          <t>ITAU</t>
        </is>
      </c>
      <c r="K903" s="179" t="inlineStr">
        <is>
          <t>A IDEAL</t>
        </is>
      </c>
    </row>
    <row r="904" hidden="1" s="180">
      <c r="A904" s="17" t="n">
        <v>45693</v>
      </c>
      <c r="B904" s="179" t="inlineStr">
        <is>
          <t>CARLOS ALBERTO CONCEICAO OLIVEIRA - PIX 231.200.612-04 - PASSAGENS COLABORADORES (100,00%);</t>
        </is>
      </c>
      <c r="C904" s="8" t="n"/>
      <c r="D904" s="8" t="n">
        <v>160</v>
      </c>
      <c r="E904" s="8" t="n">
        <v>84758.73999999996</v>
      </c>
      <c r="F904" s="213" t="inlineStr">
        <is>
          <t>PASSAGENS COLABORADORES</t>
        </is>
      </c>
      <c r="G904" s="172">
        <f>YEAR(A904)</f>
        <v/>
      </c>
      <c r="H904" s="214">
        <f>MONTH(A904)</f>
        <v/>
      </c>
      <c r="I904" s="179">
        <f>INDEX(mês[],Consolidado!H904,2)</f>
        <v/>
      </c>
      <c r="J904" s="179" t="inlineStr">
        <is>
          <t>ITAU</t>
        </is>
      </c>
      <c r="K904" s="179" t="inlineStr">
        <is>
          <t>A IDEAL</t>
        </is>
      </c>
    </row>
    <row r="905" hidden="1" s="180">
      <c r="A905" s="17" t="n">
        <v>45693</v>
      </c>
      <c r="B905" s="179" t="inlineStr">
        <is>
          <t>TESTE DO PRODUTO DESCONTAMINADOR FERROSO - LIMPA RODAS IZER VONIXX - TINTAS E SOLVENTES (100,00%);</t>
        </is>
      </c>
      <c r="C905" s="8" t="n"/>
      <c r="D905" s="8" t="n">
        <v>76.3</v>
      </c>
      <c r="E905" s="8" t="n">
        <v>84682.43999999996</v>
      </c>
      <c r="F905" s="213" t="inlineStr">
        <is>
          <t>TINTAS E SOLVENTES</t>
        </is>
      </c>
      <c r="G905" s="172">
        <f>YEAR(A905)</f>
        <v/>
      </c>
      <c r="H905" s="214">
        <f>MONTH(A905)</f>
        <v/>
      </c>
      <c r="I905" s="179">
        <f>INDEX(mês[],Consolidado!H905,2)</f>
        <v/>
      </c>
      <c r="J905" s="179" t="inlineStr">
        <is>
          <t>ITAU</t>
        </is>
      </c>
      <c r="K905" s="179" t="inlineStr">
        <is>
          <t>A IDEAL</t>
        </is>
      </c>
    </row>
    <row r="906" hidden="1" s="180">
      <c r="A906" s="17" t="n">
        <v>45693</v>
      </c>
      <c r="B906" s="179" t="inlineStr">
        <is>
          <t>REFEIÇÕES COLABORADORES - REFEIÇÕES COLABORADORES (100,00%);</t>
        </is>
      </c>
      <c r="C906" s="8" t="n"/>
      <c r="D906" s="8" t="n">
        <v>112</v>
      </c>
      <c r="E906" s="8" t="n">
        <v>84570.43999999996</v>
      </c>
      <c r="F906" s="213" t="inlineStr">
        <is>
          <t>REFEIÇÕES COLABORADORES</t>
        </is>
      </c>
      <c r="G906" s="172">
        <f>YEAR(A906)</f>
        <v/>
      </c>
      <c r="H906" s="214">
        <f>MONTH(A906)</f>
        <v/>
      </c>
      <c r="I906" s="179">
        <f>INDEX(mês[],Consolidado!H906,2)</f>
        <v/>
      </c>
      <c r="J906" s="179" t="inlineStr">
        <is>
          <t>ITAU</t>
        </is>
      </c>
      <c r="K906" s="179" t="inlineStr">
        <is>
          <t>A IDEAL</t>
        </is>
      </c>
    </row>
    <row r="907" hidden="1" s="180">
      <c r="A907" s="17" t="n">
        <v>45693</v>
      </c>
      <c r="B907" s="179" t="inlineStr">
        <is>
          <t>REFEIÇÕES COLABORADORES - REFEIÇÕES COLABORADORES (100,00%);</t>
        </is>
      </c>
      <c r="C907" s="8" t="n"/>
      <c r="D907" s="8" t="n">
        <v>287.5</v>
      </c>
      <c r="E907" s="8" t="n">
        <v>84282.93999999996</v>
      </c>
      <c r="F907" s="213" t="inlineStr">
        <is>
          <t>REFEIÇÕES COLABORADORES</t>
        </is>
      </c>
      <c r="G907" s="172">
        <f>YEAR(A907)</f>
        <v/>
      </c>
      <c r="H907" s="214">
        <f>MONTH(A907)</f>
        <v/>
      </c>
      <c r="I907" s="179">
        <f>INDEX(mês[],Consolidado!H907,2)</f>
        <v/>
      </c>
      <c r="J907" s="179" t="inlineStr">
        <is>
          <t>ITAU</t>
        </is>
      </c>
      <c r="K907" s="179" t="inlineStr">
        <is>
          <t>A IDEAL</t>
        </is>
      </c>
    </row>
    <row r="908" hidden="1" s="180">
      <c r="A908" s="17" t="n">
        <v>45693</v>
      </c>
      <c r="B908" s="179" t="inlineStr">
        <is>
          <t>ESMALTE DF ULTRA RAPIDO AZUL - TINTAS E SOLVENTES (100,00%);</t>
        </is>
      </c>
      <c r="C908" s="8" t="n"/>
      <c r="D908" s="8" t="n">
        <v>1125</v>
      </c>
      <c r="E908" s="8" t="n">
        <v>83157.93999999996</v>
      </c>
      <c r="F908" s="213" t="inlineStr">
        <is>
          <t>TINTAS E SOLVENTES</t>
        </is>
      </c>
      <c r="G908" s="172">
        <f>YEAR(A908)</f>
        <v/>
      </c>
      <c r="H908" s="214">
        <f>MONTH(A908)</f>
        <v/>
      </c>
      <c r="I908" s="179">
        <f>INDEX(mês[],Consolidado!H908,2)</f>
        <v/>
      </c>
      <c r="J908" s="179" t="inlineStr">
        <is>
          <t>ITAU</t>
        </is>
      </c>
      <c r="K908" s="179" t="inlineStr">
        <is>
          <t>A IDEAL</t>
        </is>
      </c>
    </row>
    <row r="909" hidden="1" s="180">
      <c r="A909" s="17" t="n">
        <v>45693</v>
      </c>
      <c r="B909" s="179" t="inlineStr">
        <is>
          <t>TINTAS E SOLVENTES - TINTAS E SOLVENTES (100,00%);</t>
        </is>
      </c>
      <c r="C909" s="8" t="n"/>
      <c r="D909" s="8" t="n">
        <v>1290</v>
      </c>
      <c r="E909" s="8" t="n">
        <v>81867.93999999996</v>
      </c>
      <c r="F909" s="213" t="inlineStr">
        <is>
          <t>TINTAS E SOLVENTES</t>
        </is>
      </c>
      <c r="G909" s="172">
        <f>YEAR(A909)</f>
        <v/>
      </c>
      <c r="H909" s="214">
        <f>MONTH(A909)</f>
        <v/>
      </c>
      <c r="I909" s="179">
        <f>INDEX(mês[],Consolidado!H909,2)</f>
        <v/>
      </c>
      <c r="J909" s="179" t="inlineStr">
        <is>
          <t>ITAU</t>
        </is>
      </c>
      <c r="K909" s="179" t="inlineStr">
        <is>
          <t>A IDEAL</t>
        </is>
      </c>
    </row>
    <row r="910" hidden="1" s="180">
      <c r="A910" s="17" t="n">
        <v>45693</v>
      </c>
      <c r="B910" s="179" t="inlineStr">
        <is>
          <t>TINTAS E SOLVENTES - TINTAS E SOLVENTES (100,00%);</t>
        </is>
      </c>
      <c r="C910" s="8" t="n"/>
      <c r="D910" s="8" t="n">
        <v>1482.5</v>
      </c>
      <c r="E910" s="8" t="n">
        <v>80385.43999999996</v>
      </c>
      <c r="F910" s="213" t="inlineStr">
        <is>
          <t>TINTAS E SOLVENTES</t>
        </is>
      </c>
      <c r="G910" s="172">
        <f>YEAR(A910)</f>
        <v/>
      </c>
      <c r="H910" s="214">
        <f>MONTH(A910)</f>
        <v/>
      </c>
      <c r="I910" s="179">
        <f>INDEX(mês[],Consolidado!H910,2)</f>
        <v/>
      </c>
      <c r="J910" s="179" t="inlineStr">
        <is>
          <t>ITAU</t>
        </is>
      </c>
      <c r="K910" s="179" t="inlineStr">
        <is>
          <t>A IDEAL</t>
        </is>
      </c>
    </row>
    <row r="911" hidden="1" s="180">
      <c r="A911" s="17" t="n">
        <v>45693</v>
      </c>
      <c r="B911" s="179" t="inlineStr">
        <is>
          <t xml:space="preserve"> - TINTAS E SOLVENTES (100,00%);</t>
        </is>
      </c>
      <c r="C911" s="8" t="n"/>
      <c r="D911" s="8" t="n">
        <v>2400</v>
      </c>
      <c r="E911" s="8" t="n">
        <v>77985.43999999996</v>
      </c>
      <c r="F911" s="213" t="inlineStr">
        <is>
          <t>TINTAS E SOLVENTES</t>
        </is>
      </c>
      <c r="G911" s="172">
        <f>YEAR(A911)</f>
        <v/>
      </c>
      <c r="H911" s="214">
        <f>MONTH(A911)</f>
        <v/>
      </c>
      <c r="I911" s="179">
        <f>INDEX(mês[],Consolidado!H911,2)</f>
        <v/>
      </c>
      <c r="J911" s="179" t="inlineStr">
        <is>
          <t>ITAU</t>
        </is>
      </c>
      <c r="K911" s="179" t="inlineStr">
        <is>
          <t>A IDEAL</t>
        </is>
      </c>
    </row>
    <row r="912" hidden="1" s="180">
      <c r="A912" s="17" t="n">
        <v>45693</v>
      </c>
      <c r="B912" s="179" t="inlineStr">
        <is>
          <t>SERVIÇO DE CONSULTORIA - SERVIÇOS DE CONSULTORIA  (100,00%);</t>
        </is>
      </c>
      <c r="C912" s="8" t="n"/>
      <c r="D912" s="8" t="n">
        <v>3918</v>
      </c>
      <c r="E912" s="8" t="n">
        <v>74067.43999999996</v>
      </c>
      <c r="F912" s="213" t="inlineStr">
        <is>
          <t xml:space="preserve">SERVIÇOS DE CONSULTORIA </t>
        </is>
      </c>
      <c r="G912" s="172">
        <f>YEAR(A912)</f>
        <v/>
      </c>
      <c r="H912" s="214">
        <f>MONTH(A912)</f>
        <v/>
      </c>
      <c r="I912" s="179">
        <f>INDEX(mês[],Consolidado!H912,2)</f>
        <v/>
      </c>
      <c r="J912" s="179" t="inlineStr">
        <is>
          <t>ITAU</t>
        </is>
      </c>
      <c r="K912" s="179" t="inlineStr">
        <is>
          <t>A IDEAL</t>
        </is>
      </c>
    </row>
    <row r="913" hidden="1" s="180">
      <c r="A913" s="17" t="n">
        <v>45693</v>
      </c>
      <c r="B913" s="179" t="inlineStr">
        <is>
          <t>CONTABILIDADE - CONTABILIDADE (100,00%);</t>
        </is>
      </c>
      <c r="C913" s="8" t="n"/>
      <c r="D913" s="8" t="n">
        <v>955.27</v>
      </c>
      <c r="E913" s="8" t="n">
        <v>73112.16999999995</v>
      </c>
      <c r="F913" s="213" t="inlineStr">
        <is>
          <t>HONORÁRIOS CONTÁBEIS</t>
        </is>
      </c>
      <c r="G913" s="172">
        <f>YEAR(A913)</f>
        <v/>
      </c>
      <c r="H913" s="214">
        <f>MONTH(A913)</f>
        <v/>
      </c>
      <c r="I913" s="179">
        <f>INDEX(mês[],Consolidado!H913,2)</f>
        <v/>
      </c>
      <c r="J913" s="179" t="inlineStr">
        <is>
          <t>ITAU</t>
        </is>
      </c>
      <c r="K913" s="179" t="inlineStr">
        <is>
          <t>A IDEAL</t>
        </is>
      </c>
    </row>
    <row r="914" hidden="1" s="180">
      <c r="A914" s="17" t="n">
        <v>45693</v>
      </c>
      <c r="B914" s="179" t="inlineStr">
        <is>
          <t>MANGUEIRAS E CONEXÕES - MANGUEIRAS / CONEXÕES (100,00%);</t>
        </is>
      </c>
      <c r="C914" s="8" t="n"/>
      <c r="D914" s="8" t="n">
        <v>200</v>
      </c>
      <c r="E914" s="8" t="n">
        <v>72912.16999999995</v>
      </c>
      <c r="F914" s="213" t="inlineStr">
        <is>
          <t>MANGUEIRAS / CONEXÕES</t>
        </is>
      </c>
      <c r="G914" s="172">
        <f>YEAR(A914)</f>
        <v/>
      </c>
      <c r="H914" s="214">
        <f>MONTH(A914)</f>
        <v/>
      </c>
      <c r="I914" s="179">
        <f>INDEX(mês[],Consolidado!H914,2)</f>
        <v/>
      </c>
      <c r="J914" s="179" t="inlineStr">
        <is>
          <t>ITAU</t>
        </is>
      </c>
      <c r="K914" s="179" t="inlineStr">
        <is>
          <t>A IDEAL</t>
        </is>
      </c>
    </row>
    <row r="915" hidden="1" s="180">
      <c r="A915" s="17" t="n">
        <v>45693</v>
      </c>
      <c r="B915" s="179" t="inlineStr">
        <is>
          <t>MANUTENÇÃO RANGER GILVAN - MANUTENÇÃO/PEÇAS  VEICULOS (100,00%);</t>
        </is>
      </c>
      <c r="C915" s="8" t="n"/>
      <c r="D915" s="8" t="n">
        <v>350</v>
      </c>
      <c r="E915" s="8" t="n">
        <v>72562.16999999995</v>
      </c>
      <c r="F915" s="213" t="inlineStr">
        <is>
          <t>MANUTENÇÃO/PEÇAS  VEICULOS</t>
        </is>
      </c>
      <c r="G915" s="172">
        <f>YEAR(A915)</f>
        <v/>
      </c>
      <c r="H915" s="214">
        <f>MONTH(A915)</f>
        <v/>
      </c>
      <c r="I915" s="179">
        <f>INDEX(mês[],Consolidado!H915,2)</f>
        <v/>
      </c>
      <c r="J915" s="179" t="inlineStr">
        <is>
          <t>ITAU</t>
        </is>
      </c>
      <c r="K915" s="179" t="inlineStr">
        <is>
          <t>A IDEAL</t>
        </is>
      </c>
    </row>
    <row r="916" hidden="1" s="180">
      <c r="A916" s="17" t="n">
        <v>45693</v>
      </c>
      <c r="B916" s="179" t="inlineStr">
        <is>
          <t>REMOVEDOR PASTOSO - TINTAS E SOLVENTES (100,00%);</t>
        </is>
      </c>
      <c r="C916" s="8" t="n"/>
      <c r="D916" s="8" t="n">
        <v>199.95</v>
      </c>
      <c r="E916" s="8" t="n">
        <v>72362.21999999996</v>
      </c>
      <c r="F916" s="213" t="inlineStr">
        <is>
          <t>TINTAS E SOLVENTES</t>
        </is>
      </c>
      <c r="G916" s="172">
        <f>YEAR(A916)</f>
        <v/>
      </c>
      <c r="H916" s="214">
        <f>MONTH(A916)</f>
        <v/>
      </c>
      <c r="I916" s="179">
        <f>INDEX(mês[],Consolidado!H916,2)</f>
        <v/>
      </c>
      <c r="J916" s="179" t="inlineStr">
        <is>
          <t>ITAU</t>
        </is>
      </c>
      <c r="K916" s="179" t="inlineStr">
        <is>
          <t>A IDEAL</t>
        </is>
      </c>
    </row>
    <row r="917" hidden="1" s="180">
      <c r="A917" s="17" t="n">
        <v>45693</v>
      </c>
      <c r="B917" s="179" t="inlineStr">
        <is>
          <t>TRANSFERENCIA CEF X ITAÚ - Transferência entre Bancos (100,00%);</t>
        </is>
      </c>
      <c r="C917" s="8" t="n">
        <v>31444.71</v>
      </c>
      <c r="E917" s="8" t="n">
        <v>103806.93</v>
      </c>
      <c r="F917" s="213" t="inlineStr">
        <is>
          <t>Transferência Recebida</t>
        </is>
      </c>
      <c r="G917" s="172">
        <f>YEAR(A917)</f>
        <v/>
      </c>
      <c r="H917" s="214">
        <f>MONTH(A917)</f>
        <v/>
      </c>
      <c r="I917" s="179">
        <f>INDEX(mês[],Consolidado!H917,2)</f>
        <v/>
      </c>
      <c r="J917" s="179" t="inlineStr">
        <is>
          <t>ITAU</t>
        </is>
      </c>
      <c r="K917" s="179" t="inlineStr">
        <is>
          <t>A IDEAL</t>
        </is>
      </c>
    </row>
    <row r="918" hidden="1" s="180">
      <c r="A918" s="17" t="n">
        <v>45693</v>
      </c>
      <c r="B918" s="179" t="inlineStr">
        <is>
          <t>TRANSFERENCIA ENTRE BANCOS ITAÚ X SAFRA - Transferência entre Bancos (100,00%);</t>
        </is>
      </c>
      <c r="C918" s="8" t="n"/>
      <c r="D918" s="8" t="n">
        <v>4334.84</v>
      </c>
      <c r="E918" s="8" t="n">
        <v>99472.08999999997</v>
      </c>
      <c r="F918" s="213" t="inlineStr">
        <is>
          <t>Transferência Emitida</t>
        </is>
      </c>
      <c r="G918" s="172">
        <f>YEAR(A918)</f>
        <v/>
      </c>
      <c r="H918" s="214">
        <f>MONTH(A918)</f>
        <v/>
      </c>
      <c r="I918" s="179">
        <f>INDEX(mês[],Consolidado!H918,2)</f>
        <v/>
      </c>
      <c r="J918" s="179" t="inlineStr">
        <is>
          <t>ITAU</t>
        </is>
      </c>
      <c r="K918" s="179" t="inlineStr">
        <is>
          <t>A IDEAL</t>
        </is>
      </c>
    </row>
    <row r="919" hidden="1" s="180">
      <c r="A919" s="17" t="n">
        <v>45693</v>
      </c>
      <c r="B919" s="179" t="inlineStr">
        <is>
          <t>REMOVEDOR PASTOSO - TINTAS E SOLVENTES (100,00%);</t>
        </is>
      </c>
      <c r="C919" s="8" t="n"/>
      <c r="D919" s="8" t="n">
        <v>138</v>
      </c>
      <c r="E919" s="8" t="n">
        <v>99334.08999999997</v>
      </c>
      <c r="F919" s="213" t="inlineStr">
        <is>
          <t>TINTAS E SOLVENTES</t>
        </is>
      </c>
      <c r="G919" s="172">
        <f>YEAR(A919)</f>
        <v/>
      </c>
      <c r="H919" s="214">
        <f>MONTH(A919)</f>
        <v/>
      </c>
      <c r="I919" s="179">
        <f>INDEX(mês[],Consolidado!H919,2)</f>
        <v/>
      </c>
      <c r="J919" s="179" t="inlineStr">
        <is>
          <t>ITAU</t>
        </is>
      </c>
      <c r="K919" s="179" t="inlineStr">
        <is>
          <t>A IDEAL</t>
        </is>
      </c>
    </row>
    <row r="920" hidden="1" s="180">
      <c r="A920" s="17" t="n">
        <v>45694</v>
      </c>
      <c r="B920" s="179" t="inlineStr">
        <is>
          <t>CORRIDA DE TAXI DA RODOVIÁRIA X CANTEIRO - TRANSPORTE DE COLABORADORES  (100,00%);</t>
        </is>
      </c>
      <c r="C920" s="8" t="n"/>
      <c r="D920" s="8" t="n">
        <v>50</v>
      </c>
      <c r="E920" s="8" t="n">
        <v>99284.08999999997</v>
      </c>
      <c r="F920" s="213" t="inlineStr">
        <is>
          <t xml:space="preserve">TRANSPORTE DE COLABORADORES </t>
        </is>
      </c>
      <c r="G920" s="172">
        <f>YEAR(A920)</f>
        <v/>
      </c>
      <c r="H920" s="214">
        <f>MONTH(A920)</f>
        <v/>
      </c>
      <c r="I920" s="179">
        <f>INDEX(mês[],Consolidado!H920,2)</f>
        <v/>
      </c>
      <c r="J920" s="179" t="inlineStr">
        <is>
          <t>ITAU</t>
        </is>
      </c>
      <c r="K920" s="179" t="inlineStr">
        <is>
          <t>A IDEAL</t>
        </is>
      </c>
    </row>
    <row r="921" hidden="1" s="180">
      <c r="A921" s="17" t="n">
        <v>45694</v>
      </c>
      <c r="B921" s="179" t="inlineStr">
        <is>
          <t>CLEVELAND C. LUCENA JR - PIX 002.178.061-71 - FRETE MATERIAIS E EQUIPAMENTOS (100,00%);</t>
        </is>
      </c>
      <c r="C921" s="8" t="n"/>
      <c r="D921" s="8" t="n">
        <v>2190.2</v>
      </c>
      <c r="E921" s="8" t="n">
        <v>97093.88999999997</v>
      </c>
      <c r="F921" s="213" t="inlineStr">
        <is>
          <t>FRETE MATERIAIS E EQUIPAMENTOS</t>
        </is>
      </c>
      <c r="G921" s="172">
        <f>YEAR(A921)</f>
        <v/>
      </c>
      <c r="H921" s="214">
        <f>MONTH(A921)</f>
        <v/>
      </c>
      <c r="I921" s="179">
        <f>INDEX(mês[],Consolidado!H921,2)</f>
        <v/>
      </c>
      <c r="J921" s="179" t="inlineStr">
        <is>
          <t>ITAU</t>
        </is>
      </c>
      <c r="K921" s="179" t="inlineStr">
        <is>
          <t>A IDEAL</t>
        </is>
      </c>
    </row>
    <row r="922" hidden="1" s="180">
      <c r="A922" s="17" t="n">
        <v>45694</v>
      </c>
      <c r="B922" s="179" t="inlineStr">
        <is>
          <t>GABRIELLE ELIAS DE FREITAS - PIX (64) 9 9259-1215 - FRETE TRANSPORTADORA (100,00%);</t>
        </is>
      </c>
      <c r="C922" s="8" t="n"/>
      <c r="D922" s="8" t="n">
        <v>180</v>
      </c>
      <c r="E922" s="8" t="n">
        <v>96913.88999999997</v>
      </c>
      <c r="F922" s="213" t="inlineStr">
        <is>
          <t>FRETE TRANSPORTADORA</t>
        </is>
      </c>
      <c r="G922" s="172">
        <f>YEAR(A922)</f>
        <v/>
      </c>
      <c r="H922" s="214">
        <f>MONTH(A922)</f>
        <v/>
      </c>
      <c r="I922" s="179">
        <f>INDEX(mês[],Consolidado!H922,2)</f>
        <v/>
      </c>
      <c r="J922" s="179" t="inlineStr">
        <is>
          <t>ITAU</t>
        </is>
      </c>
      <c r="K922" s="179" t="inlineStr">
        <is>
          <t>A IDEAL</t>
        </is>
      </c>
    </row>
    <row r="923" hidden="1" s="180">
      <c r="A923" s="17" t="n">
        <v>45694</v>
      </c>
      <c r="B923" s="179" t="inlineStr">
        <is>
          <t>MARIA DA FE VIDAL PASCOA - PIX 07.430.239/0004-93 - COMBUSTIVEL VEICULOS (100,00%);</t>
        </is>
      </c>
      <c r="C923" s="8" t="n"/>
      <c r="D923" s="8" t="n">
        <v>1500</v>
      </c>
      <c r="E923" s="8" t="n">
        <v>95413.88999999997</v>
      </c>
      <c r="F923" s="213" t="inlineStr">
        <is>
          <t>COMBUSTIVEL VEICULOS</t>
        </is>
      </c>
      <c r="G923" s="172">
        <f>YEAR(A923)</f>
        <v/>
      </c>
      <c r="H923" s="214">
        <f>MONTH(A923)</f>
        <v/>
      </c>
      <c r="I923" s="179">
        <f>INDEX(mês[],Consolidado!H923,2)</f>
        <v/>
      </c>
      <c r="J923" s="179" t="inlineStr">
        <is>
          <t>ITAU</t>
        </is>
      </c>
      <c r="K923" s="179" t="inlineStr">
        <is>
          <t>A IDEAL</t>
        </is>
      </c>
    </row>
    <row r="924" hidden="1" s="180">
      <c r="A924" s="17" t="n">
        <v>45694</v>
      </c>
      <c r="B924" s="179" t="inlineStr">
        <is>
          <t>LUCIMAR FRANCISCO DE SOUZA - PIX  (62) 9 8458-1214 - FRETE TRANSPORTADORA (100,00%);</t>
        </is>
      </c>
      <c r="C924" s="8" t="n"/>
      <c r="D924" s="8" t="n">
        <v>120</v>
      </c>
      <c r="E924" s="8" t="n">
        <v>95293.88999999997</v>
      </c>
      <c r="F924" s="213" t="inlineStr">
        <is>
          <t>FRETE TRANSPORTADORA</t>
        </is>
      </c>
      <c r="G924" s="172">
        <f>YEAR(A924)</f>
        <v/>
      </c>
      <c r="H924" s="214">
        <f>MONTH(A924)</f>
        <v/>
      </c>
      <c r="I924" s="179">
        <f>INDEX(mês[],Consolidado!H924,2)</f>
        <v/>
      </c>
      <c r="J924" s="179" t="inlineStr">
        <is>
          <t>ITAU</t>
        </is>
      </c>
      <c r="K924" s="179" t="inlineStr">
        <is>
          <t>A IDEAL</t>
        </is>
      </c>
    </row>
    <row r="925" hidden="1" s="180">
      <c r="A925" s="17" t="n">
        <v>45694</v>
      </c>
      <c r="B925" s="179" t="inlineStr">
        <is>
          <t>MANUTENÇÃO SERRA MARMORE - MANUTENÇÃO/PEÇAS MAQUINAS E EQUIPAMENTOS (100,00%);</t>
        </is>
      </c>
      <c r="C925" s="8" t="n"/>
      <c r="D925" s="8" t="n">
        <v>84</v>
      </c>
      <c r="E925" s="8" t="n">
        <v>95209.88999999997</v>
      </c>
      <c r="F925" s="213" t="inlineStr">
        <is>
          <t>MANUTENÇÃO/PEÇAS MAQUINAS E EQUIPAMENTOS</t>
        </is>
      </c>
      <c r="G925" s="172">
        <f>YEAR(A925)</f>
        <v/>
      </c>
      <c r="H925" s="214">
        <f>MONTH(A925)</f>
        <v/>
      </c>
      <c r="I925" s="179">
        <f>INDEX(mês[],Consolidado!H925,2)</f>
        <v/>
      </c>
      <c r="J925" s="179" t="inlineStr">
        <is>
          <t>ITAU</t>
        </is>
      </c>
      <c r="K925" s="179" t="inlineStr">
        <is>
          <t>A IDEAL</t>
        </is>
      </c>
    </row>
    <row r="926" hidden="1" s="180">
      <c r="A926" s="17" t="n">
        <v>45694</v>
      </c>
      <c r="B926" s="179" t="inlineStr">
        <is>
          <t>MATERIAL DE CONSUMO - LAMPADA - MATERIAIS DE CONSUMO EM OBRAS  (100,00%);</t>
        </is>
      </c>
      <c r="C926" s="8" t="n"/>
      <c r="D926" s="8" t="n">
        <v>24</v>
      </c>
      <c r="E926" s="8" t="n">
        <v>95185.88999999997</v>
      </c>
      <c r="F926" s="213" t="inlineStr">
        <is>
          <t xml:space="preserve">MATERIAIS DE CONSUMO EM OBRAS </t>
        </is>
      </c>
      <c r="G926" s="172">
        <f>YEAR(A926)</f>
        <v/>
      </c>
      <c r="H926" s="214">
        <f>MONTH(A926)</f>
        <v/>
      </c>
      <c r="I926" s="179">
        <f>INDEX(mês[],Consolidado!H926,2)</f>
        <v/>
      </c>
      <c r="J926" s="179" t="inlineStr">
        <is>
          <t>ITAU</t>
        </is>
      </c>
      <c r="K926" s="179" t="inlineStr">
        <is>
          <t>A IDEAL</t>
        </is>
      </c>
    </row>
    <row r="927" hidden="1" s="180">
      <c r="A927" s="17" t="n">
        <v>45694</v>
      </c>
      <c r="B927" s="179" t="inlineStr">
        <is>
          <t>REFEIÇÕES COLABORADORES - REFEIÇÕES COLABORADORES (100,00%);</t>
        </is>
      </c>
      <c r="C927" s="8" t="n"/>
      <c r="D927" s="8" t="n">
        <v>112</v>
      </c>
      <c r="E927" s="8" t="n">
        <v>95073.88999999997</v>
      </c>
      <c r="F927" s="213" t="inlineStr">
        <is>
          <t>REFEIÇÕES COLABORADORES</t>
        </is>
      </c>
      <c r="G927" s="172">
        <f>YEAR(A927)</f>
        <v/>
      </c>
      <c r="H927" s="214">
        <f>MONTH(A927)</f>
        <v/>
      </c>
      <c r="I927" s="179">
        <f>INDEX(mês[],Consolidado!H927,2)</f>
        <v/>
      </c>
      <c r="J927" s="179" t="inlineStr">
        <is>
          <t>ITAU</t>
        </is>
      </c>
      <c r="K927" s="179" t="inlineStr">
        <is>
          <t>A IDEAL</t>
        </is>
      </c>
    </row>
    <row r="928" hidden="1" s="180">
      <c r="A928" s="17" t="n">
        <v>45694</v>
      </c>
      <c r="B928" s="179" t="inlineStr">
        <is>
          <t>EXAME DEMISSIONAL EQUIPE PAULINO NEVES - EXAMES  (100,00%);</t>
        </is>
      </c>
      <c r="C928" s="8" t="n"/>
      <c r="D928" s="8" t="n">
        <v>1056.92</v>
      </c>
      <c r="E928" s="8" t="n">
        <v>94016.96999999997</v>
      </c>
      <c r="F928" s="213" t="inlineStr">
        <is>
          <t>EXAMES MÉDICOS</t>
        </is>
      </c>
      <c r="G928" s="172">
        <f>YEAR(A928)</f>
        <v/>
      </c>
      <c r="H928" s="214">
        <f>MONTH(A928)</f>
        <v/>
      </c>
      <c r="I928" s="179">
        <f>INDEX(mês[],Consolidado!H928,2)</f>
        <v/>
      </c>
      <c r="J928" s="179" t="inlineStr">
        <is>
          <t>ITAU</t>
        </is>
      </c>
      <c r="K928" s="179" t="inlineStr">
        <is>
          <t>A IDEAL</t>
        </is>
      </c>
    </row>
    <row r="929" hidden="1" s="180">
      <c r="A929" s="17" t="n">
        <v>45694</v>
      </c>
      <c r="B929" s="179" t="inlineStr">
        <is>
          <t>MOVEIS ALOJAMENTO - MOVEIS OBRAS  (100,00%);</t>
        </is>
      </c>
      <c r="C929" s="8" t="n"/>
      <c r="D929" s="8" t="n">
        <v>1550</v>
      </c>
      <c r="E929" s="8" t="n">
        <v>92466.96999999997</v>
      </c>
      <c r="F929" s="213" t="inlineStr">
        <is>
          <t xml:space="preserve">MOVEIS OBRAS </t>
        </is>
      </c>
      <c r="G929" s="172">
        <f>YEAR(A929)</f>
        <v/>
      </c>
      <c r="H929" s="214">
        <f>MONTH(A929)</f>
        <v/>
      </c>
      <c r="I929" s="179">
        <f>INDEX(mês[],Consolidado!H929,2)</f>
        <v/>
      </c>
      <c r="J929" s="179" t="inlineStr">
        <is>
          <t>ITAU</t>
        </is>
      </c>
      <c r="K929" s="179" t="inlineStr">
        <is>
          <t>A IDEAL</t>
        </is>
      </c>
    </row>
    <row r="930" hidden="1" s="180">
      <c r="A930" s="17" t="n">
        <v>45694</v>
      </c>
      <c r="B930" s="179" t="inlineStr">
        <is>
          <t>ULTIMO PAGAMENTO REVISÃO 02 MAQ. HIDROJATOS - MANUTENÇÃO/PEÇAS MAQUINAS E EQUIPAMENTOS (100,00%);</t>
        </is>
      </c>
      <c r="C930" s="8" t="n"/>
      <c r="D930" s="8" t="n">
        <v>2125</v>
      </c>
      <c r="E930" s="8" t="n">
        <v>90341.96999999997</v>
      </c>
      <c r="F930" s="213" t="inlineStr">
        <is>
          <t>MANUTENÇÃO/PEÇAS MAQUINAS E EQUIPAMENTOS</t>
        </is>
      </c>
      <c r="G930" s="172">
        <f>YEAR(A930)</f>
        <v/>
      </c>
      <c r="H930" s="214">
        <f>MONTH(A930)</f>
        <v/>
      </c>
      <c r="I930" s="179">
        <f>INDEX(mês[],Consolidado!H930,2)</f>
        <v/>
      </c>
      <c r="J930" s="179" t="inlineStr">
        <is>
          <t>ITAU</t>
        </is>
      </c>
      <c r="K930" s="179" t="inlineStr">
        <is>
          <t>A IDEAL</t>
        </is>
      </c>
    </row>
    <row r="931" hidden="1" s="180">
      <c r="A931" s="17" t="n">
        <v>45694</v>
      </c>
      <c r="B931" s="179" t="inlineStr">
        <is>
          <t>JUROS BANCÁRIOS - CONTA ITAÚ EDUARDO - JUROS BANCARIOS  (100,00%);</t>
        </is>
      </c>
      <c r="C931" s="8" t="n"/>
      <c r="D931" s="8" t="n">
        <v>87.61</v>
      </c>
      <c r="E931" s="8" t="n">
        <v>90254.35999999997</v>
      </c>
      <c r="F931" s="213" t="inlineStr">
        <is>
          <t>Juros Bancários</t>
        </is>
      </c>
      <c r="G931" s="172">
        <f>YEAR(A931)</f>
        <v/>
      </c>
      <c r="H931" s="214">
        <f>MONTH(A931)</f>
        <v/>
      </c>
      <c r="I931" s="179">
        <f>INDEX(mês[],Consolidado!H931,2)</f>
        <v/>
      </c>
      <c r="J931" s="179" t="inlineStr">
        <is>
          <t>ITAU</t>
        </is>
      </c>
      <c r="K931" s="179" t="inlineStr">
        <is>
          <t>A IDEAL</t>
        </is>
      </c>
    </row>
    <row r="932" hidden="1" s="180">
      <c r="A932" s="17" t="n">
        <v>45694</v>
      </c>
      <c r="B932" s="179" t="inlineStr">
        <is>
          <t>REMOVEDOR PASTOSO - TINTAS E SOLVENTES (100,00%);</t>
        </is>
      </c>
      <c r="C932" s="8" t="n"/>
      <c r="D932" s="8" t="n">
        <v>379.5</v>
      </c>
      <c r="E932" s="8" t="n">
        <v>89874.85999999997</v>
      </c>
      <c r="F932" s="213" t="inlineStr">
        <is>
          <t>TINTAS E SOLVENTES</t>
        </is>
      </c>
      <c r="G932" s="172">
        <f>YEAR(A932)</f>
        <v/>
      </c>
      <c r="H932" s="214">
        <f>MONTH(A932)</f>
        <v/>
      </c>
      <c r="I932" s="179">
        <f>INDEX(mês[],Consolidado!H932,2)</f>
        <v/>
      </c>
      <c r="J932" s="179" t="inlineStr">
        <is>
          <t>ITAU</t>
        </is>
      </c>
      <c r="K932" s="179" t="inlineStr">
        <is>
          <t>A IDEAL</t>
        </is>
      </c>
    </row>
    <row r="933" hidden="1" s="180">
      <c r="A933" s="17" t="n">
        <v>45694</v>
      </c>
      <c r="B933" s="179" t="inlineStr">
        <is>
          <t>PEDAGIOS RANGER GENILDO - PEDAGIOS  (100,00%);</t>
        </is>
      </c>
      <c r="C933" s="8" t="n"/>
      <c r="D933" s="8" t="n">
        <v>150</v>
      </c>
      <c r="E933" s="8" t="n">
        <v>89724.85999999997</v>
      </c>
      <c r="F933" s="213" t="inlineStr">
        <is>
          <t xml:space="preserve">PEDAGIOS </t>
        </is>
      </c>
      <c r="G933" s="172">
        <f>YEAR(A933)</f>
        <v/>
      </c>
      <c r="H933" s="214">
        <f>MONTH(A933)</f>
        <v/>
      </c>
      <c r="I933" s="179">
        <f>INDEX(mês[],Consolidado!H933,2)</f>
        <v/>
      </c>
      <c r="J933" s="179" t="inlineStr">
        <is>
          <t>ITAU</t>
        </is>
      </c>
      <c r="K933" s="179" t="inlineStr">
        <is>
          <t>A IDEAL</t>
        </is>
      </c>
    </row>
    <row r="934" hidden="1" s="180">
      <c r="A934" s="17" t="n">
        <v>45694</v>
      </c>
      <c r="B934" s="179" t="inlineStr">
        <is>
          <t>TRANSFERÊNCIA ENTRE BANCOS ITAÚ X CEF - Transferência entre Bancos (100,00%);</t>
        </is>
      </c>
      <c r="C934" s="8" t="n"/>
      <c r="D934" s="8" t="n">
        <v>370205.08</v>
      </c>
      <c r="E934" s="8" t="n">
        <v>-280480.22</v>
      </c>
      <c r="F934" s="213" t="inlineStr">
        <is>
          <t>Transferência Emitida</t>
        </is>
      </c>
      <c r="G934" s="172">
        <f>YEAR(A934)</f>
        <v/>
      </c>
      <c r="H934" s="214">
        <f>MONTH(A934)</f>
        <v/>
      </c>
      <c r="I934" s="179">
        <f>INDEX(mês[],Consolidado!H934,2)</f>
        <v/>
      </c>
      <c r="J934" s="179" t="inlineStr">
        <is>
          <t>ITAU</t>
        </is>
      </c>
      <c r="K934" s="179" t="inlineStr">
        <is>
          <t>A IDEAL</t>
        </is>
      </c>
    </row>
    <row r="935" hidden="1" s="180">
      <c r="A935" s="17" t="n">
        <v>45694</v>
      </c>
      <c r="B935" s="179" t="inlineStr">
        <is>
          <t>TRANSFERÊNCIA ENTRE BANCOS ITAÚ X CEF - Transferência entre Bancos (100,00%);</t>
        </is>
      </c>
      <c r="C935" s="8" t="n"/>
      <c r="D935" s="8" t="n">
        <v>20000</v>
      </c>
      <c r="E935" s="8" t="n">
        <v>-300480.22</v>
      </c>
      <c r="F935" s="213" t="inlineStr">
        <is>
          <t>Transferência Emitida</t>
        </is>
      </c>
      <c r="G935" s="172">
        <f>YEAR(A935)</f>
        <v/>
      </c>
      <c r="H935" s="214">
        <f>MONTH(A935)</f>
        <v/>
      </c>
      <c r="I935" s="179">
        <f>INDEX(mês[],Consolidado!H935,2)</f>
        <v/>
      </c>
      <c r="J935" s="179" t="inlineStr">
        <is>
          <t>ITAU</t>
        </is>
      </c>
      <c r="K935" s="179" t="inlineStr">
        <is>
          <t>A IDEAL</t>
        </is>
      </c>
    </row>
    <row r="936" hidden="1" s="180">
      <c r="A936" s="17" t="n">
        <v>45694</v>
      </c>
      <c r="B936" s="179" t="inlineStr">
        <is>
          <t>TRANSFERÊNCIA ENTRE BANCOS ITAÚ ANDAIMES X ITAÚ - Transferência entre Bancos (100,00%);</t>
        </is>
      </c>
      <c r="C936" s="8" t="n">
        <v>450000</v>
      </c>
      <c r="E936" s="8" t="n">
        <v>149519.78</v>
      </c>
      <c r="F936" s="213" t="inlineStr">
        <is>
          <t>Transferência Recebida</t>
        </is>
      </c>
      <c r="G936" s="172">
        <f>YEAR(A936)</f>
        <v/>
      </c>
      <c r="H936" s="214">
        <f>MONTH(A936)</f>
        <v/>
      </c>
      <c r="I936" s="179">
        <f>INDEX(mês[],Consolidado!H936,2)</f>
        <v/>
      </c>
      <c r="J936" s="179" t="inlineStr">
        <is>
          <t>ITAU</t>
        </is>
      </c>
      <c r="K936" s="179" t="inlineStr">
        <is>
          <t>A IDEAL</t>
        </is>
      </c>
    </row>
    <row r="937" hidden="1" s="180">
      <c r="A937" s="17" t="n">
        <v>45694</v>
      </c>
      <c r="B937" s="179" t="inlineStr">
        <is>
          <t>JUROS BANCÁRIOS - JUROS BANCARIOS  (100,00%);</t>
        </is>
      </c>
      <c r="C937" s="8" t="n"/>
      <c r="D937" s="8" t="n">
        <v>3426</v>
      </c>
      <c r="E937" s="8" t="n">
        <v>146093.78</v>
      </c>
      <c r="F937" s="213" t="inlineStr">
        <is>
          <t>Juros Bancários</t>
        </is>
      </c>
      <c r="G937" s="172">
        <f>YEAR(A937)</f>
        <v/>
      </c>
      <c r="H937" s="214">
        <f>MONTH(A937)</f>
        <v/>
      </c>
      <c r="I937" s="179">
        <f>INDEX(mês[],Consolidado!H937,2)</f>
        <v/>
      </c>
      <c r="J937" s="179" t="inlineStr">
        <is>
          <t>ITAU</t>
        </is>
      </c>
      <c r="K937" s="179" t="inlineStr">
        <is>
          <t>A IDEAL</t>
        </is>
      </c>
    </row>
    <row r="938" hidden="1" s="180">
      <c r="A938" s="17" t="n">
        <v>45694</v>
      </c>
      <c r="B938" s="179" t="inlineStr">
        <is>
          <t>FOLHA PAGAMENTO REF. 01/2025 - SALARIO (100,00%);</t>
        </is>
      </c>
      <c r="C938" s="8" t="n"/>
      <c r="D938" s="8" t="n">
        <v>94206.20000000001</v>
      </c>
      <c r="E938" s="8" t="n">
        <v>51887.57999999996</v>
      </c>
      <c r="F938" s="213" t="inlineStr">
        <is>
          <t>SALARIO</t>
        </is>
      </c>
      <c r="G938" s="172">
        <f>YEAR(A938)</f>
        <v/>
      </c>
      <c r="H938" s="214">
        <f>MONTH(A938)</f>
        <v/>
      </c>
      <c r="I938" s="179">
        <f>INDEX(mês[],Consolidado!H938,2)</f>
        <v/>
      </c>
      <c r="J938" s="179" t="inlineStr">
        <is>
          <t>ITAU</t>
        </is>
      </c>
      <c r="K938" s="179" t="inlineStr">
        <is>
          <t>A IDEAL</t>
        </is>
      </c>
    </row>
    <row r="939" hidden="1" s="180">
      <c r="A939" s="17" t="n">
        <v>45695</v>
      </c>
      <c r="B939" s="179" t="inlineStr">
        <is>
          <t>CREA ANGLO AMERICA NIQUELANDIA - GO - SERVIÇO CREA ANUIDADE (100,00%);</t>
        </is>
      </c>
      <c r="C939" s="8" t="n"/>
      <c r="D939" s="8" t="n">
        <v>271.47</v>
      </c>
      <c r="E939" s="8" t="n">
        <v>51616.10999999996</v>
      </c>
      <c r="F939" s="213" t="inlineStr">
        <is>
          <t>SERVIÇO CREA ANUIDADE</t>
        </is>
      </c>
      <c r="G939" s="172">
        <f>YEAR(A939)</f>
        <v/>
      </c>
      <c r="H939" s="214">
        <f>MONTH(A939)</f>
        <v/>
      </c>
      <c r="I939" s="179">
        <f>INDEX(mês[],Consolidado!H939,2)</f>
        <v/>
      </c>
      <c r="J939" s="179" t="inlineStr">
        <is>
          <t>ITAU</t>
        </is>
      </c>
      <c r="K939" s="179" t="inlineStr">
        <is>
          <t>A IDEAL</t>
        </is>
      </c>
    </row>
    <row r="940" hidden="1" s="180">
      <c r="A940" s="17" t="n">
        <v>45695</v>
      </c>
      <c r="B940" s="179" t="inlineStr">
        <is>
          <t>SINDICATO - SINDICATO  (100,00%);</t>
        </is>
      </c>
      <c r="C940" s="8" t="n"/>
      <c r="D940" s="8" t="n">
        <v>421.01</v>
      </c>
      <c r="E940" s="8" t="n">
        <v>51195.09999999995</v>
      </c>
      <c r="F940" s="213" t="inlineStr">
        <is>
          <t xml:space="preserve">SINDICATO </t>
        </is>
      </c>
      <c r="G940" s="172">
        <f>YEAR(A940)</f>
        <v/>
      </c>
      <c r="H940" s="214">
        <f>MONTH(A940)</f>
        <v/>
      </c>
      <c r="I940" s="179">
        <f>INDEX(mês[],Consolidado!H940,2)</f>
        <v/>
      </c>
      <c r="J940" s="179" t="inlineStr">
        <is>
          <t>ITAU</t>
        </is>
      </c>
      <c r="K940" s="179" t="inlineStr">
        <is>
          <t>A IDEAL</t>
        </is>
      </c>
    </row>
    <row r="941" hidden="1" s="180">
      <c r="A941" s="17" t="n">
        <v>45695</v>
      </c>
      <c r="B941" s="179" t="inlineStr">
        <is>
          <t>SALARIO MURILO REF. 01/2025 - SALARIO (100,00%);</t>
        </is>
      </c>
      <c r="C941" s="8" t="n"/>
      <c r="D941" s="8" t="n">
        <v>150</v>
      </c>
      <c r="E941" s="8" t="n">
        <v>51045.09999999995</v>
      </c>
      <c r="F941" s="213" t="inlineStr">
        <is>
          <t>SALARIO</t>
        </is>
      </c>
      <c r="G941" s="172">
        <f>YEAR(A941)</f>
        <v/>
      </c>
      <c r="H941" s="214">
        <f>MONTH(A941)</f>
        <v/>
      </c>
      <c r="I941" s="179">
        <f>INDEX(mês[],Consolidado!H941,2)</f>
        <v/>
      </c>
      <c r="J941" s="179" t="inlineStr">
        <is>
          <t>ITAU</t>
        </is>
      </c>
      <c r="K941" s="179" t="inlineStr">
        <is>
          <t>A IDEAL</t>
        </is>
      </c>
    </row>
    <row r="942" hidden="1" s="180">
      <c r="A942" s="17" t="n">
        <v>45695</v>
      </c>
      <c r="B942" s="179" t="inlineStr">
        <is>
          <t>M. A. S. GOMES - HOTEL - PIX 07.062.068/0001-44 - HOTEL COLABORADORES  (100,00%);</t>
        </is>
      </c>
      <c r="C942" s="8" t="n"/>
      <c r="D942" s="8" t="n">
        <v>345</v>
      </c>
      <c r="E942" s="8" t="n">
        <v>50700.09999999995</v>
      </c>
      <c r="F942" s="213" t="inlineStr">
        <is>
          <t xml:space="preserve">HOTEL COLABORADORES </t>
        </is>
      </c>
      <c r="G942" s="172">
        <f>YEAR(A942)</f>
        <v/>
      </c>
      <c r="H942" s="214">
        <f>MONTH(A942)</f>
        <v/>
      </c>
      <c r="I942" s="179">
        <f>INDEX(mês[],Consolidado!H942,2)</f>
        <v/>
      </c>
      <c r="J942" s="179" t="inlineStr">
        <is>
          <t>ITAU</t>
        </is>
      </c>
      <c r="K942" s="179" t="inlineStr">
        <is>
          <t>A IDEAL</t>
        </is>
      </c>
    </row>
    <row r="943" hidden="1" s="180">
      <c r="A943" s="17" t="n">
        <v>45695</v>
      </c>
      <c r="B943" s="179" t="inlineStr">
        <is>
          <t>INDUSTRIALLY ALIMENTAÇÃO - PIX 11.936.947/0001-25 - REFEIÇÕES COLABORADORES (100,00%);</t>
        </is>
      </c>
      <c r="C943" s="8" t="n"/>
      <c r="D943" s="8" t="n">
        <v>8032.5</v>
      </c>
      <c r="E943" s="8" t="n">
        <v>42667.59999999995</v>
      </c>
      <c r="F943" s="213" t="inlineStr">
        <is>
          <t>REFEIÇÕES COLABORADORES</t>
        </is>
      </c>
      <c r="G943" s="172">
        <f>YEAR(A943)</f>
        <v/>
      </c>
      <c r="H943" s="214">
        <f>MONTH(A943)</f>
        <v/>
      </c>
      <c r="I943" s="179">
        <f>INDEX(mês[],Consolidado!H943,2)</f>
        <v/>
      </c>
      <c r="J943" s="179" t="inlineStr">
        <is>
          <t>ITAU</t>
        </is>
      </c>
      <c r="K943" s="179" t="inlineStr">
        <is>
          <t>A IDEAL</t>
        </is>
      </c>
    </row>
    <row r="944" hidden="1" s="180">
      <c r="A944" s="17" t="n">
        <v>45695</v>
      </c>
      <c r="B944" s="179" t="inlineStr">
        <is>
          <t>SERGIO - PIX 006.626.551-76 - FRETE TRANSPORTADORA (100,00%);</t>
        </is>
      </c>
      <c r="C944" s="8" t="n"/>
      <c r="D944" s="8" t="n">
        <v>480</v>
      </c>
      <c r="E944" s="8" t="n">
        <v>42187.59999999995</v>
      </c>
      <c r="F944" s="213" t="inlineStr">
        <is>
          <t>FRETE TRANSPORTADORA</t>
        </is>
      </c>
      <c r="G944" s="172">
        <f>YEAR(A944)</f>
        <v/>
      </c>
      <c r="H944" s="214">
        <f>MONTH(A944)</f>
        <v/>
      </c>
      <c r="I944" s="179">
        <f>INDEX(mês[],Consolidado!H944,2)</f>
        <v/>
      </c>
      <c r="J944" s="179" t="inlineStr">
        <is>
          <t>ITAU</t>
        </is>
      </c>
      <c r="K944" s="179" t="inlineStr">
        <is>
          <t>A IDEAL</t>
        </is>
      </c>
    </row>
    <row r="945" hidden="1" s="180">
      <c r="A945" s="17" t="n">
        <v>45695</v>
      </c>
      <c r="B945" s="179" t="inlineStr">
        <is>
          <t>RODRIGO DANIEL DA CONCEIÇÃO - PIX 017.143.291-60 - MANUTENÇÃO/PEÇAS MAQUINAS E EQUIPAMENTOS (100,00%);</t>
        </is>
      </c>
      <c r="C945" s="8" t="n"/>
      <c r="D945" s="8" t="n">
        <v>150</v>
      </c>
      <c r="E945" s="8" t="n">
        <v>42037.59999999995</v>
      </c>
      <c r="F945" s="213" t="inlineStr">
        <is>
          <t>MANUTENÇÃO/PEÇAS MAQUINAS E EQUIPAMENTOS</t>
        </is>
      </c>
      <c r="G945" s="172">
        <f>YEAR(A945)</f>
        <v/>
      </c>
      <c r="H945" s="214">
        <f>MONTH(A945)</f>
        <v/>
      </c>
      <c r="I945" s="179">
        <f>INDEX(mês[],Consolidado!H945,2)</f>
        <v/>
      </c>
      <c r="J945" s="179" t="inlineStr">
        <is>
          <t>ITAU</t>
        </is>
      </c>
      <c r="K945" s="179" t="inlineStr">
        <is>
          <t>A IDEAL</t>
        </is>
      </c>
    </row>
    <row r="946" hidden="1" s="180">
      <c r="A946" s="17" t="n">
        <v>45695</v>
      </c>
      <c r="B946" s="179" t="inlineStr">
        <is>
          <t>LIMPEZA ALOJAMENTO - SERVIÇO LIMPEZA ALOJAMENTO/ESCRITORIO (100,00%);</t>
        </is>
      </c>
      <c r="C946" s="8" t="n"/>
      <c r="D946" s="8" t="n">
        <v>150</v>
      </c>
      <c r="E946" s="8" t="n">
        <v>41887.59999999995</v>
      </c>
      <c r="F946" s="213" t="inlineStr">
        <is>
          <t>SERVIÇO LIMPEZA ALOJAMENTO/ESCRITORIO</t>
        </is>
      </c>
      <c r="G946" s="172">
        <f>YEAR(A946)</f>
        <v/>
      </c>
      <c r="H946" s="214">
        <f>MONTH(A946)</f>
        <v/>
      </c>
      <c r="I946" s="179">
        <f>INDEX(mês[],Consolidado!H946,2)</f>
        <v/>
      </c>
      <c r="J946" s="179" t="inlineStr">
        <is>
          <t>ITAU</t>
        </is>
      </c>
      <c r="K946" s="179" t="inlineStr">
        <is>
          <t>A IDEAL</t>
        </is>
      </c>
    </row>
    <row r="947" hidden="1" s="180">
      <c r="A947" s="17" t="n">
        <v>45695</v>
      </c>
      <c r="B947" s="179" t="inlineStr">
        <is>
          <t>NATHALIA MADALENA GONCALVES - PIX 040.372.701-45 - SALARIO (100,00%);</t>
        </is>
      </c>
      <c r="C947" s="8" t="n"/>
      <c r="D947" s="8" t="n">
        <v>2500</v>
      </c>
      <c r="E947" s="8" t="n">
        <v>39387.59999999995</v>
      </c>
      <c r="F947" s="213" t="inlineStr">
        <is>
          <t>SALARIO</t>
        </is>
      </c>
      <c r="G947" s="172">
        <f>YEAR(A947)</f>
        <v/>
      </c>
      <c r="H947" s="214">
        <f>MONTH(A947)</f>
        <v/>
      </c>
      <c r="I947" s="179">
        <f>INDEX(mês[],Consolidado!H947,2)</f>
        <v/>
      </c>
      <c r="J947" s="179" t="inlineStr">
        <is>
          <t>ITAU</t>
        </is>
      </c>
      <c r="K947" s="179" t="inlineStr">
        <is>
          <t>A IDEAL</t>
        </is>
      </c>
    </row>
    <row r="948" hidden="1" s="180">
      <c r="A948" s="17" t="n">
        <v>45695</v>
      </c>
      <c r="B948" s="179" t="inlineStr">
        <is>
          <t>MAQSS TREINAMENTOS LTDA - PIX 17.975.027/0002-83 / AG 301 OP 003 C/C 2082-7 - CURSOS / TREINAMENTOS  (100,00%);</t>
        </is>
      </c>
      <c r="C948" s="8" t="n"/>
      <c r="D948" s="8" t="n">
        <v>600</v>
      </c>
      <c r="E948" s="8" t="n">
        <v>38787.59999999995</v>
      </c>
      <c r="F948" s="213" t="inlineStr">
        <is>
          <t xml:space="preserve">CURSOS / TREINAMENTOS </t>
        </is>
      </c>
      <c r="G948" s="172">
        <f>YEAR(A948)</f>
        <v/>
      </c>
      <c r="H948" s="214">
        <f>MONTH(A948)</f>
        <v/>
      </c>
      <c r="I948" s="179">
        <f>INDEX(mês[],Consolidado!H948,2)</f>
        <v/>
      </c>
      <c r="J948" s="179" t="inlineStr">
        <is>
          <t>ITAU</t>
        </is>
      </c>
      <c r="K948" s="179" t="inlineStr">
        <is>
          <t>A IDEAL</t>
        </is>
      </c>
    </row>
    <row r="949" hidden="1" s="180">
      <c r="A949" s="17" t="n">
        <v>45695</v>
      </c>
      <c r="B949" s="179" t="inlineStr">
        <is>
          <t>REFEIÇÕES COLABORADORES - REFEIÇÕES COLABORADORES (100,00%);</t>
        </is>
      </c>
      <c r="C949" s="8" t="n"/>
      <c r="D949" s="8" t="n">
        <v>96</v>
      </c>
      <c r="E949" s="8" t="n">
        <v>38691.59999999995</v>
      </c>
      <c r="F949" s="213" t="inlineStr">
        <is>
          <t>REFEIÇÕES COLABORADORES</t>
        </is>
      </c>
      <c r="G949" s="172">
        <f>YEAR(A949)</f>
        <v/>
      </c>
      <c r="H949" s="214">
        <f>MONTH(A949)</f>
        <v/>
      </c>
      <c r="I949" s="179">
        <f>INDEX(mês[],Consolidado!H949,2)</f>
        <v/>
      </c>
      <c r="J949" s="179" t="inlineStr">
        <is>
          <t>ITAU</t>
        </is>
      </c>
      <c r="K949" s="179" t="inlineStr">
        <is>
          <t>A IDEAL</t>
        </is>
      </c>
    </row>
    <row r="950" hidden="1" s="180">
      <c r="A950" s="17" t="n">
        <v>45695</v>
      </c>
      <c r="B950" s="179" t="inlineStr">
        <is>
          <t>DESPESAS VIAGEM AABA - COMBUSTIVEL VEICULOS (71,97%);
REFEIÇÕES COLABORADORES (28,03%);</t>
        </is>
      </c>
      <c r="C950" s="8" t="n"/>
      <c r="D950" s="8" t="n">
        <v>296.51</v>
      </c>
      <c r="E950" s="8" t="n">
        <v>38395.08999999995</v>
      </c>
      <c r="F950" s="213" t="inlineStr">
        <is>
          <t>COMBUSTIVEL VEICULOS</t>
        </is>
      </c>
      <c r="G950" s="172">
        <f>YEAR(A950)</f>
        <v/>
      </c>
      <c r="H950" s="214">
        <f>MONTH(A950)</f>
        <v/>
      </c>
      <c r="I950" s="179">
        <f>INDEX(mês[],Consolidado!H950,2)</f>
        <v/>
      </c>
      <c r="J950" s="179" t="inlineStr">
        <is>
          <t>ITAU</t>
        </is>
      </c>
      <c r="K950" s="179" t="inlineStr">
        <is>
          <t>A IDEAL</t>
        </is>
      </c>
    </row>
    <row r="951" hidden="1" s="180">
      <c r="A951" s="17" t="n">
        <v>45695</v>
      </c>
      <c r="B951" s="179" t="inlineStr">
        <is>
          <t>DESPESAS VIAGEM AABA - COMBUSTIVEL VEICULOS (71,97%);
REFEIÇÕES COLABORADORES (28,03%);</t>
        </is>
      </c>
      <c r="C951" s="8" t="n"/>
      <c r="D951" s="8" t="n">
        <v>115.49</v>
      </c>
      <c r="E951" s="8" t="n">
        <v>38279.59999999995</v>
      </c>
      <c r="F951" s="213" t="inlineStr">
        <is>
          <t>REFEIÇÕES COLABORADORES</t>
        </is>
      </c>
      <c r="G951" s="172">
        <f>YEAR(A951)</f>
        <v/>
      </c>
      <c r="H951" s="214">
        <f>MONTH(A951)</f>
        <v/>
      </c>
      <c r="I951" s="179">
        <f>INDEX(mês[],Consolidado!H951,2)</f>
        <v/>
      </c>
      <c r="J951" s="179" t="inlineStr">
        <is>
          <t>ITAU</t>
        </is>
      </c>
      <c r="K951" s="179" t="inlineStr">
        <is>
          <t>A IDEAL</t>
        </is>
      </c>
    </row>
    <row r="952" hidden="1" s="180">
      <c r="A952" s="17" t="n">
        <v>45695</v>
      </c>
      <c r="B952" s="179" t="inlineStr">
        <is>
          <t>LEILA ELIAS DA SILVA - PIX (64) 9 8424-8021 - MOVEIS OBRAS  (100,00%);</t>
        </is>
      </c>
      <c r="C952" s="8" t="n"/>
      <c r="D952" s="8" t="n">
        <v>650</v>
      </c>
      <c r="E952" s="8" t="n">
        <v>37629.59999999995</v>
      </c>
      <c r="F952" s="213" t="inlineStr">
        <is>
          <t xml:space="preserve">MOVEIS OBRAS </t>
        </is>
      </c>
      <c r="G952" s="172">
        <f>YEAR(A952)</f>
        <v/>
      </c>
      <c r="H952" s="214">
        <f>MONTH(A952)</f>
        <v/>
      </c>
      <c r="I952" s="179">
        <f>INDEX(mês[],Consolidado!H952,2)</f>
        <v/>
      </c>
      <c r="J952" s="179" t="inlineStr">
        <is>
          <t>ITAU</t>
        </is>
      </c>
      <c r="K952" s="179" t="inlineStr">
        <is>
          <t>A IDEAL</t>
        </is>
      </c>
    </row>
    <row r="953" hidden="1" s="180">
      <c r="A953" s="17" t="n">
        <v>45695</v>
      </c>
      <c r="B953" s="179" t="inlineStr">
        <is>
          <t>ERALDO JOSÉ ALVES - ACERTO RESCISORIOS  (100,00%);</t>
        </is>
      </c>
      <c r="C953" s="8" t="n"/>
      <c r="D953" s="8" t="n">
        <v>15213.77</v>
      </c>
      <c r="E953" s="8" t="n">
        <v>22415.82999999996</v>
      </c>
      <c r="F953" s="213" t="inlineStr">
        <is>
          <t xml:space="preserve">ACERTO RESCISORIOS </t>
        </is>
      </c>
      <c r="G953" s="172">
        <f>YEAR(A953)</f>
        <v/>
      </c>
      <c r="H953" s="214">
        <f>MONTH(A953)</f>
        <v/>
      </c>
      <c r="I953" s="179">
        <f>INDEX(mês[],Consolidado!H953,2)</f>
        <v/>
      </c>
      <c r="J953" s="179" t="inlineStr">
        <is>
          <t>ITAU</t>
        </is>
      </c>
      <c r="K953" s="179" t="inlineStr">
        <is>
          <t>A IDEAL</t>
        </is>
      </c>
    </row>
    <row r="954" hidden="1" s="180">
      <c r="A954" s="17" t="n">
        <v>45695</v>
      </c>
      <c r="B954" s="179" t="inlineStr">
        <is>
          <t>ALFREDO HENRIQUE DA SILVA CHAVES - ACERTO RESCISORIOS  (100,00%);</t>
        </is>
      </c>
      <c r="C954" s="8" t="n"/>
      <c r="D954" s="8" t="n">
        <v>12460.32</v>
      </c>
      <c r="E954" s="8" t="n">
        <v>9955.509999999958</v>
      </c>
      <c r="F954" s="213" t="inlineStr">
        <is>
          <t xml:space="preserve">ACERTO RESCISORIOS </t>
        </is>
      </c>
      <c r="G954" s="172">
        <f>YEAR(A954)</f>
        <v/>
      </c>
      <c r="H954" s="214">
        <f>MONTH(A954)</f>
        <v/>
      </c>
      <c r="I954" s="179">
        <f>INDEX(mês[],Consolidado!H954,2)</f>
        <v/>
      </c>
      <c r="J954" s="179" t="inlineStr">
        <is>
          <t>ITAU</t>
        </is>
      </c>
      <c r="K954" s="179" t="inlineStr">
        <is>
          <t>A IDEAL</t>
        </is>
      </c>
    </row>
    <row r="955" hidden="1" s="180">
      <c r="A955" s="17" t="n">
        <v>45695</v>
      </c>
      <c r="B955" s="179" t="inlineStr">
        <is>
          <t>REFEIÇÕES COLBORADORES 07/02 A 15/02/25 - REFEIÇÕES COLABORADORES (100,00%);</t>
        </is>
      </c>
      <c r="C955" s="8" t="n"/>
      <c r="D955" s="8" t="n">
        <v>1935</v>
      </c>
      <c r="E955" s="8" t="n">
        <v>8020.509999999958</v>
      </c>
      <c r="F955" s="213" t="inlineStr">
        <is>
          <t>REFEIÇÕES COLABORADORES</t>
        </is>
      </c>
      <c r="G955" s="172">
        <f>YEAR(A955)</f>
        <v/>
      </c>
      <c r="H955" s="214">
        <f>MONTH(A955)</f>
        <v/>
      </c>
      <c r="I955" s="179">
        <f>INDEX(mês[],Consolidado!H955,2)</f>
        <v/>
      </c>
      <c r="J955" s="179" t="inlineStr">
        <is>
          <t>ITAU</t>
        </is>
      </c>
      <c r="K955" s="179" t="inlineStr">
        <is>
          <t>A IDEAL</t>
        </is>
      </c>
    </row>
    <row r="956" hidden="1" s="180">
      <c r="A956" s="17" t="n">
        <v>45695</v>
      </c>
      <c r="B956" s="179" t="inlineStr">
        <is>
          <t>REFEIÇÕES COLABORADORES - GILVAN BATISTA - REFEIÇÕES COLABORADORES (100,00%);</t>
        </is>
      </c>
      <c r="C956" s="8" t="n"/>
      <c r="D956" s="8" t="n">
        <v>412.5</v>
      </c>
      <c r="E956" s="8" t="n">
        <v>7608.009999999958</v>
      </c>
      <c r="F956" s="213" t="inlineStr">
        <is>
          <t>REFEIÇÕES COLABORADORES</t>
        </is>
      </c>
      <c r="G956" s="172">
        <f>YEAR(A956)</f>
        <v/>
      </c>
      <c r="H956" s="214">
        <f>MONTH(A956)</f>
        <v/>
      </c>
      <c r="I956" s="179">
        <f>INDEX(mês[],Consolidado!H956,2)</f>
        <v/>
      </c>
      <c r="J956" s="179" t="inlineStr">
        <is>
          <t>ITAU</t>
        </is>
      </c>
      <c r="K956" s="179" t="inlineStr">
        <is>
          <t>A IDEAL</t>
        </is>
      </c>
    </row>
    <row r="957" hidden="1" s="180">
      <c r="A957" s="17" t="n">
        <v>45695</v>
      </c>
      <c r="B957" s="179" t="inlineStr">
        <is>
          <t>LOCAÇÃO MUNCK ENTREGA E RETIRADA INTERCALARES ETERNIT - LOCAÇÃO MUNCK / GUINDASTES (100,00%);</t>
        </is>
      </c>
      <c r="C957" s="8" t="n"/>
      <c r="D957" s="8" t="n">
        <v>2000</v>
      </c>
      <c r="E957" s="8" t="n">
        <v>5608.009999999958</v>
      </c>
      <c r="F957" s="213" t="inlineStr">
        <is>
          <t>LOCAÇÃO MUNCK / GUINDASTES</t>
        </is>
      </c>
      <c r="G957" s="172">
        <f>YEAR(A957)</f>
        <v/>
      </c>
      <c r="H957" s="214">
        <f>MONTH(A957)</f>
        <v/>
      </c>
      <c r="I957" s="179">
        <f>INDEX(mês[],Consolidado!H957,2)</f>
        <v/>
      </c>
      <c r="J957" s="179" t="inlineStr">
        <is>
          <t>ITAU</t>
        </is>
      </c>
      <c r="K957" s="179" t="inlineStr">
        <is>
          <t>A IDEAL</t>
        </is>
      </c>
    </row>
    <row r="958" hidden="1" s="180">
      <c r="A958" s="17" t="n">
        <v>45695</v>
      </c>
      <c r="B958" s="179" t="inlineStr">
        <is>
          <t>02 CAMINHÕES DE AREIA - ABRASIVOS (100,00%);</t>
        </is>
      </c>
      <c r="C958" s="8" t="n"/>
      <c r="D958" s="8" t="n">
        <v>2000</v>
      </c>
      <c r="E958" s="8" t="n">
        <v>3608.009999999958</v>
      </c>
      <c r="F958" s="213" t="inlineStr">
        <is>
          <t>ABRASIVOS</t>
        </is>
      </c>
      <c r="G958" s="172">
        <f>YEAR(A958)</f>
        <v/>
      </c>
      <c r="H958" s="214">
        <f>MONTH(A958)</f>
        <v/>
      </c>
      <c r="I958" s="179">
        <f>INDEX(mês[],Consolidado!H958,2)</f>
        <v/>
      </c>
      <c r="J958" s="179" t="inlineStr">
        <is>
          <t>ITAU</t>
        </is>
      </c>
      <c r="K958" s="179" t="inlineStr">
        <is>
          <t>A IDEAL</t>
        </is>
      </c>
    </row>
    <row r="959" hidden="1" s="180">
      <c r="A959" s="17" t="n">
        <v>45695</v>
      </c>
      <c r="B959" s="179" t="inlineStr">
        <is>
          <t>DESPESA COM PROCESSO - TIAGO SANTOS - DESPESAS COM PROCESSOS  (100,00%);</t>
        </is>
      </c>
      <c r="C959" s="8" t="n"/>
      <c r="D959" s="8" t="n">
        <v>17.78</v>
      </c>
      <c r="E959" s="8" t="n">
        <v>3590.229999999958</v>
      </c>
      <c r="F959" s="213" t="inlineStr">
        <is>
          <t>Processos Trabalhistas</t>
        </is>
      </c>
      <c r="G959" s="172">
        <f>YEAR(A959)</f>
        <v/>
      </c>
      <c r="H959" s="214">
        <f>MONTH(A959)</f>
        <v/>
      </c>
      <c r="I959" s="179">
        <f>INDEX(mês[],Consolidado!H959,2)</f>
        <v/>
      </c>
      <c r="J959" s="179" t="inlineStr">
        <is>
          <t>ITAU</t>
        </is>
      </c>
      <c r="K959" s="179" t="inlineStr">
        <is>
          <t>A IDEAL</t>
        </is>
      </c>
    </row>
    <row r="960" hidden="1" s="180">
      <c r="A960" s="17" t="n">
        <v>45695</v>
      </c>
      <c r="B960" s="179" t="inlineStr">
        <is>
          <t>GUIA FINAL PROCESSO TIAGO SANTOS - DESPESAS COM PROCESSOS  (100,00%);</t>
        </is>
      </c>
      <c r="C960" s="8" t="n"/>
      <c r="D960" s="8" t="n">
        <v>82.39</v>
      </c>
      <c r="E960" s="8" t="n">
        <v>3507.839999999958</v>
      </c>
      <c r="F960" s="213" t="inlineStr">
        <is>
          <t>Processos Trabalhistas</t>
        </is>
      </c>
      <c r="G960" s="172">
        <f>YEAR(A960)</f>
        <v/>
      </c>
      <c r="H960" s="214">
        <f>MONTH(A960)</f>
        <v/>
      </c>
      <c r="I960" s="179">
        <f>INDEX(mês[],Consolidado!H960,2)</f>
        <v/>
      </c>
      <c r="J960" s="179" t="inlineStr">
        <is>
          <t>ITAU</t>
        </is>
      </c>
      <c r="K960" s="179" t="inlineStr">
        <is>
          <t>A IDEAL</t>
        </is>
      </c>
    </row>
    <row r="961" hidden="1" s="180">
      <c r="A961" s="17" t="n">
        <v>45695</v>
      </c>
      <c r="B961" s="179" t="inlineStr">
        <is>
          <t>ERALDO JOSÉ ALVES - FGTS FUNCIONARIOS  (100,00%);</t>
        </is>
      </c>
      <c r="C961" s="8" t="n"/>
      <c r="D961" s="8" t="n">
        <v>849.3</v>
      </c>
      <c r="E961" s="8" t="n">
        <v>2658.539999999958</v>
      </c>
      <c r="F961" s="213" t="inlineStr">
        <is>
          <t xml:space="preserve">FGTS FUNCIONARIOS </t>
        </is>
      </c>
      <c r="G961" s="172">
        <f>YEAR(A961)</f>
        <v/>
      </c>
      <c r="H961" s="214">
        <f>MONTH(A961)</f>
        <v/>
      </c>
      <c r="I961" s="179">
        <f>INDEX(mês[],Consolidado!H961,2)</f>
        <v/>
      </c>
      <c r="J961" s="179" t="inlineStr">
        <is>
          <t>ITAU</t>
        </is>
      </c>
      <c r="K961" s="179" t="inlineStr">
        <is>
          <t>A IDEAL</t>
        </is>
      </c>
    </row>
    <row r="962" hidden="1" s="180">
      <c r="A962" s="17" t="n">
        <v>45695</v>
      </c>
      <c r="B962" s="179" t="inlineStr">
        <is>
          <t>ALFREDO HENRIQUE DA SILVA CHAVES - FGTS FUNCIONARIOS  (100,00%);</t>
        </is>
      </c>
      <c r="C962" s="8" t="n"/>
      <c r="D962" s="8" t="n">
        <v>667.72</v>
      </c>
      <c r="E962" s="8" t="n">
        <v>1990.819999999958</v>
      </c>
      <c r="F962" s="213" t="inlineStr">
        <is>
          <t xml:space="preserve">FGTS FUNCIONARIOS </t>
        </is>
      </c>
      <c r="G962" s="172">
        <f>YEAR(A962)</f>
        <v/>
      </c>
      <c r="H962" s="214">
        <f>MONTH(A962)</f>
        <v/>
      </c>
      <c r="I962" s="179">
        <f>INDEX(mês[],Consolidado!H962,2)</f>
        <v/>
      </c>
      <c r="J962" s="179" t="inlineStr">
        <is>
          <t>ITAU</t>
        </is>
      </c>
      <c r="K962" s="179" t="inlineStr">
        <is>
          <t>A IDEAL</t>
        </is>
      </c>
    </row>
    <row r="963" hidden="1" s="180">
      <c r="A963" s="17" t="n">
        <v>45695</v>
      </c>
      <c r="B963" s="179" t="inlineStr">
        <is>
          <t>TAR. CONTR/RENOV CTA GAR - TARIFAS BANCARIAS (100,00%);</t>
        </is>
      </c>
      <c r="C963" s="8" t="n"/>
      <c r="D963" s="8" t="n">
        <v>165</v>
      </c>
      <c r="E963" s="8" t="n">
        <v>1825.819999999958</v>
      </c>
      <c r="F963" s="213" t="inlineStr">
        <is>
          <t>TARIFAS BANCARIAS</t>
        </is>
      </c>
      <c r="G963" s="172">
        <f>YEAR(A963)</f>
        <v/>
      </c>
      <c r="H963" s="214">
        <f>MONTH(A963)</f>
        <v/>
      </c>
      <c r="I963" s="179">
        <f>INDEX(mês[],Consolidado!H963,2)</f>
        <v/>
      </c>
      <c r="J963" s="179" t="inlineStr">
        <is>
          <t>ITAU</t>
        </is>
      </c>
      <c r="K963" s="179" t="inlineStr">
        <is>
          <t>A IDEAL</t>
        </is>
      </c>
    </row>
    <row r="964" hidden="1" s="180">
      <c r="A964" s="17" t="n">
        <v>45695</v>
      </c>
      <c r="B964" s="179" t="inlineStr">
        <is>
          <t>BLOQUEIO JUDICIAL AÇÃO TRABALHISTA - DESPESAS COM PROCESSOS  (100,00%);</t>
        </is>
      </c>
      <c r="C964" s="8" t="n"/>
      <c r="D964" s="8" t="n">
        <v>82.39</v>
      </c>
      <c r="E964" s="8" t="n">
        <v>1743.429999999958</v>
      </c>
      <c r="F964" s="213" t="inlineStr">
        <is>
          <t>Devolução de Pagamento Recebido</t>
        </is>
      </c>
      <c r="G964" s="172">
        <f>YEAR(A964)</f>
        <v/>
      </c>
      <c r="H964" s="214">
        <f>MONTH(A964)</f>
        <v/>
      </c>
      <c r="I964" s="179">
        <f>INDEX(mês[],Consolidado!H964,2)</f>
        <v/>
      </c>
      <c r="J964" s="179" t="inlineStr">
        <is>
          <t>ITAU</t>
        </is>
      </c>
      <c r="K964" s="179" t="inlineStr">
        <is>
          <t>A IDEAL</t>
        </is>
      </c>
    </row>
    <row r="965" hidden="1" s="180">
      <c r="A965" s="17" t="n">
        <v>45698</v>
      </c>
      <c r="B965" s="179" t="inlineStr">
        <is>
          <t>CAMINHAO ELFA - FINANCIAMENTO (100,00%);</t>
        </is>
      </c>
      <c r="C965" s="8" t="n"/>
      <c r="D965" s="8" t="n">
        <v>4372.84</v>
      </c>
      <c r="E965" s="8" t="n">
        <v>-2629.410000000042</v>
      </c>
      <c r="F965" s="213" t="inlineStr">
        <is>
          <t>Financiamentos</t>
        </is>
      </c>
      <c r="G965" s="172">
        <f>YEAR(A965)</f>
        <v/>
      </c>
      <c r="H965" s="214">
        <f>MONTH(A965)</f>
        <v/>
      </c>
      <c r="I965" s="179">
        <f>INDEX(mês[],Consolidado!H965,2)</f>
        <v/>
      </c>
      <c r="J965" s="179" t="inlineStr">
        <is>
          <t>ITAU</t>
        </is>
      </c>
      <c r="K965" s="179" t="inlineStr">
        <is>
          <t>A IDEAL</t>
        </is>
      </c>
    </row>
    <row r="966" hidden="1" s="180">
      <c r="A966" s="17" t="n">
        <v>45698</v>
      </c>
      <c r="B966" s="179" t="inlineStr">
        <is>
          <t>BONIFICAÇÃO MAGNO - BONIFICAÇOES (100,00%);</t>
        </is>
      </c>
      <c r="C966" s="8" t="n"/>
      <c r="D966" s="8" t="n">
        <v>5000</v>
      </c>
      <c r="E966" s="8" t="n">
        <v>-7629.410000000042</v>
      </c>
      <c r="F966" s="213" t="inlineStr">
        <is>
          <t>BONIFICAÇOES</t>
        </is>
      </c>
      <c r="G966" s="172">
        <f>YEAR(A966)</f>
        <v/>
      </c>
      <c r="H966" s="214">
        <f>MONTH(A966)</f>
        <v/>
      </c>
      <c r="I966" s="179">
        <f>INDEX(mês[],Consolidado!H966,2)</f>
        <v/>
      </c>
      <c r="J966" s="179" t="inlineStr">
        <is>
          <t>ITAU</t>
        </is>
      </c>
      <c r="K966" s="179" t="inlineStr">
        <is>
          <t>A IDEAL</t>
        </is>
      </c>
    </row>
    <row r="967" hidden="1" s="180">
      <c r="A967" s="17" t="n">
        <v>45698</v>
      </c>
      <c r="B967" s="179" t="inlineStr">
        <is>
          <t>ALUGUEL SIDNEY / ENCARREGADO - ALUGUEL ALOJAMENTO  (100,00%);</t>
        </is>
      </c>
      <c r="C967" s="8" t="n"/>
      <c r="D967" s="8" t="n">
        <v>1400</v>
      </c>
      <c r="E967" s="8" t="n">
        <v>-9029.410000000042</v>
      </c>
      <c r="F967" s="213" t="inlineStr">
        <is>
          <t xml:space="preserve">ALUGUEL ALOJAMENTO </t>
        </is>
      </c>
      <c r="G967" s="172">
        <f>YEAR(A967)</f>
        <v/>
      </c>
      <c r="H967" s="214">
        <f>MONTH(A967)</f>
        <v/>
      </c>
      <c r="I967" s="179">
        <f>INDEX(mês[],Consolidado!H967,2)</f>
        <v/>
      </c>
      <c r="J967" s="179" t="inlineStr">
        <is>
          <t>ITAU</t>
        </is>
      </c>
      <c r="K967" s="179" t="inlineStr">
        <is>
          <t>A IDEAL</t>
        </is>
      </c>
    </row>
    <row r="968" hidden="1" s="180">
      <c r="A968" s="17" t="n">
        <v>45698</v>
      </c>
      <c r="B968" s="179" t="inlineStr">
        <is>
          <t>MARIA ANGELA P LOPES - ALUGUEL ALOJAMENTO  (100,00%);</t>
        </is>
      </c>
      <c r="C968" s="8" t="n"/>
      <c r="D968" s="8" t="n">
        <v>2118</v>
      </c>
      <c r="E968" s="8" t="n">
        <v>-11147.41000000004</v>
      </c>
      <c r="F968" s="213" t="inlineStr">
        <is>
          <t xml:space="preserve">ALUGUEL ALOJAMENTO </t>
        </is>
      </c>
      <c r="G968" s="172">
        <f>YEAR(A968)</f>
        <v/>
      </c>
      <c r="H968" s="214">
        <f>MONTH(A968)</f>
        <v/>
      </c>
      <c r="I968" s="179">
        <f>INDEX(mês[],Consolidado!H968,2)</f>
        <v/>
      </c>
      <c r="J968" s="179" t="inlineStr">
        <is>
          <t>ITAU</t>
        </is>
      </c>
      <c r="K968" s="179" t="inlineStr">
        <is>
          <t>A IDEAL</t>
        </is>
      </c>
    </row>
    <row r="969" hidden="1" s="180">
      <c r="A969" s="17" t="n">
        <v>45698</v>
      </c>
      <c r="B969" s="179" t="inlineStr">
        <is>
          <t>MARIA ANGELA P LOPES - ALUGUEL ALOJAMENTO  (100,00%);</t>
        </is>
      </c>
      <c r="C969" s="8" t="n"/>
      <c r="D969" s="8" t="n">
        <v>1412</v>
      </c>
      <c r="E969" s="8" t="n">
        <v>-12559.41000000004</v>
      </c>
      <c r="F969" s="213" t="inlineStr">
        <is>
          <t xml:space="preserve">ALUGUEL ALOJAMENTO </t>
        </is>
      </c>
      <c r="G969" s="172">
        <f>YEAR(A969)</f>
        <v/>
      </c>
      <c r="H969" s="214">
        <f>MONTH(A969)</f>
        <v/>
      </c>
      <c r="I969" s="179">
        <f>INDEX(mês[],Consolidado!H969,2)</f>
        <v/>
      </c>
      <c r="J969" s="179" t="inlineStr">
        <is>
          <t>ITAU</t>
        </is>
      </c>
      <c r="K969" s="179" t="inlineStr">
        <is>
          <t>A IDEAL</t>
        </is>
      </c>
    </row>
    <row r="970" hidden="1" s="180">
      <c r="A970" s="17" t="n">
        <v>45698</v>
      </c>
      <c r="B970" s="179" t="inlineStr">
        <is>
          <t>ALUGUEL GALPAO ADM 10/02 A 10/03 - ALUGUEIS ADM (100,00%);</t>
        </is>
      </c>
      <c r="C970" s="8" t="n"/>
      <c r="D970" s="8" t="n">
        <v>9000</v>
      </c>
      <c r="E970" s="8" t="n">
        <v>-21559.41000000004</v>
      </c>
      <c r="F970" s="213" t="inlineStr">
        <is>
          <t>ALUGUEIS ADM</t>
        </is>
      </c>
      <c r="G970" s="172">
        <f>YEAR(A970)</f>
        <v/>
      </c>
      <c r="H970" s="214">
        <f>MONTH(A970)</f>
        <v/>
      </c>
      <c r="I970" s="179">
        <f>INDEX(mês[],Consolidado!H970,2)</f>
        <v/>
      </c>
      <c r="J970" s="179" t="inlineStr">
        <is>
          <t>ITAU</t>
        </is>
      </c>
      <c r="K970" s="179" t="inlineStr">
        <is>
          <t>A IDEAL</t>
        </is>
      </c>
    </row>
    <row r="971" hidden="1" s="180">
      <c r="A971" s="17" t="n">
        <v>45698</v>
      </c>
      <c r="B971" s="179" t="inlineStr">
        <is>
          <t>RUA DOS ANDRADES N 211 PERIODO 10-02 A 10-03 - ALUGUEL ALOJAMENTO  (100,00%);</t>
        </is>
      </c>
      <c r="C971" s="8" t="n"/>
      <c r="D971" s="8" t="n">
        <v>4800</v>
      </c>
      <c r="E971" s="8" t="n">
        <v>-26359.41000000004</v>
      </c>
      <c r="F971" s="213" t="inlineStr">
        <is>
          <t xml:space="preserve">ALUGUEL ALOJAMENTO </t>
        </is>
      </c>
      <c r="G971" s="172">
        <f>YEAR(A971)</f>
        <v/>
      </c>
      <c r="H971" s="214">
        <f>MONTH(A971)</f>
        <v/>
      </c>
      <c r="I971" s="179">
        <f>INDEX(mês[],Consolidado!H971,2)</f>
        <v/>
      </c>
      <c r="J971" s="179" t="inlineStr">
        <is>
          <t>ITAU</t>
        </is>
      </c>
      <c r="K971" s="179" t="inlineStr">
        <is>
          <t>A IDEAL</t>
        </is>
      </c>
    </row>
    <row r="972" hidden="1" s="180">
      <c r="A972" s="17" t="n">
        <v>45698</v>
      </c>
      <c r="B972" s="179" t="inlineStr">
        <is>
          <t>ALUGUEL JULIANO  10-02 a 10-03 - ALUGUEL ALOJAMENTO  (100,00%);</t>
        </is>
      </c>
      <c r="C972" s="8" t="n"/>
      <c r="D972" s="8" t="n">
        <v>3200</v>
      </c>
      <c r="E972" s="8" t="n">
        <v>-29559.41000000004</v>
      </c>
      <c r="F972" s="213" t="inlineStr">
        <is>
          <t xml:space="preserve">ALUGUEL ALOJAMENTO </t>
        </is>
      </c>
      <c r="G972" s="172">
        <f>YEAR(A972)</f>
        <v/>
      </c>
      <c r="H972" s="214">
        <f>MONTH(A972)</f>
        <v/>
      </c>
      <c r="I972" s="179">
        <f>INDEX(mês[],Consolidado!H972,2)</f>
        <v/>
      </c>
      <c r="J972" s="179" t="inlineStr">
        <is>
          <t>ITAU</t>
        </is>
      </c>
      <c r="K972" s="179" t="inlineStr">
        <is>
          <t>A IDEAL</t>
        </is>
      </c>
    </row>
    <row r="973" hidden="1" s="180">
      <c r="A973" s="17" t="n">
        <v>45698</v>
      </c>
      <c r="B973" s="179" t="inlineStr">
        <is>
          <t>MAGNO - ALUGUEL ALOJAMENTO  (100,00%);</t>
        </is>
      </c>
      <c r="C973" s="8" t="n"/>
      <c r="D973" s="8" t="n">
        <v>1000</v>
      </c>
      <c r="E973" s="8" t="n">
        <v>-30559.41000000004</v>
      </c>
      <c r="F973" s="213" t="inlineStr">
        <is>
          <t xml:space="preserve">ALUGUEL ALOJAMENTO </t>
        </is>
      </c>
      <c r="G973" s="172">
        <f>YEAR(A973)</f>
        <v/>
      </c>
      <c r="H973" s="214">
        <f>MONTH(A973)</f>
        <v/>
      </c>
      <c r="I973" s="179">
        <f>INDEX(mês[],Consolidado!H973,2)</f>
        <v/>
      </c>
      <c r="J973" s="179" t="inlineStr">
        <is>
          <t>ITAU</t>
        </is>
      </c>
      <c r="K973" s="179" t="inlineStr">
        <is>
          <t>A IDEAL</t>
        </is>
      </c>
    </row>
    <row r="974" hidden="1" s="180">
      <c r="A974" s="17" t="n">
        <v>45698</v>
      </c>
      <c r="B974" s="179" t="inlineStr">
        <is>
          <t>REF. 10/02 A 10/03 - SERVIÇO LIMPEZA ALOJAMENTO/ESCRITORIO (100,00%);</t>
        </is>
      </c>
      <c r="C974" s="8" t="n"/>
      <c r="D974" s="8" t="n">
        <v>900</v>
      </c>
      <c r="E974" s="8" t="n">
        <v>-31459.41000000004</v>
      </c>
      <c r="F974" s="213" t="inlineStr">
        <is>
          <t>SERVIÇO LIMPEZA ALOJAMENTO/ESCRITORIO</t>
        </is>
      </c>
      <c r="G974" s="172">
        <f>YEAR(A974)</f>
        <v/>
      </c>
      <c r="H974" s="214">
        <f>MONTH(A974)</f>
        <v/>
      </c>
      <c r="I974" s="179">
        <f>INDEX(mês[],Consolidado!H974,2)</f>
        <v/>
      </c>
      <c r="J974" s="179" t="inlineStr">
        <is>
          <t>ITAU</t>
        </is>
      </c>
      <c r="K974" s="179" t="inlineStr">
        <is>
          <t>A IDEAL</t>
        </is>
      </c>
    </row>
    <row r="975" hidden="1" s="180">
      <c r="A975" s="17" t="n">
        <v>45698</v>
      </c>
      <c r="B975" s="179" t="inlineStr">
        <is>
          <t>UNIMED GILVAN MÊS 02/2025 - PLANO DE SAUDE GILVAN / GENILDO (100,00%);</t>
        </is>
      </c>
      <c r="C975" s="8" t="n"/>
      <c r="D975" s="8" t="n">
        <v>2411.33</v>
      </c>
      <c r="E975" s="8" t="n">
        <v>-33870.74000000004</v>
      </c>
      <c r="F975" s="213" t="inlineStr">
        <is>
          <t xml:space="preserve">PLANO DE SAUDE </t>
        </is>
      </c>
      <c r="G975" s="172">
        <f>YEAR(A975)</f>
        <v/>
      </c>
      <c r="H975" s="214">
        <f>MONTH(A975)</f>
        <v/>
      </c>
      <c r="I975" s="179">
        <f>INDEX(mês[],Consolidado!H975,2)</f>
        <v/>
      </c>
      <c r="J975" s="179" t="inlineStr">
        <is>
          <t>ITAU</t>
        </is>
      </c>
      <c r="K975" s="179" t="inlineStr">
        <is>
          <t>A IDEAL</t>
        </is>
      </c>
    </row>
    <row r="976" hidden="1" s="180">
      <c r="A976" s="17" t="n">
        <v>45698</v>
      </c>
      <c r="B976" s="179" t="inlineStr">
        <is>
          <t>PLANO DE SAÚDE REF. MÊS 02/2025 - PLANO DE SAUDE  (100,00%);</t>
        </is>
      </c>
      <c r="C976" s="8" t="n"/>
      <c r="D976" s="8" t="n">
        <v>1278.78</v>
      </c>
      <c r="E976" s="8" t="n">
        <v>-35149.52000000004</v>
      </c>
      <c r="F976" s="213" t="inlineStr">
        <is>
          <t xml:space="preserve">PLANO DE SAUDE </t>
        </is>
      </c>
      <c r="G976" s="172">
        <f>YEAR(A976)</f>
        <v/>
      </c>
      <c r="H976" s="214">
        <f>MONTH(A976)</f>
        <v/>
      </c>
      <c r="I976" s="179">
        <f>INDEX(mês[],Consolidado!H976,2)</f>
        <v/>
      </c>
      <c r="J976" s="179" t="inlineStr">
        <is>
          <t>ITAU</t>
        </is>
      </c>
      <c r="K976" s="179" t="inlineStr">
        <is>
          <t>A IDEAL</t>
        </is>
      </c>
    </row>
    <row r="977" hidden="1" s="180">
      <c r="A977" s="17" t="n">
        <v>45698</v>
      </c>
      <c r="B977" s="179" t="inlineStr">
        <is>
          <t>UNIMED GENILDO MÊS 02/2025 - PLANO DE SAUDE GILVAN / GENILDO (100,00%);</t>
        </is>
      </c>
      <c r="C977" s="8" t="n"/>
      <c r="D977" s="8" t="n">
        <v>3402.34</v>
      </c>
      <c r="E977" s="8" t="n">
        <v>-38551.86000000004</v>
      </c>
      <c r="F977" s="213" t="inlineStr">
        <is>
          <t xml:space="preserve">PLANO DE SAUDE </t>
        </is>
      </c>
      <c r="G977" s="172">
        <f>YEAR(A977)</f>
        <v/>
      </c>
      <c r="H977" s="214">
        <f>MONTH(A977)</f>
        <v/>
      </c>
      <c r="I977" s="179">
        <f>INDEX(mês[],Consolidado!H977,2)</f>
        <v/>
      </c>
      <c r="J977" s="179" t="inlineStr">
        <is>
          <t>ITAU</t>
        </is>
      </c>
      <c r="K977" s="179" t="inlineStr">
        <is>
          <t>A IDEAL</t>
        </is>
      </c>
    </row>
    <row r="978" hidden="1" s="180">
      <c r="A978" s="17" t="n">
        <v>45698</v>
      </c>
      <c r="B978" s="179" t="inlineStr">
        <is>
          <t>REFEIÇÕES COLABORADORES 16/01 A 31/01/25 - REFEIÇÕES COLABORADORES (100,00%);</t>
        </is>
      </c>
      <c r="C978" s="8" t="n"/>
      <c r="D978" s="8" t="n">
        <v>3007</v>
      </c>
      <c r="E978" s="8" t="n">
        <v>-41558.86000000004</v>
      </c>
      <c r="F978" s="213" t="inlineStr">
        <is>
          <t>REFEIÇÕES COLABORADORES</t>
        </is>
      </c>
      <c r="G978" s="172">
        <f>YEAR(A978)</f>
        <v/>
      </c>
      <c r="H978" s="214">
        <f>MONTH(A978)</f>
        <v/>
      </c>
      <c r="I978" s="179">
        <f>INDEX(mês[],Consolidado!H978,2)</f>
        <v/>
      </c>
      <c r="J978" s="179" t="inlineStr">
        <is>
          <t>ITAU</t>
        </is>
      </c>
      <c r="K978" s="179" t="inlineStr">
        <is>
          <t>A IDEAL</t>
        </is>
      </c>
    </row>
    <row r="979" hidden="1" s="180">
      <c r="A979" s="17" t="n">
        <v>45698</v>
      </c>
      <c r="B979" s="179" t="inlineStr">
        <is>
          <t>TAG CAIXA REF. MÊS 01/2025 - PEDAGIOS  (100,00%);</t>
        </is>
      </c>
      <c r="C979" s="8" t="n"/>
      <c r="D979" s="8" t="n">
        <v>124.04</v>
      </c>
      <c r="E979" s="8" t="n">
        <v>-41682.90000000005</v>
      </c>
      <c r="F979" s="213" t="inlineStr">
        <is>
          <t xml:space="preserve">PEDAGIOS </t>
        </is>
      </c>
      <c r="G979" s="172">
        <f>YEAR(A979)</f>
        <v/>
      </c>
      <c r="H979" s="214">
        <f>MONTH(A979)</f>
        <v/>
      </c>
      <c r="I979" s="179">
        <f>INDEX(mês[],Consolidado!H979,2)</f>
        <v/>
      </c>
      <c r="J979" s="179" t="inlineStr">
        <is>
          <t>ITAU</t>
        </is>
      </c>
      <c r="K979" s="179" t="inlineStr">
        <is>
          <t>A IDEAL</t>
        </is>
      </c>
    </row>
    <row r="980" hidden="1" s="180">
      <c r="A980" s="17" t="n">
        <v>45698</v>
      </c>
      <c r="B980" s="179" t="inlineStr">
        <is>
          <t>COMBUSTÍVEL - COMBUSTIVEL VEICULOS (100,00%);</t>
        </is>
      </c>
      <c r="C980" s="8" t="n"/>
      <c r="D980" s="8" t="n">
        <v>1694.92</v>
      </c>
      <c r="E980" s="8" t="n">
        <v>-43377.82000000004</v>
      </c>
      <c r="F980" s="213" t="inlineStr">
        <is>
          <t>COMBUSTIVEL VEICULOS</t>
        </is>
      </c>
      <c r="G980" s="172">
        <f>YEAR(A980)</f>
        <v/>
      </c>
      <c r="H980" s="214">
        <f>MONTH(A980)</f>
        <v/>
      </c>
      <c r="I980" s="179">
        <f>INDEX(mês[],Consolidado!H980,2)</f>
        <v/>
      </c>
      <c r="J980" s="179" t="inlineStr">
        <is>
          <t>ITAU</t>
        </is>
      </c>
      <c r="K980" s="179" t="inlineStr">
        <is>
          <t>A IDEAL</t>
        </is>
      </c>
    </row>
    <row r="981" hidden="1" s="180">
      <c r="A981" s="17" t="n">
        <v>45698</v>
      </c>
      <c r="B981" s="179" t="inlineStr">
        <is>
          <t>REFEIÇÕES COLABORADORES REF. 16/01 A 31/01 - REFEIÇÕES COLABORADORES (100,00%);</t>
        </is>
      </c>
      <c r="C981" s="8" t="n"/>
      <c r="D981" s="8" t="n">
        <v>5880</v>
      </c>
      <c r="E981" s="8" t="n">
        <v>-49257.82000000004</v>
      </c>
      <c r="F981" s="213" t="inlineStr">
        <is>
          <t>REFEIÇÕES COLABORADORES</t>
        </is>
      </c>
      <c r="G981" s="172">
        <f>YEAR(A981)</f>
        <v/>
      </c>
      <c r="H981" s="214">
        <f>MONTH(A981)</f>
        <v/>
      </c>
      <c r="I981" s="179">
        <f>INDEX(mês[],Consolidado!H981,2)</f>
        <v/>
      </c>
      <c r="J981" s="179" t="inlineStr">
        <is>
          <t>ITAU</t>
        </is>
      </c>
      <c r="K981" s="179" t="inlineStr">
        <is>
          <t>A IDEAL</t>
        </is>
      </c>
    </row>
    <row r="982" hidden="1" s="180">
      <c r="A982" s="17" t="n">
        <v>45698</v>
      </c>
      <c r="B982" s="179" t="inlineStr">
        <is>
          <t>SINDICATO - SINDICATO  (100,00%);</t>
        </is>
      </c>
      <c r="C982" s="8" t="n"/>
      <c r="D982" s="8" t="n">
        <v>979.78</v>
      </c>
      <c r="E982" s="8" t="n">
        <v>-50237.60000000004</v>
      </c>
      <c r="F982" s="213" t="inlineStr">
        <is>
          <t xml:space="preserve">SINDICATO </t>
        </is>
      </c>
      <c r="G982" s="172">
        <f>YEAR(A982)</f>
        <v/>
      </c>
      <c r="H982" s="214">
        <f>MONTH(A982)</f>
        <v/>
      </c>
      <c r="I982" s="179">
        <f>INDEX(mês[],Consolidado!H982,2)</f>
        <v/>
      </c>
      <c r="J982" s="179" t="inlineStr">
        <is>
          <t>ITAU</t>
        </is>
      </c>
      <c r="K982" s="179" t="inlineStr">
        <is>
          <t>A IDEAL</t>
        </is>
      </c>
    </row>
    <row r="983" hidden="1" s="180">
      <c r="A983" s="17" t="n">
        <v>45698</v>
      </c>
      <c r="B983" s="179" t="inlineStr">
        <is>
          <t>HOSPEDAGEM DE SITE / E-MAIL - SISTEMA / SERVIDOR  (100,00%);</t>
        </is>
      </c>
      <c r="C983" s="8" t="n"/>
      <c r="D983" s="8" t="n">
        <v>470.76</v>
      </c>
      <c r="E983" s="8" t="n">
        <v>-50708.36000000004</v>
      </c>
      <c r="F983" s="213" t="inlineStr">
        <is>
          <t xml:space="preserve">SISTEMA / SERVIDOR </t>
        </is>
      </c>
      <c r="G983" s="172">
        <f>YEAR(A983)</f>
        <v/>
      </c>
      <c r="H983" s="214">
        <f>MONTH(A983)</f>
        <v/>
      </c>
      <c r="I983" s="179">
        <f>INDEX(mês[],Consolidado!H983,2)</f>
        <v/>
      </c>
      <c r="J983" s="179" t="inlineStr">
        <is>
          <t>ITAU</t>
        </is>
      </c>
      <c r="K983" s="179" t="inlineStr">
        <is>
          <t>A IDEAL</t>
        </is>
      </c>
    </row>
    <row r="984" hidden="1" s="180">
      <c r="A984" s="17" t="n">
        <v>45698</v>
      </c>
      <c r="B984" s="179" t="inlineStr">
        <is>
          <t>SEGUROS EFFA / IVECO - SEGUROS DE VEICULOS  (100,00%);</t>
        </is>
      </c>
      <c r="C984" s="8" t="n"/>
      <c r="D984" s="8" t="n">
        <v>690.1</v>
      </c>
      <c r="E984" s="8" t="n">
        <v>-51398.46000000004</v>
      </c>
      <c r="F984" s="213" t="inlineStr">
        <is>
          <t xml:space="preserve">SEGUROS DE VEICULOS </t>
        </is>
      </c>
      <c r="G984" s="172">
        <f>YEAR(A984)</f>
        <v/>
      </c>
      <c r="H984" s="214">
        <f>MONTH(A984)</f>
        <v/>
      </c>
      <c r="I984" s="179">
        <f>INDEX(mês[],Consolidado!H984,2)</f>
        <v/>
      </c>
      <c r="J984" s="179" t="inlineStr">
        <is>
          <t>ITAU</t>
        </is>
      </c>
      <c r="K984" s="179" t="inlineStr">
        <is>
          <t>A IDEAL</t>
        </is>
      </c>
    </row>
    <row r="985" hidden="1" s="180">
      <c r="A985" s="17" t="n">
        <v>45698</v>
      </c>
      <c r="B985" s="179" t="inlineStr">
        <is>
          <t>IDEVANIR - REFEIÇÕES COLABORADORES (100,00%);</t>
        </is>
      </c>
      <c r="C985" s="8" t="n"/>
      <c r="D985" s="8" t="n">
        <v>168</v>
      </c>
      <c r="E985" s="8" t="n">
        <v>-51566.46000000004</v>
      </c>
      <c r="F985" s="213" t="inlineStr">
        <is>
          <t>REFEIÇÕES COLABORADORES</t>
        </is>
      </c>
      <c r="G985" s="172">
        <f>YEAR(A985)</f>
        <v/>
      </c>
      <c r="H985" s="214">
        <f>MONTH(A985)</f>
        <v/>
      </c>
      <c r="I985" s="179">
        <f>INDEX(mês[],Consolidado!H985,2)</f>
        <v/>
      </c>
      <c r="J985" s="179" t="inlineStr">
        <is>
          <t>ITAU</t>
        </is>
      </c>
      <c r="K985" s="179" t="inlineStr">
        <is>
          <t>A IDEAL</t>
        </is>
      </c>
    </row>
    <row r="986" hidden="1" s="180">
      <c r="A986" s="17" t="n">
        <v>45698</v>
      </c>
      <c r="B986" s="179" t="inlineStr">
        <is>
          <t>RAIMUNDO - PIX 998.884.596-00 - REFEIÇÕES COLABORADORES (100,00%);</t>
        </is>
      </c>
      <c r="C986" s="8" t="n"/>
      <c r="D986" s="8" t="n">
        <v>359.6</v>
      </c>
      <c r="E986" s="8" t="n">
        <v>-51926.06000000004</v>
      </c>
      <c r="F986" s="213" t="inlineStr">
        <is>
          <t>REFEIÇÕES COLABORADORES</t>
        </is>
      </c>
      <c r="G986" s="172">
        <f>YEAR(A986)</f>
        <v/>
      </c>
      <c r="H986" s="214">
        <f>MONTH(A986)</f>
        <v/>
      </c>
      <c r="I986" s="179">
        <f>INDEX(mês[],Consolidado!H986,2)</f>
        <v/>
      </c>
      <c r="J986" s="179" t="inlineStr">
        <is>
          <t>ITAU</t>
        </is>
      </c>
      <c r="K986" s="179" t="inlineStr">
        <is>
          <t>A IDEAL</t>
        </is>
      </c>
    </row>
    <row r="987" hidden="1" s="180">
      <c r="A987" s="17" t="n">
        <v>45698</v>
      </c>
      <c r="B987" s="179" t="inlineStr">
        <is>
          <t>DESPESAS VIAGEM RUAN - BRASILIA X GOIANESIA E GOIANESIA X BARRO ALTO - REFEIÇÕES COLABORADORES (22,90%);
PASSAGENS COLABORADORES (77,10%);</t>
        </is>
      </c>
      <c r="C987" s="8" t="n"/>
      <c r="D987" s="8" t="n">
        <v>40</v>
      </c>
      <c r="E987" s="8" t="n">
        <v>-51966.06000000004</v>
      </c>
      <c r="F987" s="213" t="inlineStr">
        <is>
          <t>REFEIÇÕES COLABORADORES</t>
        </is>
      </c>
      <c r="G987" s="172">
        <f>YEAR(A987)</f>
        <v/>
      </c>
      <c r="H987" s="214">
        <f>MONTH(A987)</f>
        <v/>
      </c>
      <c r="I987" s="179">
        <f>INDEX(mês[],Consolidado!H987,2)</f>
        <v/>
      </c>
      <c r="J987" s="179" t="inlineStr">
        <is>
          <t>ITAU</t>
        </is>
      </c>
      <c r="K987" s="179" t="inlineStr">
        <is>
          <t>A IDEAL</t>
        </is>
      </c>
    </row>
    <row r="988" hidden="1" s="180">
      <c r="A988" s="17" t="n">
        <v>45698</v>
      </c>
      <c r="B988" s="179" t="inlineStr">
        <is>
          <t>DESPESAS VIAGEM RUAN - BRASILIA X GOIANESIA E GOIANESIA X BARRO ALTO - REFEIÇÕES COLABORADORES (22,90%);
PASSAGENS COLABORADORES (77,10%);</t>
        </is>
      </c>
      <c r="C988" s="8" t="n"/>
      <c r="D988" s="8" t="n">
        <v>134.7</v>
      </c>
      <c r="E988" s="8" t="n">
        <v>-52100.76000000004</v>
      </c>
      <c r="F988" s="213" t="inlineStr">
        <is>
          <t>PASSAGENS COLABORADORES</t>
        </is>
      </c>
      <c r="G988" s="172">
        <f>YEAR(A988)</f>
        <v/>
      </c>
      <c r="H988" s="214">
        <f>MONTH(A988)</f>
        <v/>
      </c>
      <c r="I988" s="179">
        <f>INDEX(mês[],Consolidado!H988,2)</f>
        <v/>
      </c>
      <c r="J988" s="179" t="inlineStr">
        <is>
          <t>ITAU</t>
        </is>
      </c>
      <c r="K988" s="179" t="inlineStr">
        <is>
          <t>A IDEAL</t>
        </is>
      </c>
    </row>
    <row r="989" hidden="1" s="180">
      <c r="A989" s="17" t="n">
        <v>45698</v>
      </c>
      <c r="B989" s="179" t="inlineStr">
        <is>
          <t>PROCESSO VINICIUS CARLOS - DESPESAS COM PROCESSOS  (100,00%);</t>
        </is>
      </c>
      <c r="C989" s="8" t="n"/>
      <c r="D989" s="8" t="n">
        <v>542.98</v>
      </c>
      <c r="E989" s="8" t="n">
        <v>-52643.74000000004</v>
      </c>
      <c r="F989" s="213" t="inlineStr">
        <is>
          <t>Processos Trabalhistas</t>
        </is>
      </c>
      <c r="G989" s="172">
        <f>YEAR(A989)</f>
        <v/>
      </c>
      <c r="H989" s="214">
        <f>MONTH(A989)</f>
        <v/>
      </c>
      <c r="I989" s="179">
        <f>INDEX(mês[],Consolidado!H989,2)</f>
        <v/>
      </c>
      <c r="J989" s="179" t="inlineStr">
        <is>
          <t>ITAU</t>
        </is>
      </c>
      <c r="K989" s="179" t="inlineStr">
        <is>
          <t>A IDEAL</t>
        </is>
      </c>
    </row>
    <row r="990" hidden="1" s="180">
      <c r="A990" s="17" t="n">
        <v>45698</v>
      </c>
      <c r="B990" s="179" t="inlineStr">
        <is>
          <t>REFEIÇÕES COLABORADORES - REFEIÇÕES COLABORADORES (100,00%);</t>
        </is>
      </c>
      <c r="C990" s="8" t="n"/>
      <c r="D990" s="8" t="n">
        <v>112</v>
      </c>
      <c r="E990" s="8" t="n">
        <v>-52755.74000000004</v>
      </c>
      <c r="F990" s="213" t="inlineStr">
        <is>
          <t>REFEIÇÕES COLABORADORES</t>
        </is>
      </c>
      <c r="G990" s="172">
        <f>YEAR(A990)</f>
        <v/>
      </c>
      <c r="H990" s="214">
        <f>MONTH(A990)</f>
        <v/>
      </c>
      <c r="I990" s="179">
        <f>INDEX(mês[],Consolidado!H990,2)</f>
        <v/>
      </c>
      <c r="J990" s="179" t="inlineStr">
        <is>
          <t>ITAU</t>
        </is>
      </c>
      <c r="K990" s="179" t="inlineStr">
        <is>
          <t>A IDEAL</t>
        </is>
      </c>
    </row>
    <row r="991" hidden="1" s="180">
      <c r="A991" s="17" t="n">
        <v>45698</v>
      </c>
      <c r="B991" s="179" t="inlineStr">
        <is>
          <t>REFEIÇÕES COLAB. / RUAN FIGUEROA REF. 10/02 A 15/02 - REFEIÇÕES COLABORADORES (76,88%);
TRANSPORTE DE COLABORADORES  (23,12%);</t>
        </is>
      </c>
      <c r="C991" s="8" t="n"/>
      <c r="D991" s="8" t="n">
        <v>332.5</v>
      </c>
      <c r="E991" s="8" t="n">
        <v>-53088.24000000004</v>
      </c>
      <c r="F991" s="213" t="inlineStr">
        <is>
          <t>REFEIÇÕES COLABORADORES</t>
        </is>
      </c>
      <c r="G991" s="172">
        <f>YEAR(A991)</f>
        <v/>
      </c>
      <c r="H991" s="214">
        <f>MONTH(A991)</f>
        <v/>
      </c>
      <c r="I991" s="179">
        <f>INDEX(mês[],Consolidado!H991,2)</f>
        <v/>
      </c>
      <c r="J991" s="179" t="inlineStr">
        <is>
          <t>ITAU</t>
        </is>
      </c>
      <c r="K991" s="179" t="inlineStr">
        <is>
          <t>A IDEAL</t>
        </is>
      </c>
    </row>
    <row r="992" hidden="1" s="180">
      <c r="A992" s="17" t="n">
        <v>45698</v>
      </c>
      <c r="B992" s="179" t="inlineStr">
        <is>
          <t>REFEIÇÕES COLAB. / RUAN FIGUEROA REF. 10/02 A 15/02 - REFEIÇÕES COLABORADORES (76,88%);
TRANSPORTE DE COLABORADORES  (23,12%);</t>
        </is>
      </c>
      <c r="C992" s="8" t="n"/>
      <c r="D992" s="8" t="n">
        <v>100</v>
      </c>
      <c r="E992" s="8" t="n">
        <v>-53188.24000000004</v>
      </c>
      <c r="F992" s="213" t="inlineStr">
        <is>
          <t xml:space="preserve">TRANSPORTE DE COLABORADORES </t>
        </is>
      </c>
      <c r="G992" s="172">
        <f>YEAR(A992)</f>
        <v/>
      </c>
      <c r="H992" s="214">
        <f>MONTH(A992)</f>
        <v/>
      </c>
      <c r="I992" s="179">
        <f>INDEX(mês[],Consolidado!H992,2)</f>
        <v/>
      </c>
      <c r="J992" s="179" t="inlineStr">
        <is>
          <t>ITAU</t>
        </is>
      </c>
      <c r="K992" s="179" t="inlineStr">
        <is>
          <t>A IDEAL</t>
        </is>
      </c>
    </row>
    <row r="993" hidden="1" s="180">
      <c r="A993" s="17" t="n">
        <v>45698</v>
      </c>
      <c r="B993" s="179" t="inlineStr">
        <is>
          <t>MATERIAIS ELETRICOS - MONTAGEM PAINEL HIDROJATO - MATERIAL ELETRICO  (100,00%);</t>
        </is>
      </c>
      <c r="C993" s="8" t="n"/>
      <c r="D993" s="8" t="n">
        <v>768.64</v>
      </c>
      <c r="E993" s="8" t="n">
        <v>-53956.88000000004</v>
      </c>
      <c r="F993" s="213" t="inlineStr">
        <is>
          <t xml:space="preserve">MATERIAL ELETRICO </t>
        </is>
      </c>
      <c r="G993" s="172">
        <f>YEAR(A993)</f>
        <v/>
      </c>
      <c r="H993" s="214">
        <f>MONTH(A993)</f>
        <v/>
      </c>
      <c r="I993" s="179">
        <f>INDEX(mês[],Consolidado!H993,2)</f>
        <v/>
      </c>
      <c r="J993" s="179" t="inlineStr">
        <is>
          <t>ITAU</t>
        </is>
      </c>
      <c r="K993" s="179" t="inlineStr">
        <is>
          <t>A IDEAL</t>
        </is>
      </c>
    </row>
    <row r="994" hidden="1" s="180">
      <c r="A994" s="17" t="n">
        <v>45698</v>
      </c>
      <c r="B994" s="179" t="inlineStr">
        <is>
          <t>MATERIAIS ELETRICOS - MONTAGEM PAINEL HIDROJATO - MATERIAL ELETRICO  (100,00%);</t>
        </is>
      </c>
      <c r="C994" s="8" t="n"/>
      <c r="D994" s="8" t="n">
        <v>14.02</v>
      </c>
      <c r="E994" s="8" t="n">
        <v>-53970.90000000004</v>
      </c>
      <c r="F994" s="213" t="inlineStr">
        <is>
          <t xml:space="preserve">MATERIAL ELETRICO </t>
        </is>
      </c>
      <c r="G994" s="172">
        <f>YEAR(A994)</f>
        <v/>
      </c>
      <c r="H994" s="214">
        <f>MONTH(A994)</f>
        <v/>
      </c>
      <c r="I994" s="179">
        <f>INDEX(mês[],Consolidado!H994,2)</f>
        <v/>
      </c>
      <c r="J994" s="179" t="inlineStr">
        <is>
          <t>ITAU</t>
        </is>
      </c>
      <c r="K994" s="179" t="inlineStr">
        <is>
          <t>A IDEAL</t>
        </is>
      </c>
    </row>
    <row r="995" hidden="1" s="180">
      <c r="A995" s="17" t="n">
        <v>45698</v>
      </c>
      <c r="B995" s="179" t="inlineStr">
        <is>
          <t>MOVEIS OBRAS - VENTILADOR - MOVEIS OBRAS  (100,00%);</t>
        </is>
      </c>
      <c r="C995" s="8" t="n"/>
      <c r="D995" s="8" t="n">
        <v>200</v>
      </c>
      <c r="E995" s="8" t="n">
        <v>-54170.90000000004</v>
      </c>
      <c r="F995" s="213" t="inlineStr">
        <is>
          <t xml:space="preserve">MOVEIS OBRAS </t>
        </is>
      </c>
      <c r="G995" s="172">
        <f>YEAR(A995)</f>
        <v/>
      </c>
      <c r="H995" s="214">
        <f>MONTH(A995)</f>
        <v/>
      </c>
      <c r="I995" s="179">
        <f>INDEX(mês[],Consolidado!H995,2)</f>
        <v/>
      </c>
      <c r="J995" s="179" t="inlineStr">
        <is>
          <t>ITAU</t>
        </is>
      </c>
      <c r="K995" s="179" t="inlineStr">
        <is>
          <t>A IDEAL</t>
        </is>
      </c>
    </row>
    <row r="996" hidden="1" s="180">
      <c r="A996" s="17" t="n">
        <v>45698</v>
      </c>
      <c r="B996" s="179" t="inlineStr">
        <is>
          <t>MOVEIS OBRAS - CAPA COLCHÃO - MOVEIS OBRAS  (100,00%);</t>
        </is>
      </c>
      <c r="C996" s="8" t="n"/>
      <c r="D996" s="8" t="n">
        <v>700</v>
      </c>
      <c r="E996" s="8" t="n">
        <v>-54870.90000000004</v>
      </c>
      <c r="F996" s="213" t="inlineStr">
        <is>
          <t xml:space="preserve">MOVEIS OBRAS </t>
        </is>
      </c>
      <c r="G996" s="172">
        <f>YEAR(A996)</f>
        <v/>
      </c>
      <c r="H996" s="214">
        <f>MONTH(A996)</f>
        <v/>
      </c>
      <c r="I996" s="179">
        <f>INDEX(mês[],Consolidado!H996,2)</f>
        <v/>
      </c>
      <c r="J996" s="179" t="inlineStr">
        <is>
          <t>ITAU</t>
        </is>
      </c>
      <c r="K996" s="179" t="inlineStr">
        <is>
          <t>A IDEAL</t>
        </is>
      </c>
    </row>
    <row r="997" hidden="1" s="180">
      <c r="A997" s="17" t="n">
        <v>45698</v>
      </c>
      <c r="B997" s="179" t="inlineStr">
        <is>
          <t>EPIS - EPIS (100,00%);</t>
        </is>
      </c>
      <c r="C997" s="8" t="n"/>
      <c r="D997" s="8" t="n">
        <v>424.33</v>
      </c>
      <c r="E997" s="8" t="n">
        <v>-55295.23000000004</v>
      </c>
      <c r="F997" s="213" t="inlineStr">
        <is>
          <t>EPIS</t>
        </is>
      </c>
      <c r="G997" s="172">
        <f>YEAR(A997)</f>
        <v/>
      </c>
      <c r="H997" s="214">
        <f>MONTH(A997)</f>
        <v/>
      </c>
      <c r="I997" s="179">
        <f>INDEX(mês[],Consolidado!H997,2)</f>
        <v/>
      </c>
      <c r="J997" s="179" t="inlineStr">
        <is>
          <t>ITAU</t>
        </is>
      </c>
      <c r="K997" s="179" t="inlineStr">
        <is>
          <t>A IDEAL</t>
        </is>
      </c>
    </row>
    <row r="998" hidden="1" s="180">
      <c r="A998" s="17" t="n">
        <v>45698</v>
      </c>
      <c r="B998" s="179" t="inlineStr">
        <is>
          <t>VALE ALIMENTAÇÃO REF. 01/2025 - VALE ALIMENTAÇÃO (100,00%);</t>
        </is>
      </c>
      <c r="C998" s="8" t="n"/>
      <c r="D998" s="8" t="n">
        <v>500</v>
      </c>
      <c r="E998" s="8" t="n">
        <v>-55795.23000000004</v>
      </c>
      <c r="F998" s="213" t="inlineStr">
        <is>
          <t>VALE ALIMENTAÇÃO</t>
        </is>
      </c>
      <c r="G998" s="172">
        <f>YEAR(A998)</f>
        <v/>
      </c>
      <c r="H998" s="214">
        <f>MONTH(A998)</f>
        <v/>
      </c>
      <c r="I998" s="179">
        <f>INDEX(mês[],Consolidado!H998,2)</f>
        <v/>
      </c>
      <c r="J998" s="179" t="inlineStr">
        <is>
          <t>ITAU</t>
        </is>
      </c>
      <c r="K998" s="179" t="inlineStr">
        <is>
          <t>A IDEAL</t>
        </is>
      </c>
    </row>
    <row r="999" hidden="1" s="180">
      <c r="A999" s="17" t="n">
        <v>45698</v>
      </c>
      <c r="B999" s="179" t="inlineStr">
        <is>
          <t>VALE ALIMENTAÇÃO REF. 01/2025 - VALE ALIMENTAÇÃO (100,00%);</t>
        </is>
      </c>
      <c r="C999" s="8" t="n"/>
      <c r="D999" s="8" t="n">
        <v>1370</v>
      </c>
      <c r="E999" s="8" t="n">
        <v>-57165.23000000004</v>
      </c>
      <c r="F999" s="213" t="inlineStr">
        <is>
          <t>VALE ALIMENTAÇÃO</t>
        </is>
      </c>
      <c r="G999" s="172">
        <f>YEAR(A999)</f>
        <v/>
      </c>
      <c r="H999" s="214">
        <f>MONTH(A999)</f>
        <v/>
      </c>
      <c r="I999" s="179">
        <f>INDEX(mês[],Consolidado!H999,2)</f>
        <v/>
      </c>
      <c r="J999" s="179" t="inlineStr">
        <is>
          <t>ITAU</t>
        </is>
      </c>
      <c r="K999" s="179" t="inlineStr">
        <is>
          <t>A IDEAL</t>
        </is>
      </c>
    </row>
    <row r="1000" hidden="1" s="180">
      <c r="A1000" s="17" t="n">
        <v>45698</v>
      </c>
      <c r="B1000" s="179" t="inlineStr">
        <is>
          <t>VALE ALIMENTAÇÃO REF. 01/2025 - VALE ALIMENTAÇÃO (100,00%);</t>
        </is>
      </c>
      <c r="C1000" s="8" t="n"/>
      <c r="D1000" s="8" t="n">
        <v>1710</v>
      </c>
      <c r="E1000" s="8" t="n">
        <v>-58875.23000000004</v>
      </c>
      <c r="F1000" s="213" t="inlineStr">
        <is>
          <t>VALE ALIMENTAÇÃO</t>
        </is>
      </c>
      <c r="G1000" s="172">
        <f>YEAR(A1000)</f>
        <v/>
      </c>
      <c r="H1000" s="214">
        <f>MONTH(A1000)</f>
        <v/>
      </c>
      <c r="I1000" s="179">
        <f>INDEX(mês[],Consolidado!H1000,2)</f>
        <v/>
      </c>
      <c r="J1000" s="179" t="inlineStr">
        <is>
          <t>ITAU</t>
        </is>
      </c>
      <c r="K1000" s="179" t="inlineStr">
        <is>
          <t>A IDEAL</t>
        </is>
      </c>
    </row>
    <row r="1001" hidden="1" s="180">
      <c r="A1001" s="17" t="n">
        <v>45698</v>
      </c>
      <c r="B1001" s="179" t="inlineStr">
        <is>
          <t>VALE ALIMENTAÇÃO REF. 01/2025 - VALE ALIMENTAÇÃO (100,00%);</t>
        </is>
      </c>
      <c r="C1001" s="8" t="n"/>
      <c r="D1001" s="8" t="n">
        <v>2280</v>
      </c>
      <c r="E1001" s="8" t="n">
        <v>-61155.23000000004</v>
      </c>
      <c r="F1001" s="213" t="inlineStr">
        <is>
          <t>VALE ALIMENTAÇÃO</t>
        </is>
      </c>
      <c r="G1001" s="172">
        <f>YEAR(A1001)</f>
        <v/>
      </c>
      <c r="H1001" s="214">
        <f>MONTH(A1001)</f>
        <v/>
      </c>
      <c r="I1001" s="179">
        <f>INDEX(mês[],Consolidado!H1001,2)</f>
        <v/>
      </c>
      <c r="J1001" s="179" t="inlineStr">
        <is>
          <t>ITAU</t>
        </is>
      </c>
      <c r="K1001" s="179" t="inlineStr">
        <is>
          <t>A IDEAL</t>
        </is>
      </c>
    </row>
    <row r="1002" hidden="1" s="180">
      <c r="A1002" s="17" t="n">
        <v>45698</v>
      </c>
      <c r="B1002" s="179" t="inlineStr">
        <is>
          <t>VALE ALIMENTAÇÃO REF. 01/2025 - VALE ALIMENTAÇÃO (100,00%);</t>
        </is>
      </c>
      <c r="C1002" s="8" t="n"/>
      <c r="D1002" s="8" t="n">
        <v>2867.22</v>
      </c>
      <c r="E1002" s="8" t="n">
        <v>-64022.45000000004</v>
      </c>
      <c r="F1002" s="213" t="inlineStr">
        <is>
          <t>VALE ALIMENTAÇÃO</t>
        </is>
      </c>
      <c r="G1002" s="172">
        <f>YEAR(A1002)</f>
        <v/>
      </c>
      <c r="H1002" s="214">
        <f>MONTH(A1002)</f>
        <v/>
      </c>
      <c r="I1002" s="179">
        <f>INDEX(mês[],Consolidado!H1002,2)</f>
        <v/>
      </c>
      <c r="J1002" s="179" t="inlineStr">
        <is>
          <t>ITAU</t>
        </is>
      </c>
      <c r="K1002" s="179" t="inlineStr">
        <is>
          <t>A IDEAL</t>
        </is>
      </c>
    </row>
    <row r="1003" hidden="1" s="180">
      <c r="A1003" s="17" t="n">
        <v>45698</v>
      </c>
      <c r="B1003" s="179" t="inlineStr">
        <is>
          <t>VALE ALIMENTAÇÃO REF. 01/2025 - VALE ALIMENTAÇÃO (100,00%);</t>
        </is>
      </c>
      <c r="C1003" s="8" t="n"/>
      <c r="D1003" s="8" t="n">
        <v>4736.66</v>
      </c>
      <c r="E1003" s="8" t="n">
        <v>-68759.11000000004</v>
      </c>
      <c r="F1003" s="213" t="inlineStr">
        <is>
          <t>VALE ALIMENTAÇÃO</t>
        </is>
      </c>
      <c r="G1003" s="172">
        <f>YEAR(A1003)</f>
        <v/>
      </c>
      <c r="H1003" s="214">
        <f>MONTH(A1003)</f>
        <v/>
      </c>
      <c r="I1003" s="179">
        <f>INDEX(mês[],Consolidado!H1003,2)</f>
        <v/>
      </c>
      <c r="J1003" s="179" t="inlineStr">
        <is>
          <t>ITAU</t>
        </is>
      </c>
      <c r="K1003" s="179" t="inlineStr">
        <is>
          <t>A IDEAL</t>
        </is>
      </c>
    </row>
    <row r="1004" hidden="1" s="180">
      <c r="A1004" s="17" t="n">
        <v>45698</v>
      </c>
      <c r="B1004" s="179" t="inlineStr">
        <is>
          <t>VALE ALIMENTAÇÃO REF. 01/2025 - VALE ALIMENTAÇÃO (100,00%);</t>
        </is>
      </c>
      <c r="C1004" s="8" t="n"/>
      <c r="D1004" s="8" t="n">
        <v>13509</v>
      </c>
      <c r="E1004" s="8" t="n">
        <v>-82268.11000000004</v>
      </c>
      <c r="F1004" s="213" t="inlineStr">
        <is>
          <t>VALE ALIMENTAÇÃO</t>
        </is>
      </c>
      <c r="G1004" s="172">
        <f>YEAR(A1004)</f>
        <v/>
      </c>
      <c r="H1004" s="214">
        <f>MONTH(A1004)</f>
        <v/>
      </c>
      <c r="I1004" s="179">
        <f>INDEX(mês[],Consolidado!H1004,2)</f>
        <v/>
      </c>
      <c r="J1004" s="179" t="inlineStr">
        <is>
          <t>ITAU</t>
        </is>
      </c>
      <c r="K1004" s="179" t="inlineStr">
        <is>
          <t>A IDEAL</t>
        </is>
      </c>
    </row>
    <row r="1005" hidden="1" s="180">
      <c r="A1005" s="17" t="n">
        <v>45698</v>
      </c>
      <c r="B1005" s="179" t="inlineStr">
        <is>
          <t>TRANSFERÊNCIA ENTRE BANCOS ITAÚ ANDAIMES X ITAU - Transferência entre Bancos (100,00%);</t>
        </is>
      </c>
      <c r="C1005" s="8" t="n">
        <v>100000</v>
      </c>
      <c r="E1005" s="8" t="n">
        <v>17731.88999999996</v>
      </c>
      <c r="F1005" s="213" t="inlineStr">
        <is>
          <t>Transferência Recebida</t>
        </is>
      </c>
      <c r="G1005" s="172">
        <f>YEAR(A1005)</f>
        <v/>
      </c>
      <c r="H1005" s="214">
        <f>MONTH(A1005)</f>
        <v/>
      </c>
      <c r="I1005" s="179">
        <f>INDEX(mês[],Consolidado!H1005,2)</f>
        <v/>
      </c>
      <c r="J1005" s="179" t="inlineStr">
        <is>
          <t>ITAU</t>
        </is>
      </c>
      <c r="K1005" s="179" t="inlineStr">
        <is>
          <t>A IDEAL</t>
        </is>
      </c>
    </row>
    <row r="1006" hidden="1" s="180">
      <c r="A1006" s="17" t="n">
        <v>45699</v>
      </c>
      <c r="B1006" s="179" t="inlineStr">
        <is>
          <t>GABRIELLE ELIAS DE FREITAS - PIX (64) 9 9259-1215 - FRETE TRANSPORTADORA (100,00%);</t>
        </is>
      </c>
      <c r="C1006" s="8" t="n"/>
      <c r="D1006" s="8" t="n">
        <v>50</v>
      </c>
      <c r="E1006" s="8" t="n">
        <v>17681.88999999996</v>
      </c>
      <c r="F1006" s="213" t="inlineStr">
        <is>
          <t>FRETE TRANSPORTADORA</t>
        </is>
      </c>
      <c r="G1006" s="172">
        <f>YEAR(A1006)</f>
        <v/>
      </c>
      <c r="H1006" s="214">
        <f>MONTH(A1006)</f>
        <v/>
      </c>
      <c r="I1006" s="179">
        <f>INDEX(mês[],Consolidado!H1006,2)</f>
        <v/>
      </c>
      <c r="J1006" s="179" t="inlineStr">
        <is>
          <t>ITAU</t>
        </is>
      </c>
      <c r="K1006" s="179" t="inlineStr">
        <is>
          <t>A IDEAL</t>
        </is>
      </c>
    </row>
    <row r="1007" hidden="1" s="180">
      <c r="A1007" s="17" t="n">
        <v>45699</v>
      </c>
      <c r="B1007" s="179" t="inlineStr">
        <is>
          <t>CINTYA SAMPAIO SOARES BATISTA - PIX (64) 98122-8770 - LOCAÇAO CAÇAMBA P/ RESIDUOS  (100,00%);</t>
        </is>
      </c>
      <c r="C1007" s="8" t="n"/>
      <c r="D1007" s="8" t="n">
        <v>380</v>
      </c>
      <c r="E1007" s="8" t="n">
        <v>17301.88999999996</v>
      </c>
      <c r="F1007" s="213" t="inlineStr">
        <is>
          <t xml:space="preserve">LOCAÇAO CAÇAMBA P/ RESIDUOS </t>
        </is>
      </c>
      <c r="G1007" s="172">
        <f>YEAR(A1007)</f>
        <v/>
      </c>
      <c r="H1007" s="214">
        <f>MONTH(A1007)</f>
        <v/>
      </c>
      <c r="I1007" s="179">
        <f>INDEX(mês[],Consolidado!H1007,2)</f>
        <v/>
      </c>
      <c r="J1007" s="179" t="inlineStr">
        <is>
          <t>ITAU</t>
        </is>
      </c>
      <c r="K1007" s="179" t="inlineStr">
        <is>
          <t>A IDEAL</t>
        </is>
      </c>
    </row>
    <row r="1008" hidden="1" s="180">
      <c r="A1008" s="17" t="n">
        <v>45699</v>
      </c>
      <c r="B1008" s="179" t="inlineStr">
        <is>
          <t>VISITA TECNICA ARAXÁ - COMBUSTIVEL VEICULOS (85,71%);
REFEIÇÕES COLABORADORES (14,29%);</t>
        </is>
      </c>
      <c r="C1008" s="8" t="n"/>
      <c r="D1008" s="8" t="n">
        <v>299.98</v>
      </c>
      <c r="E1008" s="8" t="n">
        <v>17001.90999999996</v>
      </c>
      <c r="F1008" s="213" t="inlineStr">
        <is>
          <t>COMBUSTIVEL VEICULOS</t>
        </is>
      </c>
      <c r="G1008" s="172">
        <f>YEAR(A1008)</f>
        <v/>
      </c>
      <c r="H1008" s="214">
        <f>MONTH(A1008)</f>
        <v/>
      </c>
      <c r="I1008" s="179">
        <f>INDEX(mês[],Consolidado!H1008,2)</f>
        <v/>
      </c>
      <c r="J1008" s="179" t="inlineStr">
        <is>
          <t>ITAU</t>
        </is>
      </c>
      <c r="K1008" s="179" t="inlineStr">
        <is>
          <t>A IDEAL</t>
        </is>
      </c>
    </row>
    <row r="1009" hidden="1" s="180">
      <c r="A1009" s="17" t="n">
        <v>45699</v>
      </c>
      <c r="B1009" s="179" t="inlineStr">
        <is>
          <t>VISITA TECNICA ARAXÁ - COMBUSTIVEL VEICULOS (85,71%);
REFEIÇÕES COLABORADORES (14,29%);</t>
        </is>
      </c>
      <c r="C1009" s="8" t="n"/>
      <c r="D1009" s="8" t="n">
        <v>50.02</v>
      </c>
      <c r="E1009" s="8" t="n">
        <v>16951.88999999996</v>
      </c>
      <c r="F1009" s="213" t="inlineStr">
        <is>
          <t>REFEIÇÕES COLABORADORES</t>
        </is>
      </c>
      <c r="G1009" s="172">
        <f>YEAR(A1009)</f>
        <v/>
      </c>
      <c r="H1009" s="214">
        <f>MONTH(A1009)</f>
        <v/>
      </c>
      <c r="I1009" s="179">
        <f>INDEX(mês[],Consolidado!H1009,2)</f>
        <v/>
      </c>
      <c r="J1009" s="179" t="inlineStr">
        <is>
          <t>ITAU</t>
        </is>
      </c>
      <c r="K1009" s="179" t="inlineStr">
        <is>
          <t>A IDEAL</t>
        </is>
      </c>
    </row>
    <row r="1010" hidden="1" s="180">
      <c r="A1010" s="17" t="n">
        <v>45699</v>
      </c>
      <c r="B1010" s="179" t="inlineStr">
        <is>
          <t>ANTENASAT - PIX 53.701.357/0001-63 - ALUGUEL ALOJAMENTO  (100,00%);</t>
        </is>
      </c>
      <c r="C1010" s="8" t="n"/>
      <c r="D1010" s="8" t="n">
        <v>500</v>
      </c>
      <c r="E1010" s="8" t="n">
        <v>16451.88999999996</v>
      </c>
      <c r="F1010" s="213" t="inlineStr">
        <is>
          <t xml:space="preserve">ALUGUEL ALOJAMENTO </t>
        </is>
      </c>
      <c r="G1010" s="172">
        <f>YEAR(A1010)</f>
        <v/>
      </c>
      <c r="H1010" s="214">
        <f>MONTH(A1010)</f>
        <v/>
      </c>
      <c r="I1010" s="179">
        <f>INDEX(mês[],Consolidado!H1010,2)</f>
        <v/>
      </c>
      <c r="J1010" s="179" t="inlineStr">
        <is>
          <t>ITAU</t>
        </is>
      </c>
      <c r="K1010" s="179" t="inlineStr">
        <is>
          <t>A IDEAL</t>
        </is>
      </c>
    </row>
    <row r="1011" hidden="1" s="180">
      <c r="A1011" s="17" t="n">
        <v>45699</v>
      </c>
      <c r="B1011" s="179" t="inlineStr">
        <is>
          <t>RECARREGAR CELULAR ADM - INTERNET / TELEFONE ADM  (100,00%);</t>
        </is>
      </c>
      <c r="C1011" s="8" t="n"/>
      <c r="D1011" s="8" t="n">
        <v>40</v>
      </c>
      <c r="E1011" s="8" t="n">
        <v>16411.88999999996</v>
      </c>
      <c r="F1011" s="213" t="inlineStr">
        <is>
          <t xml:space="preserve">INTERNET / TELEFONE ADM </t>
        </is>
      </c>
      <c r="G1011" s="172">
        <f>YEAR(A1011)</f>
        <v/>
      </c>
      <c r="H1011" s="214">
        <f>MONTH(A1011)</f>
        <v/>
      </c>
      <c r="I1011" s="179">
        <f>INDEX(mês[],Consolidado!H1011,2)</f>
        <v/>
      </c>
      <c r="J1011" s="179" t="inlineStr">
        <is>
          <t>ITAU</t>
        </is>
      </c>
      <c r="K1011" s="179" t="inlineStr">
        <is>
          <t>A IDEAL</t>
        </is>
      </c>
    </row>
    <row r="1012" hidden="1" s="180">
      <c r="A1012" s="17" t="n">
        <v>45699</v>
      </c>
      <c r="B1012" s="179" t="inlineStr">
        <is>
          <t>ELESSANDRO OLIVEIRA - PIX  elessandrodeoliveira07@gmail.com - ALUGUEL ALOJAMENTO  (100,00%);</t>
        </is>
      </c>
      <c r="C1012" s="8" t="n"/>
      <c r="D1012" s="8" t="n">
        <v>255</v>
      </c>
      <c r="E1012" s="8" t="n">
        <v>16156.88999999996</v>
      </c>
      <c r="F1012" s="213" t="inlineStr">
        <is>
          <t xml:space="preserve">ALUGUEL ALOJAMENTO </t>
        </is>
      </c>
      <c r="G1012" s="172">
        <f>YEAR(A1012)</f>
        <v/>
      </c>
      <c r="H1012" s="214">
        <f>MONTH(A1012)</f>
        <v/>
      </c>
      <c r="I1012" s="179">
        <f>INDEX(mês[],Consolidado!H1012,2)</f>
        <v/>
      </c>
      <c r="J1012" s="179" t="inlineStr">
        <is>
          <t>ITAU</t>
        </is>
      </c>
      <c r="K1012" s="179" t="inlineStr">
        <is>
          <t>A IDEAL</t>
        </is>
      </c>
    </row>
    <row r="1013" hidden="1" s="180">
      <c r="A1013" s="17" t="n">
        <v>45699</v>
      </c>
      <c r="B1013" s="179" t="inlineStr">
        <is>
          <t>MATERIAIS DE PAPELARIA - PAPEL A4 - MATERIAS DE ESCRITORIO / PAPELARIA  (100,00%);</t>
        </is>
      </c>
      <c r="C1013" s="8" t="n"/>
      <c r="D1013" s="8" t="n">
        <v>29.5</v>
      </c>
      <c r="E1013" s="8" t="n">
        <v>16127.38999999996</v>
      </c>
      <c r="F1013" s="213" t="inlineStr">
        <is>
          <t xml:space="preserve">MATERIAS DE ESCRITORIO / PAPELARIA </t>
        </is>
      </c>
      <c r="G1013" s="172">
        <f>YEAR(A1013)</f>
        <v/>
      </c>
      <c r="H1013" s="214">
        <f>MONTH(A1013)</f>
        <v/>
      </c>
      <c r="I1013" s="179">
        <f>INDEX(mês[],Consolidado!H1013,2)</f>
        <v/>
      </c>
      <c r="J1013" s="179" t="inlineStr">
        <is>
          <t>ITAU</t>
        </is>
      </c>
      <c r="K1013" s="179" t="inlineStr">
        <is>
          <t>A IDEAL</t>
        </is>
      </c>
    </row>
    <row r="1014" hidden="1" s="180">
      <c r="A1014" s="17" t="n">
        <v>45699</v>
      </c>
      <c r="B1014" s="179" t="inlineStr">
        <is>
          <t>REFEIÇÕES COLABORADORES - REFEIÇÕES COLABORADORES (100,00%);</t>
        </is>
      </c>
      <c r="C1014" s="8" t="n"/>
      <c r="D1014" s="8" t="n">
        <v>112</v>
      </c>
      <c r="E1014" s="8" t="n">
        <v>16015.38999999996</v>
      </c>
      <c r="F1014" s="213" t="inlineStr">
        <is>
          <t>REFEIÇÕES COLABORADORES</t>
        </is>
      </c>
      <c r="G1014" s="172">
        <f>YEAR(A1014)</f>
        <v/>
      </c>
      <c r="H1014" s="214">
        <f>MONTH(A1014)</f>
        <v/>
      </c>
      <c r="I1014" s="179">
        <f>INDEX(mês[],Consolidado!H1014,2)</f>
        <v/>
      </c>
      <c r="J1014" s="179" t="inlineStr">
        <is>
          <t>ITAU</t>
        </is>
      </c>
      <c r="K1014" s="179" t="inlineStr">
        <is>
          <t>A IDEAL</t>
        </is>
      </c>
    </row>
    <row r="1015" hidden="1" s="180">
      <c r="A1015" s="17" t="n">
        <v>45699</v>
      </c>
      <c r="B1015" s="179" t="inlineStr">
        <is>
          <t>BOBINA DE ALUMINIO PARA OBRA - PEGA NA MOSAIC UBA - DESPESAS C/ CONSTRUÇÃO ESCRITORIO ADM  (100,00%);</t>
        </is>
      </c>
      <c r="C1015" s="8" t="n"/>
      <c r="D1015" s="8" t="n">
        <v>1000</v>
      </c>
      <c r="E1015" s="8" t="n">
        <v>15015.38999999996</v>
      </c>
      <c r="F1015" s="213" t="inlineStr">
        <is>
          <t>Construção da Nova Sede</t>
        </is>
      </c>
      <c r="G1015" s="172">
        <f>YEAR(A1015)</f>
        <v/>
      </c>
      <c r="H1015" s="214">
        <f>MONTH(A1015)</f>
        <v/>
      </c>
      <c r="I1015" s="179">
        <f>INDEX(mês[],Consolidado!H1015,2)</f>
        <v/>
      </c>
      <c r="J1015" s="179" t="inlineStr">
        <is>
          <t>ITAU</t>
        </is>
      </c>
      <c r="K1015" s="179" t="inlineStr">
        <is>
          <t>A IDEAL</t>
        </is>
      </c>
    </row>
    <row r="1016" hidden="1" s="180">
      <c r="A1016" s="17" t="n">
        <v>45699</v>
      </c>
      <c r="B1016" s="179" t="inlineStr">
        <is>
          <t>PASSAGENS COLABORADORES 03/02 A 07/02/25 - PASSAGENS COLABORADORES (100,00%);</t>
        </is>
      </c>
      <c r="C1016" s="8" t="n"/>
      <c r="D1016" s="8" t="n">
        <v>7935.47</v>
      </c>
      <c r="E1016" s="8" t="n">
        <v>7079.919999999956</v>
      </c>
      <c r="F1016" s="213" t="inlineStr">
        <is>
          <t>PASSAGENS COLABORADORES</t>
        </is>
      </c>
      <c r="G1016" s="172">
        <f>YEAR(A1016)</f>
        <v/>
      </c>
      <c r="H1016" s="214">
        <f>MONTH(A1016)</f>
        <v/>
      </c>
      <c r="I1016" s="179">
        <f>INDEX(mês[],Consolidado!H1016,2)</f>
        <v/>
      </c>
      <c r="J1016" s="179" t="inlineStr">
        <is>
          <t>ITAU</t>
        </is>
      </c>
      <c r="K1016" s="179" t="inlineStr">
        <is>
          <t>A IDEAL</t>
        </is>
      </c>
    </row>
    <row r="1017" hidden="1" s="180">
      <c r="A1017" s="17" t="n">
        <v>45699</v>
      </c>
      <c r="B1017" s="179" t="inlineStr">
        <is>
          <t>DESPESA DE VIAGENS REF. SEMANA 03/02 A 07/02 - REFEIÇÕES COLABORADORES (100,00%);</t>
        </is>
      </c>
      <c r="C1017" s="8" t="n"/>
      <c r="D1017" s="8" t="n">
        <v>480</v>
      </c>
      <c r="E1017" s="8" t="n">
        <v>6599.919999999956</v>
      </c>
      <c r="F1017" s="213" t="inlineStr">
        <is>
          <t>REFEIÇÕES COLABORADORES</t>
        </is>
      </c>
      <c r="G1017" s="172">
        <f>YEAR(A1017)</f>
        <v/>
      </c>
      <c r="H1017" s="214">
        <f>MONTH(A1017)</f>
        <v/>
      </c>
      <c r="I1017" s="179">
        <f>INDEX(mês[],Consolidado!H1017,2)</f>
        <v/>
      </c>
      <c r="J1017" s="179" t="inlineStr">
        <is>
          <t>ITAU</t>
        </is>
      </c>
      <c r="K1017" s="179" t="inlineStr">
        <is>
          <t>A IDEAL</t>
        </is>
      </c>
    </row>
    <row r="1018" hidden="1" s="180">
      <c r="A1018" s="17" t="n">
        <v>45699</v>
      </c>
      <c r="B1018" s="179" t="inlineStr">
        <is>
          <t>MANUTENÇÃO OROCH - MANUTENÇÃO/PEÇAS  VEICULOS (100,00%);</t>
        </is>
      </c>
      <c r="C1018" s="8" t="n"/>
      <c r="D1018" s="8" t="n">
        <v>861.25</v>
      </c>
      <c r="E1018" s="8" t="n">
        <v>5738.669999999956</v>
      </c>
      <c r="F1018" s="213" t="inlineStr">
        <is>
          <t>MANUTENÇÃO/PEÇAS  VEICULOS</t>
        </is>
      </c>
      <c r="G1018" s="172">
        <f>YEAR(A1018)</f>
        <v/>
      </c>
      <c r="H1018" s="214">
        <f>MONTH(A1018)</f>
        <v/>
      </c>
      <c r="I1018" s="179">
        <f>INDEX(mês[],Consolidado!H1018,2)</f>
        <v/>
      </c>
      <c r="J1018" s="179" t="inlineStr">
        <is>
          <t>ITAU</t>
        </is>
      </c>
      <c r="K1018" s="179" t="inlineStr">
        <is>
          <t>A IDEAL</t>
        </is>
      </c>
    </row>
    <row r="1019" hidden="1" s="180">
      <c r="A1019" s="17" t="n">
        <v>45699</v>
      </c>
      <c r="B1019" s="179" t="inlineStr">
        <is>
          <t>FRETE ENCOMENDA GOIÂNIA X BARRO ALTO - FRETE TRANSPORTADORA (100,00%);</t>
        </is>
      </c>
      <c r="C1019" s="8" t="n"/>
      <c r="D1019" s="8" t="n">
        <v>280</v>
      </c>
      <c r="E1019" s="8" t="n">
        <v>5458.669999999956</v>
      </c>
      <c r="F1019" s="213" t="inlineStr">
        <is>
          <t>FRETE TRANSPORTADORA</t>
        </is>
      </c>
      <c r="G1019" s="172">
        <f>YEAR(A1019)</f>
        <v/>
      </c>
      <c r="H1019" s="214">
        <f>MONTH(A1019)</f>
        <v/>
      </c>
      <c r="I1019" s="179">
        <f>INDEX(mês[],Consolidado!H1019,2)</f>
        <v/>
      </c>
      <c r="J1019" s="179" t="inlineStr">
        <is>
          <t>ITAU</t>
        </is>
      </c>
      <c r="K1019" s="179" t="inlineStr">
        <is>
          <t>A IDEAL</t>
        </is>
      </c>
    </row>
    <row r="1020" hidden="1" s="180">
      <c r="A1020" s="17" t="n">
        <v>45699</v>
      </c>
      <c r="B1020" s="179" t="inlineStr">
        <is>
          <t>REFEIÇÕES COLABORADORES - REFEIÇÕES COLABORADORES (100,00%);</t>
        </is>
      </c>
      <c r="C1020" s="8" t="n"/>
      <c r="D1020" s="8" t="n">
        <v>562.5</v>
      </c>
      <c r="E1020" s="8" t="n">
        <v>4896.169999999956</v>
      </c>
      <c r="F1020" s="213" t="inlineStr">
        <is>
          <t>REFEIÇÕES COLABORADORES</t>
        </is>
      </c>
      <c r="G1020" s="172">
        <f>YEAR(A1020)</f>
        <v/>
      </c>
      <c r="H1020" s="214">
        <f>MONTH(A1020)</f>
        <v/>
      </c>
      <c r="I1020" s="179">
        <f>INDEX(mês[],Consolidado!H1020,2)</f>
        <v/>
      </c>
      <c r="J1020" s="179" t="inlineStr">
        <is>
          <t>ITAU</t>
        </is>
      </c>
      <c r="K1020" s="179" t="inlineStr">
        <is>
          <t>A IDEAL</t>
        </is>
      </c>
    </row>
    <row r="1021" hidden="1" s="180">
      <c r="A1021" s="17" t="n">
        <v>45699</v>
      </c>
      <c r="B1021" s="179" t="inlineStr">
        <is>
          <t>MANUTENÇÃO ALTERNADOR COMPRESSOR 275 PCM - MANUTENÇÃO/PEÇAS MAQUINAS E EQUIPAMENTOS (100,00%);</t>
        </is>
      </c>
      <c r="C1021" s="8" t="n"/>
      <c r="D1021" s="8" t="n">
        <v>350</v>
      </c>
      <c r="E1021" s="8" t="n">
        <v>4546.169999999956</v>
      </c>
      <c r="F1021" s="213" t="inlineStr">
        <is>
          <t>MANUTENÇÃO/PEÇAS MAQUINAS E EQUIPAMENTOS</t>
        </is>
      </c>
      <c r="G1021" s="172">
        <f>YEAR(A1021)</f>
        <v/>
      </c>
      <c r="H1021" s="214">
        <f>MONTH(A1021)</f>
        <v/>
      </c>
      <c r="I1021" s="179">
        <f>INDEX(mês[],Consolidado!H1021,2)</f>
        <v/>
      </c>
      <c r="J1021" s="179" t="inlineStr">
        <is>
          <t>ITAU</t>
        </is>
      </c>
      <c r="K1021" s="179" t="inlineStr">
        <is>
          <t>A IDEAL</t>
        </is>
      </c>
    </row>
    <row r="1022" hidden="1" s="180">
      <c r="A1022" s="17" t="n">
        <v>45699</v>
      </c>
      <c r="B1022" s="179" t="inlineStr">
        <is>
          <t>INTERNET ADM - INTERNET / TELEFONE ADM  (100,00%);</t>
        </is>
      </c>
      <c r="C1022" s="8" t="n"/>
      <c r="D1022" s="8" t="n">
        <v>143.9</v>
      </c>
      <c r="E1022" s="8" t="n">
        <v>4402.269999999956</v>
      </c>
      <c r="F1022" s="213" t="inlineStr">
        <is>
          <t xml:space="preserve">INTERNET / TELEFONE ADM </t>
        </is>
      </c>
      <c r="G1022" s="172">
        <f>YEAR(A1022)</f>
        <v/>
      </c>
      <c r="H1022" s="214">
        <f>MONTH(A1022)</f>
        <v/>
      </c>
      <c r="I1022" s="179">
        <f>INDEX(mês[],Consolidado!H1022,2)</f>
        <v/>
      </c>
      <c r="J1022" s="179" t="inlineStr">
        <is>
          <t>ITAU</t>
        </is>
      </c>
      <c r="K1022" s="179" t="inlineStr">
        <is>
          <t>A IDEAL</t>
        </is>
      </c>
    </row>
    <row r="1023" hidden="1" s="180">
      <c r="A1023" s="17" t="n">
        <v>45700</v>
      </c>
      <c r="B1023" s="179" t="inlineStr">
        <is>
          <t>ACORDO JUDICIAL REINALDO FREITAS - MOSAIC UBA - GUIAS TRABALHISTAS E PROCESSO (100,00%);</t>
        </is>
      </c>
      <c r="C1023" s="8" t="n"/>
      <c r="D1023" s="8" t="n">
        <v>1500</v>
      </c>
      <c r="E1023" s="8" t="n">
        <v>2902.269999999956</v>
      </c>
      <c r="F1023" s="213" t="inlineStr">
        <is>
          <t>Processos Trabalhistas</t>
        </is>
      </c>
      <c r="G1023" s="172">
        <f>YEAR(A1023)</f>
        <v/>
      </c>
      <c r="H1023" s="214">
        <f>MONTH(A1023)</f>
        <v/>
      </c>
      <c r="I1023" s="179">
        <f>INDEX(mês[],Consolidado!H1023,2)</f>
        <v/>
      </c>
      <c r="J1023" s="179" t="inlineStr">
        <is>
          <t>ITAU</t>
        </is>
      </c>
      <c r="K1023" s="179" t="inlineStr">
        <is>
          <t>A IDEAL</t>
        </is>
      </c>
    </row>
    <row r="1024" hidden="1" s="180">
      <c r="A1024" s="17" t="n">
        <v>45700</v>
      </c>
      <c r="B1024" s="179" t="inlineStr">
        <is>
          <t>SOPRADOR AR BS470 - MAQUINAS / EQUIPAMENTOS  (100,00%);</t>
        </is>
      </c>
      <c r="C1024" s="8" t="n"/>
      <c r="D1024" s="8" t="n">
        <v>310</v>
      </c>
      <c r="E1024" s="8" t="n">
        <v>2592.269999999956</v>
      </c>
      <c r="F1024" s="213" t="inlineStr">
        <is>
          <t xml:space="preserve">MAQUINAS / EQUIPAMENTOS </t>
        </is>
      </c>
      <c r="G1024" s="172">
        <f>YEAR(A1024)</f>
        <v/>
      </c>
      <c r="H1024" s="214">
        <f>MONTH(A1024)</f>
        <v/>
      </c>
      <c r="I1024" s="179">
        <f>INDEX(mês[],Consolidado!H1024,2)</f>
        <v/>
      </c>
      <c r="J1024" s="179" t="inlineStr">
        <is>
          <t>ITAU</t>
        </is>
      </c>
      <c r="K1024" s="179" t="inlineStr">
        <is>
          <t>A IDEAL</t>
        </is>
      </c>
    </row>
    <row r="1025" hidden="1" s="180">
      <c r="A1025" s="17" t="n">
        <v>45700</v>
      </c>
      <c r="B1025" s="179" t="inlineStr">
        <is>
          <t>TINTAS E SOLVENTES - TINTAS E SOLVENTES (100,00%);</t>
        </is>
      </c>
      <c r="C1025" s="8" t="n"/>
      <c r="D1025" s="8" t="n">
        <v>1704</v>
      </c>
      <c r="E1025" s="8" t="n">
        <v>888.2699999999559</v>
      </c>
      <c r="F1025" s="213" t="inlineStr">
        <is>
          <t>TINTAS E SOLVENTES</t>
        </is>
      </c>
      <c r="G1025" s="172">
        <f>YEAR(A1025)</f>
        <v/>
      </c>
      <c r="H1025" s="214">
        <f>MONTH(A1025)</f>
        <v/>
      </c>
      <c r="I1025" s="179">
        <f>INDEX(mês[],Consolidado!H1025,2)</f>
        <v/>
      </c>
      <c r="J1025" s="179" t="inlineStr">
        <is>
          <t>ITAU</t>
        </is>
      </c>
      <c r="K1025" s="179" t="inlineStr">
        <is>
          <t>A IDEAL</t>
        </is>
      </c>
    </row>
    <row r="1026" hidden="1" s="180">
      <c r="A1026" s="17" t="n">
        <v>45700</v>
      </c>
      <c r="B1026" s="179" t="inlineStr">
        <is>
          <t>MANGUEIRAS E CONEXÕES - MANGUEIRAS / CONEXÕES (100,00%);</t>
        </is>
      </c>
      <c r="C1026" s="8" t="n"/>
      <c r="D1026" s="8" t="n">
        <v>465</v>
      </c>
      <c r="E1026" s="8" t="n">
        <v>423.2699999999559</v>
      </c>
      <c r="F1026" s="213" t="inlineStr">
        <is>
          <t>MANGUEIRAS / CONEXÕES</t>
        </is>
      </c>
      <c r="G1026" s="172">
        <f>YEAR(A1026)</f>
        <v/>
      </c>
      <c r="H1026" s="214">
        <f>MONTH(A1026)</f>
        <v/>
      </c>
      <c r="I1026" s="179">
        <f>INDEX(mês[],Consolidado!H1026,2)</f>
        <v/>
      </c>
      <c r="J1026" s="179" t="inlineStr">
        <is>
          <t>ITAU</t>
        </is>
      </c>
      <c r="K1026" s="179" t="inlineStr">
        <is>
          <t>A IDEAL</t>
        </is>
      </c>
    </row>
    <row r="1027" hidden="1" s="180">
      <c r="A1027" s="17" t="n">
        <v>45700</v>
      </c>
      <c r="B1027" s="179" t="inlineStr">
        <is>
          <t>UNIFORMES - UNIFORMES (100,00%);</t>
        </is>
      </c>
      <c r="C1027" s="8" t="n"/>
      <c r="D1027" s="8" t="n">
        <v>2440</v>
      </c>
      <c r="E1027" s="8" t="n">
        <v>-2016.730000000044</v>
      </c>
      <c r="F1027" s="213" t="inlineStr">
        <is>
          <t>UNIFORMES</t>
        </is>
      </c>
      <c r="G1027" s="172">
        <f>YEAR(A1027)</f>
        <v/>
      </c>
      <c r="H1027" s="214">
        <f>MONTH(A1027)</f>
        <v/>
      </c>
      <c r="I1027" s="179">
        <f>INDEX(mês[],Consolidado!H1027,2)</f>
        <v/>
      </c>
      <c r="J1027" s="179" t="inlineStr">
        <is>
          <t>ITAU</t>
        </is>
      </c>
      <c r="K1027" s="179" t="inlineStr">
        <is>
          <t>A IDEAL</t>
        </is>
      </c>
    </row>
    <row r="1028" hidden="1" s="180">
      <c r="A1028" s="17" t="n">
        <v>45700</v>
      </c>
      <c r="B1028" s="179" t="inlineStr">
        <is>
          <t>MANGUEIRAS E CONEXÕES - MANGUEIRAS / CONEXÕES (100,00%);</t>
        </is>
      </c>
      <c r="C1028" s="8" t="n"/>
      <c r="D1028" s="8" t="n">
        <v>863</v>
      </c>
      <c r="E1028" s="8" t="n">
        <v>-2879.730000000044</v>
      </c>
      <c r="F1028" s="213" t="inlineStr">
        <is>
          <t>MANGUEIRAS / CONEXÕES</t>
        </is>
      </c>
      <c r="G1028" s="172">
        <f>YEAR(A1028)</f>
        <v/>
      </c>
      <c r="H1028" s="214">
        <f>MONTH(A1028)</f>
        <v/>
      </c>
      <c r="I1028" s="179">
        <f>INDEX(mês[],Consolidado!H1028,2)</f>
        <v/>
      </c>
      <c r="J1028" s="179" t="inlineStr">
        <is>
          <t>ITAU</t>
        </is>
      </c>
      <c r="K1028" s="179" t="inlineStr">
        <is>
          <t>A IDEAL</t>
        </is>
      </c>
    </row>
    <row r="1029" hidden="1" s="180">
      <c r="A1029" s="17" t="n">
        <v>45700</v>
      </c>
      <c r="B1029" s="179" t="inlineStr">
        <is>
          <t>EPIS - EPIS (100,00%);</t>
        </is>
      </c>
      <c r="C1029" s="8" t="n"/>
      <c r="D1029" s="8" t="n">
        <v>853.38</v>
      </c>
      <c r="E1029" s="8" t="n">
        <v>-3733.110000000044</v>
      </c>
      <c r="F1029" s="213" t="inlineStr">
        <is>
          <t>EPIS</t>
        </is>
      </c>
      <c r="G1029" s="172">
        <f>YEAR(A1029)</f>
        <v/>
      </c>
      <c r="H1029" s="214">
        <f>MONTH(A1029)</f>
        <v/>
      </c>
      <c r="I1029" s="179">
        <f>INDEX(mês[],Consolidado!H1029,2)</f>
        <v/>
      </c>
      <c r="J1029" s="179" t="inlineStr">
        <is>
          <t>ITAU</t>
        </is>
      </c>
      <c r="K1029" s="179" t="inlineStr">
        <is>
          <t>A IDEAL</t>
        </is>
      </c>
    </row>
    <row r="1030" hidden="1" s="180">
      <c r="A1030" s="17" t="n">
        <v>45700</v>
      </c>
      <c r="B1030" s="179" t="inlineStr">
        <is>
          <t>EPIS - EPIS (100,00%);</t>
        </is>
      </c>
      <c r="C1030" s="8" t="n"/>
      <c r="D1030" s="8" t="n">
        <v>567.76</v>
      </c>
      <c r="E1030" s="8" t="n">
        <v>-4300.870000000044</v>
      </c>
      <c r="F1030" s="213" t="inlineStr">
        <is>
          <t>EPIS</t>
        </is>
      </c>
      <c r="G1030" s="172">
        <f>YEAR(A1030)</f>
        <v/>
      </c>
      <c r="H1030" s="214">
        <f>MONTH(A1030)</f>
        <v/>
      </c>
      <c r="I1030" s="179">
        <f>INDEX(mês[],Consolidado!H1030,2)</f>
        <v/>
      </c>
      <c r="J1030" s="179" t="inlineStr">
        <is>
          <t>ITAU</t>
        </is>
      </c>
      <c r="K1030" s="179" t="inlineStr">
        <is>
          <t>A IDEAL</t>
        </is>
      </c>
    </row>
    <row r="1031" hidden="1" s="180">
      <c r="A1031" s="17" t="n">
        <v>45700</v>
      </c>
      <c r="B1031" s="179" t="inlineStr">
        <is>
          <t>MATERIAIS DE PAPELARIA - MATERIAS DE ESCRITORIO / PAPELARIA  (100,00%);</t>
        </is>
      </c>
      <c r="C1031" s="8" t="n"/>
      <c r="D1031" s="8" t="n">
        <v>328.54</v>
      </c>
      <c r="E1031" s="8" t="n">
        <v>-4629.410000000044</v>
      </c>
      <c r="F1031" s="213" t="inlineStr">
        <is>
          <t xml:space="preserve">MATERIAS DE ESCRITORIO / PAPELARIA </t>
        </is>
      </c>
      <c r="G1031" s="172">
        <f>YEAR(A1031)</f>
        <v/>
      </c>
      <c r="H1031" s="214">
        <f>MONTH(A1031)</f>
        <v/>
      </c>
      <c r="I1031" s="179">
        <f>INDEX(mês[],Consolidado!H1031,2)</f>
        <v/>
      </c>
      <c r="J1031" s="179" t="inlineStr">
        <is>
          <t>ITAU</t>
        </is>
      </c>
      <c r="K1031" s="179" t="inlineStr">
        <is>
          <t>A IDEAL</t>
        </is>
      </c>
    </row>
    <row r="1032" hidden="1" s="180">
      <c r="A1032" s="17" t="n">
        <v>45700</v>
      </c>
      <c r="B1032" s="179" t="inlineStr">
        <is>
          <t>MATERIAIS DE PAPELARIA - MATERIAS DE ESCRITORIO / PAPELARIA  (100,00%);</t>
        </is>
      </c>
      <c r="C1032" s="8" t="n"/>
      <c r="D1032" s="8" t="n">
        <v>427.95</v>
      </c>
      <c r="E1032" s="8" t="n">
        <v>-5057.360000000044</v>
      </c>
      <c r="F1032" s="213" t="inlineStr">
        <is>
          <t xml:space="preserve">MATERIAS DE ESCRITORIO / PAPELARIA </t>
        </is>
      </c>
      <c r="G1032" s="172">
        <f>YEAR(A1032)</f>
        <v/>
      </c>
      <c r="H1032" s="214">
        <f>MONTH(A1032)</f>
        <v/>
      </c>
      <c r="I1032" s="179">
        <f>INDEX(mês[],Consolidado!H1032,2)</f>
        <v/>
      </c>
      <c r="J1032" s="179" t="inlineStr">
        <is>
          <t>ITAU</t>
        </is>
      </c>
      <c r="K1032" s="179" t="inlineStr">
        <is>
          <t>A IDEAL</t>
        </is>
      </c>
    </row>
    <row r="1033" hidden="1" s="180">
      <c r="A1033" s="17" t="n">
        <v>45700</v>
      </c>
      <c r="B1033" s="179" t="inlineStr">
        <is>
          <t>MANGUEIRAS E CONEXÕES - MANGUEIRAS / CONEXÕES (100,00%);</t>
        </is>
      </c>
      <c r="C1033" s="8" t="n"/>
      <c r="D1033" s="8" t="n">
        <v>742.2</v>
      </c>
      <c r="E1033" s="8" t="n">
        <v>-5799.560000000044</v>
      </c>
      <c r="F1033" s="213" t="inlineStr">
        <is>
          <t>MANGUEIRAS / CONEXÕES</t>
        </is>
      </c>
      <c r="G1033" s="172">
        <f>YEAR(A1033)</f>
        <v/>
      </c>
      <c r="H1033" s="214">
        <f>MONTH(A1033)</f>
        <v/>
      </c>
      <c r="I1033" s="179">
        <f>INDEX(mês[],Consolidado!H1033,2)</f>
        <v/>
      </c>
      <c r="J1033" s="179" t="inlineStr">
        <is>
          <t>ITAU</t>
        </is>
      </c>
      <c r="K1033" s="179" t="inlineStr">
        <is>
          <t>A IDEAL</t>
        </is>
      </c>
    </row>
    <row r="1034" hidden="1" s="180">
      <c r="A1034" s="17" t="n">
        <v>45700</v>
      </c>
      <c r="B1034" s="179" t="inlineStr">
        <is>
          <t>EPIS - EPIS (100,00%);</t>
        </is>
      </c>
      <c r="C1034" s="8" t="n"/>
      <c r="D1034" s="8" t="n">
        <v>852.25</v>
      </c>
      <c r="E1034" s="8" t="n">
        <v>-6651.810000000044</v>
      </c>
      <c r="F1034" s="213" t="inlineStr">
        <is>
          <t>EPIS</t>
        </is>
      </c>
      <c r="G1034" s="172">
        <f>YEAR(A1034)</f>
        <v/>
      </c>
      <c r="H1034" s="214">
        <f>MONTH(A1034)</f>
        <v/>
      </c>
      <c r="I1034" s="179">
        <f>INDEX(mês[],Consolidado!H1034,2)</f>
        <v/>
      </c>
      <c r="J1034" s="179" t="inlineStr">
        <is>
          <t>ITAU</t>
        </is>
      </c>
      <c r="K1034" s="179" t="inlineStr">
        <is>
          <t>A IDEAL</t>
        </is>
      </c>
    </row>
    <row r="1035" hidden="1" s="180">
      <c r="A1035" s="17" t="n">
        <v>45700</v>
      </c>
      <c r="B1035" s="179" t="inlineStr">
        <is>
          <t>PLANO ODONTOLÓGICO 01/2025 - PLANO DE SAUDE  (100,00%);</t>
        </is>
      </c>
      <c r="C1035" s="8" t="n"/>
      <c r="D1035" s="8" t="n">
        <v>304.59</v>
      </c>
      <c r="E1035" s="8" t="n">
        <v>-6956.400000000044</v>
      </c>
      <c r="F1035" s="213" t="inlineStr">
        <is>
          <t xml:space="preserve">PLANO DE SAUDE </t>
        </is>
      </c>
      <c r="G1035" s="172">
        <f>YEAR(A1035)</f>
        <v/>
      </c>
      <c r="H1035" s="214">
        <f>MONTH(A1035)</f>
        <v/>
      </c>
      <c r="I1035" s="179">
        <f>INDEX(mês[],Consolidado!H1035,2)</f>
        <v/>
      </c>
      <c r="J1035" s="179" t="inlineStr">
        <is>
          <t>ITAU</t>
        </is>
      </c>
      <c r="K1035" s="179" t="inlineStr">
        <is>
          <t>A IDEAL</t>
        </is>
      </c>
    </row>
    <row r="1036" hidden="1" s="180">
      <c r="A1036" s="17" t="n">
        <v>45700</v>
      </c>
      <c r="B1036" s="179" t="inlineStr">
        <is>
          <t>MANGUEIRAS E CONEXÕES - MANGUEIRAS / CONEXÕES (100,00%);</t>
        </is>
      </c>
      <c r="C1036" s="8" t="n"/>
      <c r="D1036" s="8" t="n">
        <v>505</v>
      </c>
      <c r="E1036" s="8" t="n">
        <v>-7461.400000000044</v>
      </c>
      <c r="F1036" s="213" t="inlineStr">
        <is>
          <t>MANGUEIRAS / CONEXÕES</t>
        </is>
      </c>
      <c r="G1036" s="172">
        <f>YEAR(A1036)</f>
        <v/>
      </c>
      <c r="H1036" s="214">
        <f>MONTH(A1036)</f>
        <v/>
      </c>
      <c r="I1036" s="179">
        <f>INDEX(mês[],Consolidado!H1036,2)</f>
        <v/>
      </c>
      <c r="J1036" s="179" t="inlineStr">
        <is>
          <t>ITAU</t>
        </is>
      </c>
      <c r="K1036" s="179" t="inlineStr">
        <is>
          <t>A IDEAL</t>
        </is>
      </c>
    </row>
    <row r="1037" hidden="1" s="180">
      <c r="A1037" s="17" t="n">
        <v>45700</v>
      </c>
      <c r="B1037" s="179" t="inlineStr">
        <is>
          <t>R. JACY GUIMARAES 12 CS REF. 01/2025 - ENERGIA ALOJAMENTO (100,00%);</t>
        </is>
      </c>
      <c r="C1037" s="8" t="n"/>
      <c r="D1037" s="8" t="n">
        <v>130.99</v>
      </c>
      <c r="E1037" s="8" t="n">
        <v>-7592.390000000044</v>
      </c>
      <c r="F1037" s="213" t="inlineStr">
        <is>
          <t>ENERGIA ALOJAMENTO</t>
        </is>
      </c>
      <c r="G1037" s="172">
        <f>YEAR(A1037)</f>
        <v/>
      </c>
      <c r="H1037" s="214">
        <f>MONTH(A1037)</f>
        <v/>
      </c>
      <c r="I1037" s="179">
        <f>INDEX(mês[],Consolidado!H1037,2)</f>
        <v/>
      </c>
      <c r="J1037" s="179" t="inlineStr">
        <is>
          <t>ITAU</t>
        </is>
      </c>
      <c r="K1037" s="179" t="inlineStr">
        <is>
          <t>A IDEAL</t>
        </is>
      </c>
    </row>
    <row r="1038" hidden="1" s="180">
      <c r="A1038" s="17" t="n">
        <v>45700</v>
      </c>
      <c r="B1038" s="179" t="inlineStr">
        <is>
          <t>EPIS - EPIS (100,00%);</t>
        </is>
      </c>
      <c r="C1038" s="8" t="n"/>
      <c r="D1038" s="8" t="n">
        <v>1195.4</v>
      </c>
      <c r="E1038" s="8" t="n">
        <v>-8787.790000000045</v>
      </c>
      <c r="F1038" s="213" t="inlineStr">
        <is>
          <t>EPIS</t>
        </is>
      </c>
      <c r="G1038" s="172">
        <f>YEAR(A1038)</f>
        <v/>
      </c>
      <c r="H1038" s="214">
        <f>MONTH(A1038)</f>
        <v/>
      </c>
      <c r="I1038" s="179">
        <f>INDEX(mês[],Consolidado!H1038,2)</f>
        <v/>
      </c>
      <c r="J1038" s="179" t="inlineStr">
        <is>
          <t>ITAU</t>
        </is>
      </c>
      <c r="K1038" s="179" t="inlineStr">
        <is>
          <t>A IDEAL</t>
        </is>
      </c>
    </row>
    <row r="1039" hidden="1" s="180">
      <c r="A1039" s="17" t="n">
        <v>45700</v>
      </c>
      <c r="B1039" s="179" t="inlineStr">
        <is>
          <t>FERRAMENTA MANUAL E EPIS - EPIS (54,91%);
MATERIAIS / FERRAMENTAS  MANUAIS  (45,09%);</t>
        </is>
      </c>
      <c r="C1039" s="8" t="n"/>
      <c r="D1039" s="8" t="n">
        <v>842.53</v>
      </c>
      <c r="E1039" s="8" t="n">
        <v>-9630.320000000045</v>
      </c>
      <c r="F1039" s="213" t="inlineStr">
        <is>
          <t>EPIS</t>
        </is>
      </c>
      <c r="G1039" s="172">
        <f>YEAR(A1039)</f>
        <v/>
      </c>
      <c r="H1039" s="214">
        <f>MONTH(A1039)</f>
        <v/>
      </c>
      <c r="I1039" s="179">
        <f>INDEX(mês[],Consolidado!H1039,2)</f>
        <v/>
      </c>
      <c r="J1039" s="179" t="inlineStr">
        <is>
          <t>ITAU</t>
        </is>
      </c>
      <c r="K1039" s="179" t="inlineStr">
        <is>
          <t>A IDEAL</t>
        </is>
      </c>
    </row>
    <row r="1040" hidden="1" s="180">
      <c r="A1040" s="17" t="n">
        <v>45700</v>
      </c>
      <c r="B1040" s="179" t="inlineStr">
        <is>
          <t>FERRAMENTA MANUAL E EPIS - EPIS (54,91%);
MATERIAIS / FERRAMENTAS  MANUAIS  (45,09%);</t>
        </is>
      </c>
      <c r="C1040" s="8" t="n"/>
      <c r="D1040" s="8" t="n">
        <v>691.87</v>
      </c>
      <c r="E1040" s="8" t="n">
        <v>-10322.19000000005</v>
      </c>
      <c r="F1040" s="213" t="inlineStr">
        <is>
          <t xml:space="preserve">MATERIAIS / FERRAMENTAS  MANUAIS </t>
        </is>
      </c>
      <c r="G1040" s="172">
        <f>YEAR(A1040)</f>
        <v/>
      </c>
      <c r="H1040" s="214">
        <f>MONTH(A1040)</f>
        <v/>
      </c>
      <c r="I1040" s="179">
        <f>INDEX(mês[],Consolidado!H1040,2)</f>
        <v/>
      </c>
      <c r="J1040" s="179" t="inlineStr">
        <is>
          <t>ITAU</t>
        </is>
      </c>
      <c r="K1040" s="179" t="inlineStr">
        <is>
          <t>A IDEAL</t>
        </is>
      </c>
    </row>
    <row r="1041" hidden="1" s="180">
      <c r="A1041" s="17" t="n">
        <v>45700</v>
      </c>
      <c r="B1041" s="179" t="inlineStr">
        <is>
          <t>LOCAÇÃO VEÍCULO HB20 REF. 19/12 A 18/01/25 - LOCAÇAO VEICULOS  (100,00%);</t>
        </is>
      </c>
      <c r="C1041" s="8" t="n"/>
      <c r="D1041" s="8" t="n">
        <v>2841.8</v>
      </c>
      <c r="E1041" s="8" t="n">
        <v>-13163.99000000005</v>
      </c>
      <c r="F1041" s="213" t="inlineStr">
        <is>
          <t xml:space="preserve">LOCAÇAO VEICULOS </t>
        </is>
      </c>
      <c r="G1041" s="172">
        <f>YEAR(A1041)</f>
        <v/>
      </c>
      <c r="H1041" s="214">
        <f>MONTH(A1041)</f>
        <v/>
      </c>
      <c r="I1041" s="179">
        <f>INDEX(mês[],Consolidado!H1041,2)</f>
        <v/>
      </c>
      <c r="J1041" s="179" t="inlineStr">
        <is>
          <t>ITAU</t>
        </is>
      </c>
      <c r="K1041" s="179" t="inlineStr">
        <is>
          <t>A IDEAL</t>
        </is>
      </c>
    </row>
    <row r="1042" hidden="1" s="180">
      <c r="A1042" s="17" t="n">
        <v>45700</v>
      </c>
      <c r="B1042" s="179" t="inlineStr">
        <is>
          <t>FRETE MATERIAL NS BRAZIL - FRETE MATERIAIS E EQUIPAMENTOS (100,00%);</t>
        </is>
      </c>
      <c r="C1042" s="8" t="n"/>
      <c r="D1042" s="8" t="n">
        <v>387.34</v>
      </c>
      <c r="E1042" s="8" t="n">
        <v>-13551.33000000005</v>
      </c>
      <c r="F1042" s="213" t="inlineStr">
        <is>
          <t>FRETE MATERIAIS E EQUIPAMENTOS</t>
        </is>
      </c>
      <c r="G1042" s="172">
        <f>YEAR(A1042)</f>
        <v/>
      </c>
      <c r="H1042" s="214">
        <f>MONTH(A1042)</f>
        <v/>
      </c>
      <c r="I1042" s="179">
        <f>INDEX(mês[],Consolidado!H1042,2)</f>
        <v/>
      </c>
      <c r="J1042" s="179" t="inlineStr">
        <is>
          <t>ITAU</t>
        </is>
      </c>
      <c r="K1042" s="179" t="inlineStr">
        <is>
          <t>A IDEAL</t>
        </is>
      </c>
    </row>
    <row r="1043" hidden="1" s="180">
      <c r="A1043" s="17" t="n">
        <v>45700</v>
      </c>
      <c r="B1043" s="179" t="inlineStr">
        <is>
          <t>PGR COMERCIAL - PIX  (62) 9 8545-9270 - MATERIAIS DE LIMPEZA / HIGIENE  (100,00%);</t>
        </is>
      </c>
      <c r="C1043" s="8" t="n"/>
      <c r="D1043" s="8" t="n">
        <v>2094.39</v>
      </c>
      <c r="E1043" s="8" t="n">
        <v>-15645.72000000004</v>
      </c>
      <c r="F1043" s="213" t="inlineStr">
        <is>
          <t xml:space="preserve">MATERIAIS DE LIMPEZA / HIGIENE </t>
        </is>
      </c>
      <c r="G1043" s="172">
        <f>YEAR(A1043)</f>
        <v/>
      </c>
      <c r="H1043" s="214">
        <f>MONTH(A1043)</f>
        <v/>
      </c>
      <c r="I1043" s="179">
        <f>INDEX(mês[],Consolidado!H1043,2)</f>
        <v/>
      </c>
      <c r="J1043" s="179" t="inlineStr">
        <is>
          <t>ITAU</t>
        </is>
      </c>
      <c r="K1043" s="179" t="inlineStr">
        <is>
          <t>A IDEAL</t>
        </is>
      </c>
    </row>
    <row r="1044" hidden="1" s="180">
      <c r="A1044" s="17" t="n">
        <v>45700</v>
      </c>
      <c r="B1044" s="179" t="inlineStr">
        <is>
          <t>LOCAÇÃO CONTAINER REF. PERÍODO 05/02 A 04/03/25 - LOCAÇÃO CONTAINER  (100,00%);</t>
        </is>
      </c>
      <c r="C1044" s="8" t="n"/>
      <c r="D1044" s="8" t="n">
        <v>921.6</v>
      </c>
      <c r="E1044" s="8" t="n">
        <v>-16567.32000000004</v>
      </c>
      <c r="F1044" s="213" t="inlineStr">
        <is>
          <t xml:space="preserve">LOCAÇÃO CONTAINER </t>
        </is>
      </c>
      <c r="G1044" s="172">
        <f>YEAR(A1044)</f>
        <v/>
      </c>
      <c r="H1044" s="214">
        <f>MONTH(A1044)</f>
        <v/>
      </c>
      <c r="I1044" s="179">
        <f>INDEX(mês[],Consolidado!H1044,2)</f>
        <v/>
      </c>
      <c r="J1044" s="179" t="inlineStr">
        <is>
          <t>ITAU</t>
        </is>
      </c>
      <c r="K1044" s="179" t="inlineStr">
        <is>
          <t>A IDEAL</t>
        </is>
      </c>
    </row>
    <row r="1045" hidden="1" s="180">
      <c r="A1045" s="17" t="n">
        <v>45700</v>
      </c>
      <c r="B1045" s="179" t="inlineStr">
        <is>
          <t>LOCAÇÃO CONTAINER REF. PERÍODO 23/12 A 23/01/25 - LOCAÇÃO CONTAINER  (100,00%);</t>
        </is>
      </c>
      <c r="C1045" s="8" t="n"/>
      <c r="D1045" s="8" t="n">
        <v>1532.5</v>
      </c>
      <c r="E1045" s="8" t="n">
        <v>-18099.82000000004</v>
      </c>
      <c r="F1045" s="213" t="inlineStr">
        <is>
          <t xml:space="preserve">LOCAÇÃO CONTAINER </t>
        </is>
      </c>
      <c r="G1045" s="172">
        <f>YEAR(A1045)</f>
        <v/>
      </c>
      <c r="H1045" s="214">
        <f>MONTH(A1045)</f>
        <v/>
      </c>
      <c r="I1045" s="179">
        <f>INDEX(mês[],Consolidado!H1045,2)</f>
        <v/>
      </c>
      <c r="J1045" s="179" t="inlineStr">
        <is>
          <t>ITAU</t>
        </is>
      </c>
      <c r="K1045" s="179" t="inlineStr">
        <is>
          <t>A IDEAL</t>
        </is>
      </c>
    </row>
    <row r="1046" hidden="1" s="180">
      <c r="A1046" s="17" t="n">
        <v>45700</v>
      </c>
      <c r="B1046" s="179" t="inlineStr">
        <is>
          <t>ALIMENTAÇÃO ADM - ALIMENTAÇÃO ADM (100,00%);</t>
        </is>
      </c>
      <c r="C1046" s="8" t="n"/>
      <c r="D1046" s="8" t="n">
        <v>949.5</v>
      </c>
      <c r="E1046" s="8" t="n">
        <v>-19049.32000000004</v>
      </c>
      <c r="F1046" s="213" t="inlineStr">
        <is>
          <t>ALIMENTAÇÃO ADM</t>
        </is>
      </c>
      <c r="G1046" s="172">
        <f>YEAR(A1046)</f>
        <v/>
      </c>
      <c r="H1046" s="214">
        <f>MONTH(A1046)</f>
        <v/>
      </c>
      <c r="I1046" s="179">
        <f>INDEX(mês[],Consolidado!H1046,2)</f>
        <v/>
      </c>
      <c r="J1046" s="179" t="inlineStr">
        <is>
          <t>ITAU</t>
        </is>
      </c>
      <c r="K1046" s="179" t="inlineStr">
        <is>
          <t>A IDEAL</t>
        </is>
      </c>
    </row>
    <row r="1047" hidden="1" s="180">
      <c r="A1047" s="17" t="n">
        <v>45700</v>
      </c>
      <c r="B1047" s="179" t="inlineStr">
        <is>
          <t>REF. INFRAÇÃO DE TRÂNSITO - MULTAS DE TRANSITO  (100,00%);</t>
        </is>
      </c>
      <c r="C1047" s="8" t="n"/>
      <c r="D1047" s="8" t="n">
        <v>124.96</v>
      </c>
      <c r="E1047" s="8" t="n">
        <v>-19174.28000000004</v>
      </c>
      <c r="F1047" s="213" t="inlineStr">
        <is>
          <t xml:space="preserve">MULTAS DE TRANSITO </t>
        </is>
      </c>
      <c r="G1047" s="172">
        <f>YEAR(A1047)</f>
        <v/>
      </c>
      <c r="H1047" s="214">
        <f>MONTH(A1047)</f>
        <v/>
      </c>
      <c r="I1047" s="179">
        <f>INDEX(mês[],Consolidado!H1047,2)</f>
        <v/>
      </c>
      <c r="J1047" s="179" t="inlineStr">
        <is>
          <t>ITAU</t>
        </is>
      </c>
      <c r="K1047" s="179" t="inlineStr">
        <is>
          <t>A IDEAL</t>
        </is>
      </c>
    </row>
    <row r="1048" hidden="1" s="180">
      <c r="A1048" s="17" t="n">
        <v>45700</v>
      </c>
      <c r="B1048" s="179" t="inlineStr">
        <is>
          <t>CURSO POS GECYKA 1º MENSALIDADE - CURSOS / TREINAMENTOS  (100,00%);</t>
        </is>
      </c>
      <c r="C1048" s="8" t="n"/>
      <c r="D1048" s="8" t="n">
        <v>1105</v>
      </c>
      <c r="E1048" s="8" t="n">
        <v>-20279.28000000004</v>
      </c>
      <c r="F1048" s="213" t="inlineStr">
        <is>
          <t xml:space="preserve">CURSOS / TREINAMENTOS </t>
        </is>
      </c>
      <c r="G1048" s="172">
        <f>YEAR(A1048)</f>
        <v/>
      </c>
      <c r="H1048" s="214">
        <f>MONTH(A1048)</f>
        <v/>
      </c>
      <c r="I1048" s="179">
        <f>INDEX(mês[],Consolidado!H1048,2)</f>
        <v/>
      </c>
      <c r="J1048" s="179" t="inlineStr">
        <is>
          <t>ITAU</t>
        </is>
      </c>
      <c r="K1048" s="179" t="inlineStr">
        <is>
          <t>A IDEAL</t>
        </is>
      </c>
    </row>
    <row r="1049" hidden="1" s="180">
      <c r="A1049" s="17" t="n">
        <v>45700</v>
      </c>
      <c r="B1049" s="179" t="inlineStr">
        <is>
          <t>INTERNET OBRA - INTERNET OBRAS  (100,00%);</t>
        </is>
      </c>
      <c r="C1049" s="8" t="n"/>
      <c r="D1049" s="8" t="n">
        <v>380</v>
      </c>
      <c r="E1049" s="8" t="n">
        <v>-20659.28000000004</v>
      </c>
      <c r="F1049" s="213" t="inlineStr">
        <is>
          <t xml:space="preserve">INTERNET OBRAS </t>
        </is>
      </c>
      <c r="G1049" s="172">
        <f>YEAR(A1049)</f>
        <v/>
      </c>
      <c r="H1049" s="214">
        <f>MONTH(A1049)</f>
        <v/>
      </c>
      <c r="I1049" s="179">
        <f>INDEX(mês[],Consolidado!H1049,2)</f>
        <v/>
      </c>
      <c r="J1049" s="179" t="inlineStr">
        <is>
          <t>ITAU</t>
        </is>
      </c>
      <c r="K1049" s="179" t="inlineStr">
        <is>
          <t>A IDEAL</t>
        </is>
      </c>
    </row>
    <row r="1050" hidden="1" s="180">
      <c r="A1050" s="17" t="n">
        <v>45700</v>
      </c>
      <c r="B1050" s="179" t="inlineStr">
        <is>
          <t>REFEIÇÕES COLABORADORES - REFEIÇÕES COLABORADORES (100,00%);</t>
        </is>
      </c>
      <c r="C1050" s="8" t="n"/>
      <c r="D1050" s="8" t="n">
        <v>2180</v>
      </c>
      <c r="E1050" s="8" t="n">
        <v>-22839.28000000004</v>
      </c>
      <c r="F1050" s="213" t="inlineStr">
        <is>
          <t>REFEIÇÕES COLABORADORES</t>
        </is>
      </c>
      <c r="G1050" s="172">
        <f>YEAR(A1050)</f>
        <v/>
      </c>
      <c r="H1050" s="214">
        <f>MONTH(A1050)</f>
        <v/>
      </c>
      <c r="I1050" s="179">
        <f>INDEX(mês[],Consolidado!H1050,2)</f>
        <v/>
      </c>
      <c r="J1050" s="179" t="inlineStr">
        <is>
          <t>ITAU</t>
        </is>
      </c>
      <c r="K1050" s="179" t="inlineStr">
        <is>
          <t>A IDEAL</t>
        </is>
      </c>
    </row>
    <row r="1051" hidden="1" s="180">
      <c r="A1051" s="17" t="n">
        <v>45700</v>
      </c>
      <c r="B1051" s="179" t="inlineStr">
        <is>
          <t>SISTEMA / SERVIDOR - SISTEMA / SERVIDOR  (100,00%);</t>
        </is>
      </c>
      <c r="C1051" s="8" t="n"/>
      <c r="D1051" s="8" t="n">
        <v>730.9400000000001</v>
      </c>
      <c r="E1051" s="8" t="n">
        <v>-23570.22000000004</v>
      </c>
      <c r="F1051" s="213" t="inlineStr">
        <is>
          <t xml:space="preserve">SISTEMA / SERVIDOR </t>
        </is>
      </c>
      <c r="G1051" s="172">
        <f>YEAR(A1051)</f>
        <v/>
      </c>
      <c r="H1051" s="214">
        <f>MONTH(A1051)</f>
        <v/>
      </c>
      <c r="I1051" s="179">
        <f>INDEX(mês[],Consolidado!H1051,2)</f>
        <v/>
      </c>
      <c r="J1051" s="179" t="inlineStr">
        <is>
          <t>ITAU</t>
        </is>
      </c>
      <c r="K1051" s="179" t="inlineStr">
        <is>
          <t>A IDEAL</t>
        </is>
      </c>
    </row>
    <row r="1052" hidden="1" s="180">
      <c r="A1052" s="17" t="n">
        <v>45700</v>
      </c>
      <c r="B1052" s="179" t="inlineStr">
        <is>
          <t>CONSULTA CONNECT REF. MÊS 01/2025 - SERVIÇO SERASA (100,00%);</t>
        </is>
      </c>
      <c r="C1052" s="8" t="n"/>
      <c r="D1052" s="8" t="n">
        <v>864.1900000000001</v>
      </c>
      <c r="E1052" s="8" t="n">
        <v>-24434.41000000004</v>
      </c>
      <c r="F1052" s="213" t="inlineStr">
        <is>
          <t>SERVIÇO SERASA</t>
        </is>
      </c>
      <c r="G1052" s="172">
        <f>YEAR(A1052)</f>
        <v/>
      </c>
      <c r="H1052" s="214">
        <f>MONTH(A1052)</f>
        <v/>
      </c>
      <c r="I1052" s="179">
        <f>INDEX(mês[],Consolidado!H1052,2)</f>
        <v/>
      </c>
      <c r="J1052" s="179" t="inlineStr">
        <is>
          <t>ITAU</t>
        </is>
      </c>
      <c r="K1052" s="179" t="inlineStr">
        <is>
          <t>A IDEAL</t>
        </is>
      </c>
    </row>
    <row r="1053" hidden="1" s="180">
      <c r="A1053" s="17" t="n">
        <v>45700</v>
      </c>
      <c r="B1053" s="179" t="inlineStr">
        <is>
          <t>MATERIAIS DE INFORMÁTICA - TONER COMPATÍVEL BROTHER - MATERIAIS DE INFORMATICA / COMPUTADOR (100,00%);</t>
        </is>
      </c>
      <c r="C1053" s="8" t="n"/>
      <c r="D1053" s="8" t="n">
        <v>280</v>
      </c>
      <c r="E1053" s="8" t="n">
        <v>-24714.41000000004</v>
      </c>
      <c r="F1053" s="213" t="inlineStr">
        <is>
          <t>MATERIAIS DE INFORMATICA / COMPUTADOR</t>
        </is>
      </c>
      <c r="G1053" s="172">
        <f>YEAR(A1053)</f>
        <v/>
      </c>
      <c r="H1053" s="214">
        <f>MONTH(A1053)</f>
        <v/>
      </c>
      <c r="I1053" s="179">
        <f>INDEX(mês[],Consolidado!H1053,2)</f>
        <v/>
      </c>
      <c r="J1053" s="179" t="inlineStr">
        <is>
          <t>ITAU</t>
        </is>
      </c>
      <c r="K1053" s="179" t="inlineStr">
        <is>
          <t>A IDEAL</t>
        </is>
      </c>
    </row>
    <row r="1054" hidden="1" s="180">
      <c r="A1054" s="17" t="n">
        <v>45700</v>
      </c>
      <c r="B1054" s="179" t="inlineStr">
        <is>
          <t>COMBUSTÍVEL - COMBUSTIVEL VEICULOS (100,00%);</t>
        </is>
      </c>
      <c r="C1054" s="8" t="n"/>
      <c r="D1054" s="8" t="n">
        <v>5670.81</v>
      </c>
      <c r="E1054" s="8" t="n">
        <v>-30385.22000000004</v>
      </c>
      <c r="F1054" s="213" t="inlineStr">
        <is>
          <t>COMBUSTIVEL VEICULOS</t>
        </is>
      </c>
      <c r="G1054" s="172">
        <f>YEAR(A1054)</f>
        <v/>
      </c>
      <c r="H1054" s="214">
        <f>MONTH(A1054)</f>
        <v/>
      </c>
      <c r="I1054" s="179">
        <f>INDEX(mês[],Consolidado!H1054,2)</f>
        <v/>
      </c>
      <c r="J1054" s="179" t="inlineStr">
        <is>
          <t>ITAU</t>
        </is>
      </c>
      <c r="K1054" s="179" t="inlineStr">
        <is>
          <t>A IDEAL</t>
        </is>
      </c>
    </row>
    <row r="1055" hidden="1" s="180">
      <c r="A1055" s="17" t="n">
        <v>45700</v>
      </c>
      <c r="B1055" s="179" t="inlineStr">
        <is>
          <t>COMBUSTÍVEL - COMBUSTIVEL VEICULOS (39,14%);
COMBUSTIVEL EQUIPAMENTOS (60,86%);</t>
        </is>
      </c>
      <c r="C1055" s="8" t="n"/>
      <c r="D1055" s="8" t="n">
        <v>868.22</v>
      </c>
      <c r="E1055" s="8" t="n">
        <v>-31253.44000000004</v>
      </c>
      <c r="F1055" s="213" t="inlineStr">
        <is>
          <t>COMBUSTIVEL VEICULOS</t>
        </is>
      </c>
      <c r="G1055" s="172">
        <f>YEAR(A1055)</f>
        <v/>
      </c>
      <c r="H1055" s="214">
        <f>MONTH(A1055)</f>
        <v/>
      </c>
      <c r="I1055" s="179">
        <f>INDEX(mês[],Consolidado!H1055,2)</f>
        <v/>
      </c>
      <c r="J1055" s="179" t="inlineStr">
        <is>
          <t>ITAU</t>
        </is>
      </c>
      <c r="K1055" s="179" t="inlineStr">
        <is>
          <t>A IDEAL</t>
        </is>
      </c>
    </row>
    <row r="1056" hidden="1" s="180">
      <c r="A1056" s="17" t="n">
        <v>45700</v>
      </c>
      <c r="B1056" s="179" t="inlineStr">
        <is>
          <t>COMBUSTÍVEL - COMBUSTIVEL VEICULOS (39,14%);
COMBUSTIVEL EQUIPAMENTOS (60,86%);</t>
        </is>
      </c>
      <c r="C1056" s="8" t="n"/>
      <c r="D1056" s="8" t="n">
        <v>1350.03</v>
      </c>
      <c r="E1056" s="8" t="n">
        <v>-32603.47000000004</v>
      </c>
      <c r="F1056" s="213" t="inlineStr">
        <is>
          <t>COMBUSTIVEL EQUIPAMENTOS</t>
        </is>
      </c>
      <c r="G1056" s="172">
        <f>YEAR(A1056)</f>
        <v/>
      </c>
      <c r="H1056" s="214">
        <f>MONTH(A1056)</f>
        <v/>
      </c>
      <c r="I1056" s="179">
        <f>INDEX(mês[],Consolidado!H1056,2)</f>
        <v/>
      </c>
      <c r="J1056" s="179" t="inlineStr">
        <is>
          <t>ITAU</t>
        </is>
      </c>
      <c r="K1056" s="179" t="inlineStr">
        <is>
          <t>A IDEAL</t>
        </is>
      </c>
    </row>
    <row r="1057" hidden="1" s="180">
      <c r="A1057" s="17" t="n">
        <v>45700</v>
      </c>
      <c r="B1057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57" s="8" t="n"/>
      <c r="D1057" s="8" t="n">
        <v>106.71</v>
      </c>
      <c r="E1057" s="8" t="n">
        <v>-32710.18000000004</v>
      </c>
      <c r="F1057" s="213" t="inlineStr">
        <is>
          <t>REFEIÇÕES COLABORADORES</t>
        </is>
      </c>
      <c r="G1057" s="172">
        <f>YEAR(A1057)</f>
        <v/>
      </c>
      <c r="H1057" s="214">
        <f>MONTH(A1057)</f>
        <v/>
      </c>
      <c r="I1057" s="179">
        <f>INDEX(mês[],Consolidado!H1057,2)</f>
        <v/>
      </c>
      <c r="J1057" s="179" t="inlineStr">
        <is>
          <t>ITAU</t>
        </is>
      </c>
      <c r="K1057" s="179" t="inlineStr">
        <is>
          <t>A IDEAL</t>
        </is>
      </c>
    </row>
    <row r="1058" hidden="1" s="180">
      <c r="A1058" s="17" t="n">
        <v>45700</v>
      </c>
      <c r="B1058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58" s="8" t="n"/>
      <c r="D1058" s="8" t="n">
        <v>759.9299999999999</v>
      </c>
      <c r="E1058" s="8" t="n">
        <v>-33470.11000000004</v>
      </c>
      <c r="F1058" s="213" t="inlineStr">
        <is>
          <t xml:space="preserve">TRANSPORTE DE COLABORADORES </t>
        </is>
      </c>
      <c r="G1058" s="172">
        <f>YEAR(A1058)</f>
        <v/>
      </c>
      <c r="H1058" s="214">
        <f>MONTH(A1058)</f>
        <v/>
      </c>
      <c r="I1058" s="179">
        <f>INDEX(mês[],Consolidado!H1058,2)</f>
        <v/>
      </c>
      <c r="J1058" s="179" t="inlineStr">
        <is>
          <t>ITAU</t>
        </is>
      </c>
      <c r="K1058" s="179" t="inlineStr">
        <is>
          <t>A IDEAL</t>
        </is>
      </c>
    </row>
    <row r="1059" hidden="1" s="180">
      <c r="A1059" s="17" t="n">
        <v>45700</v>
      </c>
      <c r="B1059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59" s="8" t="n"/>
      <c r="D1059" s="8" t="n">
        <v>199.98</v>
      </c>
      <c r="E1059" s="8" t="n">
        <v>-33670.09000000004</v>
      </c>
      <c r="F1059" s="213" t="inlineStr">
        <is>
          <t>SERVIÇO LIMPEZA ALOJAMENTO/ESCRITORIO</t>
        </is>
      </c>
      <c r="G1059" s="172">
        <f>YEAR(A1059)</f>
        <v/>
      </c>
      <c r="H1059" s="214">
        <f>MONTH(A1059)</f>
        <v/>
      </c>
      <c r="I1059" s="179">
        <f>INDEX(mês[],Consolidado!H1059,2)</f>
        <v/>
      </c>
      <c r="J1059" s="179" t="inlineStr">
        <is>
          <t>ITAU</t>
        </is>
      </c>
      <c r="K1059" s="179" t="inlineStr">
        <is>
          <t>A IDEAL</t>
        </is>
      </c>
    </row>
    <row r="1060" hidden="1" s="180">
      <c r="A1060" s="17" t="n">
        <v>45700</v>
      </c>
      <c r="B1060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60" s="8" t="n"/>
      <c r="D1060" s="8" t="n">
        <v>178.07</v>
      </c>
      <c r="E1060" s="8" t="n">
        <v>-33848.16000000004</v>
      </c>
      <c r="F1060" s="213" t="inlineStr">
        <is>
          <t xml:space="preserve">MOVEIS OBRAS </t>
        </is>
      </c>
      <c r="G1060" s="172">
        <f>YEAR(A1060)</f>
        <v/>
      </c>
      <c r="H1060" s="214">
        <f>MONTH(A1060)</f>
        <v/>
      </c>
      <c r="I1060" s="179">
        <f>INDEX(mês[],Consolidado!H1060,2)</f>
        <v/>
      </c>
      <c r="J1060" s="179" t="inlineStr">
        <is>
          <t>ITAU</t>
        </is>
      </c>
      <c r="K1060" s="179" t="inlineStr">
        <is>
          <t>A IDEAL</t>
        </is>
      </c>
    </row>
    <row r="1061" hidden="1" s="180">
      <c r="A1061" s="17" t="n">
        <v>45700</v>
      </c>
      <c r="B1061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61" s="8" t="n"/>
      <c r="D1061" s="8" t="n">
        <v>414.93</v>
      </c>
      <c r="E1061" s="8" t="n">
        <v>-34263.09000000004</v>
      </c>
      <c r="F1061" s="213" t="inlineStr">
        <is>
          <t>MATERIAIS DE INFORMATICA / COMPUTADOR</t>
        </is>
      </c>
      <c r="G1061" s="172">
        <f>YEAR(A1061)</f>
        <v/>
      </c>
      <c r="H1061" s="214">
        <f>MONTH(A1061)</f>
        <v/>
      </c>
      <c r="I1061" s="179">
        <f>INDEX(mês[],Consolidado!H1061,2)</f>
        <v/>
      </c>
      <c r="J1061" s="179" t="inlineStr">
        <is>
          <t>ITAU</t>
        </is>
      </c>
      <c r="K1061" s="179" t="inlineStr">
        <is>
          <t>A IDEAL</t>
        </is>
      </c>
    </row>
    <row r="1062" hidden="1" s="180">
      <c r="A1062" s="17" t="n">
        <v>45700</v>
      </c>
      <c r="B1062" s="179" t="inlineStr">
        <is>
          <t>NOTAS RESTAN. VISITA TEC MATO GROSSO - COMBUSTIVEL VEICULOS (100,00%);</t>
        </is>
      </c>
      <c r="C1062" s="8" t="n"/>
      <c r="D1062" s="8" t="n">
        <v>508</v>
      </c>
      <c r="E1062" s="8" t="n">
        <v>-34771.09000000004</v>
      </c>
      <c r="F1062" s="213" t="inlineStr">
        <is>
          <t>COMBUSTIVEL VEICULOS</t>
        </is>
      </c>
      <c r="G1062" s="172">
        <f>YEAR(A1062)</f>
        <v/>
      </c>
      <c r="H1062" s="214">
        <f>MONTH(A1062)</f>
        <v/>
      </c>
      <c r="I1062" s="179">
        <f>INDEX(mês[],Consolidado!H1062,2)</f>
        <v/>
      </c>
      <c r="J1062" s="179" t="inlineStr">
        <is>
          <t>ITAU</t>
        </is>
      </c>
      <c r="K1062" s="179" t="inlineStr">
        <is>
          <t>A IDEAL</t>
        </is>
      </c>
    </row>
    <row r="1063" hidden="1" s="180">
      <c r="A1063" s="17" t="n">
        <v>45700</v>
      </c>
      <c r="B1063" s="179" t="inlineStr">
        <is>
          <t>CARLOS RITLER MOREIRA GADELHA - PIX 943.891.013-15 - MANUTENÇÃO/PEÇAS  VEICULOS (100,00%);</t>
        </is>
      </c>
      <c r="C1063" s="8" t="n"/>
      <c r="D1063" s="8" t="n">
        <v>100</v>
      </c>
      <c r="E1063" s="8" t="n">
        <v>-34871.09000000004</v>
      </c>
      <c r="F1063" s="213" t="inlineStr">
        <is>
          <t>MANUTENÇÃO/PEÇAS  VEICULOS</t>
        </is>
      </c>
      <c r="G1063" s="172">
        <f>YEAR(A1063)</f>
        <v/>
      </c>
      <c r="H1063" s="214">
        <f>MONTH(A1063)</f>
        <v/>
      </c>
      <c r="I1063" s="179">
        <f>INDEX(mês[],Consolidado!H1063,2)</f>
        <v/>
      </c>
      <c r="J1063" s="179" t="inlineStr">
        <is>
          <t>ITAU</t>
        </is>
      </c>
      <c r="K1063" s="179" t="inlineStr">
        <is>
          <t>A IDEAL</t>
        </is>
      </c>
    </row>
    <row r="1064" hidden="1" s="180">
      <c r="A1064" s="17" t="n">
        <v>45700</v>
      </c>
      <c r="B1064" s="179" t="inlineStr">
        <is>
          <t>TRANSPORTE COLABORADORES 03/02 A 09/02/25 - TRANSPORTE DE COLABORADORES  (100,00%);</t>
        </is>
      </c>
      <c r="C1064" s="8" t="n"/>
      <c r="D1064" s="8" t="n">
        <v>2785</v>
      </c>
      <c r="E1064" s="8" t="n">
        <v>-37656.09000000004</v>
      </c>
      <c r="F1064" s="213" t="inlineStr">
        <is>
          <t xml:space="preserve">TRANSPORTE DE COLABORADORES </t>
        </is>
      </c>
      <c r="G1064" s="172">
        <f>YEAR(A1064)</f>
        <v/>
      </c>
      <c r="H1064" s="214">
        <f>MONTH(A1064)</f>
        <v/>
      </c>
      <c r="I1064" s="179">
        <f>INDEX(mês[],Consolidado!H1064,2)</f>
        <v/>
      </c>
      <c r="J1064" s="179" t="inlineStr">
        <is>
          <t>ITAU</t>
        </is>
      </c>
      <c r="K1064" s="179" t="inlineStr">
        <is>
          <t>A IDEAL</t>
        </is>
      </c>
    </row>
    <row r="1065" hidden="1" s="180">
      <c r="A1065" s="17" t="n">
        <v>45700</v>
      </c>
      <c r="B1065" s="179" t="inlineStr">
        <is>
          <t>MANOEL PIRES SANTANA - PIX (98) 9 8407-6318 - REFEIÇÕES COLABORADORES (100,00%);</t>
        </is>
      </c>
      <c r="C1065" s="8" t="n"/>
      <c r="D1065" s="8" t="n">
        <v>1863</v>
      </c>
      <c r="E1065" s="8" t="n">
        <v>-39519.09000000004</v>
      </c>
      <c r="F1065" s="213" t="inlineStr">
        <is>
          <t>REFEIÇÕES COLABORADORES</t>
        </is>
      </c>
      <c r="G1065" s="172">
        <f>YEAR(A1065)</f>
        <v/>
      </c>
      <c r="H1065" s="214">
        <f>MONTH(A1065)</f>
        <v/>
      </c>
      <c r="I1065" s="179">
        <f>INDEX(mês[],Consolidado!H1065,2)</f>
        <v/>
      </c>
      <c r="J1065" s="179" t="inlineStr">
        <is>
          <t>ITAU</t>
        </is>
      </c>
      <c r="K1065" s="179" t="inlineStr">
        <is>
          <t>A IDEAL</t>
        </is>
      </c>
    </row>
    <row r="1066" hidden="1" s="180">
      <c r="A1066" s="17" t="n">
        <v>45700</v>
      </c>
      <c r="B1066" s="179" t="inlineStr">
        <is>
          <t>MANIEL SANTOS SOUSA - PIX (45) 9 9990-8755 - SERVIÇO LAVA JATO (100,00%);</t>
        </is>
      </c>
      <c r="C1066" s="8" t="n"/>
      <c r="D1066" s="8" t="n">
        <v>200</v>
      </c>
      <c r="E1066" s="8" t="n">
        <v>-39719.09000000004</v>
      </c>
      <c r="F1066" s="213" t="inlineStr">
        <is>
          <t>SERVIÇO LAVA JATO</t>
        </is>
      </c>
      <c r="G1066" s="172">
        <f>YEAR(A1066)</f>
        <v/>
      </c>
      <c r="H1066" s="214">
        <f>MONTH(A1066)</f>
        <v/>
      </c>
      <c r="I1066" s="179">
        <f>INDEX(mês[],Consolidado!H1066,2)</f>
        <v/>
      </c>
      <c r="J1066" s="179" t="inlineStr">
        <is>
          <t>ITAU</t>
        </is>
      </c>
      <c r="K1066" s="179" t="inlineStr">
        <is>
          <t>A IDEAL</t>
        </is>
      </c>
    </row>
    <row r="1067" hidden="1" s="180">
      <c r="A1067" s="17" t="n">
        <v>45700</v>
      </c>
      <c r="B1067" s="179" t="inlineStr">
        <is>
          <t>SISTEMA OBRA PRIMA - SISTEMA / SERVIDOR  (100,00%);</t>
        </is>
      </c>
      <c r="C1067" s="8" t="n"/>
      <c r="D1067" s="8" t="n">
        <v>765.54</v>
      </c>
      <c r="E1067" s="8" t="n">
        <v>-40484.63000000004</v>
      </c>
      <c r="F1067" s="213" t="inlineStr">
        <is>
          <t xml:space="preserve">SISTEMA / SERVIDOR </t>
        </is>
      </c>
      <c r="G1067" s="172">
        <f>YEAR(A1067)</f>
        <v/>
      </c>
      <c r="H1067" s="214">
        <f>MONTH(A1067)</f>
        <v/>
      </c>
      <c r="I1067" s="179">
        <f>INDEX(mês[],Consolidado!H1067,2)</f>
        <v/>
      </c>
      <c r="J1067" s="179" t="inlineStr">
        <is>
          <t>ITAU</t>
        </is>
      </c>
      <c r="K1067" s="179" t="inlineStr">
        <is>
          <t>A IDEAL</t>
        </is>
      </c>
    </row>
    <row r="1068" hidden="1" s="180">
      <c r="A1068" s="17" t="n">
        <v>45700</v>
      </c>
      <c r="B1068" s="179" t="inlineStr">
        <is>
          <t>GEDSON LEAL CONCEIÇÃO - ACERTO RESCISORIOS  (100,00%);</t>
        </is>
      </c>
      <c r="C1068" s="8" t="n"/>
      <c r="D1068" s="8" t="n">
        <v>3161.56</v>
      </c>
      <c r="E1068" s="8" t="n">
        <v>-43646.19000000004</v>
      </c>
      <c r="F1068" s="213" t="inlineStr">
        <is>
          <t xml:space="preserve">ACERTO RESCISORIOS </t>
        </is>
      </c>
      <c r="G1068" s="172">
        <f>YEAR(A1068)</f>
        <v/>
      </c>
      <c r="H1068" s="214">
        <f>MONTH(A1068)</f>
        <v/>
      </c>
      <c r="I1068" s="179">
        <f>INDEX(mês[],Consolidado!H1068,2)</f>
        <v/>
      </c>
      <c r="J1068" s="179" t="inlineStr">
        <is>
          <t>ITAU</t>
        </is>
      </c>
      <c r="K1068" s="179" t="inlineStr">
        <is>
          <t>A IDEAL</t>
        </is>
      </c>
    </row>
    <row r="1069" hidden="1" s="180">
      <c r="A1069" s="17" t="n">
        <v>45700</v>
      </c>
      <c r="B1069" s="179" t="inlineStr">
        <is>
          <t>PAULO ALBERTO SANTOS FERREIRA - ACERTO RESCISORIOS  (100,00%);</t>
        </is>
      </c>
      <c r="C1069" s="8" t="n"/>
      <c r="D1069" s="8" t="n">
        <v>9032.76</v>
      </c>
      <c r="E1069" s="8" t="n">
        <v>-52678.95000000004</v>
      </c>
      <c r="F1069" s="213" t="inlineStr">
        <is>
          <t xml:space="preserve">ACERTO RESCISORIOS </t>
        </is>
      </c>
      <c r="G1069" s="172">
        <f>YEAR(A1069)</f>
        <v/>
      </c>
      <c r="H1069" s="214">
        <f>MONTH(A1069)</f>
        <v/>
      </c>
      <c r="I1069" s="179">
        <f>INDEX(mês[],Consolidado!H1069,2)</f>
        <v/>
      </c>
      <c r="J1069" s="179" t="inlineStr">
        <is>
          <t>ITAU</t>
        </is>
      </c>
      <c r="K1069" s="179" t="inlineStr">
        <is>
          <t>A IDEAL</t>
        </is>
      </c>
    </row>
    <row r="1070" hidden="1" s="180">
      <c r="A1070" s="17" t="n">
        <v>45700</v>
      </c>
      <c r="B1070" s="179" t="inlineStr">
        <is>
          <t>ADRIANO SILVA REIS - ACERTO RESCISORIOS  (100,00%);</t>
        </is>
      </c>
      <c r="C1070" s="8" t="n"/>
      <c r="D1070" s="8" t="n">
        <v>5981.54</v>
      </c>
      <c r="E1070" s="8" t="n">
        <v>-58660.49000000004</v>
      </c>
      <c r="F1070" s="213" t="inlineStr">
        <is>
          <t xml:space="preserve">ACERTO RESCISORIOS </t>
        </is>
      </c>
      <c r="G1070" s="172">
        <f>YEAR(A1070)</f>
        <v/>
      </c>
      <c r="H1070" s="214">
        <f>MONTH(A1070)</f>
        <v/>
      </c>
      <c r="I1070" s="179">
        <f>INDEX(mês[],Consolidado!H1070,2)</f>
        <v/>
      </c>
      <c r="J1070" s="179" t="inlineStr">
        <is>
          <t>ITAU</t>
        </is>
      </c>
      <c r="K1070" s="179" t="inlineStr">
        <is>
          <t>A IDEAL</t>
        </is>
      </c>
    </row>
    <row r="1071" hidden="1" s="180">
      <c r="A1071" s="17" t="n">
        <v>45700</v>
      </c>
      <c r="B1071" s="179" t="inlineStr">
        <is>
          <t>LUIS EMANOEL DE SENA SANTOS - ACERTO RESCISORIOS  (100,00%);</t>
        </is>
      </c>
      <c r="C1071" s="8" t="n"/>
      <c r="D1071" s="8" t="n">
        <v>6861.43</v>
      </c>
      <c r="E1071" s="8" t="n">
        <v>-65521.92000000004</v>
      </c>
      <c r="F1071" s="213" t="inlineStr">
        <is>
          <t xml:space="preserve">ACERTO RESCISORIOS </t>
        </is>
      </c>
      <c r="G1071" s="172">
        <f>YEAR(A1071)</f>
        <v/>
      </c>
      <c r="H1071" s="214">
        <f>MONTH(A1071)</f>
        <v/>
      </c>
      <c r="I1071" s="179">
        <f>INDEX(mês[],Consolidado!H1071,2)</f>
        <v/>
      </c>
      <c r="J1071" s="179" t="inlineStr">
        <is>
          <t>ITAU</t>
        </is>
      </c>
      <c r="K1071" s="179" t="inlineStr">
        <is>
          <t>A IDEAL</t>
        </is>
      </c>
    </row>
    <row r="1072" hidden="1" s="180">
      <c r="A1072" s="17" t="n">
        <v>45700</v>
      </c>
      <c r="B1072" s="179" t="inlineStr">
        <is>
          <t>R. TANCREDO NEVES, SN REF. 02/2025 - ENERGIA ALOJAMENTO (100,00%);</t>
        </is>
      </c>
      <c r="C1072" s="8" t="n"/>
      <c r="D1072" s="8" t="n">
        <v>171.83</v>
      </c>
      <c r="E1072" s="8" t="n">
        <v>-65693.75000000004</v>
      </c>
      <c r="F1072" s="213" t="inlineStr">
        <is>
          <t>ENERGIA ALOJAMENTO</t>
        </is>
      </c>
      <c r="G1072" s="172">
        <f>YEAR(A1072)</f>
        <v/>
      </c>
      <c r="H1072" s="214">
        <f>MONTH(A1072)</f>
        <v/>
      </c>
      <c r="I1072" s="179">
        <f>INDEX(mês[],Consolidado!H1072,2)</f>
        <v/>
      </c>
      <c r="J1072" s="179" t="inlineStr">
        <is>
          <t>ITAU</t>
        </is>
      </c>
      <c r="K1072" s="179" t="inlineStr">
        <is>
          <t>A IDEAL</t>
        </is>
      </c>
    </row>
    <row r="1073" hidden="1" s="180">
      <c r="A1073" s="17" t="n">
        <v>45700</v>
      </c>
      <c r="B1073" s="179" t="inlineStr">
        <is>
          <t>DESPESAS CANTEIRO - SERVIÇO MOTOBOY / UBER  (5,88%);
MATERIAIS / FERRAMENTAS  MANUAIS  (71,73%);
MATERIAIS DE CONSUMO EM OBRAS  (22,39%);</t>
        </is>
      </c>
      <c r="C1073" s="8" t="n"/>
      <c r="D1073" s="8" t="n">
        <v>26.26</v>
      </c>
      <c r="E1073" s="8" t="n">
        <v>-65720.01000000004</v>
      </c>
      <c r="F1073" s="213" t="inlineStr">
        <is>
          <t xml:space="preserve">SERVIÇO MOTOBOY / UBER </t>
        </is>
      </c>
      <c r="G1073" s="172">
        <f>YEAR(A1073)</f>
        <v/>
      </c>
      <c r="H1073" s="214">
        <f>MONTH(A1073)</f>
        <v/>
      </c>
      <c r="I1073" s="179">
        <f>INDEX(mês[],Consolidado!H1073,2)</f>
        <v/>
      </c>
      <c r="J1073" s="179" t="inlineStr">
        <is>
          <t>ITAU</t>
        </is>
      </c>
      <c r="K1073" s="179" t="inlineStr">
        <is>
          <t>A IDEAL</t>
        </is>
      </c>
    </row>
    <row r="1074" hidden="1" s="180">
      <c r="A1074" s="17" t="n">
        <v>45700</v>
      </c>
      <c r="B1074" s="179" t="inlineStr">
        <is>
          <t>DESPESAS CANTEIRO - SERVIÇO MOTOBOY / UBER  (5,88%);
MATERIAIS / FERRAMENTAS  MANUAIS  (71,73%);
MATERIAIS DE CONSUMO EM OBRAS  (22,39%);</t>
        </is>
      </c>
      <c r="C1074" s="8" t="n"/>
      <c r="D1074" s="8" t="n">
        <v>320.35</v>
      </c>
      <c r="E1074" s="8" t="n">
        <v>-66040.36000000004</v>
      </c>
      <c r="F1074" s="213" t="inlineStr">
        <is>
          <t xml:space="preserve">MATERIAIS / FERRAMENTAS  MANUAIS </t>
        </is>
      </c>
      <c r="G1074" s="172">
        <f>YEAR(A1074)</f>
        <v/>
      </c>
      <c r="H1074" s="214">
        <f>MONTH(A1074)</f>
        <v/>
      </c>
      <c r="I1074" s="179">
        <f>INDEX(mês[],Consolidado!H1074,2)</f>
        <v/>
      </c>
      <c r="J1074" s="179" t="inlineStr">
        <is>
          <t>ITAU</t>
        </is>
      </c>
      <c r="K1074" s="179" t="inlineStr">
        <is>
          <t>A IDEAL</t>
        </is>
      </c>
    </row>
    <row r="1075" hidden="1" s="180">
      <c r="A1075" s="17" t="n">
        <v>45700</v>
      </c>
      <c r="B1075" s="179" t="inlineStr">
        <is>
          <t>DESPESAS CANTEIRO - SERVIÇO MOTOBOY / UBER  (5,88%);
MATERIAIS / FERRAMENTAS  MANUAIS  (71,73%);
MATERIAIS DE CONSUMO EM OBRAS  (22,39%);</t>
        </is>
      </c>
      <c r="C1075" s="8" t="n"/>
      <c r="D1075" s="8" t="n">
        <v>100</v>
      </c>
      <c r="E1075" s="8" t="n">
        <v>-66140.36000000004</v>
      </c>
      <c r="F1075" s="213" t="inlineStr">
        <is>
          <t xml:space="preserve">MATERIAIS DE CONSUMO EM OBRAS </t>
        </is>
      </c>
      <c r="G1075" s="172">
        <f>YEAR(A1075)</f>
        <v/>
      </c>
      <c r="H1075" s="214">
        <f>MONTH(A1075)</f>
        <v/>
      </c>
      <c r="I1075" s="179">
        <f>INDEX(mês[],Consolidado!H1075,2)</f>
        <v/>
      </c>
      <c r="J1075" s="179" t="inlineStr">
        <is>
          <t>ITAU</t>
        </is>
      </c>
      <c r="K1075" s="179" t="inlineStr">
        <is>
          <t>A IDEAL</t>
        </is>
      </c>
    </row>
    <row r="1076" hidden="1" s="180">
      <c r="A1076" s="17" t="n">
        <v>45700</v>
      </c>
      <c r="B1076" s="179" t="inlineStr">
        <is>
          <t>PEDAGIO RANGER GENILDO - PEDAGIOS  (100,00%);</t>
        </is>
      </c>
      <c r="C1076" s="8" t="n"/>
      <c r="D1076" s="8" t="n">
        <v>150</v>
      </c>
      <c r="E1076" s="8" t="n">
        <v>-66290.36000000004</v>
      </c>
      <c r="F1076" s="213" t="inlineStr">
        <is>
          <t xml:space="preserve">PEDAGIOS </t>
        </is>
      </c>
      <c r="G1076" s="172">
        <f>YEAR(A1076)</f>
        <v/>
      </c>
      <c r="H1076" s="214">
        <f>MONTH(A1076)</f>
        <v/>
      </c>
      <c r="I1076" s="179">
        <f>INDEX(mês[],Consolidado!H1076,2)</f>
        <v/>
      </c>
      <c r="J1076" s="179" t="inlineStr">
        <is>
          <t>ITAU</t>
        </is>
      </c>
      <c r="K1076" s="179" t="inlineStr">
        <is>
          <t>A IDEAL</t>
        </is>
      </c>
    </row>
    <row r="1077" hidden="1" s="180">
      <c r="A1077" s="17" t="n">
        <v>45700</v>
      </c>
      <c r="B1077" s="179" t="inlineStr">
        <is>
          <t>REFEIÇÕES COLABORADORES - REFEIÇÕES COLABORADORES (100,00%);</t>
        </is>
      </c>
      <c r="C1077" s="8" t="n"/>
      <c r="D1077" s="8" t="n">
        <v>96</v>
      </c>
      <c r="E1077" s="8" t="n">
        <v>-66386.36000000004</v>
      </c>
      <c r="F1077" s="213" t="inlineStr">
        <is>
          <t>REFEIÇÕES COLABORADORES</t>
        </is>
      </c>
      <c r="G1077" s="172">
        <f>YEAR(A1077)</f>
        <v/>
      </c>
      <c r="H1077" s="214">
        <f>MONTH(A1077)</f>
        <v/>
      </c>
      <c r="I1077" s="179">
        <f>INDEX(mês[],Consolidado!H1077,2)</f>
        <v/>
      </c>
      <c r="J1077" s="179" t="inlineStr">
        <is>
          <t>ITAU</t>
        </is>
      </c>
      <c r="K1077" s="179" t="inlineStr">
        <is>
          <t>A IDEAL</t>
        </is>
      </c>
    </row>
    <row r="1078" hidden="1" s="180">
      <c r="A1078" s="17" t="n">
        <v>45700</v>
      </c>
      <c r="B1078" s="179" t="inlineStr">
        <is>
          <t>CONEXÕES MAQUINA HIDROJATO - MANGUEIRAS / CONEXÕES (100,00%);</t>
        </is>
      </c>
      <c r="C1078" s="8" t="n"/>
      <c r="D1078" s="8" t="n">
        <v>410</v>
      </c>
      <c r="E1078" s="8" t="n">
        <v>-66796.36000000004</v>
      </c>
      <c r="F1078" s="213" t="inlineStr">
        <is>
          <t>MANGUEIRAS / CONEXÕES</t>
        </is>
      </c>
      <c r="G1078" s="172">
        <f>YEAR(A1078)</f>
        <v/>
      </c>
      <c r="H1078" s="214">
        <f>MONTH(A1078)</f>
        <v/>
      </c>
      <c r="I1078" s="179">
        <f>INDEX(mês[],Consolidado!H1078,2)</f>
        <v/>
      </c>
      <c r="J1078" s="179" t="inlineStr">
        <is>
          <t>ITAU</t>
        </is>
      </c>
      <c r="K1078" s="179" t="inlineStr">
        <is>
          <t>A IDEAL</t>
        </is>
      </c>
    </row>
    <row r="1079" hidden="1" s="180">
      <c r="A1079" s="17" t="n">
        <v>45700</v>
      </c>
      <c r="B1079" s="179" t="inlineStr">
        <is>
          <t>ENVIO DE CAMISAS CAMPANHA A IDEAL - FRETE TRANSPORTADORA (100,00%);</t>
        </is>
      </c>
      <c r="C1079" s="8" t="n"/>
      <c r="D1079" s="8" t="n">
        <v>83.3</v>
      </c>
      <c r="E1079" s="8" t="n">
        <v>-66879.66000000005</v>
      </c>
      <c r="F1079" s="213" t="inlineStr">
        <is>
          <t>FRETE TRANSPORTADORA</t>
        </is>
      </c>
      <c r="G1079" s="172">
        <f>YEAR(A1079)</f>
        <v/>
      </c>
      <c r="H1079" s="214">
        <f>MONTH(A1079)</f>
        <v/>
      </c>
      <c r="I1079" s="179">
        <f>INDEX(mês[],Consolidado!H1079,2)</f>
        <v/>
      </c>
      <c r="J1079" s="179" t="inlineStr">
        <is>
          <t>ITAU</t>
        </is>
      </c>
      <c r="K1079" s="179" t="inlineStr">
        <is>
          <t>A IDEAL</t>
        </is>
      </c>
    </row>
    <row r="1080" hidden="1" s="180">
      <c r="A1080" s="17" t="n">
        <v>45700</v>
      </c>
      <c r="B1080" s="179" t="inlineStr">
        <is>
          <t>TESTE DO PRODUTO DESCONTAMINADOR FERROSO - LIMPA RODAS IZER VONIXX - TINTAS E SOLVENTES (100,00%);</t>
        </is>
      </c>
      <c r="C1080" s="8" t="n"/>
      <c r="D1080" s="8" t="n">
        <v>45</v>
      </c>
      <c r="E1080" s="8" t="n">
        <v>-66924.66000000005</v>
      </c>
      <c r="F1080" s="213" t="inlineStr">
        <is>
          <t>TINTAS E SOLVENTES</t>
        </is>
      </c>
      <c r="G1080" s="172">
        <f>YEAR(A1080)</f>
        <v/>
      </c>
      <c r="H1080" s="214">
        <f>MONTH(A1080)</f>
        <v/>
      </c>
      <c r="I1080" s="179">
        <f>INDEX(mês[],Consolidado!H1080,2)</f>
        <v/>
      </c>
      <c r="J1080" s="179" t="inlineStr">
        <is>
          <t>ITAU</t>
        </is>
      </c>
      <c r="K1080" s="179" t="inlineStr">
        <is>
          <t>A IDEAL</t>
        </is>
      </c>
    </row>
    <row r="1081" hidden="1" s="180">
      <c r="A1081" s="17" t="n">
        <v>45700</v>
      </c>
      <c r="B1081" s="179" t="inlineStr">
        <is>
          <t>PAULO ALBERTO SANTOS FERREIRA - MULTA RESCISORIAS FGTS (100,00%);</t>
        </is>
      </c>
      <c r="C1081" s="8" t="n"/>
      <c r="D1081" s="8" t="n">
        <v>1755.83</v>
      </c>
      <c r="E1081" s="8" t="n">
        <v>-68680.49000000005</v>
      </c>
      <c r="F1081" s="213" t="inlineStr">
        <is>
          <t>MULTA RESCISORIAS FGTS</t>
        </is>
      </c>
      <c r="G1081" s="172">
        <f>YEAR(A1081)</f>
        <v/>
      </c>
      <c r="H1081" s="214">
        <f>MONTH(A1081)</f>
        <v/>
      </c>
      <c r="I1081" s="179">
        <f>INDEX(mês[],Consolidado!H1081,2)</f>
        <v/>
      </c>
      <c r="J1081" s="179" t="inlineStr">
        <is>
          <t>ITAU</t>
        </is>
      </c>
      <c r="K1081" s="179" t="inlineStr">
        <is>
          <t>A IDEAL</t>
        </is>
      </c>
    </row>
    <row r="1082" hidden="1" s="180">
      <c r="A1082" s="17" t="n">
        <v>45700</v>
      </c>
      <c r="B1082" s="179" t="inlineStr">
        <is>
          <t>LUIS EMANOEL DE SENA SANTOS - MULTA RESCISORIAS FGTS (100,00%);</t>
        </is>
      </c>
      <c r="C1082" s="8" t="n"/>
      <c r="D1082" s="8" t="n">
        <v>1328.75</v>
      </c>
      <c r="E1082" s="8" t="n">
        <v>-70009.24000000005</v>
      </c>
      <c r="F1082" s="213" t="inlineStr">
        <is>
          <t>MULTA RESCISORIAS FGTS</t>
        </is>
      </c>
      <c r="G1082" s="172">
        <f>YEAR(A1082)</f>
        <v/>
      </c>
      <c r="H1082" s="214">
        <f>MONTH(A1082)</f>
        <v/>
      </c>
      <c r="I1082" s="179">
        <f>INDEX(mês[],Consolidado!H1082,2)</f>
        <v/>
      </c>
      <c r="J1082" s="179" t="inlineStr">
        <is>
          <t>ITAU</t>
        </is>
      </c>
      <c r="K1082" s="179" t="inlineStr">
        <is>
          <t>A IDEAL</t>
        </is>
      </c>
    </row>
    <row r="1083" hidden="1" s="180">
      <c r="A1083" s="17" t="n">
        <v>45700</v>
      </c>
      <c r="B1083" s="179" t="inlineStr">
        <is>
          <t>ADRIANO SILVA REIS - MULTA RESCISORIAS FGTS (100,00%);</t>
        </is>
      </c>
      <c r="C1083" s="8" t="n"/>
      <c r="D1083" s="8" t="n">
        <v>1234.02</v>
      </c>
      <c r="E1083" s="8" t="n">
        <v>-71243.26000000005</v>
      </c>
      <c r="F1083" s="213" t="inlineStr">
        <is>
          <t>MULTA RESCISORIAS FGTS</t>
        </is>
      </c>
      <c r="G1083" s="172">
        <f>YEAR(A1083)</f>
        <v/>
      </c>
      <c r="H1083" s="214">
        <f>MONTH(A1083)</f>
        <v/>
      </c>
      <c r="I1083" s="179">
        <f>INDEX(mês[],Consolidado!H1083,2)</f>
        <v/>
      </c>
      <c r="J1083" s="179" t="inlineStr">
        <is>
          <t>ITAU</t>
        </is>
      </c>
      <c r="K1083" s="179" t="inlineStr">
        <is>
          <t>A IDEAL</t>
        </is>
      </c>
    </row>
    <row r="1084" hidden="1" s="180">
      <c r="A1084" s="17" t="n">
        <v>45700</v>
      </c>
      <c r="B1084" s="179" t="inlineStr">
        <is>
          <t>GEDSON LEAL CONCEIÇÃO - MULTA RESCISORIAS FGTS (100,00%);</t>
        </is>
      </c>
      <c r="C1084" s="8" t="n"/>
      <c r="D1084" s="8" t="n">
        <v>559.95</v>
      </c>
      <c r="E1084" s="8" t="n">
        <v>-71803.21000000005</v>
      </c>
      <c r="F1084" s="213" t="inlineStr">
        <is>
          <t>MULTA RESCISORIAS FGTS</t>
        </is>
      </c>
      <c r="G1084" s="172">
        <f>YEAR(A1084)</f>
        <v/>
      </c>
      <c r="H1084" s="214">
        <f>MONTH(A1084)</f>
        <v/>
      </c>
      <c r="I1084" s="179">
        <f>INDEX(mês[],Consolidado!H1084,2)</f>
        <v/>
      </c>
      <c r="J1084" s="179" t="inlineStr">
        <is>
          <t>ITAU</t>
        </is>
      </c>
      <c r="K1084" s="179" t="inlineStr">
        <is>
          <t>A IDEAL</t>
        </is>
      </c>
    </row>
    <row r="1085" hidden="1" s="180">
      <c r="A1085" s="17" t="n">
        <v>45700</v>
      </c>
      <c r="B1085" s="179" t="inlineStr">
        <is>
          <t>CAIXA ROTATIVO MES FEV A MARÇO 2025 - REFEIÇÕES COLABORADORES (20,00%);
MATERIAIS DE LIMPEZA / HIGIENE  (50,00%);
MATERIAS DE ESCRITORIO / PAPELARIA  (10,00%);
MATERIAIS DE CONSUMO EM OBRAS  (20,00%);</t>
        </is>
      </c>
      <c r="C1085" s="8" t="n"/>
      <c r="D1085" s="8" t="n">
        <v>200</v>
      </c>
      <c r="E1085" s="8" t="n">
        <v>-72003.21000000005</v>
      </c>
      <c r="F1085" s="213" t="inlineStr">
        <is>
          <t>REFEIÇÕES COLABORADORES</t>
        </is>
      </c>
      <c r="G1085" s="172">
        <f>YEAR(A1085)</f>
        <v/>
      </c>
      <c r="H1085" s="214">
        <f>MONTH(A1085)</f>
        <v/>
      </c>
      <c r="I1085" s="179">
        <f>INDEX(mês[],Consolidado!H1085,2)</f>
        <v/>
      </c>
      <c r="J1085" s="179" t="inlineStr">
        <is>
          <t>ITAU</t>
        </is>
      </c>
      <c r="K1085" s="179" t="inlineStr">
        <is>
          <t>A IDEAL</t>
        </is>
      </c>
    </row>
    <row r="1086" hidden="1" s="180">
      <c r="A1086" s="17" t="n">
        <v>45700</v>
      </c>
      <c r="B1086" s="179" t="inlineStr">
        <is>
          <t>CAIXA ROTATIVO MES FEV A MARÇO 2025 - REFEIÇÕES COLABORADORES (20,00%);
MATERIAIS DE LIMPEZA / HIGIENE  (50,00%);
MATERIAS DE ESCRITORIO / PAPELARIA  (10,00%);
MATERIAIS DE CONSUMO EM OBRAS  (20,00%);</t>
        </is>
      </c>
      <c r="C1086" s="8" t="n"/>
      <c r="D1086" s="8" t="n">
        <v>500</v>
      </c>
      <c r="E1086" s="8" t="n">
        <v>-72503.21000000005</v>
      </c>
      <c r="F1086" s="213" t="inlineStr">
        <is>
          <t xml:space="preserve">MATERIAIS DE LIMPEZA / HIGIENE </t>
        </is>
      </c>
      <c r="G1086" s="172">
        <f>YEAR(A1086)</f>
        <v/>
      </c>
      <c r="H1086" s="214">
        <f>MONTH(A1086)</f>
        <v/>
      </c>
      <c r="I1086" s="179">
        <f>INDEX(mês[],Consolidado!H1086,2)</f>
        <v/>
      </c>
      <c r="J1086" s="179" t="inlineStr">
        <is>
          <t>ITAU</t>
        </is>
      </c>
      <c r="K1086" s="179" t="inlineStr">
        <is>
          <t>A IDEAL</t>
        </is>
      </c>
    </row>
    <row r="1087" hidden="1" s="180">
      <c r="A1087" s="17" t="n">
        <v>45700</v>
      </c>
      <c r="B1087" s="179" t="inlineStr">
        <is>
          <t>CAIXA ROTATIVO MES FEV A MARÇO 2025 - REFEIÇÕES COLABORADORES (20,00%);
MATERIAIS DE LIMPEZA / HIGIENE  (50,00%);
MATERIAS DE ESCRITORIO / PAPELARIA  (10,00%);
MATERIAIS DE CONSUMO EM OBRAS  (20,00%);</t>
        </is>
      </c>
      <c r="C1087" s="8" t="n"/>
      <c r="D1087" s="8" t="n">
        <v>100</v>
      </c>
      <c r="E1087" s="8" t="n">
        <v>-72603.21000000005</v>
      </c>
      <c r="F1087" s="213" t="inlineStr">
        <is>
          <t xml:space="preserve">MATERIAS DE ESCRITORIO / PAPELARIA </t>
        </is>
      </c>
      <c r="G1087" s="172">
        <f>YEAR(A1087)</f>
        <v/>
      </c>
      <c r="H1087" s="214">
        <f>MONTH(A1087)</f>
        <v/>
      </c>
      <c r="I1087" s="179">
        <f>INDEX(mês[],Consolidado!H1087,2)</f>
        <v/>
      </c>
      <c r="J1087" s="179" t="inlineStr">
        <is>
          <t>ITAU</t>
        </is>
      </c>
      <c r="K1087" s="179" t="inlineStr">
        <is>
          <t>A IDEAL</t>
        </is>
      </c>
    </row>
    <row r="1088" hidden="1" s="180">
      <c r="A1088" s="17" t="n">
        <v>45700</v>
      </c>
      <c r="B1088" s="179" t="inlineStr">
        <is>
          <t>CAIXA ROTATIVO MES FEV A MARÇO 2025 - REFEIÇÕES COLABORADORES (20,00%);
MATERIAIS DE LIMPEZA / HIGIENE  (50,00%);
MATERIAS DE ESCRITORIO / PAPELARIA  (10,00%);
MATERIAIS DE CONSUMO EM OBRAS  (20,00%);</t>
        </is>
      </c>
      <c r="C1088" s="8" t="n"/>
      <c r="D1088" s="8" t="n">
        <v>200</v>
      </c>
      <c r="E1088" s="8" t="n">
        <v>-72803.21000000005</v>
      </c>
      <c r="F1088" s="213" t="inlineStr">
        <is>
          <t xml:space="preserve">MATERIAIS DE CONSUMO EM OBRAS </t>
        </is>
      </c>
      <c r="G1088" s="172">
        <f>YEAR(A1088)</f>
        <v/>
      </c>
      <c r="H1088" s="214">
        <f>MONTH(A1088)</f>
        <v/>
      </c>
      <c r="I1088" s="179">
        <f>INDEX(mês[],Consolidado!H1088,2)</f>
        <v/>
      </c>
      <c r="J1088" s="179" t="inlineStr">
        <is>
          <t>ITAU</t>
        </is>
      </c>
      <c r="K1088" s="179" t="inlineStr">
        <is>
          <t>A IDEAL</t>
        </is>
      </c>
    </row>
    <row r="1089" hidden="1" s="180">
      <c r="A1089" s="17" t="n">
        <v>45700</v>
      </c>
      <c r="B1089" s="179" t="inlineStr">
        <is>
          <t>FRETE TINTAS E COMPRESSOR GOIÂNIA X UBERABA - FRETE MATERIAIS E EQUIPAMENTOS (100,00%);</t>
        </is>
      </c>
      <c r="C1089" s="8" t="n"/>
      <c r="D1089" s="8" t="n">
        <v>2000</v>
      </c>
      <c r="E1089" s="8" t="n">
        <v>-74803.21000000005</v>
      </c>
      <c r="F1089" s="213" t="inlineStr">
        <is>
          <t>FRETE MATERIAIS E EQUIPAMENTOS</t>
        </is>
      </c>
      <c r="G1089" s="172">
        <f>YEAR(A1089)</f>
        <v/>
      </c>
      <c r="H1089" s="214">
        <f>MONTH(A1089)</f>
        <v/>
      </c>
      <c r="I1089" s="179">
        <f>INDEX(mês[],Consolidado!H1089,2)</f>
        <v/>
      </c>
      <c r="J1089" s="179" t="inlineStr">
        <is>
          <t>ITAU</t>
        </is>
      </c>
      <c r="K1089" s="179" t="inlineStr">
        <is>
          <t>A IDEAL</t>
        </is>
      </c>
    </row>
    <row r="1090" hidden="1" s="180">
      <c r="A1090" s="17" t="n">
        <v>45700</v>
      </c>
      <c r="B1090" s="179" t="inlineStr">
        <is>
          <t>TRANSFERÊNCIA ENTRE BANCOS ITAÚ ANDAIMES X ITAÚ - Transferência entre Bancos (100,00%);</t>
        </is>
      </c>
      <c r="C1090" s="8" t="n">
        <v>100000</v>
      </c>
      <c r="E1090" s="8" t="n">
        <v>25196.78999999995</v>
      </c>
      <c r="F1090" s="213" t="inlineStr">
        <is>
          <t>Transferência Recebida</t>
        </is>
      </c>
      <c r="G1090" s="172">
        <f>YEAR(A1090)</f>
        <v/>
      </c>
      <c r="H1090" s="214">
        <f>MONTH(A1090)</f>
        <v/>
      </c>
      <c r="I1090" s="179">
        <f>INDEX(mês[],Consolidado!H1090,2)</f>
        <v/>
      </c>
      <c r="J1090" s="179" t="inlineStr">
        <is>
          <t>ITAU</t>
        </is>
      </c>
      <c r="K1090" s="179" t="inlineStr">
        <is>
          <t>A IDEAL</t>
        </is>
      </c>
    </row>
    <row r="1091" hidden="1" s="180">
      <c r="A1091" s="17" t="n">
        <v>45700</v>
      </c>
      <c r="B1091" s="179" t="inlineStr">
        <is>
          <t>ESTORNO DO PEDIDO 7469 - DESPESAS COM PROCESSOS  (100,00%);</t>
        </is>
      </c>
      <c r="C1091" s="8" t="n">
        <v>82.39</v>
      </c>
      <c r="E1091" s="8" t="n">
        <v>25279.17999999995</v>
      </c>
      <c r="F1091" s="213" t="inlineStr">
        <is>
          <t>Devolução / Estorno de Pagamento</t>
        </is>
      </c>
      <c r="G1091" s="172">
        <f>YEAR(A1091)</f>
        <v/>
      </c>
      <c r="H1091" s="214">
        <f>MONTH(A1091)</f>
        <v/>
      </c>
      <c r="I1091" s="179">
        <f>INDEX(mês[],Consolidado!H1091,2)</f>
        <v/>
      </c>
      <c r="J1091" s="179" t="inlineStr">
        <is>
          <t>ITAU</t>
        </is>
      </c>
      <c r="K1091" s="179" t="inlineStr">
        <is>
          <t>A IDEAL</t>
        </is>
      </c>
    </row>
    <row r="1092" hidden="1" s="180">
      <c r="A1092" s="17" t="n">
        <v>45700</v>
      </c>
      <c r="B1092" s="179" t="inlineStr">
        <is>
          <t>C E A COMERCIAL DE PROD. ALIM. - PIX 39.273.309/0001-90 - REFEIÇÕES COLABORADORES (100,00%);</t>
        </is>
      </c>
      <c r="C1092" s="8" t="n"/>
      <c r="D1092" s="8" t="n">
        <v>339.5</v>
      </c>
      <c r="E1092" s="8" t="n">
        <v>24939.67999999995</v>
      </c>
      <c r="F1092" s="213" t="inlineStr">
        <is>
          <t>REFEIÇÕES COLABORADORES</t>
        </is>
      </c>
      <c r="G1092" s="172">
        <f>YEAR(A1092)</f>
        <v/>
      </c>
      <c r="H1092" s="214">
        <f>MONTH(A1092)</f>
        <v/>
      </c>
      <c r="I1092" s="179">
        <f>INDEX(mês[],Consolidado!H1092,2)</f>
        <v/>
      </c>
      <c r="J1092" s="179" t="inlineStr">
        <is>
          <t>ITAU</t>
        </is>
      </c>
      <c r="K1092" s="179" t="inlineStr">
        <is>
          <t>A IDEAL</t>
        </is>
      </c>
    </row>
    <row r="1093" hidden="1" s="180">
      <c r="A1093" s="17" t="n">
        <v>45701</v>
      </c>
      <c r="B1093" s="179" t="inlineStr">
        <is>
          <t>INSTALAÇÃO PAINEAL MAQUINA DE HIDROJATO 600 BAR - SERVIÇO ELETRICO  (100,00%);</t>
        </is>
      </c>
      <c r="C1093" s="8" t="n"/>
      <c r="D1093" s="8" t="n">
        <v>300</v>
      </c>
      <c r="E1093" s="8" t="n">
        <v>24639.67999999995</v>
      </c>
      <c r="F1093" s="213" t="inlineStr">
        <is>
          <t xml:space="preserve">SERVIÇO ELETRICO </t>
        </is>
      </c>
      <c r="G1093" s="172">
        <f>YEAR(A1093)</f>
        <v/>
      </c>
      <c r="H1093" s="214">
        <f>MONTH(A1093)</f>
        <v/>
      </c>
      <c r="I1093" s="179">
        <f>INDEX(mês[],Consolidado!H1093,2)</f>
        <v/>
      </c>
      <c r="J1093" s="179" t="inlineStr">
        <is>
          <t>ITAU</t>
        </is>
      </c>
      <c r="K1093" s="179" t="inlineStr">
        <is>
          <t>A IDEAL</t>
        </is>
      </c>
    </row>
    <row r="1094" hidden="1" s="180">
      <c r="A1094" s="17" t="n">
        <v>45701</v>
      </c>
      <c r="B1094" s="179" t="inlineStr">
        <is>
          <t>ALUGUEL GILBERTO - ULTIMO PAGAMENTO - ALUGUEL ALOJAMENTO  (100,00%);</t>
        </is>
      </c>
      <c r="C1094" s="8" t="n"/>
      <c r="D1094" s="8" t="n">
        <v>520</v>
      </c>
      <c r="E1094" s="8" t="n">
        <v>24119.67999999995</v>
      </c>
      <c r="F1094" s="213" t="inlineStr">
        <is>
          <t xml:space="preserve">ALUGUEL ALOJAMENTO </t>
        </is>
      </c>
      <c r="G1094" s="172">
        <f>YEAR(A1094)</f>
        <v/>
      </c>
      <c r="H1094" s="214">
        <f>MONTH(A1094)</f>
        <v/>
      </c>
      <c r="I1094" s="179">
        <f>INDEX(mês[],Consolidado!H1094,2)</f>
        <v/>
      </c>
      <c r="J1094" s="179" t="inlineStr">
        <is>
          <t>ITAU</t>
        </is>
      </c>
      <c r="K1094" s="179" t="inlineStr">
        <is>
          <t>A IDEAL</t>
        </is>
      </c>
    </row>
    <row r="1095" hidden="1" s="180">
      <c r="A1095" s="17" t="n">
        <v>45701</v>
      </c>
      <c r="B1095" s="179" t="inlineStr">
        <is>
          <t>REFEIÇÕES COLABORADORES - REFEIÇÕES COLABORADORES (100,00%);</t>
        </is>
      </c>
      <c r="C1095" s="8" t="n"/>
      <c r="D1095" s="8" t="n">
        <v>80</v>
      </c>
      <c r="E1095" s="8" t="n">
        <v>24039.67999999995</v>
      </c>
      <c r="F1095" s="213" t="inlineStr">
        <is>
          <t>REFEIÇÕES COLABORADORES</t>
        </is>
      </c>
      <c r="G1095" s="172">
        <f>YEAR(A1095)</f>
        <v/>
      </c>
      <c r="H1095" s="214">
        <f>MONTH(A1095)</f>
        <v/>
      </c>
      <c r="I1095" s="179">
        <f>INDEX(mês[],Consolidado!H1095,2)</f>
        <v/>
      </c>
      <c r="J1095" s="179" t="inlineStr">
        <is>
          <t>ITAU</t>
        </is>
      </c>
      <c r="K1095" s="179" t="inlineStr">
        <is>
          <t>A IDEAL</t>
        </is>
      </c>
    </row>
    <row r="1096" hidden="1" s="180">
      <c r="A1096" s="17" t="n">
        <v>45701</v>
      </c>
      <c r="B1096" s="179" t="inlineStr">
        <is>
          <t>ULTIMO ALUGUEL AURIANE R. TANCREDO NEVES - ALUGUEL ALOJAMENTO  (100,00%);</t>
        </is>
      </c>
      <c r="C1096" s="8" t="n"/>
      <c r="D1096" s="8" t="n">
        <v>293</v>
      </c>
      <c r="E1096" s="8" t="n">
        <v>23746.67999999995</v>
      </c>
      <c r="F1096" s="213" t="inlineStr">
        <is>
          <t xml:space="preserve">ALUGUEL ALOJAMENTO </t>
        </is>
      </c>
      <c r="G1096" s="172">
        <f>YEAR(A1096)</f>
        <v/>
      </c>
      <c r="H1096" s="214">
        <f>MONTH(A1096)</f>
        <v/>
      </c>
      <c r="I1096" s="179">
        <f>INDEX(mês[],Consolidado!H1096,2)</f>
        <v/>
      </c>
      <c r="J1096" s="179" t="inlineStr">
        <is>
          <t>ITAU</t>
        </is>
      </c>
      <c r="K1096" s="179" t="inlineStr">
        <is>
          <t>A IDEAL</t>
        </is>
      </c>
    </row>
    <row r="1097" hidden="1" s="180">
      <c r="A1097" s="17" t="n">
        <v>45701</v>
      </c>
      <c r="B1097" s="179" t="inlineStr">
        <is>
          <t>MAN. VEÍCULO - TROCA DE LAMPADA FIAT TORO - MANUTENÇÃO/PEÇAS  VEICULOS (100,00%);</t>
        </is>
      </c>
      <c r="C1097" s="8" t="n"/>
      <c r="D1097" s="8" t="n">
        <v>45</v>
      </c>
      <c r="E1097" s="8" t="n">
        <v>23701.67999999995</v>
      </c>
      <c r="F1097" s="213" t="inlineStr">
        <is>
          <t>MANUTENÇÃO/PEÇAS  VEICULOS</t>
        </is>
      </c>
      <c r="G1097" s="172">
        <f>YEAR(A1097)</f>
        <v/>
      </c>
      <c r="H1097" s="214">
        <f>MONTH(A1097)</f>
        <v/>
      </c>
      <c r="I1097" s="179">
        <f>INDEX(mês[],Consolidado!H1097,2)</f>
        <v/>
      </c>
      <c r="J1097" s="179" t="inlineStr">
        <is>
          <t>ITAU</t>
        </is>
      </c>
      <c r="K1097" s="179" t="inlineStr">
        <is>
          <t>A IDEAL</t>
        </is>
      </c>
    </row>
    <row r="1098" hidden="1" s="180">
      <c r="A1098" s="17" t="n">
        <v>45701</v>
      </c>
      <c r="B1098" s="179" t="inlineStr">
        <is>
          <t>CREA - SERVIÇO CREA ANUIDADE (100,00%);</t>
        </is>
      </c>
      <c r="C1098" s="8" t="n"/>
      <c r="D1098" s="8" t="n">
        <v>104.05</v>
      </c>
      <c r="E1098" s="8" t="n">
        <v>23597.62999999995</v>
      </c>
      <c r="F1098" s="213" t="inlineStr">
        <is>
          <t>SERVIÇO CREA ANUIDADE</t>
        </is>
      </c>
      <c r="G1098" s="172">
        <f>YEAR(A1098)</f>
        <v/>
      </c>
      <c r="H1098" s="214">
        <f>MONTH(A1098)</f>
        <v/>
      </c>
      <c r="I1098" s="179">
        <f>INDEX(mês[],Consolidado!H1098,2)</f>
        <v/>
      </c>
      <c r="J1098" s="179" t="inlineStr">
        <is>
          <t>ITAU</t>
        </is>
      </c>
      <c r="K1098" s="179" t="inlineStr">
        <is>
          <t>A IDEAL</t>
        </is>
      </c>
    </row>
    <row r="1099" hidden="1" s="180">
      <c r="A1099" s="17" t="n">
        <v>45701</v>
      </c>
      <c r="B1099" s="179" t="inlineStr">
        <is>
          <t>NOTA DE DÉBITO 006-2025 - Recebimento de Clientes (100,00%);</t>
        </is>
      </c>
      <c r="C1099" s="8" t="n">
        <v>41420.34</v>
      </c>
      <c r="E1099" s="8" t="n">
        <v>65017.96999999994</v>
      </c>
      <c r="F1099" s="213" t="inlineStr">
        <is>
          <t>Recebimento de Clientes</t>
        </is>
      </c>
      <c r="G1099" s="172">
        <f>YEAR(A1099)</f>
        <v/>
      </c>
      <c r="H1099" s="214">
        <f>MONTH(A1099)</f>
        <v/>
      </c>
      <c r="I1099" s="179">
        <f>INDEX(mês[],Consolidado!H1099,2)</f>
        <v/>
      </c>
      <c r="J1099" s="179" t="inlineStr">
        <is>
          <t>ITAU</t>
        </is>
      </c>
      <c r="K1099" s="179" t="inlineStr">
        <is>
          <t>A IDEAL</t>
        </is>
      </c>
    </row>
    <row r="1100" hidden="1" s="180">
      <c r="A1100" s="17" t="n">
        <v>45701</v>
      </c>
      <c r="B1100" s="179" t="inlineStr">
        <is>
          <t>COMBUSTÍVEL RANGER GILVAN - COMBUSTIVEL VEICULOS (100,00%);</t>
        </is>
      </c>
      <c r="C1100" s="8" t="n"/>
      <c r="D1100" s="8" t="n">
        <v>418.42</v>
      </c>
      <c r="E1100" s="8" t="n">
        <v>64599.54999999994</v>
      </c>
      <c r="F1100" s="213" t="inlineStr">
        <is>
          <t>COMBUSTIVEL VEICULOS</t>
        </is>
      </c>
      <c r="G1100" s="172">
        <f>YEAR(A1100)</f>
        <v/>
      </c>
      <c r="H1100" s="214">
        <f>MONTH(A1100)</f>
        <v/>
      </c>
      <c r="I1100" s="179">
        <f>INDEX(mês[],Consolidado!H1100,2)</f>
        <v/>
      </c>
      <c r="J1100" s="179" t="inlineStr">
        <is>
          <t>ITAU</t>
        </is>
      </c>
      <c r="K1100" s="179" t="inlineStr">
        <is>
          <t>A IDEAL</t>
        </is>
      </c>
    </row>
    <row r="1101" hidden="1" s="180">
      <c r="A1101" s="17" t="n">
        <v>45702</v>
      </c>
      <c r="B1101" s="179" t="inlineStr">
        <is>
          <t>VALE ALIMENTAÇÃO REF. 01/2025 - VALE ALIMENTAÇÃO (100,00%);</t>
        </is>
      </c>
      <c r="C1101" s="8" t="n"/>
      <c r="D1101" s="8" t="n">
        <v>16320</v>
      </c>
      <c r="E1101" s="8" t="n">
        <v>48279.54999999994</v>
      </c>
      <c r="F1101" s="213" t="inlineStr">
        <is>
          <t>VALE ALIMENTAÇÃO</t>
        </is>
      </c>
      <c r="G1101" s="172">
        <f>YEAR(A1101)</f>
        <v/>
      </c>
      <c r="H1101" s="214">
        <f>MONTH(A1101)</f>
        <v/>
      </c>
      <c r="I1101" s="179">
        <f>INDEX(mês[],Consolidado!H1101,2)</f>
        <v/>
      </c>
      <c r="J1101" s="179" t="inlineStr">
        <is>
          <t>ITAU</t>
        </is>
      </c>
      <c r="K1101" s="179" t="inlineStr">
        <is>
          <t>A IDEAL</t>
        </is>
      </c>
    </row>
    <row r="1102" hidden="1" s="180">
      <c r="A1102" s="17" t="n">
        <v>45702</v>
      </c>
      <c r="B1102" s="179" t="inlineStr">
        <is>
          <t>JULIO CESAR DE OLIVEIRA QUEIROZ - PIX 416.142.593-72 - TRANSPORTE DE COLABORADORES  (100,00%);</t>
        </is>
      </c>
      <c r="C1102" s="8" t="n"/>
      <c r="D1102" s="8" t="n">
        <v>5360</v>
      </c>
      <c r="E1102" s="8" t="n">
        <v>42919.54999999994</v>
      </c>
      <c r="F1102" s="213" t="inlineStr">
        <is>
          <t xml:space="preserve">TRANSPORTE DE COLABORADORES </t>
        </is>
      </c>
      <c r="G1102" s="172">
        <f>YEAR(A1102)</f>
        <v/>
      </c>
      <c r="H1102" s="214">
        <f>MONTH(A1102)</f>
        <v/>
      </c>
      <c r="I1102" s="179">
        <f>INDEX(mês[],Consolidado!H1102,2)</f>
        <v/>
      </c>
      <c r="J1102" s="179" t="inlineStr">
        <is>
          <t>ITAU</t>
        </is>
      </c>
      <c r="K1102" s="179" t="inlineStr">
        <is>
          <t>A IDEAL</t>
        </is>
      </c>
    </row>
    <row r="1103" hidden="1" s="180">
      <c r="A1103" s="17" t="n">
        <v>45702</v>
      </c>
      <c r="B1103" s="179" t="inlineStr">
        <is>
          <t>MATERIAL DE CONSUMO - FITA ADESIVA - MATERIAIS DE CONSUMO EM OBRAS  (100,00%);</t>
        </is>
      </c>
      <c r="C1103" s="8" t="n"/>
      <c r="D1103" s="8" t="n">
        <v>108</v>
      </c>
      <c r="E1103" s="8" t="n">
        <v>42811.54999999994</v>
      </c>
      <c r="F1103" s="213" t="inlineStr">
        <is>
          <t xml:space="preserve">MATERIAIS DE CONSUMO EM OBRAS </t>
        </is>
      </c>
      <c r="G1103" s="172">
        <f>YEAR(A1103)</f>
        <v/>
      </c>
      <c r="H1103" s="214">
        <f>MONTH(A1103)</f>
        <v/>
      </c>
      <c r="I1103" s="179">
        <f>INDEX(mês[],Consolidado!H1103,2)</f>
        <v/>
      </c>
      <c r="J1103" s="179" t="inlineStr">
        <is>
          <t>ITAU</t>
        </is>
      </c>
      <c r="K1103" s="179" t="inlineStr">
        <is>
          <t>A IDEAL</t>
        </is>
      </c>
    </row>
    <row r="1104" hidden="1" s="180">
      <c r="A1104" s="17" t="n">
        <v>45702</v>
      </c>
      <c r="B1104" s="179" t="inlineStr">
        <is>
          <t>FRANCISCO PAULO DE OLIVEIRA - ACERTO RESCISORIOS  (100,00%);</t>
        </is>
      </c>
      <c r="C1104" s="8" t="n"/>
      <c r="D1104" s="8" t="n">
        <v>1697.66</v>
      </c>
      <c r="E1104" s="8" t="n">
        <v>41113.88999999994</v>
      </c>
      <c r="F1104" s="213" t="inlineStr">
        <is>
          <t xml:space="preserve">ACERTO RESCISORIOS </t>
        </is>
      </c>
      <c r="G1104" s="172">
        <f>YEAR(A1104)</f>
        <v/>
      </c>
      <c r="H1104" s="214">
        <f>MONTH(A1104)</f>
        <v/>
      </c>
      <c r="I1104" s="179">
        <f>INDEX(mês[],Consolidado!H1104,2)</f>
        <v/>
      </c>
      <c r="J1104" s="179" t="inlineStr">
        <is>
          <t>ITAU</t>
        </is>
      </c>
      <c r="K1104" s="179" t="inlineStr">
        <is>
          <t>A IDEAL</t>
        </is>
      </c>
    </row>
    <row r="1105" hidden="1" s="180">
      <c r="A1105" s="17" t="n">
        <v>45702</v>
      </c>
      <c r="B1105" s="179" t="inlineStr">
        <is>
          <t>ANTONIO CARLOS SILVA ALVES - ACERTO RESCISORIOS  (100,00%);</t>
        </is>
      </c>
      <c r="C1105" s="8" t="n"/>
      <c r="D1105" s="8" t="n">
        <v>7781.13</v>
      </c>
      <c r="E1105" s="8" t="n">
        <v>33332.75999999994</v>
      </c>
      <c r="F1105" s="213" t="inlineStr">
        <is>
          <t xml:space="preserve">ACERTO RESCISORIOS </t>
        </is>
      </c>
      <c r="G1105" s="172">
        <f>YEAR(A1105)</f>
        <v/>
      </c>
      <c r="H1105" s="214">
        <f>MONTH(A1105)</f>
        <v/>
      </c>
      <c r="I1105" s="179">
        <f>INDEX(mês[],Consolidado!H1105,2)</f>
        <v/>
      </c>
      <c r="J1105" s="179" t="inlineStr">
        <is>
          <t>ITAU</t>
        </is>
      </c>
      <c r="K1105" s="179" t="inlineStr">
        <is>
          <t>A IDEAL</t>
        </is>
      </c>
    </row>
    <row r="1106" hidden="1" s="180">
      <c r="A1106" s="17" t="n">
        <v>45702</v>
      </c>
      <c r="B1106" s="179" t="inlineStr">
        <is>
          <t>ANTONIO CARLOS SILVA ALVES - MULTA RESCISORIAS FGTS (100,00%);</t>
        </is>
      </c>
      <c r="C1106" s="8" t="n"/>
      <c r="D1106" s="8" t="n">
        <v>1499.2</v>
      </c>
      <c r="E1106" s="8" t="n">
        <v>31833.55999999994</v>
      </c>
      <c r="F1106" s="213" t="inlineStr">
        <is>
          <t>MULTA RESCISORIAS FGTS</t>
        </is>
      </c>
      <c r="G1106" s="172">
        <f>YEAR(A1106)</f>
        <v/>
      </c>
      <c r="H1106" s="214">
        <f>MONTH(A1106)</f>
        <v/>
      </c>
      <c r="I1106" s="179">
        <f>INDEX(mês[],Consolidado!H1106,2)</f>
        <v/>
      </c>
      <c r="J1106" s="179" t="inlineStr">
        <is>
          <t>ITAU</t>
        </is>
      </c>
      <c r="K1106" s="179" t="inlineStr">
        <is>
          <t>A IDEAL</t>
        </is>
      </c>
    </row>
    <row r="1107" hidden="1" s="180">
      <c r="A1107" s="17" t="n">
        <v>45702</v>
      </c>
      <c r="B1107" s="179" t="inlineStr">
        <is>
          <t>FRANCISCO PAULO DE OLIVEIRA - FGTS FUNCIONARIOS  (100,00%);</t>
        </is>
      </c>
      <c r="C1107" s="8" t="n"/>
      <c r="D1107" s="8" t="n">
        <v>40.83</v>
      </c>
      <c r="E1107" s="8" t="n">
        <v>31792.72999999994</v>
      </c>
      <c r="F1107" s="213" t="inlineStr">
        <is>
          <t xml:space="preserve">FGTS FUNCIONARIOS </t>
        </is>
      </c>
      <c r="G1107" s="172">
        <f>YEAR(A1107)</f>
        <v/>
      </c>
      <c r="H1107" s="214">
        <f>MONTH(A1107)</f>
        <v/>
      </c>
      <c r="I1107" s="179">
        <f>INDEX(mês[],Consolidado!H1107,2)</f>
        <v/>
      </c>
      <c r="J1107" s="179" t="inlineStr">
        <is>
          <t>ITAU</t>
        </is>
      </c>
      <c r="K1107" s="179" t="inlineStr">
        <is>
          <t>A IDEAL</t>
        </is>
      </c>
    </row>
    <row r="1108" hidden="1" s="180">
      <c r="A1108" s="17" t="n">
        <v>45702</v>
      </c>
      <c r="B1108" s="179" t="inlineStr">
        <is>
          <t>DESPESA DE VIAGEM - FRANCISCO PAULO - REFEIÇÕES COLABORADORES (100,00%);</t>
        </is>
      </c>
      <c r="C1108" s="8" t="n"/>
      <c r="D1108" s="8" t="n">
        <v>220</v>
      </c>
      <c r="E1108" s="8" t="n">
        <v>31572.72999999994</v>
      </c>
      <c r="F1108" s="213" t="inlineStr">
        <is>
          <t>REFEIÇÕES COLABORADORES</t>
        </is>
      </c>
      <c r="G1108" s="172">
        <f>YEAR(A1108)</f>
        <v/>
      </c>
      <c r="H1108" s="214">
        <f>MONTH(A1108)</f>
        <v/>
      </c>
      <c r="I1108" s="179">
        <f>INDEX(mês[],Consolidado!H1108,2)</f>
        <v/>
      </c>
      <c r="J1108" s="179" t="inlineStr">
        <is>
          <t>ITAU</t>
        </is>
      </c>
      <c r="K1108" s="179" t="inlineStr">
        <is>
          <t>A IDEAL</t>
        </is>
      </c>
    </row>
    <row r="1109" hidden="1" s="180">
      <c r="A1109" s="17" t="n">
        <v>45702</v>
      </c>
      <c r="B1109" s="179" t="inlineStr">
        <is>
          <t>ADIANT. SALARIAL EMPRESTIMO SIDNEY FRANCISCO DA SILVA - SALARIO (100,00%);</t>
        </is>
      </c>
      <c r="C1109" s="8" t="n"/>
      <c r="D1109" s="8" t="n">
        <v>3000</v>
      </c>
      <c r="E1109" s="8" t="n">
        <v>28572.72999999994</v>
      </c>
      <c r="F1109" s="213" t="inlineStr">
        <is>
          <t>SALARIO</t>
        </is>
      </c>
      <c r="G1109" s="172">
        <f>YEAR(A1109)</f>
        <v/>
      </c>
      <c r="H1109" s="214">
        <f>MONTH(A1109)</f>
        <v/>
      </c>
      <c r="I1109" s="179">
        <f>INDEX(mês[],Consolidado!H1109,2)</f>
        <v/>
      </c>
      <c r="J1109" s="179" t="inlineStr">
        <is>
          <t>ITAU</t>
        </is>
      </c>
      <c r="K1109" s="179" t="inlineStr">
        <is>
          <t>A IDEAL</t>
        </is>
      </c>
    </row>
    <row r="1110" hidden="1" s="180">
      <c r="A1110" s="17" t="n">
        <v>45702</v>
      </c>
      <c r="B1110" s="179" t="inlineStr">
        <is>
          <t>BM 14 ROTINA - Recebimento de Clientes (100,00%);</t>
        </is>
      </c>
      <c r="C1110" s="8" t="n">
        <v>166954.98</v>
      </c>
      <c r="E1110" s="8" t="n">
        <v>195527.71</v>
      </c>
      <c r="F1110" s="213" t="inlineStr">
        <is>
          <t>Recebimento de Clientes</t>
        </is>
      </c>
      <c r="G1110" s="172">
        <f>YEAR(A1110)</f>
        <v/>
      </c>
      <c r="H1110" s="214">
        <f>MONTH(A1110)</f>
        <v/>
      </c>
      <c r="I1110" s="179">
        <f>INDEX(mês[],Consolidado!H1110,2)</f>
        <v/>
      </c>
      <c r="J1110" s="179" t="inlineStr">
        <is>
          <t>ITAU</t>
        </is>
      </c>
      <c r="K1110" s="179" t="inlineStr">
        <is>
          <t>A IDEAL</t>
        </is>
      </c>
    </row>
    <row r="1111" hidden="1" s="180">
      <c r="A1111" s="17" t="n">
        <v>45702</v>
      </c>
      <c r="B1111" s="179" t="inlineStr">
        <is>
          <t>REMOVEDOR PASTOSO - TINTAS E SOLVENTES (100,00%);</t>
        </is>
      </c>
      <c r="C1111" s="8" t="n"/>
      <c r="D1111" s="8" t="n">
        <v>345</v>
      </c>
      <c r="E1111" s="8" t="n">
        <v>195182.71</v>
      </c>
      <c r="F1111" s="213" t="inlineStr">
        <is>
          <t>TINTAS E SOLVENTES</t>
        </is>
      </c>
      <c r="G1111" s="172">
        <f>YEAR(A1111)</f>
        <v/>
      </c>
      <c r="H1111" s="214">
        <f>MONTH(A1111)</f>
        <v/>
      </c>
      <c r="I1111" s="179">
        <f>INDEX(mês[],Consolidado!H1111,2)</f>
        <v/>
      </c>
      <c r="J1111" s="179" t="inlineStr">
        <is>
          <t>ITAU</t>
        </is>
      </c>
      <c r="K1111" s="179" t="inlineStr">
        <is>
          <t>A IDEAL</t>
        </is>
      </c>
    </row>
    <row r="1112" hidden="1" s="180">
      <c r="A1112" s="17" t="n">
        <v>45702</v>
      </c>
      <c r="B1112" s="179" t="inlineStr">
        <is>
          <t>COMBUSTIVEL - COMBUSTIVEL VEICULOS (100,00%);</t>
        </is>
      </c>
      <c r="C1112" s="8" t="n"/>
      <c r="D1112" s="8" t="n">
        <v>150</v>
      </c>
      <c r="E1112" s="8" t="n">
        <v>195032.71</v>
      </c>
      <c r="F1112" s="213" t="inlineStr">
        <is>
          <t>COMBUSTIVEL VEICULOS</t>
        </is>
      </c>
      <c r="G1112" s="172">
        <f>YEAR(A1112)</f>
        <v/>
      </c>
      <c r="H1112" s="214">
        <f>MONTH(A1112)</f>
        <v/>
      </c>
      <c r="I1112" s="179">
        <f>INDEX(mês[],Consolidado!H1112,2)</f>
        <v/>
      </c>
      <c r="J1112" s="179" t="inlineStr">
        <is>
          <t>ITAU</t>
        </is>
      </c>
      <c r="K1112" s="179" t="inlineStr">
        <is>
          <t>A IDEAL</t>
        </is>
      </c>
    </row>
    <row r="1113" hidden="1" s="180">
      <c r="A1113" s="17" t="n">
        <v>45702</v>
      </c>
      <c r="B1113" s="179" t="inlineStr">
        <is>
          <t>MANUTENÇÃO ALTERNADOR COMPRESSOR 275 PCM - MANUTENÇÃO/PEÇAS MAQUINAS E EQUIPAMENTOS (100,00%);</t>
        </is>
      </c>
      <c r="C1113" s="8" t="n"/>
      <c r="D1113" s="8" t="n">
        <v>400</v>
      </c>
      <c r="E1113" s="8" t="n">
        <v>194632.71</v>
      </c>
      <c r="F1113" s="213" t="inlineStr">
        <is>
          <t>MANUTENÇÃO/PEÇAS MAQUINAS E EQUIPAMENTOS</t>
        </is>
      </c>
      <c r="G1113" s="172">
        <f>YEAR(A1113)</f>
        <v/>
      </c>
      <c r="H1113" s="214">
        <f>MONTH(A1113)</f>
        <v/>
      </c>
      <c r="I1113" s="179">
        <f>INDEX(mês[],Consolidado!H1113,2)</f>
        <v/>
      </c>
      <c r="J1113" s="179" t="inlineStr">
        <is>
          <t>ITAU</t>
        </is>
      </c>
      <c r="K1113" s="179" t="inlineStr">
        <is>
          <t>A IDEAL</t>
        </is>
      </c>
    </row>
    <row r="1114" hidden="1" s="180">
      <c r="A1114" s="17" t="n">
        <v>45702</v>
      </c>
      <c r="B1114" s="179" t="inlineStr">
        <is>
          <t>ANTENASAT - PIX 53.701.357/0001-63 - ALUGUEL ALOJAMENTO  (100,00%);</t>
        </is>
      </c>
      <c r="C1114" s="8" t="n"/>
      <c r="D1114" s="8" t="n">
        <v>500</v>
      </c>
      <c r="E1114" s="8" t="n">
        <v>194132.71</v>
      </c>
      <c r="F1114" s="213" t="inlineStr">
        <is>
          <t xml:space="preserve">ALUGUEL ALOJAMENTO </t>
        </is>
      </c>
      <c r="G1114" s="172">
        <f>YEAR(A1114)</f>
        <v/>
      </c>
      <c r="H1114" s="214">
        <f>MONTH(A1114)</f>
        <v/>
      </c>
      <c r="I1114" s="179">
        <f>INDEX(mês[],Consolidado!H1114,2)</f>
        <v/>
      </c>
      <c r="J1114" s="179" t="inlineStr">
        <is>
          <t>ITAU</t>
        </is>
      </c>
      <c r="K1114" s="179" t="inlineStr">
        <is>
          <t>A IDEAL</t>
        </is>
      </c>
    </row>
    <row r="1115" hidden="1" s="180">
      <c r="A1115" s="17" t="n">
        <v>45702</v>
      </c>
      <c r="B1115" s="179" t="inlineStr">
        <is>
          <t>MANUTENÇÃO NOTEBOOK TST ALDA - MATERIAIS DE INFORMATICA / COMPUTADOR (100,00%);</t>
        </is>
      </c>
      <c r="C1115" s="8" t="n"/>
      <c r="D1115" s="8" t="n">
        <v>300</v>
      </c>
      <c r="E1115" s="8" t="n">
        <v>193832.71</v>
      </c>
      <c r="F1115" s="213" t="inlineStr">
        <is>
          <t>MATERIAIS DE INFORMATICA / COMPUTADOR</t>
        </is>
      </c>
      <c r="G1115" s="172">
        <f>YEAR(A1115)</f>
        <v/>
      </c>
      <c r="H1115" s="214">
        <f>MONTH(A1115)</f>
        <v/>
      </c>
      <c r="I1115" s="179">
        <f>INDEX(mês[],Consolidado!H1115,2)</f>
        <v/>
      </c>
      <c r="J1115" s="179" t="inlineStr">
        <is>
          <t>ITAU</t>
        </is>
      </c>
      <c r="K1115" s="179" t="inlineStr">
        <is>
          <t>A IDEAL</t>
        </is>
      </c>
    </row>
    <row r="1116" hidden="1" s="180">
      <c r="A1116" s="17" t="n">
        <v>45702</v>
      </c>
      <c r="B1116" s="179" t="inlineStr">
        <is>
          <t>SISTEMA DE EMISSOR DE NOTAS - SISTEMA / SERVIDOR  (100,00%);</t>
        </is>
      </c>
      <c r="C1116" s="8" t="n"/>
      <c r="D1116" s="8" t="n">
        <v>150</v>
      </c>
      <c r="E1116" s="8" t="n">
        <v>193682.71</v>
      </c>
      <c r="F1116" s="213" t="inlineStr">
        <is>
          <t xml:space="preserve">SISTEMA / SERVIDOR </t>
        </is>
      </c>
      <c r="G1116" s="172">
        <f>YEAR(A1116)</f>
        <v/>
      </c>
      <c r="H1116" s="214">
        <f>MONTH(A1116)</f>
        <v/>
      </c>
      <c r="I1116" s="179">
        <f>INDEX(mês[],Consolidado!H1116,2)</f>
        <v/>
      </c>
      <c r="J1116" s="179" t="inlineStr">
        <is>
          <t>ITAU</t>
        </is>
      </c>
      <c r="K1116" s="179" t="inlineStr">
        <is>
          <t>A IDEAL</t>
        </is>
      </c>
    </row>
    <row r="1117" hidden="1" s="180">
      <c r="A1117" s="17" t="n">
        <v>45702</v>
      </c>
      <c r="B1117" s="179" t="inlineStr">
        <is>
          <t>EPIS - EPIS (100,00%);</t>
        </is>
      </c>
      <c r="C1117" s="8" t="n"/>
      <c r="D1117" s="8" t="n">
        <v>1595</v>
      </c>
      <c r="E1117" s="8" t="n">
        <v>192087.71</v>
      </c>
      <c r="F1117" s="213" t="inlineStr">
        <is>
          <t>EPIS</t>
        </is>
      </c>
      <c r="G1117" s="172">
        <f>YEAR(A1117)</f>
        <v/>
      </c>
      <c r="H1117" s="214">
        <f>MONTH(A1117)</f>
        <v/>
      </c>
      <c r="I1117" s="179">
        <f>INDEX(mês[],Consolidado!H1117,2)</f>
        <v/>
      </c>
      <c r="J1117" s="179" t="inlineStr">
        <is>
          <t>ITAU</t>
        </is>
      </c>
      <c r="K1117" s="179" t="inlineStr">
        <is>
          <t>A IDEAL</t>
        </is>
      </c>
    </row>
    <row r="1118" hidden="1" s="180">
      <c r="A1118" s="17" t="n">
        <v>45702</v>
      </c>
      <c r="B1118" s="179" t="inlineStr">
        <is>
          <t>ESTACIONAMENTO - PEDAGIOS  (100,00%);</t>
        </is>
      </c>
      <c r="C1118" s="8" t="n"/>
      <c r="D1118" s="8" t="n">
        <v>12</v>
      </c>
      <c r="E1118" s="8" t="n">
        <v>192075.71</v>
      </c>
      <c r="F1118" s="213" t="inlineStr">
        <is>
          <t xml:space="preserve">PEDAGIOS </t>
        </is>
      </c>
      <c r="G1118" s="172">
        <f>YEAR(A1118)</f>
        <v/>
      </c>
      <c r="H1118" s="214">
        <f>MONTH(A1118)</f>
        <v/>
      </c>
      <c r="I1118" s="179">
        <f>INDEX(mês[],Consolidado!H1118,2)</f>
        <v/>
      </c>
      <c r="J1118" s="179" t="inlineStr">
        <is>
          <t>ITAU</t>
        </is>
      </c>
      <c r="K1118" s="179" t="inlineStr">
        <is>
          <t>A IDEAL</t>
        </is>
      </c>
    </row>
    <row r="1119" hidden="1" s="180">
      <c r="A1119" s="17" t="n">
        <v>45702</v>
      </c>
      <c r="B1119" s="179" t="inlineStr">
        <is>
          <t>COMBUSTIVEL CARRO EDUARDO - COMBUSTIVEL VEICULOS (100,00%);</t>
        </is>
      </c>
      <c r="C1119" s="8" t="n"/>
      <c r="D1119" s="8" t="n">
        <v>150</v>
      </c>
      <c r="E1119" s="8" t="n">
        <v>191925.71</v>
      </c>
      <c r="F1119" s="213" t="inlineStr">
        <is>
          <t>COMBUSTIVEL VEICULOS</t>
        </is>
      </c>
      <c r="G1119" s="172">
        <f>YEAR(A1119)</f>
        <v/>
      </c>
      <c r="H1119" s="214">
        <f>MONTH(A1119)</f>
        <v/>
      </c>
      <c r="I1119" s="179">
        <f>INDEX(mês[],Consolidado!H1119,2)</f>
        <v/>
      </c>
      <c r="J1119" s="179" t="inlineStr">
        <is>
          <t>ITAU</t>
        </is>
      </c>
      <c r="K1119" s="179" t="inlineStr">
        <is>
          <t>A IDEAL</t>
        </is>
      </c>
    </row>
    <row r="1120" hidden="1" s="180">
      <c r="A1120" s="17" t="n">
        <v>45702</v>
      </c>
      <c r="B1120" s="179" t="inlineStr">
        <is>
          <t>ALIMENTAÇÃO ADM - ANIVERSARIO MURILO - ALIMENTAÇÃO ADM (100,00%);</t>
        </is>
      </c>
      <c r="C1120" s="8" t="n"/>
      <c r="D1120" s="8" t="n">
        <v>25.5</v>
      </c>
      <c r="E1120" s="8" t="n">
        <v>191900.21</v>
      </c>
      <c r="F1120" s="213" t="inlineStr">
        <is>
          <t>ALIMENTAÇÃO ADM</t>
        </is>
      </c>
      <c r="G1120" s="172">
        <f>YEAR(A1120)</f>
        <v/>
      </c>
      <c r="H1120" s="214">
        <f>MONTH(A1120)</f>
        <v/>
      </c>
      <c r="I1120" s="179">
        <f>INDEX(mês[],Consolidado!H1120,2)</f>
        <v/>
      </c>
      <c r="J1120" s="179" t="inlineStr">
        <is>
          <t>ITAU</t>
        </is>
      </c>
      <c r="K1120" s="179" t="inlineStr">
        <is>
          <t>A IDEAL</t>
        </is>
      </c>
    </row>
    <row r="1121" hidden="1" s="180">
      <c r="A1121" s="17" t="n">
        <v>45702</v>
      </c>
      <c r="B1121" s="179" t="inlineStr">
        <is>
          <t>STAR LINK - MAQUINAS / EQUIPAMENTOS  (100,00%);</t>
        </is>
      </c>
      <c r="C1121" s="8" t="n"/>
      <c r="D1121" s="8" t="n">
        <v>498.28</v>
      </c>
      <c r="E1121" s="8" t="n">
        <v>191401.93</v>
      </c>
      <c r="F1121" s="213" t="inlineStr">
        <is>
          <t xml:space="preserve">MAQUINAS / EQUIPAMENTOS </t>
        </is>
      </c>
      <c r="G1121" s="172">
        <f>YEAR(A1121)</f>
        <v/>
      </c>
      <c r="H1121" s="214">
        <f>MONTH(A1121)</f>
        <v/>
      </c>
      <c r="I1121" s="179">
        <f>INDEX(mês[],Consolidado!H1121,2)</f>
        <v/>
      </c>
      <c r="J1121" s="179" t="inlineStr">
        <is>
          <t>ITAU</t>
        </is>
      </c>
      <c r="K1121" s="179" t="inlineStr">
        <is>
          <t>A IDEAL</t>
        </is>
      </c>
    </row>
    <row r="1122" hidden="1" s="180">
      <c r="A1122" s="17" t="n">
        <v>45702</v>
      </c>
      <c r="B1122" s="179" t="inlineStr">
        <is>
          <t>PORTO SEGURO RCF2A85 - SEGUROS DE VEICULOS  (100,00%);</t>
        </is>
      </c>
      <c r="C1122" s="8" t="n"/>
      <c r="D1122" s="8" t="n">
        <v>448.72</v>
      </c>
      <c r="E1122" s="8" t="n">
        <v>190953.21</v>
      </c>
      <c r="F1122" s="213" t="inlineStr">
        <is>
          <t xml:space="preserve">SEGUROS DE VEICULOS </t>
        </is>
      </c>
      <c r="G1122" s="172">
        <f>YEAR(A1122)</f>
        <v/>
      </c>
      <c r="H1122" s="214">
        <f>MONTH(A1122)</f>
        <v/>
      </c>
      <c r="I1122" s="179">
        <f>INDEX(mês[],Consolidado!H1122,2)</f>
        <v/>
      </c>
      <c r="J1122" s="179" t="inlineStr">
        <is>
          <t>ITAU</t>
        </is>
      </c>
      <c r="K1122" s="179" t="inlineStr">
        <is>
          <t>A IDEAL</t>
        </is>
      </c>
    </row>
    <row r="1123" hidden="1" s="180">
      <c r="A1123" s="17" t="n">
        <v>45702</v>
      </c>
      <c r="B1123" s="179" t="inlineStr">
        <is>
          <t>CIANO JUNIOR JUNAO DOBLO - SERVIÇO MECANICO  (100,00%);</t>
        </is>
      </c>
      <c r="C1123" s="8" t="n"/>
      <c r="D1123" s="8" t="n">
        <v>2257.41</v>
      </c>
      <c r="E1123" s="8" t="n">
        <v>188695.8</v>
      </c>
      <c r="F1123" s="213" t="inlineStr">
        <is>
          <t xml:space="preserve">SERVIÇO MECANICO </t>
        </is>
      </c>
      <c r="G1123" s="172">
        <f>YEAR(A1123)</f>
        <v/>
      </c>
      <c r="H1123" s="214">
        <f>MONTH(A1123)</f>
        <v/>
      </c>
      <c r="I1123" s="179">
        <f>INDEX(mês[],Consolidado!H1123,2)</f>
        <v/>
      </c>
      <c r="J1123" s="179" t="inlineStr">
        <is>
          <t>ITAU</t>
        </is>
      </c>
      <c r="K1123" s="179" t="inlineStr">
        <is>
          <t>A IDEAL</t>
        </is>
      </c>
    </row>
    <row r="1124" hidden="1" s="180">
      <c r="A1124" s="17" t="n">
        <v>45702</v>
      </c>
      <c r="B1124" s="179" t="inlineStr">
        <is>
          <t>GASTOS COM PROPAGANDA/ COMERCIAL - SERVIÇO GOOGLE ADS (100,00%);</t>
        </is>
      </c>
      <c r="C1124" s="8" t="n"/>
      <c r="D1124" s="8" t="n">
        <v>2000</v>
      </c>
      <c r="E1124" s="8" t="n">
        <v>186695.8</v>
      </c>
      <c r="F1124" s="213" t="inlineStr">
        <is>
          <t>SERVIÇO GOOGLE ADS</t>
        </is>
      </c>
      <c r="G1124" s="172">
        <f>YEAR(A1124)</f>
        <v/>
      </c>
      <c r="H1124" s="214">
        <f>MONTH(A1124)</f>
        <v/>
      </c>
      <c r="I1124" s="179">
        <f>INDEX(mês[],Consolidado!H1124,2)</f>
        <v/>
      </c>
      <c r="J1124" s="179" t="inlineStr">
        <is>
          <t>ITAU</t>
        </is>
      </c>
      <c r="K1124" s="179" t="inlineStr">
        <is>
          <t>A IDEAL</t>
        </is>
      </c>
    </row>
    <row r="1125" hidden="1" s="180">
      <c r="A1125" s="17" t="n">
        <v>45702</v>
      </c>
      <c r="B1125" s="179" t="inlineStr">
        <is>
          <t>UBER - SERVIÇO MOTOBOY / UBER  (100,00%);</t>
        </is>
      </c>
      <c r="C1125" s="8" t="n"/>
      <c r="D1125" s="8" t="n">
        <v>190.24</v>
      </c>
      <c r="E1125" s="8" t="n">
        <v>186505.56</v>
      </c>
      <c r="F1125" s="213" t="inlineStr">
        <is>
          <t xml:space="preserve">SERVIÇO MOTOBOY / UBER </t>
        </is>
      </c>
      <c r="G1125" s="172">
        <f>YEAR(A1125)</f>
        <v/>
      </c>
      <c r="H1125" s="214">
        <f>MONTH(A1125)</f>
        <v/>
      </c>
      <c r="I1125" s="179">
        <f>INDEX(mês[],Consolidado!H1125,2)</f>
        <v/>
      </c>
      <c r="J1125" s="179" t="inlineStr">
        <is>
          <t>ITAU</t>
        </is>
      </c>
      <c r="K1125" s="179" t="inlineStr">
        <is>
          <t>A IDEAL</t>
        </is>
      </c>
    </row>
    <row r="1126" hidden="1" s="180">
      <c r="A1126" s="17" t="n">
        <v>45702</v>
      </c>
      <c r="B1126" s="179" t="inlineStr">
        <is>
          <t>STARLINK - INTERNET OBRAS  (100,00%);</t>
        </is>
      </c>
      <c r="C1126" s="8" t="n"/>
      <c r="D1126" s="8" t="n">
        <v>236.44</v>
      </c>
      <c r="E1126" s="8" t="n">
        <v>186269.12</v>
      </c>
      <c r="F1126" s="213" t="inlineStr">
        <is>
          <t xml:space="preserve">INTERNET OBRAS </t>
        </is>
      </c>
      <c r="G1126" s="172">
        <f>YEAR(A1126)</f>
        <v/>
      </c>
      <c r="H1126" s="214">
        <f>MONTH(A1126)</f>
        <v/>
      </c>
      <c r="I1126" s="179">
        <f>INDEX(mês[],Consolidado!H1126,2)</f>
        <v/>
      </c>
      <c r="J1126" s="179" t="inlineStr">
        <is>
          <t>ITAU</t>
        </is>
      </c>
      <c r="K1126" s="179" t="inlineStr">
        <is>
          <t>A IDEAL</t>
        </is>
      </c>
    </row>
    <row r="1127" hidden="1" s="180">
      <c r="A1127" s="17" t="n">
        <v>45702</v>
      </c>
      <c r="B1127" s="179" t="inlineStr">
        <is>
          <t>STARLINK - INTERNET OBRAS  (100,00%);</t>
        </is>
      </c>
      <c r="C1127" s="8" t="n"/>
      <c r="D1127" s="8" t="n">
        <v>237.9</v>
      </c>
      <c r="E1127" s="8" t="n">
        <v>186031.22</v>
      </c>
      <c r="F1127" s="213" t="inlineStr">
        <is>
          <t xml:space="preserve">INTERNET OBRAS </t>
        </is>
      </c>
      <c r="G1127" s="172">
        <f>YEAR(A1127)</f>
        <v/>
      </c>
      <c r="H1127" s="214">
        <f>MONTH(A1127)</f>
        <v/>
      </c>
      <c r="I1127" s="179">
        <f>INDEX(mês[],Consolidado!H1127,2)</f>
        <v/>
      </c>
      <c r="J1127" s="179" t="inlineStr">
        <is>
          <t>ITAU</t>
        </is>
      </c>
      <c r="K1127" s="179" t="inlineStr">
        <is>
          <t>A IDEAL</t>
        </is>
      </c>
    </row>
    <row r="1128" hidden="1" s="180">
      <c r="A1128" s="17" t="n">
        <v>45702</v>
      </c>
      <c r="B1128" s="179" t="inlineStr">
        <is>
          <t>AUTENTIQUE.COM - SISTEMA / SERVIDOR  (100,00%);</t>
        </is>
      </c>
      <c r="C1128" s="8" t="n"/>
      <c r="D1128" s="8" t="n">
        <v>99</v>
      </c>
      <c r="E1128" s="8" t="n">
        <v>185932.22</v>
      </c>
      <c r="F1128" s="213" t="inlineStr">
        <is>
          <t xml:space="preserve">SISTEMA / SERVIDOR </t>
        </is>
      </c>
      <c r="G1128" s="172">
        <f>YEAR(A1128)</f>
        <v/>
      </c>
      <c r="H1128" s="214">
        <f>MONTH(A1128)</f>
        <v/>
      </c>
      <c r="I1128" s="179">
        <f>INDEX(mês[],Consolidado!H1128,2)</f>
        <v/>
      </c>
      <c r="J1128" s="179" t="inlineStr">
        <is>
          <t>ITAU</t>
        </is>
      </c>
      <c r="K1128" s="179" t="inlineStr">
        <is>
          <t>A IDEAL</t>
        </is>
      </c>
    </row>
    <row r="1129" hidden="1" s="180">
      <c r="A1129" s="17" t="n">
        <v>45702</v>
      </c>
      <c r="B1129" s="179" t="inlineStr">
        <is>
          <t>MP MELIMAIS / MERCADO LIVRE ADM - SISTEMA / SERVIDOR  (100,00%);</t>
        </is>
      </c>
      <c r="C1129" s="8" t="n"/>
      <c r="D1129" s="8" t="n">
        <v>27.99</v>
      </c>
      <c r="E1129" s="8" t="n">
        <v>185904.23</v>
      </c>
      <c r="F1129" s="213" t="inlineStr">
        <is>
          <t xml:space="preserve">SISTEMA / SERVIDOR </t>
        </is>
      </c>
      <c r="G1129" s="172">
        <f>YEAR(A1129)</f>
        <v/>
      </c>
      <c r="H1129" s="214">
        <f>MONTH(A1129)</f>
        <v/>
      </c>
      <c r="I1129" s="179">
        <f>INDEX(mês[],Consolidado!H1129,2)</f>
        <v/>
      </c>
      <c r="J1129" s="179" t="inlineStr">
        <is>
          <t>ITAU</t>
        </is>
      </c>
      <c r="K1129" s="179" t="inlineStr">
        <is>
          <t>A IDEAL</t>
        </is>
      </c>
    </row>
    <row r="1130" hidden="1" s="180">
      <c r="A1130" s="17" t="n">
        <v>45702</v>
      </c>
      <c r="B1130" s="179" t="inlineStr">
        <is>
          <t>INFOMIDIA / NOTEBOOK SANSUMG 1/6 - MATERIAIS DE INFORMATICA / COMPUTADOR (100,00%);</t>
        </is>
      </c>
      <c r="C1130" s="8" t="n"/>
      <c r="D1130" s="8" t="n">
        <v>301.38</v>
      </c>
      <c r="E1130" s="8" t="n">
        <v>185602.85</v>
      </c>
      <c r="F1130" s="213" t="inlineStr">
        <is>
          <t>MATERIAIS DE INFORMATICA / COMPUTADOR</t>
        </is>
      </c>
      <c r="G1130" s="172">
        <f>YEAR(A1130)</f>
        <v/>
      </c>
      <c r="H1130" s="214">
        <f>MONTH(A1130)</f>
        <v/>
      </c>
      <c r="I1130" s="179">
        <f>INDEX(mês[],Consolidado!H1130,2)</f>
        <v/>
      </c>
      <c r="J1130" s="179" t="inlineStr">
        <is>
          <t>ITAU</t>
        </is>
      </c>
      <c r="K1130" s="179" t="inlineStr">
        <is>
          <t>A IDEAL</t>
        </is>
      </c>
    </row>
    <row r="1131" hidden="1" s="180">
      <c r="A1131" s="17" t="n">
        <v>45702</v>
      </c>
      <c r="B1131" s="179" t="inlineStr">
        <is>
          <t>POS IPOG EDUARDO - CURSOS / TREINAMENTOS  (100,00%);</t>
        </is>
      </c>
      <c r="C1131" s="8" t="n"/>
      <c r="D1131" s="8" t="n">
        <v>1075</v>
      </c>
      <c r="E1131" s="8" t="n">
        <v>184527.85</v>
      </c>
      <c r="F1131" s="213" t="inlineStr">
        <is>
          <t xml:space="preserve">CURSOS / TREINAMENTOS </t>
        </is>
      </c>
      <c r="G1131" s="172">
        <f>YEAR(A1131)</f>
        <v/>
      </c>
      <c r="H1131" s="214">
        <f>MONTH(A1131)</f>
        <v/>
      </c>
      <c r="I1131" s="179">
        <f>INDEX(mês[],Consolidado!H1131,2)</f>
        <v/>
      </c>
      <c r="J1131" s="179" t="inlineStr">
        <is>
          <t>ITAU</t>
        </is>
      </c>
      <c r="K1131" s="179" t="inlineStr">
        <is>
          <t>A IDEAL</t>
        </is>
      </c>
    </row>
    <row r="1132" hidden="1" s="180">
      <c r="A1132" s="17" t="n">
        <v>45702</v>
      </c>
      <c r="B1132" s="179" t="inlineStr">
        <is>
          <t>ANUIDADE ITAÚ - TARIFAS BANCARIAS (100,00%);</t>
        </is>
      </c>
      <c r="C1132" s="8" t="n"/>
      <c r="D1132" s="8" t="n">
        <v>44</v>
      </c>
      <c r="E1132" s="8" t="n">
        <v>184483.85</v>
      </c>
      <c r="F1132" s="213" t="inlineStr">
        <is>
          <t>TARIFAS BANCARIAS</t>
        </is>
      </c>
      <c r="G1132" s="172">
        <f>YEAR(A1132)</f>
        <v/>
      </c>
      <c r="H1132" s="214">
        <f>MONTH(A1132)</f>
        <v/>
      </c>
      <c r="I1132" s="179">
        <f>INDEX(mês[],Consolidado!H1132,2)</f>
        <v/>
      </c>
      <c r="J1132" s="179" t="inlineStr">
        <is>
          <t>ITAU</t>
        </is>
      </c>
      <c r="K1132" s="179" t="inlineStr">
        <is>
          <t>A IDEAL</t>
        </is>
      </c>
    </row>
    <row r="1133" hidden="1" s="180">
      <c r="A1133" s="17" t="n">
        <v>45702</v>
      </c>
      <c r="B1133" s="179" t="inlineStr">
        <is>
          <t>PISOS P/ GALPÃO ADM 1/10 - DESPESAS C/ CONSTRUÇÃO ESCRITORIO ADM  (100,00%);</t>
        </is>
      </c>
      <c r="C1133" s="8" t="n"/>
      <c r="D1133" s="8" t="n">
        <v>1500</v>
      </c>
      <c r="E1133" s="8" t="n">
        <v>182983.85</v>
      </c>
      <c r="F1133" s="213" t="inlineStr">
        <is>
          <t>Construção da Nova Sede</t>
        </is>
      </c>
      <c r="G1133" s="172">
        <f>YEAR(A1133)</f>
        <v/>
      </c>
      <c r="H1133" s="214">
        <f>MONTH(A1133)</f>
        <v/>
      </c>
      <c r="I1133" s="179">
        <f>INDEX(mês[],Consolidado!H1133,2)</f>
        <v/>
      </c>
      <c r="J1133" s="179" t="inlineStr">
        <is>
          <t>ITAU</t>
        </is>
      </c>
      <c r="K1133" s="179" t="inlineStr">
        <is>
          <t>A IDEAL</t>
        </is>
      </c>
    </row>
    <row r="1134" hidden="1" s="180">
      <c r="A1134" s="17" t="n">
        <v>45702</v>
      </c>
      <c r="B1134" s="179" t="inlineStr">
        <is>
          <t>LEITOR / SISTEMA - SISTEMA / SERVIDOR  (100,00%);</t>
        </is>
      </c>
      <c r="C1134" s="8" t="n"/>
      <c r="D1134" s="8" t="n">
        <v>48.89</v>
      </c>
      <c r="E1134" s="8" t="n">
        <v>182934.96</v>
      </c>
      <c r="F1134" s="213" t="inlineStr">
        <is>
          <t xml:space="preserve">SISTEMA / SERVIDOR </t>
        </is>
      </c>
      <c r="G1134" s="172">
        <f>YEAR(A1134)</f>
        <v/>
      </c>
      <c r="H1134" s="214">
        <f>MONTH(A1134)</f>
        <v/>
      </c>
      <c r="I1134" s="179">
        <f>INDEX(mês[],Consolidado!H1134,2)</f>
        <v/>
      </c>
      <c r="J1134" s="179" t="inlineStr">
        <is>
          <t>ITAU</t>
        </is>
      </c>
      <c r="K1134" s="179" t="inlineStr">
        <is>
          <t>A IDEAL</t>
        </is>
      </c>
    </row>
    <row r="1135" hidden="1" s="180">
      <c r="A1135" s="17" t="n">
        <v>45702</v>
      </c>
      <c r="B1135" s="179" t="inlineStr">
        <is>
          <t>ANUIDADE ITAÚ NOVO 6/12 - TARIFAS BANCARIAS (100,00%);</t>
        </is>
      </c>
      <c r="C1135" s="8" t="n"/>
      <c r="D1135" s="8" t="n">
        <v>76.5</v>
      </c>
      <c r="E1135" s="8" t="n">
        <v>182858.46</v>
      </c>
      <c r="F1135" s="213" t="inlineStr">
        <is>
          <t>TARIFAS BANCARIAS</t>
        </is>
      </c>
      <c r="G1135" s="172">
        <f>YEAR(A1135)</f>
        <v/>
      </c>
      <c r="H1135" s="214">
        <f>MONTH(A1135)</f>
        <v/>
      </c>
      <c r="I1135" s="179">
        <f>INDEX(mês[],Consolidado!H1135,2)</f>
        <v/>
      </c>
      <c r="J1135" s="179" t="inlineStr">
        <is>
          <t>ITAU</t>
        </is>
      </c>
      <c r="K1135" s="179" t="inlineStr">
        <is>
          <t>A IDEAL</t>
        </is>
      </c>
    </row>
    <row r="1136" hidden="1" s="180">
      <c r="A1136" s="17" t="n">
        <v>45702</v>
      </c>
      <c r="B1136" s="179" t="inlineStr">
        <is>
          <t>SEGURO RANGER PRW 2/10 - SEGUROS DE VEICULOS  (100,00%);</t>
        </is>
      </c>
      <c r="C1136" s="8" t="n"/>
      <c r="D1136" s="8" t="n">
        <v>564.98</v>
      </c>
      <c r="E1136" s="8" t="n">
        <v>182293.48</v>
      </c>
      <c r="F1136" s="213" t="inlineStr">
        <is>
          <t xml:space="preserve">SEGUROS DE VEICULOS </t>
        </is>
      </c>
      <c r="G1136" s="172">
        <f>YEAR(A1136)</f>
        <v/>
      </c>
      <c r="H1136" s="214">
        <f>MONTH(A1136)</f>
        <v/>
      </c>
      <c r="I1136" s="179">
        <f>INDEX(mês[],Consolidado!H1136,2)</f>
        <v/>
      </c>
      <c r="J1136" s="179" t="inlineStr">
        <is>
          <t>ITAU</t>
        </is>
      </c>
      <c r="K1136" s="179" t="inlineStr">
        <is>
          <t>A IDEAL</t>
        </is>
      </c>
    </row>
    <row r="1137" hidden="1" s="180">
      <c r="A1137" s="17" t="n">
        <v>45702</v>
      </c>
      <c r="B1137" s="179" t="inlineStr">
        <is>
          <t>YELUMSEG / RANGER GENILDO 2/10 - SEGUROS DE VEICULOS  (100,00%);</t>
        </is>
      </c>
      <c r="C1137" s="8" t="n"/>
      <c r="D1137" s="8" t="n">
        <v>580.6900000000001</v>
      </c>
      <c r="E1137" s="8" t="n">
        <v>181712.7899999999</v>
      </c>
      <c r="F1137" s="213" t="inlineStr">
        <is>
          <t xml:space="preserve">SEGUROS DE VEICULOS </t>
        </is>
      </c>
      <c r="G1137" s="172">
        <f>YEAR(A1137)</f>
        <v/>
      </c>
      <c r="H1137" s="214">
        <f>MONTH(A1137)</f>
        <v/>
      </c>
      <c r="I1137" s="179">
        <f>INDEX(mês[],Consolidado!H1137,2)</f>
        <v/>
      </c>
      <c r="J1137" s="179" t="inlineStr">
        <is>
          <t>ITAU</t>
        </is>
      </c>
      <c r="K1137" s="179" t="inlineStr">
        <is>
          <t>A IDEAL</t>
        </is>
      </c>
    </row>
    <row r="1138" hidden="1" s="180">
      <c r="A1138" s="17" t="n">
        <v>45702</v>
      </c>
      <c r="B1138" s="179" t="inlineStr">
        <is>
          <t>PISOS P/ GALPÃO ADM 1/10 - DESPESAS C/ CONSTRUÇÃO ESCRITORIO ADM  (100,00%);</t>
        </is>
      </c>
      <c r="C1138" s="8" t="n"/>
      <c r="D1138" s="8" t="n">
        <v>445</v>
      </c>
      <c r="E1138" s="8" t="n">
        <v>181267.7899999999</v>
      </c>
      <c r="F1138" s="213" t="inlineStr">
        <is>
          <t>Construção da Nova Sede</t>
        </is>
      </c>
      <c r="G1138" s="172">
        <f>YEAR(A1138)</f>
        <v/>
      </c>
      <c r="H1138" s="214">
        <f>MONTH(A1138)</f>
        <v/>
      </c>
      <c r="I1138" s="179">
        <f>INDEX(mês[],Consolidado!H1138,2)</f>
        <v/>
      </c>
      <c r="J1138" s="179" t="inlineStr">
        <is>
          <t>ITAU</t>
        </is>
      </c>
      <c r="K1138" s="179" t="inlineStr">
        <is>
          <t>A IDEAL</t>
        </is>
      </c>
    </row>
    <row r="1139" hidden="1" s="180">
      <c r="A1139" s="17" t="n">
        <v>45702</v>
      </c>
      <c r="B1139" s="179" t="inlineStr">
        <is>
          <t>UBER MOACIR - SERVIÇO MOTOBOY / UBER  (100,00%);</t>
        </is>
      </c>
      <c r="C1139" s="8" t="n"/>
      <c r="D1139" s="8" t="n">
        <v>100</v>
      </c>
      <c r="E1139" s="8" t="n">
        <v>181167.7899999999</v>
      </c>
      <c r="F1139" s="213" t="inlineStr">
        <is>
          <t xml:space="preserve">SERVIÇO MOTOBOY / UBER </t>
        </is>
      </c>
      <c r="G1139" s="172">
        <f>YEAR(A1139)</f>
        <v/>
      </c>
      <c r="H1139" s="214">
        <f>MONTH(A1139)</f>
        <v/>
      </c>
      <c r="I1139" s="179">
        <f>INDEX(mês[],Consolidado!H1139,2)</f>
        <v/>
      </c>
      <c r="J1139" s="179" t="inlineStr">
        <is>
          <t>ITAU</t>
        </is>
      </c>
      <c r="K1139" s="179" t="inlineStr">
        <is>
          <t>A IDEAL</t>
        </is>
      </c>
    </row>
    <row r="1140" hidden="1" s="180">
      <c r="A1140" s="17" t="n">
        <v>45702</v>
      </c>
      <c r="B1140" s="179" t="inlineStr">
        <is>
          <t>COMBUSTIVEL ARAXÁ - COMBUSTIVEL VEICULOS (100,00%);</t>
        </is>
      </c>
      <c r="C1140" s="8" t="n"/>
      <c r="D1140" s="8" t="n">
        <v>416.63</v>
      </c>
      <c r="E1140" s="8" t="n">
        <v>180751.1599999999</v>
      </c>
      <c r="F1140" s="213" t="inlineStr">
        <is>
          <t>COMBUSTIVEL VEICULOS</t>
        </is>
      </c>
      <c r="G1140" s="172">
        <f>YEAR(A1140)</f>
        <v/>
      </c>
      <c r="H1140" s="214">
        <f>MONTH(A1140)</f>
        <v/>
      </c>
      <c r="I1140" s="179">
        <f>INDEX(mês[],Consolidado!H1140,2)</f>
        <v/>
      </c>
      <c r="J1140" s="179" t="inlineStr">
        <is>
          <t>ITAU</t>
        </is>
      </c>
      <c r="K1140" s="179" t="inlineStr">
        <is>
          <t>A IDEAL</t>
        </is>
      </c>
    </row>
    <row r="1141" hidden="1" s="180">
      <c r="A1141" s="17" t="n">
        <v>45702</v>
      </c>
      <c r="B1141" s="179" t="inlineStr">
        <is>
          <t>MANUTENÇÃO 02 MAQUINAS DE 500 E 01 DE 400 - MANUTENÇÃO/PEÇAS MAQUINAS E EQUIPAMENTOS (100,00%);</t>
        </is>
      </c>
      <c r="C1141" s="8" t="n"/>
      <c r="D1141" s="8" t="n">
        <v>4850</v>
      </c>
      <c r="E1141" s="8" t="n">
        <v>175901.1599999999</v>
      </c>
      <c r="F1141" s="213" t="inlineStr">
        <is>
          <t>MANUTENÇÃO/PEÇAS MAQUINAS E EQUIPAMENTOS</t>
        </is>
      </c>
      <c r="G1141" s="172">
        <f>YEAR(A1141)</f>
        <v/>
      </c>
      <c r="H1141" s="214">
        <f>MONTH(A1141)</f>
        <v/>
      </c>
      <c r="I1141" s="179">
        <f>INDEX(mês[],Consolidado!H1141,2)</f>
        <v/>
      </c>
      <c r="J1141" s="179" t="inlineStr">
        <is>
          <t>ITAU</t>
        </is>
      </c>
      <c r="K1141" s="179" t="inlineStr">
        <is>
          <t>A IDEAL</t>
        </is>
      </c>
    </row>
    <row r="1142" hidden="1" s="180">
      <c r="A1142" s="17" t="n">
        <v>45702</v>
      </c>
      <c r="B1142" s="179" t="inlineStr">
        <is>
          <t>COMBUSTIVEL ADM - COMBUSTIVEL VEICULOS (100,00%);</t>
        </is>
      </c>
      <c r="C1142" s="8" t="n"/>
      <c r="D1142" s="8" t="n">
        <v>50</v>
      </c>
      <c r="E1142" s="8" t="n">
        <v>175851.1599999999</v>
      </c>
      <c r="F1142" s="213" t="inlineStr">
        <is>
          <t>COMBUSTIVEL VEICULOS</t>
        </is>
      </c>
      <c r="G1142" s="172">
        <f>YEAR(A1142)</f>
        <v/>
      </c>
      <c r="H1142" s="214">
        <f>MONTH(A1142)</f>
        <v/>
      </c>
      <c r="I1142" s="179">
        <f>INDEX(mês[],Consolidado!H1142,2)</f>
        <v/>
      </c>
      <c r="J1142" s="179" t="inlineStr">
        <is>
          <t>ITAU</t>
        </is>
      </c>
      <c r="K1142" s="179" t="inlineStr">
        <is>
          <t>A IDEAL</t>
        </is>
      </c>
    </row>
    <row r="1143" hidden="1" s="180">
      <c r="A1143" s="17" t="n">
        <v>45702</v>
      </c>
      <c r="B1143" s="179" t="inlineStr">
        <is>
          <t>REFEIÇÕES COLABORADORES REF. 16/02 A 28/02 - REFEIÇÕES COLABORADORES (100,00%);</t>
        </is>
      </c>
      <c r="C1143" s="8" t="n"/>
      <c r="D1143" s="8" t="n">
        <v>6832.5</v>
      </c>
      <c r="E1143" s="8" t="n">
        <v>169018.6599999999</v>
      </c>
      <c r="F1143" s="213" t="inlineStr">
        <is>
          <t>REFEIÇÕES COLABORADORES</t>
        </is>
      </c>
      <c r="G1143" s="172">
        <f>YEAR(A1143)</f>
        <v/>
      </c>
      <c r="H1143" s="214">
        <f>MONTH(A1143)</f>
        <v/>
      </c>
      <c r="I1143" s="179">
        <f>INDEX(mês[],Consolidado!H1143,2)</f>
        <v/>
      </c>
      <c r="J1143" s="179" t="inlineStr">
        <is>
          <t>ITAU</t>
        </is>
      </c>
      <c r="K1143" s="179" t="inlineStr">
        <is>
          <t>A IDEAL</t>
        </is>
      </c>
    </row>
    <row r="1144" hidden="1" s="180">
      <c r="A1144" s="17" t="n">
        <v>45702</v>
      </c>
      <c r="B1144" s="179" t="inlineStr">
        <is>
          <t>REFEIÇÕES COLABORADORES REF. 16/02 A 28/02 - REFEIÇÕES COLABORADORES (100,00%);</t>
        </is>
      </c>
      <c r="C1144" s="8" t="n"/>
      <c r="D1144" s="8" t="n">
        <v>1847.5</v>
      </c>
      <c r="E1144" s="8" t="n">
        <v>167171.1599999999</v>
      </c>
      <c r="F1144" s="213" t="inlineStr">
        <is>
          <t>REFEIÇÕES COLABORADORES</t>
        </is>
      </c>
      <c r="G1144" s="172">
        <f>YEAR(A1144)</f>
        <v/>
      </c>
      <c r="H1144" s="214">
        <f>MONTH(A1144)</f>
        <v/>
      </c>
      <c r="I1144" s="179">
        <f>INDEX(mês[],Consolidado!H1144,2)</f>
        <v/>
      </c>
      <c r="J1144" s="179" t="inlineStr">
        <is>
          <t>ITAU</t>
        </is>
      </c>
      <c r="K1144" s="179" t="inlineStr">
        <is>
          <t>A IDEAL</t>
        </is>
      </c>
    </row>
    <row r="1145" hidden="1" s="180">
      <c r="A1145" s="17" t="n">
        <v>45702</v>
      </c>
      <c r="B1145" s="179" t="inlineStr">
        <is>
          <t>REFEIÇÕES COLABORADORES REF. 16/02 A 28/02 - REFEIÇÕES COLABORADORES (100,00%);</t>
        </is>
      </c>
      <c r="C1145" s="8" t="n"/>
      <c r="D1145" s="8" t="n">
        <v>6296</v>
      </c>
      <c r="E1145" s="8" t="n">
        <v>160875.1599999999</v>
      </c>
      <c r="F1145" s="213" t="inlineStr">
        <is>
          <t>REFEIÇÕES COLABORADORES</t>
        </is>
      </c>
      <c r="G1145" s="172">
        <f>YEAR(A1145)</f>
        <v/>
      </c>
      <c r="H1145" s="214">
        <f>MONTH(A1145)</f>
        <v/>
      </c>
      <c r="I1145" s="179">
        <f>INDEX(mês[],Consolidado!H1145,2)</f>
        <v/>
      </c>
      <c r="J1145" s="179" t="inlineStr">
        <is>
          <t>ITAU</t>
        </is>
      </c>
      <c r="K1145" s="179" t="inlineStr">
        <is>
          <t>A IDEAL</t>
        </is>
      </c>
    </row>
    <row r="1146" hidden="1" s="180">
      <c r="A1146" s="17" t="n">
        <v>45702</v>
      </c>
      <c r="B1146" s="179" t="inlineStr">
        <is>
          <t>REFEIÇÕES COLABORADORES REF. 16/02 A 28/02 - REFEIÇÕES COLABORADORES (100,00%);</t>
        </is>
      </c>
      <c r="C1146" s="8" t="n"/>
      <c r="D1146" s="8" t="n">
        <v>3900</v>
      </c>
      <c r="E1146" s="8" t="n">
        <v>156975.1599999999</v>
      </c>
      <c r="F1146" s="213" t="inlineStr">
        <is>
          <t>REFEIÇÕES COLABORADORES</t>
        </is>
      </c>
      <c r="G1146" s="172">
        <f>YEAR(A1146)</f>
        <v/>
      </c>
      <c r="H1146" s="214">
        <f>MONTH(A1146)</f>
        <v/>
      </c>
      <c r="I1146" s="179">
        <f>INDEX(mês[],Consolidado!H1146,2)</f>
        <v/>
      </c>
      <c r="J1146" s="179" t="inlineStr">
        <is>
          <t>ITAU</t>
        </is>
      </c>
      <c r="K1146" s="179" t="inlineStr">
        <is>
          <t>A IDEAL</t>
        </is>
      </c>
    </row>
    <row r="1147" hidden="1" s="180">
      <c r="A1147" s="17" t="n">
        <v>45702</v>
      </c>
      <c r="B1147" s="179" t="inlineStr">
        <is>
          <t>REFEIÇÕES COLABORADORES REF. 16/02 A 28/02 - REFEIÇÕES COLABORADORES (100,00%);</t>
        </is>
      </c>
      <c r="C1147" s="8" t="n"/>
      <c r="D1147" s="8" t="n">
        <v>5330</v>
      </c>
      <c r="E1147" s="8" t="n">
        <v>151645.1599999999</v>
      </c>
      <c r="F1147" s="213" t="inlineStr">
        <is>
          <t>REFEIÇÕES COLABORADORES</t>
        </is>
      </c>
      <c r="G1147" s="172">
        <f>YEAR(A1147)</f>
        <v/>
      </c>
      <c r="H1147" s="214">
        <f>MONTH(A1147)</f>
        <v/>
      </c>
      <c r="I1147" s="179">
        <f>INDEX(mês[],Consolidado!H1147,2)</f>
        <v/>
      </c>
      <c r="J1147" s="179" t="inlineStr">
        <is>
          <t>ITAU</t>
        </is>
      </c>
      <c r="K1147" s="179" t="inlineStr">
        <is>
          <t>A IDEAL</t>
        </is>
      </c>
    </row>
    <row r="1148" hidden="1" s="180">
      <c r="A1148" s="17" t="n">
        <v>45702</v>
      </c>
      <c r="B1148" s="179" t="inlineStr">
        <is>
          <t>REFEIÇÕES COLABORADORES REF. 16/02 A 28/02 - REFEIÇÕES COLABORADORES (100,00%);</t>
        </is>
      </c>
      <c r="C1148" s="8" t="n"/>
      <c r="D1148" s="8" t="n">
        <v>3096</v>
      </c>
      <c r="E1148" s="8" t="n">
        <v>148549.1599999999</v>
      </c>
      <c r="F1148" s="213" t="inlineStr">
        <is>
          <t>REFEIÇÕES COLABORADORES</t>
        </is>
      </c>
      <c r="G1148" s="172">
        <f>YEAR(A1148)</f>
        <v/>
      </c>
      <c r="H1148" s="214">
        <f>MONTH(A1148)</f>
        <v/>
      </c>
      <c r="I1148" s="179">
        <f>INDEX(mês[],Consolidado!H1148,2)</f>
        <v/>
      </c>
      <c r="J1148" s="179" t="inlineStr">
        <is>
          <t>ITAU</t>
        </is>
      </c>
      <c r="K1148" s="179" t="inlineStr">
        <is>
          <t>A IDEAL</t>
        </is>
      </c>
    </row>
    <row r="1149" hidden="1" s="180">
      <c r="A1149" s="17" t="n">
        <v>45702</v>
      </c>
      <c r="B1149" s="179" t="inlineStr">
        <is>
          <t>REFEIÇÕES COLABORADORES REF. 16/02 A 28/02 - REFEIÇÕES COLABORADORES (100,00%);</t>
        </is>
      </c>
      <c r="C1149" s="8" t="n"/>
      <c r="D1149" s="8" t="n">
        <v>1750</v>
      </c>
      <c r="E1149" s="8" t="n">
        <v>146799.1599999999</v>
      </c>
      <c r="F1149" s="213" t="inlineStr">
        <is>
          <t>REFEIÇÕES COLABORADORES</t>
        </is>
      </c>
      <c r="G1149" s="172">
        <f>YEAR(A1149)</f>
        <v/>
      </c>
      <c r="H1149" s="214">
        <f>MONTH(A1149)</f>
        <v/>
      </c>
      <c r="I1149" s="179">
        <f>INDEX(mês[],Consolidado!H1149,2)</f>
        <v/>
      </c>
      <c r="J1149" s="179" t="inlineStr">
        <is>
          <t>ITAU</t>
        </is>
      </c>
      <c r="K1149" s="179" t="inlineStr">
        <is>
          <t>A IDEAL</t>
        </is>
      </c>
    </row>
    <row r="1150" hidden="1" s="180">
      <c r="A1150" s="17" t="n">
        <v>45705</v>
      </c>
      <c r="B1150" s="179" t="inlineStr">
        <is>
          <t>3º REMESSA BORRACHA LIQUIDA SERENA 21 TORRES - OUTROS MATERIAIS DE APLICAÇÃO (100,00%);</t>
        </is>
      </c>
      <c r="C1150" s="8" t="n"/>
      <c r="D1150" s="8" t="n">
        <v>3302.93</v>
      </c>
      <c r="E1150" s="8" t="n">
        <v>143496.23</v>
      </c>
      <c r="F1150" s="213" t="inlineStr">
        <is>
          <t>OUTROS MATERIAIS DE APLICAÇÃO</t>
        </is>
      </c>
      <c r="G1150" s="172">
        <f>YEAR(A1150)</f>
        <v/>
      </c>
      <c r="H1150" s="214">
        <f>MONTH(A1150)</f>
        <v/>
      </c>
      <c r="I1150" s="179">
        <f>INDEX(mês[],Consolidado!H1150,2)</f>
        <v/>
      </c>
      <c r="J1150" s="179" t="inlineStr">
        <is>
          <t>ITAU</t>
        </is>
      </c>
      <c r="K1150" s="179" t="inlineStr">
        <is>
          <t>A IDEAL</t>
        </is>
      </c>
    </row>
    <row r="1151" hidden="1" s="180">
      <c r="A1151" s="17" t="n">
        <v>45705</v>
      </c>
      <c r="B1151" s="179" t="inlineStr">
        <is>
          <t>SISTEMA - SISTEMA / SERVIDOR  (100,00%);</t>
        </is>
      </c>
      <c r="C1151" s="8" t="n"/>
      <c r="D1151" s="8" t="n">
        <v>658</v>
      </c>
      <c r="E1151" s="8" t="n">
        <v>142838.23</v>
      </c>
      <c r="F1151" s="213" t="inlineStr">
        <is>
          <t xml:space="preserve">SISTEMA / SERVIDOR </t>
        </is>
      </c>
      <c r="G1151" s="172">
        <f>YEAR(A1151)</f>
        <v/>
      </c>
      <c r="H1151" s="214">
        <f>MONTH(A1151)</f>
        <v/>
      </c>
      <c r="I1151" s="179">
        <f>INDEX(mês[],Consolidado!H1151,2)</f>
        <v/>
      </c>
      <c r="J1151" s="179" t="inlineStr">
        <is>
          <t>ITAU</t>
        </is>
      </c>
      <c r="K1151" s="179" t="inlineStr">
        <is>
          <t>A IDEAL</t>
        </is>
      </c>
    </row>
    <row r="1152" hidden="1" s="180">
      <c r="A1152" s="17" t="n">
        <v>45705</v>
      </c>
      <c r="B1152" s="179" t="inlineStr">
        <is>
          <t>FOLGA DE CAMPO MES 02-2025 - PASSAGENS COLABORADORES (100,00%);</t>
        </is>
      </c>
      <c r="C1152" s="8" t="n"/>
      <c r="D1152" s="8" t="n">
        <v>700</v>
      </c>
      <c r="E1152" s="8" t="n">
        <v>142138.23</v>
      </c>
      <c r="F1152" s="213" t="inlineStr">
        <is>
          <t>PASSAGENS COLABORADORES</t>
        </is>
      </c>
      <c r="G1152" s="172">
        <f>YEAR(A1152)</f>
        <v/>
      </c>
      <c r="H1152" s="214">
        <f>MONTH(A1152)</f>
        <v/>
      </c>
      <c r="I1152" s="179">
        <f>INDEX(mês[],Consolidado!H1152,2)</f>
        <v/>
      </c>
      <c r="J1152" s="179" t="inlineStr">
        <is>
          <t>ITAU</t>
        </is>
      </c>
      <c r="K1152" s="179" t="inlineStr">
        <is>
          <t>A IDEAL</t>
        </is>
      </c>
    </row>
    <row r="1153" hidden="1" s="180">
      <c r="A1153" s="17" t="n">
        <v>45705</v>
      </c>
      <c r="B1153" s="179" t="inlineStr">
        <is>
          <t>ALUGUEL KITNET GOIANIA  15/02 A 15/03 - ALUGUEL ALOJAMENTO  (100,00%);</t>
        </is>
      </c>
      <c r="C1153" s="8" t="n"/>
      <c r="D1153" s="8" t="n">
        <v>1300</v>
      </c>
      <c r="E1153" s="8" t="n">
        <v>140838.23</v>
      </c>
      <c r="F1153" s="213" t="inlineStr">
        <is>
          <t xml:space="preserve">ALUGUEL ALOJAMENTO </t>
        </is>
      </c>
      <c r="G1153" s="172">
        <f>YEAR(A1153)</f>
        <v/>
      </c>
      <c r="H1153" s="214">
        <f>MONTH(A1153)</f>
        <v/>
      </c>
      <c r="I1153" s="179">
        <f>INDEX(mês[],Consolidado!H1153,2)</f>
        <v/>
      </c>
      <c r="J1153" s="179" t="inlineStr">
        <is>
          <t>ITAU</t>
        </is>
      </c>
      <c r="K1153" s="179" t="inlineStr">
        <is>
          <t>A IDEAL</t>
        </is>
      </c>
    </row>
    <row r="1154" hidden="1" s="180">
      <c r="A1154" s="17" t="n">
        <v>45705</v>
      </c>
      <c r="B1154" s="179" t="inlineStr">
        <is>
          <t>ALUGUEL KITNET 15-02 A 15-03-25 - ALUGUEL ALOJAMENTO  (100,00%);</t>
        </is>
      </c>
      <c r="C1154" s="8" t="n"/>
      <c r="D1154" s="8" t="n">
        <v>800</v>
      </c>
      <c r="E1154" s="8" t="n">
        <v>140038.23</v>
      </c>
      <c r="F1154" s="213" t="inlineStr">
        <is>
          <t xml:space="preserve">ALUGUEL ALOJAMENTO </t>
        </is>
      </c>
      <c r="G1154" s="172">
        <f>YEAR(A1154)</f>
        <v/>
      </c>
      <c r="H1154" s="214">
        <f>MONTH(A1154)</f>
        <v/>
      </c>
      <c r="I1154" s="179">
        <f>INDEX(mês[],Consolidado!H1154,2)</f>
        <v/>
      </c>
      <c r="J1154" s="179" t="inlineStr">
        <is>
          <t>ITAU</t>
        </is>
      </c>
      <c r="K1154" s="179" t="inlineStr">
        <is>
          <t>A IDEAL</t>
        </is>
      </c>
    </row>
    <row r="1155" hidden="1" s="180">
      <c r="A1155" s="17" t="n">
        <v>45705</v>
      </c>
      <c r="B1155" s="179" t="inlineStr">
        <is>
          <t>INTERNET AABA - INTERNET OBRAS  (100,00%);</t>
        </is>
      </c>
      <c r="C1155" s="8" t="n"/>
      <c r="D1155" s="8" t="n">
        <v>70</v>
      </c>
      <c r="E1155" s="8" t="n">
        <v>139968.23</v>
      </c>
      <c r="F1155" s="213" t="inlineStr">
        <is>
          <t xml:space="preserve">INTERNET OBRAS </t>
        </is>
      </c>
      <c r="G1155" s="172">
        <f>YEAR(A1155)</f>
        <v/>
      </c>
      <c r="H1155" s="214">
        <f>MONTH(A1155)</f>
        <v/>
      </c>
      <c r="I1155" s="179">
        <f>INDEX(mês[],Consolidado!H1155,2)</f>
        <v/>
      </c>
      <c r="J1155" s="179" t="inlineStr">
        <is>
          <t>ITAU</t>
        </is>
      </c>
      <c r="K1155" s="179" t="inlineStr">
        <is>
          <t>A IDEAL</t>
        </is>
      </c>
    </row>
    <row r="1156" hidden="1" s="180">
      <c r="A1156" s="17" t="n">
        <v>45705</v>
      </c>
      <c r="B1156" s="179" t="inlineStr">
        <is>
          <t>YCARO ELIANA 15.02 A 15.03 - ALUGUEL ALOJAMENTO  (100,00%);</t>
        </is>
      </c>
      <c r="C1156" s="8" t="n"/>
      <c r="D1156" s="8" t="n">
        <v>1500</v>
      </c>
      <c r="E1156" s="8" t="n">
        <v>138468.23</v>
      </c>
      <c r="F1156" s="213" t="inlineStr">
        <is>
          <t xml:space="preserve">ALUGUEL ALOJAMENTO </t>
        </is>
      </c>
      <c r="G1156" s="172">
        <f>YEAR(A1156)</f>
        <v/>
      </c>
      <c r="H1156" s="214">
        <f>MONTH(A1156)</f>
        <v/>
      </c>
      <c r="I1156" s="179">
        <f>INDEX(mês[],Consolidado!H1156,2)</f>
        <v/>
      </c>
      <c r="J1156" s="179" t="inlineStr">
        <is>
          <t>ITAU</t>
        </is>
      </c>
      <c r="K1156" s="179" t="inlineStr">
        <is>
          <t>A IDEAL</t>
        </is>
      </c>
    </row>
    <row r="1157" hidden="1" s="180">
      <c r="A1157" s="17" t="n">
        <v>45705</v>
      </c>
      <c r="B1157" s="179" t="inlineStr">
        <is>
          <t>IPVA SAVEIRO RB MBVS - PLACA QTN3I85 2º PARCELA - IPVA (100,00%);</t>
        </is>
      </c>
      <c r="C1157" s="8" t="n"/>
      <c r="D1157" s="8" t="n">
        <v>198.65</v>
      </c>
      <c r="E1157" s="8" t="n">
        <v>138269.58</v>
      </c>
      <c r="F1157" s="213" t="inlineStr">
        <is>
          <t>IPVA</t>
        </is>
      </c>
      <c r="G1157" s="172">
        <f>YEAR(A1157)</f>
        <v/>
      </c>
      <c r="H1157" s="214">
        <f>MONTH(A1157)</f>
        <v/>
      </c>
      <c r="I1157" s="179">
        <f>INDEX(mês[],Consolidado!H1157,2)</f>
        <v/>
      </c>
      <c r="J1157" s="179" t="inlineStr">
        <is>
          <t>ITAU</t>
        </is>
      </c>
      <c r="K1157" s="179" t="inlineStr">
        <is>
          <t>A IDEAL</t>
        </is>
      </c>
    </row>
    <row r="1158" hidden="1" s="180">
      <c r="A1158" s="17" t="n">
        <v>45705</v>
      </c>
      <c r="B1158" s="179" t="inlineStr">
        <is>
          <t>IPVA FIAT/TORO FREEDOM AT9 D - PLACA PLQ2I02 2º PARCELA - IPVA (100,00%);</t>
        </is>
      </c>
      <c r="C1158" s="8" t="n"/>
      <c r="D1158" s="8" t="n">
        <v>440.35</v>
      </c>
      <c r="E1158" s="8" t="n">
        <v>137829.23</v>
      </c>
      <c r="F1158" s="213" t="inlineStr">
        <is>
          <t>IPVA</t>
        </is>
      </c>
      <c r="G1158" s="172">
        <f>YEAR(A1158)</f>
        <v/>
      </c>
      <c r="H1158" s="214">
        <f>MONTH(A1158)</f>
        <v/>
      </c>
      <c r="I1158" s="179">
        <f>INDEX(mês[],Consolidado!H1158,2)</f>
        <v/>
      </c>
      <c r="J1158" s="179" t="inlineStr">
        <is>
          <t>ITAU</t>
        </is>
      </c>
      <c r="K1158" s="179" t="inlineStr">
        <is>
          <t>A IDEAL</t>
        </is>
      </c>
    </row>
    <row r="1159" hidden="1" s="180">
      <c r="A1159" s="17" t="n">
        <v>45705</v>
      </c>
      <c r="B1159" s="179" t="inlineStr">
        <is>
          <t>IPVA CHEVROLET/S10 LT DD4 - PLACA OBA1J57 2º PARCELA - IPVA (100,00%);</t>
        </is>
      </c>
      <c r="C1159" s="8" t="n"/>
      <c r="D1159" s="8" t="n">
        <v>354.6</v>
      </c>
      <c r="E1159" s="8" t="n">
        <v>137474.6299999999</v>
      </c>
      <c r="F1159" s="213" t="inlineStr">
        <is>
          <t>IPVA</t>
        </is>
      </c>
      <c r="G1159" s="172">
        <f>YEAR(A1159)</f>
        <v/>
      </c>
      <c r="H1159" s="214">
        <f>MONTH(A1159)</f>
        <v/>
      </c>
      <c r="I1159" s="179">
        <f>INDEX(mês[],Consolidado!H1159,2)</f>
        <v/>
      </c>
      <c r="J1159" s="179" t="inlineStr">
        <is>
          <t>ITAU</t>
        </is>
      </c>
      <c r="K1159" s="179" t="inlineStr">
        <is>
          <t>A IDEAL</t>
        </is>
      </c>
    </row>
    <row r="1160" hidden="1" s="180">
      <c r="A1160" s="17" t="n">
        <v>45705</v>
      </c>
      <c r="B1160" s="179" t="inlineStr">
        <is>
          <t>IPVA RENAULT/OROCH PRO 16 - PLACA SDK1B29 2º PARCELA - IPVA (100,00%);</t>
        </is>
      </c>
      <c r="C1160" s="8" t="n"/>
      <c r="D1160" s="8" t="n">
        <v>353.48</v>
      </c>
      <c r="E1160" s="8" t="n">
        <v>137121.1499999999</v>
      </c>
      <c r="F1160" s="213" t="inlineStr">
        <is>
          <t>IPVA</t>
        </is>
      </c>
      <c r="G1160" s="172">
        <f>YEAR(A1160)</f>
        <v/>
      </c>
      <c r="H1160" s="214">
        <f>MONTH(A1160)</f>
        <v/>
      </c>
      <c r="I1160" s="179">
        <f>INDEX(mês[],Consolidado!H1160,2)</f>
        <v/>
      </c>
      <c r="J1160" s="179" t="inlineStr">
        <is>
          <t>ITAU</t>
        </is>
      </c>
      <c r="K1160" s="179" t="inlineStr">
        <is>
          <t>A IDEAL</t>
        </is>
      </c>
    </row>
    <row r="1161" hidden="1" s="180">
      <c r="A1161" s="17" t="n">
        <v>45705</v>
      </c>
      <c r="B1161" s="179" t="inlineStr">
        <is>
          <t>IPVA IVECO/CITYCLASS 70C17 - PLACA ONB7A66 2º PARCELA - IPVA (100,00%);</t>
        </is>
      </c>
      <c r="C1161" s="8" t="n"/>
      <c r="D1161" s="8" t="n">
        <v>117.39</v>
      </c>
      <c r="E1161" s="8" t="n">
        <v>137003.7599999999</v>
      </c>
      <c r="F1161" s="213" t="inlineStr">
        <is>
          <t>IPVA</t>
        </is>
      </c>
      <c r="G1161" s="172">
        <f>YEAR(A1161)</f>
        <v/>
      </c>
      <c r="H1161" s="214">
        <f>MONTH(A1161)</f>
        <v/>
      </c>
      <c r="I1161" s="179">
        <f>INDEX(mês[],Consolidado!H1161,2)</f>
        <v/>
      </c>
      <c r="J1161" s="179" t="inlineStr">
        <is>
          <t>ITAU</t>
        </is>
      </c>
      <c r="K1161" s="179" t="inlineStr">
        <is>
          <t>A IDEAL</t>
        </is>
      </c>
    </row>
    <row r="1162" hidden="1" s="180">
      <c r="A1162" s="17" t="n">
        <v>45705</v>
      </c>
      <c r="B1162" s="179" t="inlineStr">
        <is>
          <t>IPVA HYUNDAI/HB20S 1.6A PREM - PLACA QTS7F16 2º PARCELA - IPVA (100,00%);</t>
        </is>
      </c>
      <c r="C1162" s="8" t="n"/>
      <c r="D1162" s="8" t="n">
        <v>253.11</v>
      </c>
      <c r="E1162" s="8" t="n">
        <v>136750.6499999999</v>
      </c>
      <c r="F1162" s="213" t="inlineStr">
        <is>
          <t>IPVA</t>
        </is>
      </c>
      <c r="G1162" s="172">
        <f>YEAR(A1162)</f>
        <v/>
      </c>
      <c r="H1162" s="214">
        <f>MONTH(A1162)</f>
        <v/>
      </c>
      <c r="I1162" s="179">
        <f>INDEX(mês[],Consolidado!H1162,2)</f>
        <v/>
      </c>
      <c r="J1162" s="179" t="inlineStr">
        <is>
          <t>ITAU</t>
        </is>
      </c>
      <c r="K1162" s="179" t="inlineStr">
        <is>
          <t>A IDEAL</t>
        </is>
      </c>
    </row>
    <row r="1163" hidden="1" s="180">
      <c r="A1163" s="17" t="n">
        <v>45705</v>
      </c>
      <c r="B1163" s="179" t="inlineStr">
        <is>
          <t>IPVA FORD/KA SE 1.0 HA C - PLACA RBM4C88 2º PARCELA - IPVA (100,00%);</t>
        </is>
      </c>
      <c r="C1163" s="8" t="n"/>
      <c r="D1163" s="8" t="n">
        <v>132.57</v>
      </c>
      <c r="E1163" s="8" t="n">
        <v>136618.0799999999</v>
      </c>
      <c r="F1163" s="213" t="inlineStr">
        <is>
          <t>IPVA</t>
        </is>
      </c>
      <c r="G1163" s="172">
        <f>YEAR(A1163)</f>
        <v/>
      </c>
      <c r="H1163" s="214">
        <f>MONTH(A1163)</f>
        <v/>
      </c>
      <c r="I1163" s="179">
        <f>INDEX(mês[],Consolidado!H1163,2)</f>
        <v/>
      </c>
      <c r="J1163" s="179" t="inlineStr">
        <is>
          <t>ITAU</t>
        </is>
      </c>
      <c r="K1163" s="179" t="inlineStr">
        <is>
          <t>A IDEAL</t>
        </is>
      </c>
    </row>
    <row r="1164" hidden="1" s="180">
      <c r="A1164" s="17" t="n">
        <v>45705</v>
      </c>
      <c r="B1164" s="179" t="inlineStr">
        <is>
          <t>IPVA FIAT/ARGO DRIVE 1.0 - PLACA PBE2E75 2º PARCELA - IPVA (100,00%);</t>
        </is>
      </c>
      <c r="C1164" s="8" t="n"/>
      <c r="D1164" s="8" t="n">
        <v>129.22</v>
      </c>
      <c r="E1164" s="8" t="n">
        <v>136488.8599999999</v>
      </c>
      <c r="F1164" s="213" t="inlineStr">
        <is>
          <t>IPVA</t>
        </is>
      </c>
      <c r="G1164" s="172">
        <f>YEAR(A1164)</f>
        <v/>
      </c>
      <c r="H1164" s="214">
        <f>MONTH(A1164)</f>
        <v/>
      </c>
      <c r="I1164" s="179">
        <f>INDEX(mês[],Consolidado!H1164,2)</f>
        <v/>
      </c>
      <c r="J1164" s="179" t="inlineStr">
        <is>
          <t>ITAU</t>
        </is>
      </c>
      <c r="K1164" s="179" t="inlineStr">
        <is>
          <t>A IDEAL</t>
        </is>
      </c>
    </row>
    <row r="1165" hidden="1" s="180">
      <c r="A1165" s="17" t="n">
        <v>45705</v>
      </c>
      <c r="B1165" s="179" t="inlineStr">
        <is>
          <t>IPVA I/FORD RANGER XLTCD3D4A - PLACA SDN9A29 2º PARCELA - IPVA (100,00%);</t>
        </is>
      </c>
      <c r="C1165" s="8" t="n"/>
      <c r="D1165" s="8" t="n">
        <v>980.62</v>
      </c>
      <c r="E1165" s="8" t="n">
        <v>135508.2399999999</v>
      </c>
      <c r="F1165" s="213" t="inlineStr">
        <is>
          <t>IPVA</t>
        </is>
      </c>
      <c r="G1165" s="172">
        <f>YEAR(A1165)</f>
        <v/>
      </c>
      <c r="H1165" s="214">
        <f>MONTH(A1165)</f>
        <v/>
      </c>
      <c r="I1165" s="179">
        <f>INDEX(mês[],Consolidado!H1165,2)</f>
        <v/>
      </c>
      <c r="J1165" s="179" t="inlineStr">
        <is>
          <t>ITAU</t>
        </is>
      </c>
      <c r="K1165" s="179" t="inlineStr">
        <is>
          <t>A IDEAL</t>
        </is>
      </c>
    </row>
    <row r="1166" hidden="1" s="180">
      <c r="A1166" s="17" t="n">
        <v>45705</v>
      </c>
      <c r="B1166" s="179" t="inlineStr">
        <is>
          <t>IPVA I/FORD RANGER XLTCD4A32C - PLACA RCF2A85 2º PARCELA - IPVA (100,00%);</t>
        </is>
      </c>
      <c r="C1166" s="8" t="n"/>
      <c r="D1166" s="8" t="n">
        <v>621.51</v>
      </c>
      <c r="E1166" s="8" t="n">
        <v>134886.7299999999</v>
      </c>
      <c r="F1166" s="213" t="inlineStr">
        <is>
          <t>IPVA</t>
        </is>
      </c>
      <c r="G1166" s="172">
        <f>YEAR(A1166)</f>
        <v/>
      </c>
      <c r="H1166" s="214">
        <f>MONTH(A1166)</f>
        <v/>
      </c>
      <c r="I1166" s="179">
        <f>INDEX(mês[],Consolidado!H1166,2)</f>
        <v/>
      </c>
      <c r="J1166" s="179" t="inlineStr">
        <is>
          <t>ITAU</t>
        </is>
      </c>
      <c r="K1166" s="179" t="inlineStr">
        <is>
          <t>A IDEAL</t>
        </is>
      </c>
    </row>
    <row r="1167" hidden="1" s="180">
      <c r="A1167" s="17" t="n">
        <v>45705</v>
      </c>
      <c r="B1167" s="179" t="inlineStr">
        <is>
          <t>IPVA I/FORD RANGER XLTCD4A32C - PLACA PRW6F12 2º PARCELA - IPVA (100,00%);</t>
        </is>
      </c>
      <c r="C1167" s="8" t="n"/>
      <c r="D1167" s="8" t="n">
        <v>562.98</v>
      </c>
      <c r="E1167" s="8" t="n">
        <v>134323.7499999999</v>
      </c>
      <c r="F1167" s="213" t="inlineStr">
        <is>
          <t>IPVA</t>
        </is>
      </c>
      <c r="G1167" s="172">
        <f>YEAR(A1167)</f>
        <v/>
      </c>
      <c r="H1167" s="214">
        <f>MONTH(A1167)</f>
        <v/>
      </c>
      <c r="I1167" s="179">
        <f>INDEX(mês[],Consolidado!H1167,2)</f>
        <v/>
      </c>
      <c r="J1167" s="179" t="inlineStr">
        <is>
          <t>ITAU</t>
        </is>
      </c>
      <c r="K1167" s="179" t="inlineStr">
        <is>
          <t>A IDEAL</t>
        </is>
      </c>
    </row>
    <row r="1168" hidden="1" s="180">
      <c r="A1168" s="17" t="n">
        <v>45705</v>
      </c>
      <c r="B1168" s="179" t="inlineStr">
        <is>
          <t>IPVA EFFA/V21 - PLACA SDJ9E34 2º PARCELA - IPVA (100,00%);</t>
        </is>
      </c>
      <c r="C1168" s="8" t="n"/>
      <c r="D1168" s="8" t="n">
        <v>323.81</v>
      </c>
      <c r="E1168" s="8" t="n">
        <v>133999.9399999999</v>
      </c>
      <c r="F1168" s="213" t="inlineStr">
        <is>
          <t>IPVA</t>
        </is>
      </c>
      <c r="G1168" s="172">
        <f>YEAR(A1168)</f>
        <v/>
      </c>
      <c r="H1168" s="214">
        <f>MONTH(A1168)</f>
        <v/>
      </c>
      <c r="I1168" s="179">
        <f>INDEX(mês[],Consolidado!H1168,2)</f>
        <v/>
      </c>
      <c r="J1168" s="179" t="inlineStr">
        <is>
          <t>ITAU</t>
        </is>
      </c>
      <c r="K1168" s="179" t="inlineStr">
        <is>
          <t>A IDEAL</t>
        </is>
      </c>
    </row>
    <row r="1169" hidden="1" s="180">
      <c r="A1169" s="17" t="n">
        <v>45705</v>
      </c>
      <c r="B1169" s="179" t="inlineStr">
        <is>
          <t>IPVA FIAT/DOBLO ESSENCE 7L E - PLACA RMN9D83 2º PARCELA - IPVA (100,00%);</t>
        </is>
      </c>
      <c r="C1169" s="8" t="n"/>
      <c r="D1169" s="8" t="n">
        <v>276.27</v>
      </c>
      <c r="E1169" s="8" t="n">
        <v>133723.6699999999</v>
      </c>
      <c r="F1169" s="213" t="inlineStr">
        <is>
          <t>IPVA</t>
        </is>
      </c>
      <c r="G1169" s="172">
        <f>YEAR(A1169)</f>
        <v/>
      </c>
      <c r="H1169" s="214">
        <f>MONTH(A1169)</f>
        <v/>
      </c>
      <c r="I1169" s="179">
        <f>INDEX(mês[],Consolidado!H1169,2)</f>
        <v/>
      </c>
      <c r="J1169" s="179" t="inlineStr">
        <is>
          <t>ITAU</t>
        </is>
      </c>
      <c r="K1169" s="179" t="inlineStr">
        <is>
          <t>A IDEAL</t>
        </is>
      </c>
    </row>
    <row r="1170" hidden="1" s="180">
      <c r="A1170" s="17" t="n">
        <v>45705</v>
      </c>
      <c r="B1170" s="179" t="inlineStr">
        <is>
          <t>ALUG 15-02 A 15-03 RUA DO NIQUEL PECEM - ALUGUEL ALOJAMENTO  (100,00%);</t>
        </is>
      </c>
      <c r="C1170" s="8" t="n"/>
      <c r="D1170" s="8" t="n">
        <v>1160</v>
      </c>
      <c r="E1170" s="8" t="n">
        <v>132563.6699999999</v>
      </c>
      <c r="F1170" s="213" t="inlineStr">
        <is>
          <t xml:space="preserve">ALUGUEL ALOJAMENTO </t>
        </is>
      </c>
      <c r="G1170" s="172">
        <f>YEAR(A1170)</f>
        <v/>
      </c>
      <c r="H1170" s="214">
        <f>MONTH(A1170)</f>
        <v/>
      </c>
      <c r="I1170" s="179">
        <f>INDEX(mês[],Consolidado!H1170,2)</f>
        <v/>
      </c>
      <c r="J1170" s="179" t="inlineStr">
        <is>
          <t>ITAU</t>
        </is>
      </c>
      <c r="K1170" s="179" t="inlineStr">
        <is>
          <t>A IDEAL</t>
        </is>
      </c>
    </row>
    <row r="1171" hidden="1" s="180">
      <c r="A1171" s="17" t="n">
        <v>45705</v>
      </c>
      <c r="B1171" s="179" t="inlineStr">
        <is>
          <t>SISTEMA/SERVIDOR - SISTEMA / SERVIDOR  (100,00%);</t>
        </is>
      </c>
      <c r="C1171" s="8" t="n"/>
      <c r="D1171" s="8" t="n">
        <v>1599</v>
      </c>
      <c r="E1171" s="8" t="n">
        <v>130964.6699999999</v>
      </c>
      <c r="F1171" s="213" t="inlineStr">
        <is>
          <t xml:space="preserve">SISTEMA / SERVIDOR </t>
        </is>
      </c>
      <c r="G1171" s="172">
        <f>YEAR(A1171)</f>
        <v/>
      </c>
      <c r="H1171" s="214">
        <f>MONTH(A1171)</f>
        <v/>
      </c>
      <c r="I1171" s="179">
        <f>INDEX(mês[],Consolidado!H1171,2)</f>
        <v/>
      </c>
      <c r="J1171" s="179" t="inlineStr">
        <is>
          <t>ITAU</t>
        </is>
      </c>
      <c r="K1171" s="179" t="inlineStr">
        <is>
          <t>A IDEAL</t>
        </is>
      </c>
    </row>
    <row r="1172" hidden="1" s="180">
      <c r="A1172" s="17" t="n">
        <v>45705</v>
      </c>
      <c r="B1172" s="179" t="inlineStr">
        <is>
          <t>REF. FOLHA PAGAMENTO 01/2025 - SALARIO (100,00%);</t>
        </is>
      </c>
      <c r="C1172" s="8" t="n"/>
      <c r="D1172" s="8" t="n">
        <v>14137.19</v>
      </c>
      <c r="E1172" s="8" t="n">
        <v>116827.4799999999</v>
      </c>
      <c r="F1172" s="213" t="inlineStr">
        <is>
          <t>SALARIO</t>
        </is>
      </c>
      <c r="G1172" s="172">
        <f>YEAR(A1172)</f>
        <v/>
      </c>
      <c r="H1172" s="214">
        <f>MONTH(A1172)</f>
        <v/>
      </c>
      <c r="I1172" s="179">
        <f>INDEX(mês[],Consolidado!H1172,2)</f>
        <v/>
      </c>
      <c r="J1172" s="179" t="inlineStr">
        <is>
          <t>ITAU</t>
        </is>
      </c>
      <c r="K1172" s="179" t="inlineStr">
        <is>
          <t>A IDEAL</t>
        </is>
      </c>
    </row>
    <row r="1173" hidden="1" s="180">
      <c r="A1173" s="17" t="n">
        <v>45705</v>
      </c>
      <c r="B1173" s="179" t="inlineStr">
        <is>
          <t>ELESSANDRO OLIVEIRA - PIX  elessandrodeoliveira07@gmail.com - ALUGUEL ALOJAMENTO  (100,00%);</t>
        </is>
      </c>
      <c r="C1173" s="8" t="n"/>
      <c r="D1173" s="8" t="n">
        <v>850</v>
      </c>
      <c r="E1173" s="8" t="n">
        <v>115977.4799999999</v>
      </c>
      <c r="F1173" s="213" t="inlineStr">
        <is>
          <t xml:space="preserve">ALUGUEL ALOJAMENTO </t>
        </is>
      </c>
      <c r="G1173" s="172">
        <f>YEAR(A1173)</f>
        <v/>
      </c>
      <c r="H1173" s="214">
        <f>MONTH(A1173)</f>
        <v/>
      </c>
      <c r="I1173" s="179">
        <f>INDEX(mês[],Consolidado!H1173,2)</f>
        <v/>
      </c>
      <c r="J1173" s="179" t="inlineStr">
        <is>
          <t>ITAU</t>
        </is>
      </c>
      <c r="K1173" s="179" t="inlineStr">
        <is>
          <t>A IDEAL</t>
        </is>
      </c>
    </row>
    <row r="1174" hidden="1" s="180">
      <c r="A1174" s="17" t="n">
        <v>45705</v>
      </c>
      <c r="B1174" s="179" t="inlineStr">
        <is>
          <t>SILAS VILIAM FELIPE - 870.522.291-53 - FRETE MATERIAIS E EQUIPAMENTOS (100,00%);</t>
        </is>
      </c>
      <c r="C1174" s="8" t="n"/>
      <c r="D1174" s="8" t="n">
        <v>1500</v>
      </c>
      <c r="E1174" s="8" t="n">
        <v>114477.4799999999</v>
      </c>
      <c r="F1174" s="213" t="inlineStr">
        <is>
          <t>FRETE MATERIAIS E EQUIPAMENTOS</t>
        </is>
      </c>
      <c r="G1174" s="172">
        <f>YEAR(A1174)</f>
        <v/>
      </c>
      <c r="H1174" s="214">
        <f>MONTH(A1174)</f>
        <v/>
      </c>
      <c r="I1174" s="179">
        <f>INDEX(mês[],Consolidado!H1174,2)</f>
        <v/>
      </c>
      <c r="J1174" s="179" t="inlineStr">
        <is>
          <t>ITAU</t>
        </is>
      </c>
      <c r="K1174" s="179" t="inlineStr">
        <is>
          <t>A IDEAL</t>
        </is>
      </c>
    </row>
    <row r="1175" hidden="1" s="180">
      <c r="A1175" s="17" t="n">
        <v>45705</v>
      </c>
      <c r="B1175" s="179" t="inlineStr">
        <is>
          <t>ROBERTO DELFINO - COMBUSTIVEL VEICULOS (50,00%);
HOTEL COLABORADORES  (25,00%);
REFEIÇÕES COLABORADORES (25,00%);</t>
        </is>
      </c>
      <c r="C1175" s="8" t="n"/>
      <c r="D1175" s="8" t="n">
        <v>1000</v>
      </c>
      <c r="E1175" s="8" t="n">
        <v>113477.4799999999</v>
      </c>
      <c r="F1175" s="213" t="inlineStr">
        <is>
          <t>COMBUSTIVEL VEICULOS</t>
        </is>
      </c>
      <c r="G1175" s="172">
        <f>YEAR(A1175)</f>
        <v/>
      </c>
      <c r="H1175" s="214">
        <f>MONTH(A1175)</f>
        <v/>
      </c>
      <c r="I1175" s="179">
        <f>INDEX(mês[],Consolidado!H1175,2)</f>
        <v/>
      </c>
      <c r="J1175" s="179" t="inlineStr">
        <is>
          <t>ITAU</t>
        </is>
      </c>
      <c r="K1175" s="179" t="inlineStr">
        <is>
          <t>A IDEAL</t>
        </is>
      </c>
    </row>
    <row r="1176" hidden="1" s="180">
      <c r="A1176" s="17" t="n">
        <v>45705</v>
      </c>
      <c r="B1176" s="179" t="inlineStr">
        <is>
          <t>ROBERTO DELFINO - COMBUSTIVEL VEICULOS (50,00%);
HOTEL COLABORADORES  (25,00%);
REFEIÇÕES COLABORADORES (25,00%);</t>
        </is>
      </c>
      <c r="C1176" s="8" t="n"/>
      <c r="D1176" s="8" t="n">
        <v>500</v>
      </c>
      <c r="E1176" s="8" t="n">
        <v>112977.4799999999</v>
      </c>
      <c r="F1176" s="213" t="inlineStr">
        <is>
          <t xml:space="preserve">HOTEL COLABORADORES </t>
        </is>
      </c>
      <c r="G1176" s="172">
        <f>YEAR(A1176)</f>
        <v/>
      </c>
      <c r="H1176" s="214">
        <f>MONTH(A1176)</f>
        <v/>
      </c>
      <c r="I1176" s="179">
        <f>INDEX(mês[],Consolidado!H1176,2)</f>
        <v/>
      </c>
      <c r="J1176" s="179" t="inlineStr">
        <is>
          <t>ITAU</t>
        </is>
      </c>
      <c r="K1176" s="179" t="inlineStr">
        <is>
          <t>A IDEAL</t>
        </is>
      </c>
    </row>
    <row r="1177" hidden="1" s="180">
      <c r="A1177" s="17" t="n">
        <v>45705</v>
      </c>
      <c r="B1177" s="179" t="inlineStr">
        <is>
          <t>ROBERTO DELFINO - COMBUSTIVEL VEICULOS (50,00%);
HOTEL COLABORADORES  (25,00%);
REFEIÇÕES COLABORADORES (25,00%);</t>
        </is>
      </c>
      <c r="C1177" s="8" t="n"/>
      <c r="D1177" s="8" t="n">
        <v>500</v>
      </c>
      <c r="E1177" s="8" t="n">
        <v>112477.4799999999</v>
      </c>
      <c r="F1177" s="213" t="inlineStr">
        <is>
          <t>REFEIÇÕES COLABORADORES</t>
        </is>
      </c>
      <c r="G1177" s="172">
        <f>YEAR(A1177)</f>
        <v/>
      </c>
      <c r="H1177" s="214">
        <f>MONTH(A1177)</f>
        <v/>
      </c>
      <c r="I1177" s="179">
        <f>INDEX(mês[],Consolidado!H1177,2)</f>
        <v/>
      </c>
      <c r="J1177" s="179" t="inlineStr">
        <is>
          <t>ITAU</t>
        </is>
      </c>
      <c r="K1177" s="179" t="inlineStr">
        <is>
          <t>A IDEAL</t>
        </is>
      </c>
    </row>
    <row r="1178" hidden="1" s="180">
      <c r="A1178" s="17" t="n">
        <v>45705</v>
      </c>
      <c r="B1178" s="179" t="inlineStr">
        <is>
          <t>GASTOS VIAGEM CATALÃO X NIQUELÂNDIA - COMBUSTIVEL VEICULOS (100,00%);</t>
        </is>
      </c>
      <c r="C1178" s="8" t="n"/>
      <c r="D1178" s="8" t="n">
        <v>350</v>
      </c>
      <c r="E1178" s="8" t="n">
        <v>112127.4799999999</v>
      </c>
      <c r="F1178" s="213" t="inlineStr">
        <is>
          <t>COMBUSTIVEL VEICULOS</t>
        </is>
      </c>
      <c r="G1178" s="172">
        <f>YEAR(A1178)</f>
        <v/>
      </c>
      <c r="H1178" s="214">
        <f>MONTH(A1178)</f>
        <v/>
      </c>
      <c r="I1178" s="179">
        <f>INDEX(mês[],Consolidado!H1178,2)</f>
        <v/>
      </c>
      <c r="J1178" s="179" t="inlineStr">
        <is>
          <t>ITAU</t>
        </is>
      </c>
      <c r="K1178" s="179" t="inlineStr">
        <is>
          <t>A IDEAL</t>
        </is>
      </c>
    </row>
    <row r="1179" hidden="1" s="180">
      <c r="A1179" s="17" t="n">
        <v>45705</v>
      </c>
      <c r="B1179" s="179" t="inlineStr">
        <is>
          <t>MARIA DA FE VIDAL PASCOA - PIX 07.430.239/0004-93 - COMBUSTIVEL VEICULOS (100,00%);</t>
        </is>
      </c>
      <c r="C1179" s="8" t="n"/>
      <c r="D1179" s="8" t="n">
        <v>1000</v>
      </c>
      <c r="E1179" s="8" t="n">
        <v>111127.4799999999</v>
      </c>
      <c r="F1179" s="213" t="inlineStr">
        <is>
          <t>COMBUSTIVEL VEICULOS</t>
        </is>
      </c>
      <c r="G1179" s="172">
        <f>YEAR(A1179)</f>
        <v/>
      </c>
      <c r="H1179" s="214">
        <f>MONTH(A1179)</f>
        <v/>
      </c>
      <c r="I1179" s="179">
        <f>INDEX(mês[],Consolidado!H1179,2)</f>
        <v/>
      </c>
      <c r="J1179" s="179" t="inlineStr">
        <is>
          <t>ITAU</t>
        </is>
      </c>
      <c r="K1179" s="179" t="inlineStr">
        <is>
          <t>A IDEAL</t>
        </is>
      </c>
    </row>
    <row r="1180" hidden="1" s="180">
      <c r="A1180" s="17" t="n">
        <v>45705</v>
      </c>
      <c r="B1180" s="179" t="inlineStr">
        <is>
          <t>REFEIÇÃO AABA COLAB - REFEIÇÕES COLABORADORES (100,00%);</t>
        </is>
      </c>
      <c r="C1180" s="8" t="n"/>
      <c r="D1180" s="8" t="n">
        <v>60</v>
      </c>
      <c r="E1180" s="8" t="n">
        <v>111067.4799999999</v>
      </c>
      <c r="F1180" s="213" t="inlineStr">
        <is>
          <t>REFEIÇÕES COLABORADORES</t>
        </is>
      </c>
      <c r="G1180" s="172">
        <f>YEAR(A1180)</f>
        <v/>
      </c>
      <c r="H1180" s="214">
        <f>MONTH(A1180)</f>
        <v/>
      </c>
      <c r="I1180" s="179">
        <f>INDEX(mês[],Consolidado!H1180,2)</f>
        <v/>
      </c>
      <c r="J1180" s="179" t="inlineStr">
        <is>
          <t>ITAU</t>
        </is>
      </c>
      <c r="K1180" s="179" t="inlineStr">
        <is>
          <t>A IDEAL</t>
        </is>
      </c>
    </row>
    <row r="1181" hidden="1" s="180">
      <c r="A1181" s="17" t="n">
        <v>45705</v>
      </c>
      <c r="B1181" s="179" t="inlineStr">
        <is>
          <t>CUSTOS VIAGEM PAULINO NEVES X GOINIA - FRETE MATERIAIS E EQUIPAMENTOS (50,00%);
REFEIÇÕES COLABORADORES (50,00%);</t>
        </is>
      </c>
      <c r="C1181" s="8" t="n"/>
      <c r="D1181" s="8" t="n">
        <v>500</v>
      </c>
      <c r="E1181" s="8" t="n">
        <v>110567.4799999999</v>
      </c>
      <c r="F1181" s="213" t="inlineStr">
        <is>
          <t>FRETE MATERIAIS E EQUIPAMENTOS</t>
        </is>
      </c>
      <c r="G1181" s="172">
        <f>YEAR(A1181)</f>
        <v/>
      </c>
      <c r="H1181" s="214">
        <f>MONTH(A1181)</f>
        <v/>
      </c>
      <c r="I1181" s="179">
        <f>INDEX(mês[],Consolidado!H1181,2)</f>
        <v/>
      </c>
      <c r="J1181" s="179" t="inlineStr">
        <is>
          <t>ITAU</t>
        </is>
      </c>
      <c r="K1181" s="179" t="inlineStr">
        <is>
          <t>A IDEAL</t>
        </is>
      </c>
    </row>
    <row r="1182" hidden="1" s="180">
      <c r="A1182" s="17" t="n">
        <v>45705</v>
      </c>
      <c r="B1182" s="179" t="inlineStr">
        <is>
          <t>CUSTOS VIAGEM PAULINO NEVES X GOINIA - FRETE MATERIAIS E EQUIPAMENTOS (50,00%);
REFEIÇÕES COLABORADORES (50,00%);</t>
        </is>
      </c>
      <c r="C1182" s="8" t="n"/>
      <c r="D1182" s="8" t="n">
        <v>500</v>
      </c>
      <c r="E1182" s="8" t="n">
        <v>110067.4799999999</v>
      </c>
      <c r="F1182" s="213" t="inlineStr">
        <is>
          <t>REFEIÇÕES COLABORADORES</t>
        </is>
      </c>
      <c r="G1182" s="172">
        <f>YEAR(A1182)</f>
        <v/>
      </c>
      <c r="H1182" s="214">
        <f>MONTH(A1182)</f>
        <v/>
      </c>
      <c r="I1182" s="179">
        <f>INDEX(mês[],Consolidado!H1182,2)</f>
        <v/>
      </c>
      <c r="J1182" s="179" t="inlineStr">
        <is>
          <t>ITAU</t>
        </is>
      </c>
      <c r="K1182" s="179" t="inlineStr">
        <is>
          <t>A IDEAL</t>
        </is>
      </c>
    </row>
    <row r="1183" hidden="1" s="180">
      <c r="A1183" s="17" t="n">
        <v>45705</v>
      </c>
      <c r="B1183" s="179" t="inlineStr">
        <is>
          <t>REFEIÇÕES COLABORADORES - REFEIÇÕES COLABORADORES (100,00%);</t>
        </is>
      </c>
      <c r="C1183" s="8" t="n"/>
      <c r="D1183" s="8" t="n">
        <v>224</v>
      </c>
      <c r="E1183" s="8" t="n">
        <v>109843.4799999999</v>
      </c>
      <c r="F1183" s="213" t="inlineStr">
        <is>
          <t>REFEIÇÕES COLABORADORES</t>
        </is>
      </c>
      <c r="G1183" s="172">
        <f>YEAR(A1183)</f>
        <v/>
      </c>
      <c r="H1183" s="214">
        <f>MONTH(A1183)</f>
        <v/>
      </c>
      <c r="I1183" s="179">
        <f>INDEX(mês[],Consolidado!H1183,2)</f>
        <v/>
      </c>
      <c r="J1183" s="179" t="inlineStr">
        <is>
          <t>ITAU</t>
        </is>
      </c>
      <c r="K1183" s="179" t="inlineStr">
        <is>
          <t>A IDEAL</t>
        </is>
      </c>
    </row>
    <row r="1184" hidden="1" s="180">
      <c r="A1184" s="17" t="n">
        <v>45705</v>
      </c>
      <c r="B1184" s="179" t="inlineStr">
        <is>
          <t>FILTRO PARA PISTOLA AIRLESS - MANGUEIRAS / CONEXÕES (100,00%);</t>
        </is>
      </c>
      <c r="C1184" s="8" t="n"/>
      <c r="D1184" s="8" t="n">
        <v>243.4</v>
      </c>
      <c r="E1184" s="8" t="n">
        <v>109600.0799999999</v>
      </c>
      <c r="F1184" s="213" t="inlineStr">
        <is>
          <t>MANGUEIRAS / CONEXÕES</t>
        </is>
      </c>
      <c r="G1184" s="172">
        <f>YEAR(A1184)</f>
        <v/>
      </c>
      <c r="H1184" s="214">
        <f>MONTH(A1184)</f>
        <v/>
      </c>
      <c r="I1184" s="179">
        <f>INDEX(mês[],Consolidado!H1184,2)</f>
        <v/>
      </c>
      <c r="J1184" s="179" t="inlineStr">
        <is>
          <t>ITAU</t>
        </is>
      </c>
      <c r="K1184" s="179" t="inlineStr">
        <is>
          <t>A IDEAL</t>
        </is>
      </c>
    </row>
    <row r="1185" hidden="1" s="180">
      <c r="A1185" s="17" t="n">
        <v>45705</v>
      </c>
      <c r="B1185" s="179" t="inlineStr">
        <is>
          <t>EMPRESTIMO BANCO ITAU CAIXA AVAL - PAGAMENTOS EMPRESTIMOS (100,00%);</t>
        </is>
      </c>
      <c r="C1185" s="8" t="n"/>
      <c r="D1185" s="8" t="n">
        <v>5000</v>
      </c>
      <c r="E1185" s="8" t="n">
        <v>104600.0799999999</v>
      </c>
      <c r="F1185" s="213" t="inlineStr">
        <is>
          <t>Pagamento de Empréstimos Bancários</t>
        </is>
      </c>
      <c r="G1185" s="172">
        <f>YEAR(A1185)</f>
        <v/>
      </c>
      <c r="H1185" s="214">
        <f>MONTH(A1185)</f>
        <v/>
      </c>
      <c r="I1185" s="179">
        <f>INDEX(mês[],Consolidado!H1185,2)</f>
        <v/>
      </c>
      <c r="J1185" s="179" t="inlineStr">
        <is>
          <t>ITAU</t>
        </is>
      </c>
      <c r="K1185" s="179" t="inlineStr">
        <is>
          <t>A IDEAL</t>
        </is>
      </c>
    </row>
    <row r="1186" hidden="1" s="180">
      <c r="A1186" s="17" t="n">
        <v>45705</v>
      </c>
      <c r="B1186" s="179" t="inlineStr">
        <is>
          <t>COMBUSTÍVEL ADM PICK-UP - COMBUSTIVEL VEICULOS (100,00%);</t>
        </is>
      </c>
      <c r="C1186" s="8" t="n"/>
      <c r="D1186" s="8" t="n">
        <v>200</v>
      </c>
      <c r="E1186" s="8" t="n">
        <v>104400.0799999999</v>
      </c>
      <c r="F1186" s="213" t="inlineStr">
        <is>
          <t>COMBUSTIVEL VEICULOS</t>
        </is>
      </c>
      <c r="G1186" s="172">
        <f>YEAR(A1186)</f>
        <v/>
      </c>
      <c r="H1186" s="214">
        <f>MONTH(A1186)</f>
        <v/>
      </c>
      <c r="I1186" s="179">
        <f>INDEX(mês[],Consolidado!H1186,2)</f>
        <v/>
      </c>
      <c r="J1186" s="179" t="inlineStr">
        <is>
          <t>ITAU</t>
        </is>
      </c>
      <c r="K1186" s="179" t="inlineStr">
        <is>
          <t>A IDEAL</t>
        </is>
      </c>
    </row>
    <row r="1187" hidden="1" s="180">
      <c r="A1187" s="17" t="n">
        <v>45705</v>
      </c>
      <c r="B1187" s="179" t="inlineStr">
        <is>
          <t>EPIS - EPIS (100,00%);</t>
        </is>
      </c>
      <c r="C1187" s="8" t="n"/>
      <c r="D1187" s="8" t="n">
        <v>91.5</v>
      </c>
      <c r="E1187" s="8" t="n">
        <v>104308.5799999999</v>
      </c>
      <c r="F1187" s="213" t="inlineStr">
        <is>
          <t>EPIS</t>
        </is>
      </c>
      <c r="G1187" s="172">
        <f>YEAR(A1187)</f>
        <v/>
      </c>
      <c r="H1187" s="214">
        <f>MONTH(A1187)</f>
        <v/>
      </c>
      <c r="I1187" s="179">
        <f>INDEX(mês[],Consolidado!H1187,2)</f>
        <v/>
      </c>
      <c r="J1187" s="179" t="inlineStr">
        <is>
          <t>ITAU</t>
        </is>
      </c>
      <c r="K1187" s="179" t="inlineStr">
        <is>
          <t>A IDEAL</t>
        </is>
      </c>
    </row>
    <row r="1188" hidden="1" s="180">
      <c r="A1188" s="17" t="n">
        <v>45705</v>
      </c>
      <c r="B1188" s="179" t="inlineStr">
        <is>
          <t>EPIS - EPIS (100,00%);</t>
        </is>
      </c>
      <c r="C1188" s="8" t="n"/>
      <c r="D1188" s="8" t="n">
        <v>36.7</v>
      </c>
      <c r="E1188" s="8" t="n">
        <v>104271.8799999999</v>
      </c>
      <c r="F1188" s="213" t="inlineStr">
        <is>
          <t>EPIS</t>
        </is>
      </c>
      <c r="G1188" s="172">
        <f>YEAR(A1188)</f>
        <v/>
      </c>
      <c r="H1188" s="214">
        <f>MONTH(A1188)</f>
        <v/>
      </c>
      <c r="I1188" s="179">
        <f>INDEX(mês[],Consolidado!H1188,2)</f>
        <v/>
      </c>
      <c r="J1188" s="179" t="inlineStr">
        <is>
          <t>ITAU</t>
        </is>
      </c>
      <c r="K1188" s="179" t="inlineStr">
        <is>
          <t>A IDEAL</t>
        </is>
      </c>
    </row>
    <row r="1189" hidden="1" s="180">
      <c r="A1189" s="17" t="n">
        <v>45705</v>
      </c>
      <c r="B1189" s="179" t="inlineStr">
        <is>
          <t>CORREIOS - FRETE TRANSPORTADORA (100,00%);</t>
        </is>
      </c>
      <c r="C1189" s="8" t="n"/>
      <c r="D1189" s="8" t="n">
        <v>212.9</v>
      </c>
      <c r="E1189" s="8" t="n">
        <v>104058.9799999999</v>
      </c>
      <c r="F1189" s="213" t="inlineStr">
        <is>
          <t>FRETE TRANSPORTADORA</t>
        </is>
      </c>
      <c r="G1189" s="172">
        <f>YEAR(A1189)</f>
        <v/>
      </c>
      <c r="H1189" s="214">
        <f>MONTH(A1189)</f>
        <v/>
      </c>
      <c r="I1189" s="179">
        <f>INDEX(mês[],Consolidado!H1189,2)</f>
        <v/>
      </c>
      <c r="J1189" s="179" t="inlineStr">
        <is>
          <t>ITAU</t>
        </is>
      </c>
      <c r="K1189" s="179" t="inlineStr">
        <is>
          <t>A IDEAL</t>
        </is>
      </c>
    </row>
    <row r="1190" hidden="1" s="180">
      <c r="A1190" s="17" t="n">
        <v>45705</v>
      </c>
      <c r="B1190" s="179" t="inlineStr">
        <is>
          <t>REFEIÇÕES COLABORADORES - REFEIÇÕES COLABORADORES (100,00%);</t>
        </is>
      </c>
      <c r="C1190" s="8" t="n"/>
      <c r="D1190" s="8" t="n">
        <v>200</v>
      </c>
      <c r="E1190" s="8" t="n">
        <v>103858.9799999999</v>
      </c>
      <c r="F1190" s="213" t="inlineStr">
        <is>
          <t>REFEIÇÕES COLABORADORES</t>
        </is>
      </c>
      <c r="G1190" s="172">
        <f>YEAR(A1190)</f>
        <v/>
      </c>
      <c r="H1190" s="214">
        <f>MONTH(A1190)</f>
        <v/>
      </c>
      <c r="I1190" s="179">
        <f>INDEX(mês[],Consolidado!H1190,2)</f>
        <v/>
      </c>
      <c r="J1190" s="179" t="inlineStr">
        <is>
          <t>ITAU</t>
        </is>
      </c>
      <c r="K1190" s="179" t="inlineStr">
        <is>
          <t>A IDEAL</t>
        </is>
      </c>
    </row>
    <row r="1191" hidden="1" s="180">
      <c r="A1191" s="17" t="n">
        <v>45705</v>
      </c>
      <c r="B1191" s="179" t="inlineStr">
        <is>
          <t>HOTEL COLABORADORES - HOTEL COLABORADORES  (100,00%);</t>
        </is>
      </c>
      <c r="C1191" s="8" t="n"/>
      <c r="D1191" s="8" t="n">
        <v>80</v>
      </c>
      <c r="E1191" s="8" t="n">
        <v>103778.9799999999</v>
      </c>
      <c r="F1191" s="213" t="inlineStr">
        <is>
          <t xml:space="preserve">HOTEL COLABORADORES </t>
        </is>
      </c>
      <c r="G1191" s="172">
        <f>YEAR(A1191)</f>
        <v/>
      </c>
      <c r="H1191" s="214">
        <f>MONTH(A1191)</f>
        <v/>
      </c>
      <c r="I1191" s="179">
        <f>INDEX(mês[],Consolidado!H1191,2)</f>
        <v/>
      </c>
      <c r="J1191" s="179" t="inlineStr">
        <is>
          <t>ITAU</t>
        </is>
      </c>
      <c r="K1191" s="179" t="inlineStr">
        <is>
          <t>A IDEAL</t>
        </is>
      </c>
    </row>
    <row r="1192" hidden="1" s="180">
      <c r="A1192" s="17" t="n">
        <v>45705</v>
      </c>
      <c r="B1192" s="179" t="inlineStr">
        <is>
          <t>TRANSFERÊNCIA ENTRE BANCOS ITAÚ X SAFRA - Transferência entre Bancos (100,00%);</t>
        </is>
      </c>
      <c r="C1192" s="8" t="n"/>
      <c r="D1192" s="8" t="n">
        <v>20947.21</v>
      </c>
      <c r="E1192" s="8" t="n">
        <v>82831.76999999993</v>
      </c>
      <c r="F1192" s="213" t="inlineStr">
        <is>
          <t>Transferência Emitida</t>
        </is>
      </c>
      <c r="G1192" s="172">
        <f>YEAR(A1192)</f>
        <v/>
      </c>
      <c r="H1192" s="214">
        <f>MONTH(A1192)</f>
        <v/>
      </c>
      <c r="I1192" s="179">
        <f>INDEX(mês[],Consolidado!H1192,2)</f>
        <v/>
      </c>
      <c r="J1192" s="179" t="inlineStr">
        <is>
          <t>ITAU</t>
        </is>
      </c>
      <c r="K1192" s="179" t="inlineStr">
        <is>
          <t>A IDEAL</t>
        </is>
      </c>
    </row>
    <row r="1193" hidden="1" s="180">
      <c r="A1193" s="17" t="n">
        <v>45705</v>
      </c>
      <c r="B1193" s="179" t="inlineStr">
        <is>
          <t>TRANSFERÊNCIA ENTRE BANCOS CEF X ITAÚ - Transferência entre Bancos (100,00%);</t>
        </is>
      </c>
      <c r="C1193" s="8" t="n">
        <v>350000</v>
      </c>
      <c r="E1193" s="8" t="n">
        <v>432831.7699999999</v>
      </c>
      <c r="F1193" s="213" t="inlineStr">
        <is>
          <t>Transferência Recebida</t>
        </is>
      </c>
      <c r="G1193" s="172">
        <f>YEAR(A1193)</f>
        <v/>
      </c>
      <c r="H1193" s="214">
        <f>MONTH(A1193)</f>
        <v/>
      </c>
      <c r="I1193" s="179">
        <f>INDEX(mês[],Consolidado!H1193,2)</f>
        <v/>
      </c>
      <c r="J1193" s="179" t="inlineStr">
        <is>
          <t>ITAU</t>
        </is>
      </c>
      <c r="K1193" s="179" t="inlineStr">
        <is>
          <t>A IDEAL</t>
        </is>
      </c>
    </row>
    <row r="1194" hidden="1" s="180">
      <c r="A1194" s="17" t="n">
        <v>45705</v>
      </c>
      <c r="B1194" s="179" t="inlineStr">
        <is>
          <t>TRANSFERÊNCIA ENTRE BANCOS ITAÚ X ITAÚ ANDAIMES - Transferência entre Bancos (100,00%);</t>
        </is>
      </c>
      <c r="C1194" s="8" t="n"/>
      <c r="D1194" s="8" t="n">
        <v>400000</v>
      </c>
      <c r="E1194" s="8" t="n">
        <v>32831.7699999999</v>
      </c>
      <c r="F1194" s="213" t="inlineStr">
        <is>
          <t>Transferência Emitida</t>
        </is>
      </c>
      <c r="G1194" s="172">
        <f>YEAR(A1194)</f>
        <v/>
      </c>
      <c r="H1194" s="214">
        <f>MONTH(A1194)</f>
        <v/>
      </c>
      <c r="I1194" s="179">
        <f>INDEX(mês[],Consolidado!H1194,2)</f>
        <v/>
      </c>
      <c r="J1194" s="179" t="inlineStr">
        <is>
          <t>ITAU</t>
        </is>
      </c>
      <c r="K1194" s="179" t="inlineStr">
        <is>
          <t>A IDEAL</t>
        </is>
      </c>
    </row>
    <row r="1195" hidden="1" s="180">
      <c r="A1195" s="17" t="n">
        <v>45705</v>
      </c>
      <c r="B1195" s="179" t="inlineStr">
        <is>
          <t>TRANSFERÊNCIA ENTRE BANCOS ITAÚ X SAFRA - Transferência entre Bancos (100,00%);</t>
        </is>
      </c>
      <c r="C1195" s="8" t="n"/>
      <c r="D1195" s="8" t="n">
        <v>3865.22</v>
      </c>
      <c r="E1195" s="8" t="n">
        <v>28966.5499999999</v>
      </c>
      <c r="F1195" s="213" t="inlineStr">
        <is>
          <t>Transferência Emitida</t>
        </is>
      </c>
      <c r="G1195" s="172">
        <f>YEAR(A1195)</f>
        <v/>
      </c>
      <c r="H1195" s="214">
        <f>MONTH(A1195)</f>
        <v/>
      </c>
      <c r="I1195" s="179">
        <f>INDEX(mês[],Consolidado!H1195,2)</f>
        <v/>
      </c>
      <c r="J1195" s="179" t="inlineStr">
        <is>
          <t>ITAU</t>
        </is>
      </c>
      <c r="K1195" s="179" t="inlineStr">
        <is>
          <t>A IDEAL</t>
        </is>
      </c>
    </row>
    <row r="1196" hidden="1" s="180">
      <c r="A1196" s="17" t="n">
        <v>45705</v>
      </c>
      <c r="B1196" s="179" t="inlineStr">
        <is>
          <t>BM 26 ROTINA NIOBIO - Recebimento de Clientes (100,00%);</t>
        </is>
      </c>
      <c r="C1196" s="8" t="n">
        <v>20482.73</v>
      </c>
      <c r="E1196" s="8" t="n">
        <v>49449.2799999999</v>
      </c>
      <c r="F1196" s="213" t="inlineStr">
        <is>
          <t>Recebimento de Clientes</t>
        </is>
      </c>
      <c r="G1196" s="172">
        <f>YEAR(A1196)</f>
        <v/>
      </c>
      <c r="H1196" s="214">
        <f>MONTH(A1196)</f>
        <v/>
      </c>
      <c r="I1196" s="179">
        <f>INDEX(mês[],Consolidado!H1196,2)</f>
        <v/>
      </c>
      <c r="J1196" s="179" t="inlineStr">
        <is>
          <t>ITAU</t>
        </is>
      </c>
      <c r="K1196" s="179" t="inlineStr">
        <is>
          <t>A IDEAL</t>
        </is>
      </c>
    </row>
    <row r="1197" hidden="1" s="180">
      <c r="A1197" s="17" t="n">
        <v>45705</v>
      </c>
      <c r="B1197" s="179" t="inlineStr">
        <is>
          <t>BM 11 FOSFATO CATALÃO MANUTENÇÃO - Recebimento de Clientes (100,00%);</t>
        </is>
      </c>
      <c r="C1197" s="8" t="n">
        <v>44578.08</v>
      </c>
      <c r="E1197" s="8" t="n">
        <v>94027.3599999999</v>
      </c>
      <c r="F1197" s="213" t="inlineStr">
        <is>
          <t>Recebimento de Clientes</t>
        </is>
      </c>
      <c r="G1197" s="172">
        <f>YEAR(A1197)</f>
        <v/>
      </c>
      <c r="H1197" s="214">
        <f>MONTH(A1197)</f>
        <v/>
      </c>
      <c r="I1197" s="179">
        <f>INDEX(mês[],Consolidado!H1197,2)</f>
        <v/>
      </c>
      <c r="J1197" s="179" t="inlineStr">
        <is>
          <t>ITAU</t>
        </is>
      </c>
      <c r="K1197" s="179" t="inlineStr">
        <is>
          <t>A IDEAL</t>
        </is>
      </c>
    </row>
    <row r="1198" hidden="1" s="180">
      <c r="A1198" s="17" t="n">
        <v>45705</v>
      </c>
      <c r="B1198" s="179" t="inlineStr">
        <is>
          <t>ENTRADA DE EMPRESTIMO PARCELAMENTO BANCO ITAU - PAGAMENTOS EMPRESTIMOS (100,00%);</t>
        </is>
      </c>
      <c r="C1198" s="8" t="n">
        <v>1295.56</v>
      </c>
      <c r="E1198" s="8" t="n">
        <v>95322.9199999999</v>
      </c>
      <c r="F1198" s="213" t="inlineStr">
        <is>
          <t>Outros Recebimentos Não Operacionais</t>
        </is>
      </c>
      <c r="G1198" s="172">
        <f>YEAR(A1198)</f>
        <v/>
      </c>
      <c r="H1198" s="214">
        <f>MONTH(A1198)</f>
        <v/>
      </c>
      <c r="I1198" s="179">
        <f>INDEX(mês[],Consolidado!H1198,2)</f>
        <v/>
      </c>
      <c r="J1198" s="179" t="inlineStr">
        <is>
          <t>ITAU</t>
        </is>
      </c>
      <c r="K1198" s="179" t="inlineStr">
        <is>
          <t>A IDEAL</t>
        </is>
      </c>
    </row>
    <row r="1199" hidden="1" s="180">
      <c r="A1199" s="17" t="n">
        <v>45706</v>
      </c>
      <c r="B1199" s="179" t="inlineStr">
        <is>
          <t>R. ALFEU MARRA Nº 65 REF. 01/2025 - ENERGIA ALOJAMENTO (100,00%);</t>
        </is>
      </c>
      <c r="C1199" s="8" t="n"/>
      <c r="D1199" s="8" t="n">
        <v>270.36</v>
      </c>
      <c r="E1199" s="8" t="n">
        <v>95052.5599999999</v>
      </c>
      <c r="F1199" s="213" t="inlineStr">
        <is>
          <t>ENERGIA ALOJAMENTO</t>
        </is>
      </c>
      <c r="G1199" s="172">
        <f>YEAR(A1199)</f>
        <v/>
      </c>
      <c r="H1199" s="214">
        <f>MONTH(A1199)</f>
        <v/>
      </c>
      <c r="I1199" s="179">
        <f>INDEX(mês[],Consolidado!H1199,2)</f>
        <v/>
      </c>
      <c r="J1199" s="179" t="inlineStr">
        <is>
          <t>ITAU</t>
        </is>
      </c>
      <c r="K1199" s="179" t="inlineStr">
        <is>
          <t>A IDEAL</t>
        </is>
      </c>
    </row>
    <row r="1200" hidden="1" s="180">
      <c r="A1200" s="17" t="n">
        <v>45706</v>
      </c>
      <c r="B1200" s="179" t="inlineStr">
        <is>
          <t>R. ALFEU MARRA Nº 65 CENTRO REF. 01/2025 - AGUA ALOJAMENTO (100,00%);</t>
        </is>
      </c>
      <c r="C1200" s="8" t="n"/>
      <c r="D1200" s="8" t="n">
        <v>193.4</v>
      </c>
      <c r="E1200" s="8" t="n">
        <v>94859.1599999999</v>
      </c>
      <c r="F1200" s="213" t="inlineStr">
        <is>
          <t>AGUA ALOJAMENTO</t>
        </is>
      </c>
      <c r="G1200" s="172">
        <f>YEAR(A1200)</f>
        <v/>
      </c>
      <c r="H1200" s="214">
        <f>MONTH(A1200)</f>
        <v/>
      </c>
      <c r="I1200" s="179">
        <f>INDEX(mês[],Consolidado!H1200,2)</f>
        <v/>
      </c>
      <c r="J1200" s="179" t="inlineStr">
        <is>
          <t>ITAU</t>
        </is>
      </c>
      <c r="K1200" s="179" t="inlineStr">
        <is>
          <t>A IDEAL</t>
        </is>
      </c>
    </row>
    <row r="1201" hidden="1" s="180">
      <c r="A1201" s="17" t="n">
        <v>45706</v>
      </c>
      <c r="B1201" s="179" t="inlineStr">
        <is>
          <t>RUA DAS ANGÉLICAS Nº 309 REF. 01/2025 - ENERGIA ADM (100,00%);</t>
        </is>
      </c>
      <c r="C1201" s="8" t="n"/>
      <c r="D1201" s="8" t="n">
        <v>2055.96</v>
      </c>
      <c r="E1201" s="8" t="n">
        <v>92803.1999999999</v>
      </c>
      <c r="F1201" s="213" t="inlineStr">
        <is>
          <t>ENERGIA ADM</t>
        </is>
      </c>
      <c r="G1201" s="172">
        <f>YEAR(A1201)</f>
        <v/>
      </c>
      <c r="H1201" s="214">
        <f>MONTH(A1201)</f>
        <v/>
      </c>
      <c r="I1201" s="179">
        <f>INDEX(mês[],Consolidado!H1201,2)</f>
        <v/>
      </c>
      <c r="J1201" s="179" t="inlineStr">
        <is>
          <t>ITAU</t>
        </is>
      </c>
      <c r="K1201" s="179" t="inlineStr">
        <is>
          <t>A IDEAL</t>
        </is>
      </c>
    </row>
    <row r="1202" hidden="1" s="180">
      <c r="A1202" s="17" t="n">
        <v>45706</v>
      </c>
      <c r="B1202" s="179" t="inlineStr">
        <is>
          <t>R. 402 Nº 916 QD 64 LT 08 REF. 11/2024 - AGUA ALOJAMENTO (100,00%);</t>
        </is>
      </c>
      <c r="C1202" s="8" t="n"/>
      <c r="D1202" s="8" t="n">
        <v>51.33</v>
      </c>
      <c r="E1202" s="8" t="n">
        <v>92751.86999999989</v>
      </c>
      <c r="F1202" s="213" t="inlineStr">
        <is>
          <t>AGUA ALOJAMENTO</t>
        </is>
      </c>
      <c r="G1202" s="172">
        <f>YEAR(A1202)</f>
        <v/>
      </c>
      <c r="H1202" s="214">
        <f>MONTH(A1202)</f>
        <v/>
      </c>
      <c r="I1202" s="179">
        <f>INDEX(mês[],Consolidado!H1202,2)</f>
        <v/>
      </c>
      <c r="J1202" s="179" t="inlineStr">
        <is>
          <t>ITAU</t>
        </is>
      </c>
      <c r="K1202" s="179" t="inlineStr">
        <is>
          <t>A IDEAL</t>
        </is>
      </c>
    </row>
    <row r="1203" hidden="1" s="180">
      <c r="A1203" s="17" t="n">
        <v>45706</v>
      </c>
      <c r="B1203" s="179" t="inlineStr">
        <is>
          <t>R. 402 Nº 916 QD 64 LT 08 REF. 12/2024 - AGUA ALOJAMENTO (100,00%);</t>
        </is>
      </c>
      <c r="C1203" s="8" t="n"/>
      <c r="D1203" s="8" t="n">
        <v>21.39</v>
      </c>
      <c r="E1203" s="8" t="n">
        <v>92730.47999999989</v>
      </c>
      <c r="F1203" s="213" t="inlineStr">
        <is>
          <t>AGUA ALOJAMENTO</t>
        </is>
      </c>
      <c r="G1203" s="172">
        <f>YEAR(A1203)</f>
        <v/>
      </c>
      <c r="H1203" s="214">
        <f>MONTH(A1203)</f>
        <v/>
      </c>
      <c r="I1203" s="179">
        <f>INDEX(mês[],Consolidado!H1203,2)</f>
        <v/>
      </c>
      <c r="J1203" s="179" t="inlineStr">
        <is>
          <t>ITAU</t>
        </is>
      </c>
      <c r="K1203" s="179" t="inlineStr">
        <is>
          <t>A IDEAL</t>
        </is>
      </c>
    </row>
    <row r="1204" hidden="1" s="180">
      <c r="A1204" s="17" t="n">
        <v>45706</v>
      </c>
      <c r="B1204" s="179" t="inlineStr">
        <is>
          <t>R. 402 Nº 916 QD 64 LT 08 REF. 01/2025 - AGUA ALOJAMENTO (100,00%);</t>
        </is>
      </c>
      <c r="C1204" s="8" t="n"/>
      <c r="D1204" s="8" t="n">
        <v>11.92</v>
      </c>
      <c r="E1204" s="8" t="n">
        <v>92718.5599999999</v>
      </c>
      <c r="F1204" s="213" t="inlineStr">
        <is>
          <t>AGUA ALOJAMENTO</t>
        </is>
      </c>
      <c r="G1204" s="172">
        <f>YEAR(A1204)</f>
        <v/>
      </c>
      <c r="H1204" s="214">
        <f>MONTH(A1204)</f>
        <v/>
      </c>
      <c r="I1204" s="179">
        <f>INDEX(mês[],Consolidado!H1204,2)</f>
        <v/>
      </c>
      <c r="J1204" s="179" t="inlineStr">
        <is>
          <t>ITAU</t>
        </is>
      </c>
      <c r="K1204" s="179" t="inlineStr">
        <is>
          <t>A IDEAL</t>
        </is>
      </c>
    </row>
    <row r="1205" hidden="1" s="180">
      <c r="A1205" s="17" t="n">
        <v>45706</v>
      </c>
      <c r="B1205" s="179" t="inlineStr">
        <is>
          <t>AV. BEATRIZ BRAGA 0 CASA 03 REF. 12/2024 - ENERGIA ALOJAMENTO (100,00%);</t>
        </is>
      </c>
      <c r="C1205" s="8" t="n"/>
      <c r="D1205" s="8" t="n">
        <v>111.49</v>
      </c>
      <c r="E1205" s="8" t="n">
        <v>92607.06999999989</v>
      </c>
      <c r="F1205" s="213" t="inlineStr">
        <is>
          <t>ENERGIA ALOJAMENTO</t>
        </is>
      </c>
      <c r="G1205" s="172">
        <f>YEAR(A1205)</f>
        <v/>
      </c>
      <c r="H1205" s="214">
        <f>MONTH(A1205)</f>
        <v/>
      </c>
      <c r="I1205" s="179">
        <f>INDEX(mês[],Consolidado!H1205,2)</f>
        <v/>
      </c>
      <c r="J1205" s="179" t="inlineStr">
        <is>
          <t>ITAU</t>
        </is>
      </c>
      <c r="K1205" s="179" t="inlineStr">
        <is>
          <t>A IDEAL</t>
        </is>
      </c>
    </row>
    <row r="1206" hidden="1" s="180">
      <c r="A1206" s="17" t="n">
        <v>45706</v>
      </c>
      <c r="B1206" s="179" t="inlineStr">
        <is>
          <t>RUA 413, Nº 315 BAIRRO PONTAL NORTE REF. 01/2025 - ENERGIA ALOJAMENTO (100,00%);</t>
        </is>
      </c>
      <c r="C1206" s="8" t="n"/>
      <c r="D1206" s="8" t="n">
        <v>73.08</v>
      </c>
      <c r="E1206" s="8" t="n">
        <v>92533.98999999989</v>
      </c>
      <c r="F1206" s="213" t="inlineStr">
        <is>
          <t>ENERGIA ALOJAMENTO</t>
        </is>
      </c>
      <c r="G1206" s="172">
        <f>YEAR(A1206)</f>
        <v/>
      </c>
      <c r="H1206" s="214">
        <f>MONTH(A1206)</f>
        <v/>
      </c>
      <c r="I1206" s="179">
        <f>INDEX(mês[],Consolidado!H1206,2)</f>
        <v/>
      </c>
      <c r="J1206" s="179" t="inlineStr">
        <is>
          <t>ITAU</t>
        </is>
      </c>
      <c r="K1206" s="179" t="inlineStr">
        <is>
          <t>A IDEAL</t>
        </is>
      </c>
    </row>
    <row r="1207" hidden="1" s="180">
      <c r="A1207" s="17" t="n">
        <v>45706</v>
      </c>
      <c r="B1207" s="179" t="inlineStr">
        <is>
          <t>RUA 413, 315 CASA 01 PONTAL NORTE REF. 01/2025 - AGUA ALOJAMENTO (100,00%);</t>
        </is>
      </c>
      <c r="C1207" s="8" t="n"/>
      <c r="D1207" s="8" t="n">
        <v>54.9</v>
      </c>
      <c r="E1207" s="8" t="n">
        <v>92479.08999999989</v>
      </c>
      <c r="F1207" s="213" t="inlineStr">
        <is>
          <t>AGUA ALOJAMENTO</t>
        </is>
      </c>
      <c r="G1207" s="172">
        <f>YEAR(A1207)</f>
        <v/>
      </c>
      <c r="H1207" s="214">
        <f>MONTH(A1207)</f>
        <v/>
      </c>
      <c r="I1207" s="179">
        <f>INDEX(mês[],Consolidado!H1207,2)</f>
        <v/>
      </c>
      <c r="J1207" s="179" t="inlineStr">
        <is>
          <t>ITAU</t>
        </is>
      </c>
      <c r="K1207" s="179" t="inlineStr">
        <is>
          <t>A IDEAL</t>
        </is>
      </c>
    </row>
    <row r="1208" hidden="1" s="180">
      <c r="A1208" s="17" t="n">
        <v>45706</v>
      </c>
      <c r="B1208" s="179" t="inlineStr">
        <is>
          <t>RUA 02, Nº 175 LOTEAMENTO JK REF. 01/2025 - ENERGIA ALOJAMENTO (100,00%);</t>
        </is>
      </c>
      <c r="C1208" s="8" t="n"/>
      <c r="D1208" s="8" t="n">
        <v>169.93</v>
      </c>
      <c r="E1208" s="8" t="n">
        <v>92309.1599999999</v>
      </c>
      <c r="F1208" s="213" t="inlineStr">
        <is>
          <t>ENERGIA ALOJAMENTO</t>
        </is>
      </c>
      <c r="G1208" s="172">
        <f>YEAR(A1208)</f>
        <v/>
      </c>
      <c r="H1208" s="214">
        <f>MONTH(A1208)</f>
        <v/>
      </c>
      <c r="I1208" s="179">
        <f>INDEX(mês[],Consolidado!H1208,2)</f>
        <v/>
      </c>
      <c r="J1208" s="179" t="inlineStr">
        <is>
          <t>ITAU</t>
        </is>
      </c>
      <c r="K1208" s="179" t="inlineStr">
        <is>
          <t>A IDEAL</t>
        </is>
      </c>
    </row>
    <row r="1209" hidden="1" s="180">
      <c r="A1209" s="17" t="n">
        <v>45706</v>
      </c>
      <c r="B1209" s="179" t="inlineStr">
        <is>
          <t>RUA 02, 175 QD C LT 09 JK CATALÃO REF. 01/2025 - AGUA ALOJAMENTO (100,00%);</t>
        </is>
      </c>
      <c r="C1209" s="8" t="n"/>
      <c r="D1209" s="8" t="n">
        <v>98.81999999999999</v>
      </c>
      <c r="E1209" s="8" t="n">
        <v>92210.33999999989</v>
      </c>
      <c r="F1209" s="213" t="inlineStr">
        <is>
          <t>AGUA ALOJAMENTO</t>
        </is>
      </c>
      <c r="G1209" s="172">
        <f>YEAR(A1209)</f>
        <v/>
      </c>
      <c r="H1209" s="214">
        <f>MONTH(A1209)</f>
        <v/>
      </c>
      <c r="I1209" s="179">
        <f>INDEX(mês[],Consolidado!H1209,2)</f>
        <v/>
      </c>
      <c r="J1209" s="179" t="inlineStr">
        <is>
          <t>ITAU</t>
        </is>
      </c>
      <c r="K1209" s="179" t="inlineStr">
        <is>
          <t>A IDEAL</t>
        </is>
      </c>
    </row>
    <row r="1210" hidden="1" s="180">
      <c r="A1210" s="17" t="n">
        <v>45706</v>
      </c>
      <c r="B1210" s="179" t="inlineStr">
        <is>
          <t>SANEAMENTO RUA . 2, 44 JK CATALÃO  MES 01/2025 - AGUA ALOJAMENTO (100,00%);</t>
        </is>
      </c>
      <c r="C1210" s="8" t="n"/>
      <c r="D1210" s="8" t="n">
        <v>87.77</v>
      </c>
      <c r="E1210" s="8" t="n">
        <v>92122.56999999989</v>
      </c>
      <c r="F1210" s="213" t="inlineStr">
        <is>
          <t>AGUA ALOJAMENTO</t>
        </is>
      </c>
      <c r="G1210" s="172">
        <f>YEAR(A1210)</f>
        <v/>
      </c>
      <c r="H1210" s="214">
        <f>MONTH(A1210)</f>
        <v/>
      </c>
      <c r="I1210" s="179">
        <f>INDEX(mês[],Consolidado!H1210,2)</f>
        <v/>
      </c>
      <c r="J1210" s="179" t="inlineStr">
        <is>
          <t>ITAU</t>
        </is>
      </c>
      <c r="K1210" s="179" t="inlineStr">
        <is>
          <t>A IDEAL</t>
        </is>
      </c>
    </row>
    <row r="1211" hidden="1" s="180">
      <c r="A1211" s="17" t="n">
        <v>45706</v>
      </c>
      <c r="B1211" s="179" t="inlineStr">
        <is>
          <t>RUA . 2, 44 JK CATALÃO  MES 01/2025 - ENERGIA ALOJAMENTO (100,00%);</t>
        </is>
      </c>
      <c r="C1211" s="8" t="n"/>
      <c r="D1211" s="8" t="n">
        <v>40.72</v>
      </c>
      <c r="E1211" s="8" t="n">
        <v>92081.84999999989</v>
      </c>
      <c r="F1211" s="213" t="inlineStr">
        <is>
          <t>ENERGIA ALOJAMENTO</t>
        </is>
      </c>
      <c r="G1211" s="172">
        <f>YEAR(A1211)</f>
        <v/>
      </c>
      <c r="H1211" s="214">
        <f>MONTH(A1211)</f>
        <v/>
      </c>
      <c r="I1211" s="179">
        <f>INDEX(mês[],Consolidado!H1211,2)</f>
        <v/>
      </c>
      <c r="J1211" s="179" t="inlineStr">
        <is>
          <t>ITAU</t>
        </is>
      </c>
      <c r="K1211" s="179" t="inlineStr">
        <is>
          <t>A IDEAL</t>
        </is>
      </c>
    </row>
    <row r="1212" hidden="1" s="180">
      <c r="A1212" s="17" t="n">
        <v>45706</v>
      </c>
      <c r="B1212" s="179" t="inlineStr">
        <is>
          <t>RUA 405, Nº 184 BAIRRO PONTAL NORTE REF. 01/2025 - ENERGIA ALOJAMENTO (100,00%);</t>
        </is>
      </c>
      <c r="C1212" s="8" t="n"/>
      <c r="D1212" s="8" t="n">
        <v>115.27</v>
      </c>
      <c r="E1212" s="8" t="n">
        <v>91966.57999999989</v>
      </c>
      <c r="F1212" s="213" t="inlineStr">
        <is>
          <t>ENERGIA ALOJAMENTO</t>
        </is>
      </c>
      <c r="G1212" s="172">
        <f>YEAR(A1212)</f>
        <v/>
      </c>
      <c r="H1212" s="214">
        <f>MONTH(A1212)</f>
        <v/>
      </c>
      <c r="I1212" s="179">
        <f>INDEX(mês[],Consolidado!H1212,2)</f>
        <v/>
      </c>
      <c r="J1212" s="179" t="inlineStr">
        <is>
          <t>ITAU</t>
        </is>
      </c>
      <c r="K1212" s="179" t="inlineStr">
        <is>
          <t>A IDEAL</t>
        </is>
      </c>
    </row>
    <row r="1213" hidden="1" s="180">
      <c r="A1213" s="17" t="n">
        <v>45706</v>
      </c>
      <c r="B1213" s="179" t="inlineStr">
        <is>
          <t>RUA 405,184 QD 77 LT 05 REF. 01/2025 - AGUA ALOJAMENTO (100,00%);</t>
        </is>
      </c>
      <c r="C1213" s="8" t="n"/>
      <c r="D1213" s="8" t="n">
        <v>42.62</v>
      </c>
      <c r="E1213" s="8" t="n">
        <v>91923.95999999989</v>
      </c>
      <c r="F1213" s="213" t="inlineStr">
        <is>
          <t>AGUA ALOJAMENTO</t>
        </is>
      </c>
      <c r="G1213" s="172">
        <f>YEAR(A1213)</f>
        <v/>
      </c>
      <c r="H1213" s="214">
        <f>MONTH(A1213)</f>
        <v/>
      </c>
      <c r="I1213" s="179">
        <f>INDEX(mês[],Consolidado!H1213,2)</f>
        <v/>
      </c>
      <c r="J1213" s="179" t="inlineStr">
        <is>
          <t>ITAU</t>
        </is>
      </c>
      <c r="K1213" s="179" t="inlineStr">
        <is>
          <t>A IDEAL</t>
        </is>
      </c>
    </row>
    <row r="1214" hidden="1" s="180">
      <c r="A1214" s="17" t="n">
        <v>45706</v>
      </c>
      <c r="B1214" s="179" t="inlineStr">
        <is>
          <t>R. SANTO ANTONIO QD 04 LT 07 REF. 01/2025 - ENERGIA ALOJAMENTO (100,00%);</t>
        </is>
      </c>
      <c r="C1214" s="8" t="n"/>
      <c r="D1214" s="8" t="n">
        <v>178.83</v>
      </c>
      <c r="E1214" s="8" t="n">
        <v>91745.12999999989</v>
      </c>
      <c r="F1214" s="213" t="inlineStr">
        <is>
          <t>ENERGIA ALOJAMENTO</t>
        </is>
      </c>
      <c r="G1214" s="172">
        <f>YEAR(A1214)</f>
        <v/>
      </c>
      <c r="H1214" s="214">
        <f>MONTH(A1214)</f>
        <v/>
      </c>
      <c r="I1214" s="179">
        <f>INDEX(mês[],Consolidado!H1214,2)</f>
        <v/>
      </c>
      <c r="J1214" s="179" t="inlineStr">
        <is>
          <t>ITAU</t>
        </is>
      </c>
      <c r="K1214" s="179" t="inlineStr">
        <is>
          <t>A IDEAL</t>
        </is>
      </c>
    </row>
    <row r="1215" hidden="1" s="180">
      <c r="A1215" s="17" t="n">
        <v>45706</v>
      </c>
      <c r="B1215" s="179" t="inlineStr">
        <is>
          <t>AV. LENCOIS, 5 REF. 02/2025 - ENERGIA ALOJAMENTO (100,00%);</t>
        </is>
      </c>
      <c r="C1215" s="8" t="n"/>
      <c r="D1215" s="8" t="n">
        <v>250.74</v>
      </c>
      <c r="E1215" s="8" t="n">
        <v>91494.38999999988</v>
      </c>
      <c r="F1215" s="213" t="inlineStr">
        <is>
          <t>ENERGIA ALOJAMENTO</t>
        </is>
      </c>
      <c r="G1215" s="172">
        <f>YEAR(A1215)</f>
        <v/>
      </c>
      <c r="H1215" s="214">
        <f>MONTH(A1215)</f>
        <v/>
      </c>
      <c r="I1215" s="179">
        <f>INDEX(mês[],Consolidado!H1215,2)</f>
        <v/>
      </c>
      <c r="J1215" s="179" t="inlineStr">
        <is>
          <t>ITAU</t>
        </is>
      </c>
      <c r="K1215" s="179" t="inlineStr">
        <is>
          <t>A IDEAL</t>
        </is>
      </c>
    </row>
    <row r="1216" hidden="1" s="180">
      <c r="A1216" s="17" t="n">
        <v>45706</v>
      </c>
      <c r="B1216" s="179" t="inlineStr">
        <is>
          <t>R. DAS ANGÉLICAS S/N REF.  01/25 E 02/25 - AGUA ADM (100,00%);</t>
        </is>
      </c>
      <c r="C1216" s="8" t="n"/>
      <c r="D1216" s="8" t="n">
        <v>375.2</v>
      </c>
      <c r="E1216" s="8" t="n">
        <v>91119.18999999989</v>
      </c>
      <c r="F1216" s="213" t="inlineStr">
        <is>
          <t>AGUA ADM</t>
        </is>
      </c>
      <c r="G1216" s="172">
        <f>YEAR(A1216)</f>
        <v/>
      </c>
      <c r="H1216" s="214">
        <f>MONTH(A1216)</f>
        <v/>
      </c>
      <c r="I1216" s="179">
        <f>INDEX(mês[],Consolidado!H1216,2)</f>
        <v/>
      </c>
      <c r="J1216" s="179" t="inlineStr">
        <is>
          <t>ITAU</t>
        </is>
      </c>
      <c r="K1216" s="179" t="inlineStr">
        <is>
          <t>A IDEAL</t>
        </is>
      </c>
    </row>
    <row r="1217" hidden="1" s="180">
      <c r="A1217" s="17" t="n">
        <v>45706</v>
      </c>
      <c r="B1217" s="179" t="inlineStr">
        <is>
          <t>R. JACY GUIMARÃES, 12 REF. 02/2025 - AGUA ALOJAMENTO (100,00%);</t>
        </is>
      </c>
      <c r="C1217" s="8" t="n"/>
      <c r="D1217" s="8" t="n">
        <v>56.15</v>
      </c>
      <c r="E1217" s="8" t="n">
        <v>91063.03999999989</v>
      </c>
      <c r="F1217" s="213" t="inlineStr">
        <is>
          <t>AGUA ALOJAMENTO</t>
        </is>
      </c>
      <c r="G1217" s="172">
        <f>YEAR(A1217)</f>
        <v/>
      </c>
      <c r="H1217" s="214">
        <f>MONTH(A1217)</f>
        <v/>
      </c>
      <c r="I1217" s="179">
        <f>INDEX(mês[],Consolidado!H1217,2)</f>
        <v/>
      </c>
      <c r="J1217" s="179" t="inlineStr">
        <is>
          <t>ITAU</t>
        </is>
      </c>
      <c r="K1217" s="179" t="inlineStr">
        <is>
          <t>A IDEAL</t>
        </is>
      </c>
    </row>
    <row r="1218" hidden="1" s="180">
      <c r="A1218" s="17" t="n">
        <v>45706</v>
      </c>
      <c r="B1218" s="179" t="inlineStr">
        <is>
          <t>GABRIELLE ELIAS DE FREITAS - PIX (64) 9 9259-1215 - FRETE TRANSPORTADORA (100,00%);</t>
        </is>
      </c>
      <c r="C1218" s="8" t="n"/>
      <c r="D1218" s="8" t="n">
        <v>50</v>
      </c>
      <c r="E1218" s="8" t="n">
        <v>91013.03999999989</v>
      </c>
      <c r="F1218" s="213" t="inlineStr">
        <is>
          <t>FRETE TRANSPORTADORA</t>
        </is>
      </c>
      <c r="G1218" s="172">
        <f>YEAR(A1218)</f>
        <v/>
      </c>
      <c r="H1218" s="214">
        <f>MONTH(A1218)</f>
        <v/>
      </c>
      <c r="I1218" s="179">
        <f>INDEX(mês[],Consolidado!H1218,2)</f>
        <v/>
      </c>
      <c r="J1218" s="179" t="inlineStr">
        <is>
          <t>ITAU</t>
        </is>
      </c>
      <c r="K1218" s="179" t="inlineStr">
        <is>
          <t>A IDEAL</t>
        </is>
      </c>
    </row>
    <row r="1219" hidden="1" s="180">
      <c r="A1219" s="17" t="n">
        <v>45706</v>
      </c>
      <c r="B1219" s="179" t="inlineStr">
        <is>
          <t>CONTAS DE ENERGIA ALUGUEL ETERNIT - ENERGIA ALOJAMENTO (100,00%);</t>
        </is>
      </c>
      <c r="C1219" s="8" t="n"/>
      <c r="D1219" s="8" t="n">
        <v>540</v>
      </c>
      <c r="E1219" s="8" t="n">
        <v>90473.03999999989</v>
      </c>
      <c r="F1219" s="213" t="inlineStr">
        <is>
          <t>ENERGIA ALOJAMENTO</t>
        </is>
      </c>
      <c r="G1219" s="172">
        <f>YEAR(A1219)</f>
        <v/>
      </c>
      <c r="H1219" s="214">
        <f>MONTH(A1219)</f>
        <v/>
      </c>
      <c r="I1219" s="179">
        <f>INDEX(mês[],Consolidado!H1219,2)</f>
        <v/>
      </c>
      <c r="J1219" s="179" t="inlineStr">
        <is>
          <t>ITAU</t>
        </is>
      </c>
      <c r="K1219" s="179" t="inlineStr">
        <is>
          <t>A IDEAL</t>
        </is>
      </c>
    </row>
    <row r="1220" hidden="1" s="180">
      <c r="A1220" s="17" t="n">
        <v>45706</v>
      </c>
      <c r="B1220" s="179" t="inlineStr">
        <is>
          <t>R. DOS INCONFIDENTES Nº 395 NOSSA SENHORA DA ABADIA - ENERGIA ALOJAMENTO (100,00%);</t>
        </is>
      </c>
      <c r="C1220" s="8" t="n"/>
      <c r="D1220" s="8" t="n">
        <v>295.93</v>
      </c>
      <c r="E1220" s="8" t="n">
        <v>90177.1099999999</v>
      </c>
      <c r="F1220" s="213" t="inlineStr">
        <is>
          <t>ENERGIA ALOJAMENTO</t>
        </is>
      </c>
      <c r="G1220" s="172">
        <f>YEAR(A1220)</f>
        <v/>
      </c>
      <c r="H1220" s="214">
        <f>MONTH(A1220)</f>
        <v/>
      </c>
      <c r="I1220" s="179">
        <f>INDEX(mês[],Consolidado!H1220,2)</f>
        <v/>
      </c>
      <c r="J1220" s="179" t="inlineStr">
        <is>
          <t>ITAU</t>
        </is>
      </c>
      <c r="K1220" s="179" t="inlineStr">
        <is>
          <t>A IDEAL</t>
        </is>
      </c>
    </row>
    <row r="1221" hidden="1" s="180">
      <c r="A1221" s="17" t="n">
        <v>45706</v>
      </c>
      <c r="B1221" s="179" t="inlineStr">
        <is>
          <t>MATERIAIS DE CONSUMO - PREGOS - MATERIAIS DE CONSUMO EM OBRAS  (100,00%);</t>
        </is>
      </c>
      <c r="C1221" s="8" t="n"/>
      <c r="D1221" s="8" t="n">
        <v>25.5</v>
      </c>
      <c r="E1221" s="8" t="n">
        <v>90151.6099999999</v>
      </c>
      <c r="F1221" s="213" t="inlineStr">
        <is>
          <t xml:space="preserve">MATERIAIS DE CONSUMO EM OBRAS </t>
        </is>
      </c>
      <c r="G1221" s="172">
        <f>YEAR(A1221)</f>
        <v/>
      </c>
      <c r="H1221" s="214">
        <f>MONTH(A1221)</f>
        <v/>
      </c>
      <c r="I1221" s="179">
        <f>INDEX(mês[],Consolidado!H1221,2)</f>
        <v/>
      </c>
      <c r="J1221" s="179" t="inlineStr">
        <is>
          <t>ITAU</t>
        </is>
      </c>
      <c r="K1221" s="179" t="inlineStr">
        <is>
          <t>A IDEAL</t>
        </is>
      </c>
    </row>
    <row r="1222" hidden="1" s="180">
      <c r="A1222" s="17" t="n">
        <v>45706</v>
      </c>
      <c r="B1222" s="179" t="inlineStr">
        <is>
          <t>REFEIÇÕES COLABORADORES - REFEIÇÕES COLABORADORES (100,00%);</t>
        </is>
      </c>
      <c r="C1222" s="8" t="n"/>
      <c r="D1222" s="8" t="n">
        <v>80</v>
      </c>
      <c r="E1222" s="8" t="n">
        <v>90071.6099999999</v>
      </c>
      <c r="F1222" s="213" t="inlineStr">
        <is>
          <t>REFEIÇÕES COLABORADORES</t>
        </is>
      </c>
      <c r="G1222" s="172">
        <f>YEAR(A1222)</f>
        <v/>
      </c>
      <c r="H1222" s="214">
        <f>MONTH(A1222)</f>
        <v/>
      </c>
      <c r="I1222" s="179">
        <f>INDEX(mês[],Consolidado!H1222,2)</f>
        <v/>
      </c>
      <c r="J1222" s="179" t="inlineStr">
        <is>
          <t>ITAU</t>
        </is>
      </c>
      <c r="K1222" s="179" t="inlineStr">
        <is>
          <t>A IDEAL</t>
        </is>
      </c>
    </row>
    <row r="1223" hidden="1" s="180">
      <c r="A1223" s="17" t="n">
        <v>45706</v>
      </c>
      <c r="B1223" s="179" t="inlineStr">
        <is>
          <t>TROCA DOS VIDRO TRASEIRO SAVEIRO - MANUTENÇÃO/PEÇAS  VEICULOS (100,00%);</t>
        </is>
      </c>
      <c r="C1223" s="8" t="n"/>
      <c r="D1223" s="8" t="n">
        <v>204</v>
      </c>
      <c r="E1223" s="8" t="n">
        <v>89867.6099999999</v>
      </c>
      <c r="F1223" s="213" t="inlineStr">
        <is>
          <t>MANUTENÇÃO/PEÇAS  VEICULOS</t>
        </is>
      </c>
      <c r="G1223" s="172">
        <f>YEAR(A1223)</f>
        <v/>
      </c>
      <c r="H1223" s="214">
        <f>MONTH(A1223)</f>
        <v/>
      </c>
      <c r="I1223" s="179">
        <f>INDEX(mês[],Consolidado!H1223,2)</f>
        <v/>
      </c>
      <c r="J1223" s="179" t="inlineStr">
        <is>
          <t>ITAU</t>
        </is>
      </c>
      <c r="K1223" s="179" t="inlineStr">
        <is>
          <t>A IDEAL</t>
        </is>
      </c>
    </row>
    <row r="1224" hidden="1" s="180">
      <c r="A1224" s="17" t="n">
        <v>45706</v>
      </c>
      <c r="B1224" s="179" t="inlineStr">
        <is>
          <t>REFEIÇÃO COLABORADORES - SEVERINO CARMO - REFEIÇÕES COLABORADORES (100,00%);</t>
        </is>
      </c>
      <c r="C1224" s="8" t="n"/>
      <c r="D1224" s="8" t="n">
        <v>362.5</v>
      </c>
      <c r="E1224" s="8" t="n">
        <v>89505.1099999999</v>
      </c>
      <c r="F1224" s="213" t="inlineStr">
        <is>
          <t>REFEIÇÕES COLABORADORES</t>
        </is>
      </c>
      <c r="G1224" s="172">
        <f>YEAR(A1224)</f>
        <v/>
      </c>
      <c r="H1224" s="214">
        <f>MONTH(A1224)</f>
        <v/>
      </c>
      <c r="I1224" s="179">
        <f>INDEX(mês[],Consolidado!H1224,2)</f>
        <v/>
      </c>
      <c r="J1224" s="179" t="inlineStr">
        <is>
          <t>ITAU</t>
        </is>
      </c>
      <c r="K1224" s="179" t="inlineStr">
        <is>
          <t>A IDEAL</t>
        </is>
      </c>
    </row>
    <row r="1225" hidden="1" s="180">
      <c r="A1225" s="17" t="n">
        <v>45706</v>
      </c>
      <c r="B1225" s="179" t="inlineStr">
        <is>
          <t>TRANSFERÊNCIA ENTRE BANCOS ITAÚ X ITAÚ ANDAIMES - Transferência entre Bancos (100,00%);</t>
        </is>
      </c>
      <c r="C1225" s="8" t="n"/>
      <c r="D1225" s="8" t="n">
        <v>500000</v>
      </c>
      <c r="E1225" s="8" t="n">
        <v>-410494.8900000001</v>
      </c>
      <c r="F1225" s="213" t="inlineStr">
        <is>
          <t>Transferência Emitida</t>
        </is>
      </c>
      <c r="G1225" s="172">
        <f>YEAR(A1225)</f>
        <v/>
      </c>
      <c r="H1225" s="214">
        <f>MONTH(A1225)</f>
        <v/>
      </c>
      <c r="I1225" s="179">
        <f>INDEX(mês[],Consolidado!H1225,2)</f>
        <v/>
      </c>
      <c r="J1225" s="179" t="inlineStr">
        <is>
          <t>ITAU</t>
        </is>
      </c>
      <c r="K1225" s="179" t="inlineStr">
        <is>
          <t>A IDEAL</t>
        </is>
      </c>
    </row>
    <row r="1226" hidden="1" s="180">
      <c r="A1226" s="17" t="n">
        <v>45706</v>
      </c>
      <c r="B1226" s="179" t="inlineStr">
        <is>
          <t>TRANSFERÊNCIA ENTRE BANCOS CEF X ITAÚ - Transferência entre Bancos (100,00%);</t>
        </is>
      </c>
      <c r="C1226" s="8" t="n">
        <v>400000</v>
      </c>
      <c r="E1226" s="8" t="n">
        <v>-10494.89000000013</v>
      </c>
      <c r="F1226" s="213" t="inlineStr">
        <is>
          <t>Transferência Recebida</t>
        </is>
      </c>
      <c r="G1226" s="172">
        <f>YEAR(A1226)</f>
        <v/>
      </c>
      <c r="H1226" s="214">
        <f>MONTH(A1226)</f>
        <v/>
      </c>
      <c r="I1226" s="179">
        <f>INDEX(mês[],Consolidado!H1226,2)</f>
        <v/>
      </c>
      <c r="J1226" s="179" t="inlineStr">
        <is>
          <t>ITAU</t>
        </is>
      </c>
      <c r="K1226" s="179" t="inlineStr">
        <is>
          <t>A IDEAL</t>
        </is>
      </c>
    </row>
    <row r="1227" hidden="1" s="180">
      <c r="A1227" s="17" t="n">
        <v>45706</v>
      </c>
      <c r="B1227" s="179" t="inlineStr">
        <is>
          <t>JUROS BANCÁRIOS - JUROS BANCARIOS  (100,00%);</t>
        </is>
      </c>
      <c r="C1227" s="8" t="n"/>
      <c r="D1227" s="8" t="n">
        <v>1199.1</v>
      </c>
      <c r="E1227" s="8" t="n">
        <v>-11693.99000000013</v>
      </c>
      <c r="F1227" s="213" t="inlineStr">
        <is>
          <t>Juros Bancários</t>
        </is>
      </c>
      <c r="G1227" s="172">
        <f>YEAR(A1227)</f>
        <v/>
      </c>
      <c r="H1227" s="214">
        <f>MONTH(A1227)</f>
        <v/>
      </c>
      <c r="I1227" s="179">
        <f>INDEX(mês[],Consolidado!H1227,2)</f>
        <v/>
      </c>
      <c r="J1227" s="179" t="inlineStr">
        <is>
          <t>ITAU</t>
        </is>
      </c>
      <c r="K1227" s="179" t="inlineStr">
        <is>
          <t>A IDEAL</t>
        </is>
      </c>
    </row>
    <row r="1228" hidden="1" s="180">
      <c r="A1228" s="17" t="n">
        <v>45706</v>
      </c>
      <c r="B1228" s="179" t="inlineStr">
        <is>
          <t>ROBERTO DELFINO - COMBUSTIVEL VEICULOS (100,00%);</t>
        </is>
      </c>
      <c r="C1228" s="8" t="n"/>
      <c r="D1228" s="8" t="n">
        <v>1500</v>
      </c>
      <c r="E1228" s="8" t="n">
        <v>-13193.99000000013</v>
      </c>
      <c r="F1228" s="213" t="inlineStr">
        <is>
          <t>COMBUSTIVEL VEICULOS</t>
        </is>
      </c>
      <c r="G1228" s="172">
        <f>YEAR(A1228)</f>
        <v/>
      </c>
      <c r="H1228" s="214">
        <f>MONTH(A1228)</f>
        <v/>
      </c>
      <c r="I1228" s="179">
        <f>INDEX(mês[],Consolidado!H1228,2)</f>
        <v/>
      </c>
      <c r="J1228" s="179" t="inlineStr">
        <is>
          <t>ITAU</t>
        </is>
      </c>
      <c r="K1228" s="179" t="inlineStr">
        <is>
          <t>A IDEAL</t>
        </is>
      </c>
    </row>
    <row r="1229" hidden="1" s="180">
      <c r="A1229" s="17" t="n">
        <v>45706</v>
      </c>
      <c r="B1229" s="179" t="inlineStr">
        <is>
          <t>REFORMA ONIBUS 50% - MANUTENÇÃO/PEÇAS  VEICULOS (100,00%);</t>
        </is>
      </c>
      <c r="C1229" s="8" t="n"/>
      <c r="D1229" s="8" t="n">
        <v>4000</v>
      </c>
      <c r="E1229" s="8" t="n">
        <v>-17193.99000000013</v>
      </c>
      <c r="F1229" s="213" t="inlineStr">
        <is>
          <t>MANUTENÇÃO/PEÇAS  VEICULOS</t>
        </is>
      </c>
      <c r="G1229" s="172">
        <f>YEAR(A1229)</f>
        <v/>
      </c>
      <c r="H1229" s="214">
        <f>MONTH(A1229)</f>
        <v/>
      </c>
      <c r="I1229" s="179">
        <f>INDEX(mês[],Consolidado!H1229,2)</f>
        <v/>
      </c>
      <c r="J1229" s="179" t="inlineStr">
        <is>
          <t>ITAU</t>
        </is>
      </c>
      <c r="K1229" s="179" t="inlineStr">
        <is>
          <t>A IDEAL</t>
        </is>
      </c>
    </row>
    <row r="1230" hidden="1" s="180">
      <c r="A1230" s="17" t="n">
        <v>45706</v>
      </c>
      <c r="B1230" s="179" t="inlineStr">
        <is>
          <t>BM 05 - Recebimento de Clientes (100,00%);</t>
        </is>
      </c>
      <c r="C1230" s="8" t="n">
        <v>59744.99999999999</v>
      </c>
      <c r="E1230" s="8" t="n">
        <v>42551.00999999986</v>
      </c>
      <c r="F1230" s="213" t="inlineStr">
        <is>
          <t>Recebimento de Clientes</t>
        </is>
      </c>
      <c r="G1230" s="172">
        <f>YEAR(A1230)</f>
        <v/>
      </c>
      <c r="H1230" s="214">
        <f>MONTH(A1230)</f>
        <v/>
      </c>
      <c r="I1230" s="179">
        <f>INDEX(mês[],Consolidado!H1230,2)</f>
        <v/>
      </c>
      <c r="J1230" s="179" t="inlineStr">
        <is>
          <t>ITAU</t>
        </is>
      </c>
      <c r="K1230" s="179" t="inlineStr">
        <is>
          <t>A IDEAL</t>
        </is>
      </c>
    </row>
    <row r="1231" hidden="1" s="180">
      <c r="A1231" s="17" t="n">
        <v>45706</v>
      </c>
      <c r="B1231" s="179" t="inlineStr">
        <is>
          <t>BM 05 - Recebimento de Clientes (100,00%);</t>
        </is>
      </c>
      <c r="C1231" s="8" t="n">
        <v>52691.76</v>
      </c>
      <c r="E1231" s="8" t="n">
        <v>95242.76999999987</v>
      </c>
      <c r="F1231" s="213" t="inlineStr">
        <is>
          <t>Recebimento de Clientes</t>
        </is>
      </c>
      <c r="G1231" s="172">
        <f>YEAR(A1231)</f>
        <v/>
      </c>
      <c r="H1231" s="214">
        <f>MONTH(A1231)</f>
        <v/>
      </c>
      <c r="I1231" s="179">
        <f>INDEX(mês[],Consolidado!H1231,2)</f>
        <v/>
      </c>
      <c r="J1231" s="179" t="inlineStr">
        <is>
          <t>ITAU</t>
        </is>
      </c>
      <c r="K1231" s="179" t="inlineStr">
        <is>
          <t>A IDEAL</t>
        </is>
      </c>
    </row>
    <row r="1232" hidden="1" s="180">
      <c r="A1232" s="17" t="n">
        <v>45706</v>
      </c>
      <c r="B1232" s="179" t="inlineStr">
        <is>
          <t>TRANSFERÊNCIA ENTRE BANCOS ITAÚ X SAFRA - Transferência entre Bancos (100,00%);</t>
        </is>
      </c>
      <c r="C1232" s="8" t="n"/>
      <c r="D1232" s="8" t="n">
        <v>6758.06</v>
      </c>
      <c r="E1232" s="8" t="n">
        <v>88484.70999999988</v>
      </c>
      <c r="F1232" s="213" t="inlineStr">
        <is>
          <t>Transferência Emitida</t>
        </is>
      </c>
      <c r="G1232" s="172">
        <f>YEAR(A1232)</f>
        <v/>
      </c>
      <c r="H1232" s="214">
        <f>MONTH(A1232)</f>
        <v/>
      </c>
      <c r="I1232" s="179">
        <f>INDEX(mês[],Consolidado!H1232,2)</f>
        <v/>
      </c>
      <c r="J1232" s="179" t="inlineStr">
        <is>
          <t>ITAU</t>
        </is>
      </c>
      <c r="K1232" s="179" t="inlineStr">
        <is>
          <t>A IDEAL</t>
        </is>
      </c>
    </row>
    <row r="1233" hidden="1" s="180">
      <c r="A1233" s="17" t="n">
        <v>45707</v>
      </c>
      <c r="B1233" s="179" t="inlineStr">
        <is>
          <t>EPIS - EPIS (100,00%);</t>
        </is>
      </c>
      <c r="C1233" s="8" t="n"/>
      <c r="D1233" s="8" t="n">
        <v>1517.11</v>
      </c>
      <c r="E1233" s="8" t="n">
        <v>86967.59999999987</v>
      </c>
      <c r="F1233" s="213" t="inlineStr">
        <is>
          <t>EPIS</t>
        </is>
      </c>
      <c r="G1233" s="172">
        <f>YEAR(A1233)</f>
        <v/>
      </c>
      <c r="H1233" s="214">
        <f>MONTH(A1233)</f>
        <v/>
      </c>
      <c r="I1233" s="179">
        <f>INDEX(mês[],Consolidado!H1233,2)</f>
        <v/>
      </c>
      <c r="J1233" s="179" t="inlineStr">
        <is>
          <t>ITAU</t>
        </is>
      </c>
      <c r="K1233" s="179" t="inlineStr">
        <is>
          <t>A IDEAL</t>
        </is>
      </c>
    </row>
    <row r="1234" hidden="1" s="180">
      <c r="A1234" s="17" t="n">
        <v>45707</v>
      </c>
      <c r="B1234" s="179" t="inlineStr">
        <is>
          <t>MATERIAL ETERNIT 2º REMESSA - TINTAS E SOLVENTES (100,00%);</t>
        </is>
      </c>
      <c r="C1234" s="8" t="n"/>
      <c r="D1234" s="8" t="n">
        <v>5541.51</v>
      </c>
      <c r="E1234" s="8" t="n">
        <v>81426.08999999988</v>
      </c>
      <c r="F1234" s="213" t="inlineStr">
        <is>
          <t>TINTAS E SOLVENTES</t>
        </is>
      </c>
      <c r="G1234" s="172">
        <f>YEAR(A1234)</f>
        <v/>
      </c>
      <c r="H1234" s="214">
        <f>MONTH(A1234)</f>
        <v/>
      </c>
      <c r="I1234" s="179">
        <f>INDEX(mês[],Consolidado!H1234,2)</f>
        <v/>
      </c>
      <c r="J1234" s="179" t="inlineStr">
        <is>
          <t>ITAU</t>
        </is>
      </c>
      <c r="K1234" s="179" t="inlineStr">
        <is>
          <t>A IDEAL</t>
        </is>
      </c>
    </row>
    <row r="1235" hidden="1" s="180">
      <c r="A1235" s="17" t="n">
        <v>45707</v>
      </c>
      <c r="B1235" s="179" t="inlineStr">
        <is>
          <t>MANGUEIRAS E CONEXÕES - MANGUEIRAS / CONEXÕES (100,00%);</t>
        </is>
      </c>
      <c r="C1235" s="8" t="n"/>
      <c r="D1235" s="8" t="n">
        <v>390</v>
      </c>
      <c r="E1235" s="8" t="n">
        <v>81036.08999999988</v>
      </c>
      <c r="F1235" s="213" t="inlineStr">
        <is>
          <t>MANGUEIRAS / CONEXÕES</t>
        </is>
      </c>
      <c r="G1235" s="172">
        <f>YEAR(A1235)</f>
        <v/>
      </c>
      <c r="H1235" s="214">
        <f>MONTH(A1235)</f>
        <v/>
      </c>
      <c r="I1235" s="179">
        <f>INDEX(mês[],Consolidado!H1235,2)</f>
        <v/>
      </c>
      <c r="J1235" s="179" t="inlineStr">
        <is>
          <t>ITAU</t>
        </is>
      </c>
      <c r="K1235" s="179" t="inlineStr">
        <is>
          <t>A IDEAL</t>
        </is>
      </c>
    </row>
    <row r="1236" hidden="1" s="180">
      <c r="A1236" s="17" t="n">
        <v>45707</v>
      </c>
      <c r="B1236" s="179" t="inlineStr">
        <is>
          <t>MANUTENÇÃO COMPRESSOR ELETRICO - MANUTENÇÃO/PEÇAS MAQUINAS E EQUIPAMENTOS (100,00%);</t>
        </is>
      </c>
      <c r="C1236" s="8" t="n"/>
      <c r="D1236" s="8" t="n">
        <v>1000</v>
      </c>
      <c r="E1236" s="8" t="n">
        <v>80036.08999999988</v>
      </c>
      <c r="F1236" s="213" t="inlineStr">
        <is>
          <t>MANUTENÇÃO/PEÇAS MAQUINAS E EQUIPAMENTOS</t>
        </is>
      </c>
      <c r="G1236" s="172">
        <f>YEAR(A1236)</f>
        <v/>
      </c>
      <c r="H1236" s="214">
        <f>MONTH(A1236)</f>
        <v/>
      </c>
      <c r="I1236" s="179">
        <f>INDEX(mês[],Consolidado!H1236,2)</f>
        <v/>
      </c>
      <c r="J1236" s="179" t="inlineStr">
        <is>
          <t>ITAU</t>
        </is>
      </c>
      <c r="K1236" s="179" t="inlineStr">
        <is>
          <t>A IDEAL</t>
        </is>
      </c>
    </row>
    <row r="1237" hidden="1" s="180">
      <c r="A1237" s="17" t="n">
        <v>45707</v>
      </c>
      <c r="B1237" s="179" t="inlineStr">
        <is>
          <t>ESTOPA PASTELÃO 25KG - MATERIAIS DE CONSUMO EM OBRAS  (100,00%);</t>
        </is>
      </c>
      <c r="C1237" s="8" t="n"/>
      <c r="D1237" s="8" t="n">
        <v>230</v>
      </c>
      <c r="E1237" s="8" t="n">
        <v>79806.08999999988</v>
      </c>
      <c r="F1237" s="213" t="inlineStr">
        <is>
          <t xml:space="preserve">MATERIAIS DE CONSUMO EM OBRAS </t>
        </is>
      </c>
      <c r="G1237" s="172">
        <f>YEAR(A1237)</f>
        <v/>
      </c>
      <c r="H1237" s="214">
        <f>MONTH(A1237)</f>
        <v/>
      </c>
      <c r="I1237" s="179">
        <f>INDEX(mês[],Consolidado!H1237,2)</f>
        <v/>
      </c>
      <c r="J1237" s="179" t="inlineStr">
        <is>
          <t>ITAU</t>
        </is>
      </c>
      <c r="K1237" s="179" t="inlineStr">
        <is>
          <t>A IDEAL</t>
        </is>
      </c>
    </row>
    <row r="1238" hidden="1" s="180">
      <c r="A1238" s="17" t="n">
        <v>45707</v>
      </c>
      <c r="B1238" s="179" t="inlineStr">
        <is>
          <t>EPIS - EPIS (100,00%);</t>
        </is>
      </c>
      <c r="C1238" s="8" t="n"/>
      <c r="D1238" s="8" t="n">
        <v>343</v>
      </c>
      <c r="E1238" s="8" t="n">
        <v>79463.08999999988</v>
      </c>
      <c r="F1238" s="213" t="inlineStr">
        <is>
          <t>EPIS</t>
        </is>
      </c>
      <c r="G1238" s="172">
        <f>YEAR(A1238)</f>
        <v/>
      </c>
      <c r="H1238" s="214">
        <f>MONTH(A1238)</f>
        <v/>
      </c>
      <c r="I1238" s="179">
        <f>INDEX(mês[],Consolidado!H1238,2)</f>
        <v/>
      </c>
      <c r="J1238" s="179" t="inlineStr">
        <is>
          <t>ITAU</t>
        </is>
      </c>
      <c r="K1238" s="179" t="inlineStr">
        <is>
          <t>A IDEAL</t>
        </is>
      </c>
    </row>
    <row r="1239" hidden="1" s="180">
      <c r="A1239" s="17" t="n">
        <v>45707</v>
      </c>
      <c r="B1239" s="179" t="inlineStr">
        <is>
          <t>EPIS - EPIS (100,00%);</t>
        </is>
      </c>
      <c r="C1239" s="8" t="n"/>
      <c r="D1239" s="8" t="n">
        <v>1497.5</v>
      </c>
      <c r="E1239" s="8" t="n">
        <v>77965.58999999988</v>
      </c>
      <c r="F1239" s="213" t="inlineStr">
        <is>
          <t>EPIS</t>
        </is>
      </c>
      <c r="G1239" s="172">
        <f>YEAR(A1239)</f>
        <v/>
      </c>
      <c r="H1239" s="214">
        <f>MONTH(A1239)</f>
        <v/>
      </c>
      <c r="I1239" s="179">
        <f>INDEX(mês[],Consolidado!H1239,2)</f>
        <v/>
      </c>
      <c r="J1239" s="179" t="inlineStr">
        <is>
          <t>ITAU</t>
        </is>
      </c>
      <c r="K1239" s="179" t="inlineStr">
        <is>
          <t>A IDEAL</t>
        </is>
      </c>
    </row>
    <row r="1240" hidden="1" s="180">
      <c r="A1240" s="17" t="n">
        <v>45707</v>
      </c>
      <c r="B1240" s="179" t="inlineStr">
        <is>
          <t>ESTOPA PASTELÃO 25KG - MATERIAIS DE CONSUMO EM OBRAS  (100,00%);</t>
        </is>
      </c>
      <c r="C1240" s="8" t="n"/>
      <c r="D1240" s="8" t="n">
        <v>230</v>
      </c>
      <c r="E1240" s="8" t="n">
        <v>77735.58999999988</v>
      </c>
      <c r="F1240" s="213" t="inlineStr">
        <is>
          <t xml:space="preserve">MATERIAIS DE CONSUMO EM OBRAS </t>
        </is>
      </c>
      <c r="G1240" s="172">
        <f>YEAR(A1240)</f>
        <v/>
      </c>
      <c r="H1240" s="214">
        <f>MONTH(A1240)</f>
        <v/>
      </c>
      <c r="I1240" s="179">
        <f>INDEX(mês[],Consolidado!H1240,2)</f>
        <v/>
      </c>
      <c r="J1240" s="179" t="inlineStr">
        <is>
          <t>ITAU</t>
        </is>
      </c>
      <c r="K1240" s="179" t="inlineStr">
        <is>
          <t>A IDEAL</t>
        </is>
      </c>
    </row>
    <row r="1241" hidden="1" s="180">
      <c r="A1241" s="17" t="n">
        <v>45707</v>
      </c>
      <c r="B1241" s="179" t="inlineStr">
        <is>
          <t>LOCAÇÃO CONTAINER REF. 01/12 A 31/12/24 - LOCAÇÃO CONTAINER  (100,00%);</t>
        </is>
      </c>
      <c r="C1241" s="8" t="n"/>
      <c r="D1241" s="8" t="n">
        <v>1350</v>
      </c>
      <c r="E1241" s="8" t="n">
        <v>76385.58999999988</v>
      </c>
      <c r="F1241" s="213" t="inlineStr">
        <is>
          <t xml:space="preserve">LOCAÇÃO CONTAINER </t>
        </is>
      </c>
      <c r="G1241" s="172">
        <f>YEAR(A1241)</f>
        <v/>
      </c>
      <c r="H1241" s="214">
        <f>MONTH(A1241)</f>
        <v/>
      </c>
      <c r="I1241" s="179">
        <f>INDEX(mês[],Consolidado!H1241,2)</f>
        <v/>
      </c>
      <c r="J1241" s="179" t="inlineStr">
        <is>
          <t>ITAU</t>
        </is>
      </c>
      <c r="K1241" s="179" t="inlineStr">
        <is>
          <t>A IDEAL</t>
        </is>
      </c>
    </row>
    <row r="1242" hidden="1" s="180">
      <c r="A1242" s="17" t="n">
        <v>45707</v>
      </c>
      <c r="B1242" s="179" t="inlineStr">
        <is>
          <t>EPIS : CAPACETE, KIT ABAFADOR , MASCARA E OCULOS - EPIS (100,00%);</t>
        </is>
      </c>
      <c r="C1242" s="8" t="n"/>
      <c r="D1242" s="8" t="n">
        <v>383.26</v>
      </c>
      <c r="E1242" s="8" t="n">
        <v>76002.32999999989</v>
      </c>
      <c r="F1242" s="213" t="inlineStr">
        <is>
          <t>EPIS</t>
        </is>
      </c>
      <c r="G1242" s="172">
        <f>YEAR(A1242)</f>
        <v/>
      </c>
      <c r="H1242" s="214">
        <f>MONTH(A1242)</f>
        <v/>
      </c>
      <c r="I1242" s="179">
        <f>INDEX(mês[],Consolidado!H1242,2)</f>
        <v/>
      </c>
      <c r="J1242" s="179" t="inlineStr">
        <is>
          <t>ITAU</t>
        </is>
      </c>
      <c r="K1242" s="179" t="inlineStr">
        <is>
          <t>A IDEAL</t>
        </is>
      </c>
    </row>
    <row r="1243" hidden="1" s="180">
      <c r="A1243" s="17" t="n">
        <v>45707</v>
      </c>
      <c r="B1243" s="179" t="inlineStr">
        <is>
          <t>EPIS - EPIS (100,00%);</t>
        </is>
      </c>
      <c r="C1243" s="8" t="n"/>
      <c r="D1243" s="8" t="n">
        <v>150.73</v>
      </c>
      <c r="E1243" s="8" t="n">
        <v>75851.59999999989</v>
      </c>
      <c r="F1243" s="213" t="inlineStr">
        <is>
          <t>EPIS</t>
        </is>
      </c>
      <c r="G1243" s="172">
        <f>YEAR(A1243)</f>
        <v/>
      </c>
      <c r="H1243" s="214">
        <f>MONTH(A1243)</f>
        <v/>
      </c>
      <c r="I1243" s="179">
        <f>INDEX(mês[],Consolidado!H1243,2)</f>
        <v/>
      </c>
      <c r="J1243" s="179" t="inlineStr">
        <is>
          <t>ITAU</t>
        </is>
      </c>
      <c r="K1243" s="179" t="inlineStr">
        <is>
          <t>A IDEAL</t>
        </is>
      </c>
    </row>
    <row r="1244" hidden="1" s="180">
      <c r="A1244" s="17" t="n">
        <v>45707</v>
      </c>
      <c r="B1244" s="179" t="inlineStr">
        <is>
          <t>MANGUEIRAS E CONEXÕES - MANGUEIRAS / CONEXÕES (100,00%);</t>
        </is>
      </c>
      <c r="C1244" s="8" t="n"/>
      <c r="D1244" s="8" t="n">
        <v>944.6</v>
      </c>
      <c r="E1244" s="8" t="n">
        <v>74906.99999999988</v>
      </c>
      <c r="F1244" s="213" t="inlineStr">
        <is>
          <t>MANGUEIRAS / CONEXÕES</t>
        </is>
      </c>
      <c r="G1244" s="172">
        <f>YEAR(A1244)</f>
        <v/>
      </c>
      <c r="H1244" s="214">
        <f>MONTH(A1244)</f>
        <v/>
      </c>
      <c r="I1244" s="179">
        <f>INDEX(mês[],Consolidado!H1244,2)</f>
        <v/>
      </c>
      <c r="J1244" s="179" t="inlineStr">
        <is>
          <t>ITAU</t>
        </is>
      </c>
      <c r="K1244" s="179" t="inlineStr">
        <is>
          <t>A IDEAL</t>
        </is>
      </c>
    </row>
    <row r="1245" hidden="1" s="180">
      <c r="A1245" s="17" t="n">
        <v>45707</v>
      </c>
      <c r="B1245" s="179" t="inlineStr">
        <is>
          <t>EPIS - EPIS (100,00%);</t>
        </is>
      </c>
      <c r="C1245" s="8" t="n"/>
      <c r="D1245" s="8" t="n">
        <v>837.75</v>
      </c>
      <c r="E1245" s="8" t="n">
        <v>74069.24999999988</v>
      </c>
      <c r="F1245" s="213" t="inlineStr">
        <is>
          <t>EPIS</t>
        </is>
      </c>
      <c r="G1245" s="172">
        <f>YEAR(A1245)</f>
        <v/>
      </c>
      <c r="H1245" s="214">
        <f>MONTH(A1245)</f>
        <v/>
      </c>
      <c r="I1245" s="179">
        <f>INDEX(mês[],Consolidado!H1245,2)</f>
        <v/>
      </c>
      <c r="J1245" s="179" t="inlineStr">
        <is>
          <t>ITAU</t>
        </is>
      </c>
      <c r="K1245" s="179" t="inlineStr">
        <is>
          <t>A IDEAL</t>
        </is>
      </c>
    </row>
    <row r="1246" hidden="1" s="180">
      <c r="A1246" s="17" t="n">
        <v>45707</v>
      </c>
      <c r="B1246" s="179" t="inlineStr">
        <is>
          <t>LOTE 14 REF. 01/2025 - IPTU (100,00%);</t>
        </is>
      </c>
      <c r="C1246" s="8" t="n"/>
      <c r="D1246" s="8" t="n">
        <v>363.48</v>
      </c>
      <c r="E1246" s="8" t="n">
        <v>73705.76999999989</v>
      </c>
      <c r="F1246" s="213" t="inlineStr">
        <is>
          <t>IPTU</t>
        </is>
      </c>
      <c r="G1246" s="172">
        <f>YEAR(A1246)</f>
        <v/>
      </c>
      <c r="H1246" s="214">
        <f>MONTH(A1246)</f>
        <v/>
      </c>
      <c r="I1246" s="179">
        <f>INDEX(mês[],Consolidado!H1246,2)</f>
        <v/>
      </c>
      <c r="J1246" s="179" t="inlineStr">
        <is>
          <t>ITAU</t>
        </is>
      </c>
      <c r="K1246" s="179" t="inlineStr">
        <is>
          <t>A IDEAL</t>
        </is>
      </c>
    </row>
    <row r="1247" hidden="1" s="180">
      <c r="A1247" s="17" t="n">
        <v>45707</v>
      </c>
      <c r="B1247" s="179" t="inlineStr">
        <is>
          <t>LOTE 15 REF. 01/2025 - IPTU (100,00%);</t>
        </is>
      </c>
      <c r="C1247" s="8" t="n"/>
      <c r="D1247" s="8" t="n">
        <v>159.02</v>
      </c>
      <c r="E1247" s="8" t="n">
        <v>73546.74999999988</v>
      </c>
      <c r="F1247" s="213" t="inlineStr">
        <is>
          <t>IPTU</t>
        </is>
      </c>
      <c r="G1247" s="172">
        <f>YEAR(A1247)</f>
        <v/>
      </c>
      <c r="H1247" s="214">
        <f>MONTH(A1247)</f>
        <v/>
      </c>
      <c r="I1247" s="179">
        <f>INDEX(mês[],Consolidado!H1247,2)</f>
        <v/>
      </c>
      <c r="J1247" s="179" t="inlineStr">
        <is>
          <t>ITAU</t>
        </is>
      </c>
      <c r="K1247" s="179" t="inlineStr">
        <is>
          <t>A IDEAL</t>
        </is>
      </c>
    </row>
    <row r="1248" hidden="1" s="180">
      <c r="A1248" s="17" t="n">
        <v>45707</v>
      </c>
      <c r="B1248" s="179" t="inlineStr">
        <is>
          <t>LOTE 16 REF. 01/2025 - IPTU (100,00%);</t>
        </is>
      </c>
      <c r="C1248" s="8" t="n"/>
      <c r="D1248" s="8" t="n">
        <v>145.38</v>
      </c>
      <c r="E1248" s="8" t="n">
        <v>73401.36999999988</v>
      </c>
      <c r="F1248" s="213" t="inlineStr">
        <is>
          <t>IPTU</t>
        </is>
      </c>
      <c r="G1248" s="172">
        <f>YEAR(A1248)</f>
        <v/>
      </c>
      <c r="H1248" s="214">
        <f>MONTH(A1248)</f>
        <v/>
      </c>
      <c r="I1248" s="179">
        <f>INDEX(mês[],Consolidado!H1248,2)</f>
        <v/>
      </c>
      <c r="J1248" s="179" t="inlineStr">
        <is>
          <t>ITAU</t>
        </is>
      </c>
      <c r="K1248" s="179" t="inlineStr">
        <is>
          <t>A IDEAL</t>
        </is>
      </c>
    </row>
    <row r="1249" hidden="1" s="180">
      <c r="A1249" s="17" t="n">
        <v>45707</v>
      </c>
      <c r="B1249" s="179" t="inlineStr">
        <is>
          <t>LOTE 17 REF. 01/2025 - IPTU (100,00%);</t>
        </is>
      </c>
      <c r="C1249" s="8" t="n"/>
      <c r="D1249" s="8" t="n">
        <v>286.29</v>
      </c>
      <c r="E1249" s="8" t="n">
        <v>73115.07999999989</v>
      </c>
      <c r="F1249" s="213" t="inlineStr">
        <is>
          <t>IPTU</t>
        </is>
      </c>
      <c r="G1249" s="172">
        <f>YEAR(A1249)</f>
        <v/>
      </c>
      <c r="H1249" s="214">
        <f>MONTH(A1249)</f>
        <v/>
      </c>
      <c r="I1249" s="179">
        <f>INDEX(mês[],Consolidado!H1249,2)</f>
        <v/>
      </c>
      <c r="J1249" s="179" t="inlineStr">
        <is>
          <t>ITAU</t>
        </is>
      </c>
      <c r="K1249" s="179" t="inlineStr">
        <is>
          <t>A IDEAL</t>
        </is>
      </c>
    </row>
    <row r="1250" hidden="1" s="180">
      <c r="A1250" s="17" t="n">
        <v>45707</v>
      </c>
      <c r="B1250" s="179" t="inlineStr">
        <is>
          <t>EXAMES - ASO - EXAMES  (100,00%);</t>
        </is>
      </c>
      <c r="C1250" s="8" t="n"/>
      <c r="D1250" s="8" t="n">
        <v>2089</v>
      </c>
      <c r="E1250" s="8" t="n">
        <v>71026.07999999989</v>
      </c>
      <c r="F1250" s="213" t="inlineStr">
        <is>
          <t>EXAMES MÉDICOS</t>
        </is>
      </c>
      <c r="G1250" s="172">
        <f>YEAR(A1250)</f>
        <v/>
      </c>
      <c r="H1250" s="214">
        <f>MONTH(A1250)</f>
        <v/>
      </c>
      <c r="I1250" s="179">
        <f>INDEX(mês[],Consolidado!H1250,2)</f>
        <v/>
      </c>
      <c r="J1250" s="179" t="inlineStr">
        <is>
          <t>ITAU</t>
        </is>
      </c>
      <c r="K1250" s="179" t="inlineStr">
        <is>
          <t>A IDEAL</t>
        </is>
      </c>
    </row>
    <row r="1251" hidden="1" s="180">
      <c r="A1251" s="17" t="n">
        <v>45707</v>
      </c>
      <c r="B1251" s="179" t="inlineStr">
        <is>
          <t>UNIFORMES E EPIS - EPIS (9,92%);
UNIFORMES (90,08%);</t>
        </is>
      </c>
      <c r="C1251" s="8" t="n"/>
      <c r="D1251" s="8" t="n">
        <v>505.4</v>
      </c>
      <c r="E1251" s="8" t="n">
        <v>70520.67999999989</v>
      </c>
      <c r="F1251" s="213" t="inlineStr">
        <is>
          <t>EPIS</t>
        </is>
      </c>
      <c r="G1251" s="172">
        <f>YEAR(A1251)</f>
        <v/>
      </c>
      <c r="H1251" s="214">
        <f>MONTH(A1251)</f>
        <v/>
      </c>
      <c r="I1251" s="179">
        <f>INDEX(mês[],Consolidado!H1251,2)</f>
        <v/>
      </c>
      <c r="J1251" s="179" t="inlineStr">
        <is>
          <t>ITAU</t>
        </is>
      </c>
      <c r="K1251" s="179" t="inlineStr">
        <is>
          <t>A IDEAL</t>
        </is>
      </c>
    </row>
    <row r="1252" hidden="1" s="180">
      <c r="A1252" s="17" t="n">
        <v>45707</v>
      </c>
      <c r="B1252" s="179" t="inlineStr">
        <is>
          <t>UNIFORMES E EPIS - EPIS (9,92%);
UNIFORMES (90,08%);</t>
        </is>
      </c>
      <c r="C1252" s="8" t="n"/>
      <c r="D1252" s="8" t="n">
        <v>4589.39</v>
      </c>
      <c r="E1252" s="8" t="n">
        <v>65931.28999999989</v>
      </c>
      <c r="F1252" s="213" t="inlineStr">
        <is>
          <t>UNIFORMES</t>
        </is>
      </c>
      <c r="G1252" s="172">
        <f>YEAR(A1252)</f>
        <v/>
      </c>
      <c r="H1252" s="214">
        <f>MONTH(A1252)</f>
        <v/>
      </c>
      <c r="I1252" s="179">
        <f>INDEX(mês[],Consolidado!H1252,2)</f>
        <v/>
      </c>
      <c r="J1252" s="179" t="inlineStr">
        <is>
          <t>ITAU</t>
        </is>
      </c>
      <c r="K1252" s="179" t="inlineStr">
        <is>
          <t>A IDEAL</t>
        </is>
      </c>
    </row>
    <row r="1253" hidden="1" s="180">
      <c r="A1253" s="17" t="n">
        <v>45707</v>
      </c>
      <c r="B1253" s="179" t="inlineStr">
        <is>
          <t>URETANO 3MM - TINTAS E SOLVENTES (100,00%);</t>
        </is>
      </c>
      <c r="C1253" s="8" t="n"/>
      <c r="D1253" s="8" t="n">
        <v>5710.64</v>
      </c>
      <c r="E1253" s="8" t="n">
        <v>60220.64999999989</v>
      </c>
      <c r="F1253" s="213" t="inlineStr">
        <is>
          <t>TINTAS E SOLVENTES</t>
        </is>
      </c>
      <c r="G1253" s="172">
        <f>YEAR(A1253)</f>
        <v/>
      </c>
      <c r="H1253" s="214">
        <f>MONTH(A1253)</f>
        <v/>
      </c>
      <c r="I1253" s="179">
        <f>INDEX(mês[],Consolidado!H1253,2)</f>
        <v/>
      </c>
      <c r="J1253" s="179" t="inlineStr">
        <is>
          <t>ITAU</t>
        </is>
      </c>
      <c r="K1253" s="179" t="inlineStr">
        <is>
          <t>A IDEAL</t>
        </is>
      </c>
    </row>
    <row r="1254" hidden="1" s="180">
      <c r="A1254" s="17" t="n">
        <v>45707</v>
      </c>
      <c r="B1254" s="179" t="inlineStr">
        <is>
          <t>EPIS - EPIS (100,00%);</t>
        </is>
      </c>
      <c r="C1254" s="8" t="n"/>
      <c r="D1254" s="8" t="n">
        <v>534.5</v>
      </c>
      <c r="E1254" s="8" t="n">
        <v>59686.14999999989</v>
      </c>
      <c r="F1254" s="213" t="inlineStr">
        <is>
          <t>EPIS</t>
        </is>
      </c>
      <c r="G1254" s="172">
        <f>YEAR(A1254)</f>
        <v/>
      </c>
      <c r="H1254" s="214">
        <f>MONTH(A1254)</f>
        <v/>
      </c>
      <c r="I1254" s="179">
        <f>INDEX(mês[],Consolidado!H1254,2)</f>
        <v/>
      </c>
      <c r="J1254" s="179" t="inlineStr">
        <is>
          <t>ITAU</t>
        </is>
      </c>
      <c r="K1254" s="179" t="inlineStr">
        <is>
          <t>A IDEAL</t>
        </is>
      </c>
    </row>
    <row r="1255" hidden="1" s="180">
      <c r="A1255" s="17" t="n">
        <v>45707</v>
      </c>
      <c r="B1255" s="179" t="inlineStr">
        <is>
          <t>PRG COMERCIAL - PIX (62) 9 8545-9270 - MATERIAIS DE LIMPEZA / HIGIENE  (100,00%);</t>
        </is>
      </c>
      <c r="C1255" s="8" t="n"/>
      <c r="D1255" s="8" t="n">
        <v>1272.78</v>
      </c>
      <c r="E1255" s="8" t="n">
        <v>58413.36999999989</v>
      </c>
      <c r="F1255" s="213" t="inlineStr">
        <is>
          <t xml:space="preserve">MATERIAIS DE LIMPEZA / HIGIENE </t>
        </is>
      </c>
      <c r="G1255" s="172">
        <f>YEAR(A1255)</f>
        <v/>
      </c>
      <c r="H1255" s="214">
        <f>MONTH(A1255)</f>
        <v/>
      </c>
      <c r="I1255" s="179">
        <f>INDEX(mês[],Consolidado!H1255,2)</f>
        <v/>
      </c>
      <c r="J1255" s="179" t="inlineStr">
        <is>
          <t>ITAU</t>
        </is>
      </c>
      <c r="K1255" s="179" t="inlineStr">
        <is>
          <t>A IDEAL</t>
        </is>
      </c>
    </row>
    <row r="1256" hidden="1" s="180">
      <c r="A1256" s="17" t="n">
        <v>45707</v>
      </c>
      <c r="B1256" s="179" t="inlineStr">
        <is>
          <t>AGNALDO BASÍLICO - PIX 585.550.641-04 - CURSOS / TREINAMENTOS  (100,00%);</t>
        </is>
      </c>
      <c r="C1256" s="8" t="n"/>
      <c r="D1256" s="8" t="n">
        <v>250</v>
      </c>
      <c r="E1256" s="8" t="n">
        <v>58163.36999999989</v>
      </c>
      <c r="F1256" s="213" t="inlineStr">
        <is>
          <t xml:space="preserve">CURSOS / TREINAMENTOS </t>
        </is>
      </c>
      <c r="G1256" s="172">
        <f>YEAR(A1256)</f>
        <v/>
      </c>
      <c r="H1256" s="214">
        <f>MONTH(A1256)</f>
        <v/>
      </c>
      <c r="I1256" s="179">
        <f>INDEX(mês[],Consolidado!H1256,2)</f>
        <v/>
      </c>
      <c r="J1256" s="179" t="inlineStr">
        <is>
          <t>ITAU</t>
        </is>
      </c>
      <c r="K1256" s="179" t="inlineStr">
        <is>
          <t>A IDEAL</t>
        </is>
      </c>
    </row>
    <row r="1257" hidden="1" s="180">
      <c r="A1257" s="17" t="n">
        <v>45707</v>
      </c>
      <c r="B1257" s="179" t="inlineStr">
        <is>
          <t>MATERIAL ETERNIT 3º REMESSA - TINTAS E SOLVENTES (100,00%);</t>
        </is>
      </c>
      <c r="C1257" s="8" t="n"/>
      <c r="D1257" s="8" t="n">
        <v>6577.99</v>
      </c>
      <c r="E1257" s="8" t="n">
        <v>51585.3799999999</v>
      </c>
      <c r="F1257" s="213" t="inlineStr">
        <is>
          <t>TINTAS E SOLVENTES</t>
        </is>
      </c>
      <c r="G1257" s="172">
        <f>YEAR(A1257)</f>
        <v/>
      </c>
      <c r="H1257" s="214">
        <f>MONTH(A1257)</f>
        <v/>
      </c>
      <c r="I1257" s="179">
        <f>INDEX(mês[],Consolidado!H1257,2)</f>
        <v/>
      </c>
      <c r="J1257" s="179" t="inlineStr">
        <is>
          <t>ITAU</t>
        </is>
      </c>
      <c r="K1257" s="179" t="inlineStr">
        <is>
          <t>A IDEAL</t>
        </is>
      </c>
    </row>
    <row r="1258" hidden="1" s="180">
      <c r="A1258" s="17" t="n">
        <v>45707</v>
      </c>
      <c r="B1258" s="179" t="inlineStr">
        <is>
          <t>LOCAÇÃO DE RADIO PORTÁTIL REF. 02/2025 - LOCAÇAO RADIOS DE COMUNICAÇÃO (100,00%);</t>
        </is>
      </c>
      <c r="C1258" s="8" t="n"/>
      <c r="D1258" s="8" t="n">
        <v>840</v>
      </c>
      <c r="E1258" s="8" t="n">
        <v>50745.3799999999</v>
      </c>
      <c r="F1258" s="213" t="inlineStr">
        <is>
          <t>LOCAÇAO RADIOS DE COMUNICAÇÃO</t>
        </is>
      </c>
      <c r="G1258" s="172">
        <f>YEAR(A1258)</f>
        <v/>
      </c>
      <c r="H1258" s="214">
        <f>MONTH(A1258)</f>
        <v/>
      </c>
      <c r="I1258" s="179">
        <f>INDEX(mês[],Consolidado!H1258,2)</f>
        <v/>
      </c>
      <c r="J1258" s="179" t="inlineStr">
        <is>
          <t>ITAU</t>
        </is>
      </c>
      <c r="K1258" s="179" t="inlineStr">
        <is>
          <t>A IDEAL</t>
        </is>
      </c>
    </row>
    <row r="1259" hidden="1" s="180">
      <c r="A1259" s="17" t="n">
        <v>45707</v>
      </c>
      <c r="B1259" s="179" t="inlineStr">
        <is>
          <t>REFEIÇÕES COLABORADORES - REFEIÇÕES COLABORADORES (100,00%);</t>
        </is>
      </c>
      <c r="C1259" s="8" t="n"/>
      <c r="D1259" s="8" t="n">
        <v>2545.31</v>
      </c>
      <c r="E1259" s="8" t="n">
        <v>48200.0699999999</v>
      </c>
      <c r="F1259" s="213" t="inlineStr">
        <is>
          <t>REFEIÇÕES COLABORADORES</t>
        </is>
      </c>
      <c r="G1259" s="172">
        <f>YEAR(A1259)</f>
        <v/>
      </c>
      <c r="H1259" s="214">
        <f>MONTH(A1259)</f>
        <v/>
      </c>
      <c r="I1259" s="179">
        <f>INDEX(mês[],Consolidado!H1259,2)</f>
        <v/>
      </c>
      <c r="J1259" s="179" t="inlineStr">
        <is>
          <t>ITAU</t>
        </is>
      </c>
      <c r="K1259" s="179" t="inlineStr">
        <is>
          <t>A IDEAL</t>
        </is>
      </c>
    </row>
    <row r="1260" hidden="1" s="180">
      <c r="A1260" s="17" t="n">
        <v>45707</v>
      </c>
      <c r="B1260" s="179" t="inlineStr">
        <is>
          <t>REFEIÇÕES COLABORADORES - REFEIÇÕES COLABORADORES (100,00%);</t>
        </is>
      </c>
      <c r="C1260" s="8" t="n"/>
      <c r="D1260" s="8" t="n">
        <v>128.66</v>
      </c>
      <c r="E1260" s="8" t="n">
        <v>48071.40999999989</v>
      </c>
      <c r="F1260" s="213" t="inlineStr">
        <is>
          <t>REFEIÇÕES COLABORADORES</t>
        </is>
      </c>
      <c r="G1260" s="172">
        <f>YEAR(A1260)</f>
        <v/>
      </c>
      <c r="H1260" s="214">
        <f>MONTH(A1260)</f>
        <v/>
      </c>
      <c r="I1260" s="179">
        <f>INDEX(mês[],Consolidado!H1260,2)</f>
        <v/>
      </c>
      <c r="J1260" s="179" t="inlineStr">
        <is>
          <t>ITAU</t>
        </is>
      </c>
      <c r="K1260" s="179" t="inlineStr">
        <is>
          <t>A IDEAL</t>
        </is>
      </c>
    </row>
    <row r="1261" hidden="1" s="180">
      <c r="A1261" s="17" t="n">
        <v>45707</v>
      </c>
      <c r="B1261" s="179" t="inlineStr">
        <is>
          <t>EZIO DE SANTANA GOMES - FERIAS  (100,00%);</t>
        </is>
      </c>
      <c r="C1261" s="8" t="n"/>
      <c r="D1261" s="8" t="n">
        <v>5276.89</v>
      </c>
      <c r="E1261" s="8" t="n">
        <v>42794.51999999989</v>
      </c>
      <c r="F1261" s="213" t="inlineStr">
        <is>
          <t xml:space="preserve">FERIAS </t>
        </is>
      </c>
      <c r="G1261" s="172">
        <f>YEAR(A1261)</f>
        <v/>
      </c>
      <c r="H1261" s="214">
        <f>MONTH(A1261)</f>
        <v/>
      </c>
      <c r="I1261" s="179">
        <f>INDEX(mês[],Consolidado!H1261,2)</f>
        <v/>
      </c>
      <c r="J1261" s="179" t="inlineStr">
        <is>
          <t>ITAU</t>
        </is>
      </c>
      <c r="K1261" s="179" t="inlineStr">
        <is>
          <t>A IDEAL</t>
        </is>
      </c>
    </row>
    <row r="1262" hidden="1" s="180">
      <c r="A1262" s="17" t="n">
        <v>45707</v>
      </c>
      <c r="B1262" s="179" t="inlineStr">
        <is>
          <t>MATERIAL DE CONSUMO E EPIS - EPIS (9,68%);
MATERIAIS DE CONSUMO EM OBRAS  (90,32%);</t>
        </is>
      </c>
      <c r="C1262" s="8" t="n"/>
      <c r="D1262" s="8" t="n">
        <v>89.90000000000001</v>
      </c>
      <c r="E1262" s="8" t="n">
        <v>42704.61999999989</v>
      </c>
      <c r="F1262" s="213" t="inlineStr">
        <is>
          <t>EPIS</t>
        </is>
      </c>
      <c r="G1262" s="172">
        <f>YEAR(A1262)</f>
        <v/>
      </c>
      <c r="H1262" s="214">
        <f>MONTH(A1262)</f>
        <v/>
      </c>
      <c r="I1262" s="179">
        <f>INDEX(mês[],Consolidado!H1262,2)</f>
        <v/>
      </c>
      <c r="J1262" s="179" t="inlineStr">
        <is>
          <t>ITAU</t>
        </is>
      </c>
      <c r="K1262" s="179" t="inlineStr">
        <is>
          <t>A IDEAL</t>
        </is>
      </c>
    </row>
    <row r="1263" hidden="1" s="180">
      <c r="A1263" s="17" t="n">
        <v>45707</v>
      </c>
      <c r="B1263" s="179" t="inlineStr">
        <is>
          <t>MATERIAL DE CONSUMO E EPIS - EPIS (9,68%);
MATERIAIS DE CONSUMO EM OBRAS  (90,32%);</t>
        </is>
      </c>
      <c r="C1263" s="8" t="n"/>
      <c r="D1263" s="8" t="n">
        <v>838.91</v>
      </c>
      <c r="E1263" s="8" t="n">
        <v>41865.70999999989</v>
      </c>
      <c r="F1263" s="213" t="inlineStr">
        <is>
          <t xml:space="preserve">MATERIAIS DE CONSUMO EM OBRAS </t>
        </is>
      </c>
      <c r="G1263" s="172">
        <f>YEAR(A1263)</f>
        <v/>
      </c>
      <c r="H1263" s="214">
        <f>MONTH(A1263)</f>
        <v/>
      </c>
      <c r="I1263" s="179">
        <f>INDEX(mês[],Consolidado!H1263,2)</f>
        <v/>
      </c>
      <c r="J1263" s="179" t="inlineStr">
        <is>
          <t>ITAU</t>
        </is>
      </c>
      <c r="K1263" s="179" t="inlineStr">
        <is>
          <t>A IDEAL</t>
        </is>
      </c>
    </row>
    <row r="1264" hidden="1" s="180">
      <c r="A1264" s="17" t="n">
        <v>45707</v>
      </c>
      <c r="B1264" s="179" t="inlineStr">
        <is>
          <t>EXAMES - ASO - EXAMES  (100,00%);</t>
        </is>
      </c>
      <c r="C1264" s="8" t="n"/>
      <c r="D1264" s="8" t="n">
        <v>2100.36</v>
      </c>
      <c r="E1264" s="8" t="n">
        <v>39765.34999999989</v>
      </c>
      <c r="F1264" s="213" t="inlineStr">
        <is>
          <t>EXAMES MÉDICOS</t>
        </is>
      </c>
      <c r="G1264" s="172">
        <f>YEAR(A1264)</f>
        <v/>
      </c>
      <c r="H1264" s="214">
        <f>MONTH(A1264)</f>
        <v/>
      </c>
      <c r="I1264" s="179">
        <f>INDEX(mês[],Consolidado!H1264,2)</f>
        <v/>
      </c>
      <c r="J1264" s="179" t="inlineStr">
        <is>
          <t>ITAU</t>
        </is>
      </c>
      <c r="K1264" s="179" t="inlineStr">
        <is>
          <t>A IDEAL</t>
        </is>
      </c>
    </row>
    <row r="1265" hidden="1" s="180">
      <c r="A1265" s="17" t="n">
        <v>45707</v>
      </c>
      <c r="B1265" s="179" t="inlineStr">
        <is>
          <t>RAQUEL LUCIO FERREIRA - PIX (64) 9 8134-7742 - MATERIAIS DE LIMPEZA / HIGIENE  (100,00%);</t>
        </is>
      </c>
      <c r="C1265" s="8" t="n"/>
      <c r="D1265" s="8" t="n">
        <v>944.11</v>
      </c>
      <c r="E1265" s="8" t="n">
        <v>38821.23999999989</v>
      </c>
      <c r="F1265" s="213" t="inlineStr">
        <is>
          <t xml:space="preserve">MATERIAIS DE LIMPEZA / HIGIENE </t>
        </is>
      </c>
      <c r="G1265" s="172">
        <f>YEAR(A1265)</f>
        <v/>
      </c>
      <c r="H1265" s="214">
        <f>MONTH(A1265)</f>
        <v/>
      </c>
      <c r="I1265" s="179">
        <f>INDEX(mês[],Consolidado!H1265,2)</f>
        <v/>
      </c>
      <c r="J1265" s="179" t="inlineStr">
        <is>
          <t>ITAU</t>
        </is>
      </c>
      <c r="K1265" s="179" t="inlineStr">
        <is>
          <t>A IDEAL</t>
        </is>
      </c>
    </row>
    <row r="1266" hidden="1" s="180">
      <c r="A1266" s="17" t="n">
        <v>45707</v>
      </c>
      <c r="B1266" s="179" t="inlineStr">
        <is>
          <t>REFEIÇÕES COLABORADORES - REFEIÇÕES COLABORADORES (100,00%);</t>
        </is>
      </c>
      <c r="C1266" s="8" t="n"/>
      <c r="D1266" s="8" t="n">
        <v>5044</v>
      </c>
      <c r="E1266" s="8" t="n">
        <v>33777.2399999999</v>
      </c>
      <c r="F1266" s="213" t="inlineStr">
        <is>
          <t>REFEIÇÕES COLABORADORES</t>
        </is>
      </c>
      <c r="G1266" s="172">
        <f>YEAR(A1266)</f>
        <v/>
      </c>
      <c r="H1266" s="214">
        <f>MONTH(A1266)</f>
        <v/>
      </c>
      <c r="I1266" s="179">
        <f>INDEX(mês[],Consolidado!H1266,2)</f>
        <v/>
      </c>
      <c r="J1266" s="179" t="inlineStr">
        <is>
          <t>ITAU</t>
        </is>
      </c>
      <c r="K1266" s="179" t="inlineStr">
        <is>
          <t>A IDEAL</t>
        </is>
      </c>
    </row>
    <row r="1267" hidden="1" s="180">
      <c r="A1267" s="17" t="n">
        <v>45707</v>
      </c>
      <c r="B1267" s="179" t="inlineStr">
        <is>
          <t>TRANSPORTE COLABORADORES REF. 01/2025 - TRANSPORTE DE COLABORADORES  (100,00%);</t>
        </is>
      </c>
      <c r="C1267" s="8" t="n"/>
      <c r="D1267" s="8" t="n">
        <v>1101.22</v>
      </c>
      <c r="E1267" s="8" t="n">
        <v>32676.01999999989</v>
      </c>
      <c r="F1267" s="213" t="inlineStr">
        <is>
          <t xml:space="preserve">TRANSPORTE DE COLABORADORES </t>
        </is>
      </c>
      <c r="G1267" s="172">
        <f>YEAR(A1267)</f>
        <v/>
      </c>
      <c r="H1267" s="214">
        <f>MONTH(A1267)</f>
        <v/>
      </c>
      <c r="I1267" s="179">
        <f>INDEX(mês[],Consolidado!H1267,2)</f>
        <v/>
      </c>
      <c r="J1267" s="179" t="inlineStr">
        <is>
          <t>ITAU</t>
        </is>
      </c>
      <c r="K1267" s="179" t="inlineStr">
        <is>
          <t>A IDEAL</t>
        </is>
      </c>
    </row>
    <row r="1268" hidden="1" s="180">
      <c r="A1268" s="17" t="n">
        <v>45707</v>
      </c>
      <c r="B1268" s="179" t="inlineStr">
        <is>
          <t>NUCLEO DE SAUDE - PIX 11.519.356/0001-52 - EXAMES  (100,00%);</t>
        </is>
      </c>
      <c r="C1268" s="8" t="n"/>
      <c r="D1268" s="8" t="n">
        <v>1765.55</v>
      </c>
      <c r="E1268" s="8" t="n">
        <v>30910.4699999999</v>
      </c>
      <c r="F1268" s="213" t="inlineStr">
        <is>
          <t>EXAMES MÉDICOS</t>
        </is>
      </c>
      <c r="G1268" s="172">
        <f>YEAR(A1268)</f>
        <v/>
      </c>
      <c r="H1268" s="214">
        <f>MONTH(A1268)</f>
        <v/>
      </c>
      <c r="I1268" s="179">
        <f>INDEX(mês[],Consolidado!H1268,2)</f>
        <v/>
      </c>
      <c r="J1268" s="179" t="inlineStr">
        <is>
          <t>ITAU</t>
        </is>
      </c>
      <c r="K1268" s="179" t="inlineStr">
        <is>
          <t>A IDEAL</t>
        </is>
      </c>
    </row>
    <row r="1269" hidden="1" s="180">
      <c r="A1269" s="17" t="n">
        <v>45707</v>
      </c>
      <c r="B1269" s="179" t="inlineStr">
        <is>
          <t>PLANO DE SAÚDE REF. MÊS 02/2025 - PLANO DE SAUDE  (100,00%);</t>
        </is>
      </c>
      <c r="C1269" s="8" t="n"/>
      <c r="D1269" s="8" t="n">
        <v>1172.68</v>
      </c>
      <c r="E1269" s="8" t="n">
        <v>29737.7899999999</v>
      </c>
      <c r="F1269" s="213" t="inlineStr">
        <is>
          <t xml:space="preserve">PLANO DE SAUDE </t>
        </is>
      </c>
      <c r="G1269" s="172">
        <f>YEAR(A1269)</f>
        <v/>
      </c>
      <c r="H1269" s="214">
        <f>MONTH(A1269)</f>
        <v/>
      </c>
      <c r="I1269" s="179">
        <f>INDEX(mês[],Consolidado!H1269,2)</f>
        <v/>
      </c>
      <c r="J1269" s="179" t="inlineStr">
        <is>
          <t>ITAU</t>
        </is>
      </c>
      <c r="K1269" s="179" t="inlineStr">
        <is>
          <t>A IDEAL</t>
        </is>
      </c>
    </row>
    <row r="1270" hidden="1" s="180">
      <c r="A1270" s="17" t="n">
        <v>45707</v>
      </c>
      <c r="B1270" s="179" t="inlineStr">
        <is>
          <t>TELEMETRIA / COBLI - SERVIÇO TELEMETRIA / FADIGA (100,00%);</t>
        </is>
      </c>
      <c r="C1270" s="8" t="n"/>
      <c r="D1270" s="8" t="n">
        <v>2424.77</v>
      </c>
      <c r="E1270" s="8" t="n">
        <v>27313.01999999989</v>
      </c>
      <c r="F1270" s="213" t="inlineStr">
        <is>
          <t>SERVIÇO TELEMETRIA / FADIGA</t>
        </is>
      </c>
      <c r="G1270" s="172">
        <f>YEAR(A1270)</f>
        <v/>
      </c>
      <c r="H1270" s="214">
        <f>MONTH(A1270)</f>
        <v/>
      </c>
      <c r="I1270" s="179">
        <f>INDEX(mês[],Consolidado!H1270,2)</f>
        <v/>
      </c>
      <c r="J1270" s="179" t="inlineStr">
        <is>
          <t>ITAU</t>
        </is>
      </c>
      <c r="K1270" s="179" t="inlineStr">
        <is>
          <t>A IDEAL</t>
        </is>
      </c>
    </row>
    <row r="1271" hidden="1" s="180">
      <c r="A1271" s="17" t="n">
        <v>45707</v>
      </c>
      <c r="B1271" s="179" t="inlineStr">
        <is>
          <t>LOCAÇÃO CACAMBA - LOCAÇAO CAÇAMBA P/ RESIDUOS  (100,00%);</t>
        </is>
      </c>
      <c r="C1271" s="8" t="n"/>
      <c r="D1271" s="8" t="n">
        <v>3595.56</v>
      </c>
      <c r="E1271" s="8" t="n">
        <v>23717.45999999989</v>
      </c>
      <c r="F1271" s="213" t="inlineStr">
        <is>
          <t xml:space="preserve">LOCAÇAO CAÇAMBA P/ RESIDUOS </t>
        </is>
      </c>
      <c r="G1271" s="172">
        <f>YEAR(A1271)</f>
        <v/>
      </c>
      <c r="H1271" s="214">
        <f>MONTH(A1271)</f>
        <v/>
      </c>
      <c r="I1271" s="179">
        <f>INDEX(mês[],Consolidado!H1271,2)</f>
        <v/>
      </c>
      <c r="J1271" s="179" t="inlineStr">
        <is>
          <t>ITAU</t>
        </is>
      </c>
      <c r="K1271" s="179" t="inlineStr">
        <is>
          <t>A IDEAL</t>
        </is>
      </c>
    </row>
    <row r="1272" hidden="1" s="180">
      <c r="A1272" s="17" t="n">
        <v>45707</v>
      </c>
      <c r="B1272" s="179" t="inlineStr">
        <is>
          <t>COMBUSTÍVEL - COMBUSTIVEL VEICULOS (42,12%);
COMBUSTIVEL EQUIPAMENTOS (57,88%);</t>
        </is>
      </c>
      <c r="C1272" s="8" t="n"/>
      <c r="D1272" s="8" t="n">
        <v>727.6900000000001</v>
      </c>
      <c r="E1272" s="8" t="n">
        <v>22989.76999999989</v>
      </c>
      <c r="F1272" s="213" t="inlineStr">
        <is>
          <t>COMBUSTIVEL VEICULOS</t>
        </is>
      </c>
      <c r="G1272" s="172">
        <f>YEAR(A1272)</f>
        <v/>
      </c>
      <c r="H1272" s="214">
        <f>MONTH(A1272)</f>
        <v/>
      </c>
      <c r="I1272" s="179">
        <f>INDEX(mês[],Consolidado!H1272,2)</f>
        <v/>
      </c>
      <c r="J1272" s="179" t="inlineStr">
        <is>
          <t>ITAU</t>
        </is>
      </c>
      <c r="K1272" s="179" t="inlineStr">
        <is>
          <t>A IDEAL</t>
        </is>
      </c>
    </row>
    <row r="1273" hidden="1" s="180">
      <c r="A1273" s="17" t="n">
        <v>45707</v>
      </c>
      <c r="B1273" s="179" t="inlineStr">
        <is>
          <t>COMBUSTÍVEL - COMBUSTIVEL VEICULOS (42,12%);
COMBUSTIVEL EQUIPAMENTOS (57,88%);</t>
        </is>
      </c>
      <c r="C1273" s="8" t="n"/>
      <c r="D1273" s="8" t="n">
        <v>999.98</v>
      </c>
      <c r="E1273" s="8" t="n">
        <v>21989.7899999999</v>
      </c>
      <c r="F1273" s="213" t="inlineStr">
        <is>
          <t>COMBUSTIVEL EQUIPAMENTOS</t>
        </is>
      </c>
      <c r="G1273" s="172">
        <f>YEAR(A1273)</f>
        <v/>
      </c>
      <c r="H1273" s="214">
        <f>MONTH(A1273)</f>
        <v/>
      </c>
      <c r="I1273" s="179">
        <f>INDEX(mês[],Consolidado!H1273,2)</f>
        <v/>
      </c>
      <c r="J1273" s="179" t="inlineStr">
        <is>
          <t>ITAU</t>
        </is>
      </c>
      <c r="K1273" s="179" t="inlineStr">
        <is>
          <t>A IDEAL</t>
        </is>
      </c>
    </row>
    <row r="1274" hidden="1" s="180">
      <c r="A1274" s="17" t="n">
        <v>45707</v>
      </c>
      <c r="B1274" s="179" t="inlineStr">
        <is>
          <t>CAIXA ROTATIVO REF. MÊS 02 E 03/2025 - COMBUSTIVEL VEICULOS (35,00%);
MOVEIS OBRAS  (30,00%);
MATERIAIS DE CONSUMO EM OBRAS  (35,00%);</t>
        </is>
      </c>
      <c r="C1274" s="8" t="n"/>
      <c r="D1274" s="8" t="n">
        <v>350</v>
      </c>
      <c r="E1274" s="8" t="n">
        <v>21639.7899999999</v>
      </c>
      <c r="F1274" s="213" t="inlineStr">
        <is>
          <t>COMBUSTIVEL VEICULOS</t>
        </is>
      </c>
      <c r="G1274" s="172">
        <f>YEAR(A1274)</f>
        <v/>
      </c>
      <c r="H1274" s="214">
        <f>MONTH(A1274)</f>
        <v/>
      </c>
      <c r="I1274" s="179">
        <f>INDEX(mês[],Consolidado!H1274,2)</f>
        <v/>
      </c>
      <c r="J1274" s="179" t="inlineStr">
        <is>
          <t>ITAU</t>
        </is>
      </c>
      <c r="K1274" s="179" t="inlineStr">
        <is>
          <t>A IDEAL</t>
        </is>
      </c>
    </row>
    <row r="1275" hidden="1" s="180">
      <c r="A1275" s="17" t="n">
        <v>45707</v>
      </c>
      <c r="B1275" s="179" t="inlineStr">
        <is>
          <t>CAIXA ROTATIVO REF. MÊS 02 E 03/2025 - COMBUSTIVEL VEICULOS (35,00%);
MOVEIS OBRAS  (30,00%);
MATERIAIS DE CONSUMO EM OBRAS  (35,00%);</t>
        </is>
      </c>
      <c r="C1275" s="8" t="n"/>
      <c r="D1275" s="8" t="n">
        <v>300</v>
      </c>
      <c r="E1275" s="8" t="n">
        <v>21339.7899999999</v>
      </c>
      <c r="F1275" s="213" t="inlineStr">
        <is>
          <t xml:space="preserve">MOVEIS OBRAS </t>
        </is>
      </c>
      <c r="G1275" s="172">
        <f>YEAR(A1275)</f>
        <v/>
      </c>
      <c r="H1275" s="214">
        <f>MONTH(A1275)</f>
        <v/>
      </c>
      <c r="I1275" s="179">
        <f>INDEX(mês[],Consolidado!H1275,2)</f>
        <v/>
      </c>
      <c r="J1275" s="179" t="inlineStr">
        <is>
          <t>ITAU</t>
        </is>
      </c>
      <c r="K1275" s="179" t="inlineStr">
        <is>
          <t>A IDEAL</t>
        </is>
      </c>
    </row>
    <row r="1276" hidden="1" s="180">
      <c r="A1276" s="17" t="n">
        <v>45707</v>
      </c>
      <c r="B1276" s="179" t="inlineStr">
        <is>
          <t>CAIXA ROTATIVO REF. MÊS 02 E 03/2025 - COMBUSTIVEL VEICULOS (35,00%);
MOVEIS OBRAS  (30,00%);
MATERIAIS DE CONSUMO EM OBRAS  (35,00%);</t>
        </is>
      </c>
      <c r="C1276" s="8" t="n"/>
      <c r="D1276" s="8" t="n">
        <v>350</v>
      </c>
      <c r="E1276" s="8" t="n">
        <v>20989.7899999999</v>
      </c>
      <c r="F1276" s="213" t="inlineStr">
        <is>
          <t xml:space="preserve">MATERIAIS DE CONSUMO EM OBRAS </t>
        </is>
      </c>
      <c r="G1276" s="172">
        <f>YEAR(A1276)</f>
        <v/>
      </c>
      <c r="H1276" s="214">
        <f>MONTH(A1276)</f>
        <v/>
      </c>
      <c r="I1276" s="179">
        <f>INDEX(mês[],Consolidado!H1276,2)</f>
        <v/>
      </c>
      <c r="J1276" s="179" t="inlineStr">
        <is>
          <t>ITAU</t>
        </is>
      </c>
      <c r="K1276" s="179" t="inlineStr">
        <is>
          <t>A IDEAL</t>
        </is>
      </c>
    </row>
    <row r="1277" hidden="1" s="180">
      <c r="A1277" s="17" t="n">
        <v>45707</v>
      </c>
      <c r="B1277" s="179" t="inlineStr">
        <is>
          <t>AUTO POSTO VITÓRIA RÉGIA - PIX 04.157.583/0001-10 - COMBUSTIVEL VEICULOS (100,00%);</t>
        </is>
      </c>
      <c r="C1277" s="8" t="n"/>
      <c r="D1277" s="8" t="n">
        <v>1636.13</v>
      </c>
      <c r="E1277" s="8" t="n">
        <v>19353.65999999989</v>
      </c>
      <c r="F1277" s="213" t="inlineStr">
        <is>
          <t>COMBUSTIVEL VEICULOS</t>
        </is>
      </c>
      <c r="G1277" s="172">
        <f>YEAR(A1277)</f>
        <v/>
      </c>
      <c r="H1277" s="214">
        <f>MONTH(A1277)</f>
        <v/>
      </c>
      <c r="I1277" s="179">
        <f>INDEX(mês[],Consolidado!H1277,2)</f>
        <v/>
      </c>
      <c r="J1277" s="179" t="inlineStr">
        <is>
          <t>ITAU</t>
        </is>
      </c>
      <c r="K1277" s="179" t="inlineStr">
        <is>
          <t>A IDEAL</t>
        </is>
      </c>
    </row>
    <row r="1278" hidden="1" s="180">
      <c r="A1278" s="17" t="n">
        <v>45707</v>
      </c>
      <c r="B1278" s="179" t="inlineStr">
        <is>
          <t>AUTO POSTO VITÓRIA RÉGIA - PIX 04.157.583/0001-10 - SERVIÇO LAVA JATO (100,00%);</t>
        </is>
      </c>
      <c r="C1278" s="8" t="n"/>
      <c r="D1278" s="8" t="n">
        <v>280</v>
      </c>
      <c r="E1278" s="8" t="n">
        <v>19073.65999999989</v>
      </c>
      <c r="F1278" s="213" t="inlineStr">
        <is>
          <t>SERVIÇO LAVA JATO</t>
        </is>
      </c>
      <c r="G1278" s="172">
        <f>YEAR(A1278)</f>
        <v/>
      </c>
      <c r="H1278" s="214">
        <f>MONTH(A1278)</f>
        <v/>
      </c>
      <c r="I1278" s="179">
        <f>INDEX(mês[],Consolidado!H1278,2)</f>
        <v/>
      </c>
      <c r="J1278" s="179" t="inlineStr">
        <is>
          <t>ITAU</t>
        </is>
      </c>
      <c r="K1278" s="179" t="inlineStr">
        <is>
          <t>A IDEAL</t>
        </is>
      </c>
    </row>
    <row r="1279" hidden="1" s="180">
      <c r="A1279" s="17" t="n">
        <v>45707</v>
      </c>
      <c r="B1279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79" s="8" t="n"/>
      <c r="D1279" s="8" t="n">
        <v>446.04</v>
      </c>
      <c r="E1279" s="8" t="n">
        <v>18627.61999999989</v>
      </c>
      <c r="F1279" s="213" t="inlineStr">
        <is>
          <t>REFEIÇÕES COLABORADORES</t>
        </is>
      </c>
      <c r="G1279" s="172">
        <f>YEAR(A1279)</f>
        <v/>
      </c>
      <c r="H1279" s="214">
        <f>MONTH(A1279)</f>
        <v/>
      </c>
      <c r="I1279" s="179">
        <f>INDEX(mês[],Consolidado!H1279,2)</f>
        <v/>
      </c>
      <c r="J1279" s="179" t="inlineStr">
        <is>
          <t>ITAU</t>
        </is>
      </c>
      <c r="K1279" s="179" t="inlineStr">
        <is>
          <t>A IDEAL</t>
        </is>
      </c>
    </row>
    <row r="1280" hidden="1" s="180">
      <c r="A1280" s="17" t="n">
        <v>45707</v>
      </c>
      <c r="B1280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80" s="8" t="n"/>
      <c r="D1280" s="8" t="n">
        <v>37.9</v>
      </c>
      <c r="E1280" s="8" t="n">
        <v>18589.71999999989</v>
      </c>
      <c r="F1280" s="213" t="inlineStr">
        <is>
          <t xml:space="preserve">MATERIAS DE ESCRITORIO / PAPELARIA </t>
        </is>
      </c>
      <c r="G1280" s="172">
        <f>YEAR(A1280)</f>
        <v/>
      </c>
      <c r="H1280" s="214">
        <f>MONTH(A1280)</f>
        <v/>
      </c>
      <c r="I1280" s="179">
        <f>INDEX(mês[],Consolidado!H1280,2)</f>
        <v/>
      </c>
      <c r="J1280" s="179" t="inlineStr">
        <is>
          <t>ITAU</t>
        </is>
      </c>
      <c r="K1280" s="179" t="inlineStr">
        <is>
          <t>A IDEAL</t>
        </is>
      </c>
    </row>
    <row r="1281" hidden="1" s="180">
      <c r="A1281" s="17" t="n">
        <v>45707</v>
      </c>
      <c r="B1281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81" s="8" t="n"/>
      <c r="D1281" s="8" t="n">
        <v>189.99</v>
      </c>
      <c r="E1281" s="8" t="n">
        <v>18399.72999999989</v>
      </c>
      <c r="F1281" s="213" t="inlineStr">
        <is>
          <t xml:space="preserve">TRANSPORTE DE COLABORADORES </t>
        </is>
      </c>
      <c r="G1281" s="172">
        <f>YEAR(A1281)</f>
        <v/>
      </c>
      <c r="H1281" s="214">
        <f>MONTH(A1281)</f>
        <v/>
      </c>
      <c r="I1281" s="179">
        <f>INDEX(mês[],Consolidado!H1281,2)</f>
        <v/>
      </c>
      <c r="J1281" s="179" t="inlineStr">
        <is>
          <t>ITAU</t>
        </is>
      </c>
      <c r="K1281" s="179" t="inlineStr">
        <is>
          <t>A IDEAL</t>
        </is>
      </c>
    </row>
    <row r="1282" hidden="1" s="180">
      <c r="A1282" s="17" t="n">
        <v>45707</v>
      </c>
      <c r="B1282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82" s="8" t="n"/>
      <c r="D1282" s="8" t="n">
        <v>100.05</v>
      </c>
      <c r="E1282" s="8" t="n">
        <v>18299.67999999989</v>
      </c>
      <c r="F1282" s="213" t="inlineStr">
        <is>
          <t>MANUTENÇÃO/PEÇAS MAQUINAS E EQUIPAMENTOS</t>
        </is>
      </c>
      <c r="G1282" s="172">
        <f>YEAR(A1282)</f>
        <v/>
      </c>
      <c r="H1282" s="214">
        <f>MONTH(A1282)</f>
        <v/>
      </c>
      <c r="I1282" s="179">
        <f>INDEX(mês[],Consolidado!H1282,2)</f>
        <v/>
      </c>
      <c r="J1282" s="179" t="inlineStr">
        <is>
          <t>ITAU</t>
        </is>
      </c>
      <c r="K1282" s="179" t="inlineStr">
        <is>
          <t>A IDEAL</t>
        </is>
      </c>
    </row>
    <row r="1283" hidden="1" s="180">
      <c r="A1283" s="17" t="n">
        <v>45707</v>
      </c>
      <c r="B1283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83" s="8" t="n"/>
      <c r="D1283" s="8" t="n">
        <v>444.73</v>
      </c>
      <c r="E1283" s="8" t="n">
        <v>17854.94999999989</v>
      </c>
      <c r="F1283" s="213" t="inlineStr">
        <is>
          <t>MATERIAIS DE INFORMATICA / COMPUTADOR</t>
        </is>
      </c>
      <c r="G1283" s="172">
        <f>YEAR(A1283)</f>
        <v/>
      </c>
      <c r="H1283" s="214">
        <f>MONTH(A1283)</f>
        <v/>
      </c>
      <c r="I1283" s="179">
        <f>INDEX(mês[],Consolidado!H1283,2)</f>
        <v/>
      </c>
      <c r="J1283" s="179" t="inlineStr">
        <is>
          <t>ITAU</t>
        </is>
      </c>
      <c r="K1283" s="179" t="inlineStr">
        <is>
          <t>A IDEAL</t>
        </is>
      </c>
    </row>
    <row r="1284" hidden="1" s="180">
      <c r="A1284" s="17" t="n">
        <v>45707</v>
      </c>
      <c r="B1284" s="179" t="inlineStr">
        <is>
          <t>MARIANA PAULA - PIX 078.175.915-39 - SERVIÇO LAVA JATO (100,00%);</t>
        </is>
      </c>
      <c r="C1284" s="8" t="n"/>
      <c r="D1284" s="8" t="n">
        <v>650</v>
      </c>
      <c r="E1284" s="8" t="n">
        <v>17204.94999999989</v>
      </c>
      <c r="F1284" s="213" t="inlineStr">
        <is>
          <t>SERVIÇO LAVA JATO</t>
        </is>
      </c>
      <c r="G1284" s="172">
        <f>YEAR(A1284)</f>
        <v/>
      </c>
      <c r="H1284" s="214">
        <f>MONTH(A1284)</f>
        <v/>
      </c>
      <c r="I1284" s="179">
        <f>INDEX(mês[],Consolidado!H1284,2)</f>
        <v/>
      </c>
      <c r="J1284" s="179" t="inlineStr">
        <is>
          <t>ITAU</t>
        </is>
      </c>
      <c r="K1284" s="179" t="inlineStr">
        <is>
          <t>A IDEAL</t>
        </is>
      </c>
    </row>
    <row r="1285" hidden="1" s="180">
      <c r="A1285" s="17" t="n">
        <v>45707</v>
      </c>
      <c r="B1285" s="179" t="inlineStr">
        <is>
          <t>EDIVALDO PEREIRA DE ARAUJO 34 9 9907-1602 - TRANSPORTE DE COLABORADORES  (100,00%);</t>
        </is>
      </c>
      <c r="C1285" s="8" t="n"/>
      <c r="D1285" s="8" t="n">
        <v>1420</v>
      </c>
      <c r="E1285" s="8" t="n">
        <v>15784.94999999989</v>
      </c>
      <c r="F1285" s="213" t="inlineStr">
        <is>
          <t xml:space="preserve">TRANSPORTE DE COLABORADORES </t>
        </is>
      </c>
      <c r="G1285" s="172">
        <f>YEAR(A1285)</f>
        <v/>
      </c>
      <c r="H1285" s="214">
        <f>MONTH(A1285)</f>
        <v/>
      </c>
      <c r="I1285" s="179">
        <f>INDEX(mês[],Consolidado!H1285,2)</f>
        <v/>
      </c>
      <c r="J1285" s="179" t="inlineStr">
        <is>
          <t>ITAU</t>
        </is>
      </c>
      <c r="K1285" s="179" t="inlineStr">
        <is>
          <t>A IDEAL</t>
        </is>
      </c>
    </row>
    <row r="1286" hidden="1" s="180">
      <c r="A1286" s="17" t="n">
        <v>45707</v>
      </c>
      <c r="B1286" s="179" t="inlineStr">
        <is>
          <t>SILAS VILIAM FELIPE - 870.522.291-53 - FRETE MATERIAIS E EQUIPAMENTOS (100,00%);</t>
        </is>
      </c>
      <c r="C1286" s="8" t="n"/>
      <c r="D1286" s="8" t="n">
        <v>1490.1</v>
      </c>
      <c r="E1286" s="8" t="n">
        <v>14294.84999999989</v>
      </c>
      <c r="F1286" s="213" t="inlineStr">
        <is>
          <t>FRETE MATERIAIS E EQUIPAMENTOS</t>
        </is>
      </c>
      <c r="G1286" s="172">
        <f>YEAR(A1286)</f>
        <v/>
      </c>
      <c r="H1286" s="214">
        <f>MONTH(A1286)</f>
        <v/>
      </c>
      <c r="I1286" s="179">
        <f>INDEX(mês[],Consolidado!H1286,2)</f>
        <v/>
      </c>
      <c r="J1286" s="179" t="inlineStr">
        <is>
          <t>ITAU</t>
        </is>
      </c>
      <c r="K1286" s="179" t="inlineStr">
        <is>
          <t>A IDEAL</t>
        </is>
      </c>
    </row>
    <row r="1287" hidden="1" s="180">
      <c r="A1287" s="17" t="n">
        <v>45707</v>
      </c>
      <c r="B1287" s="179" t="inlineStr">
        <is>
          <t>HM TREINAMENTOS EM SEGURANÇA - PIX 28.786.029/0001-60 - CURSOS / TREINAMENTOS  (100,00%);</t>
        </is>
      </c>
      <c r="C1287" s="8" t="n"/>
      <c r="D1287" s="8" t="n">
        <v>360</v>
      </c>
      <c r="E1287" s="8" t="n">
        <v>13934.84999999989</v>
      </c>
      <c r="F1287" s="213" t="inlineStr">
        <is>
          <t xml:space="preserve">CURSOS / TREINAMENTOS </t>
        </is>
      </c>
      <c r="G1287" s="172">
        <f>YEAR(A1287)</f>
        <v/>
      </c>
      <c r="H1287" s="214">
        <f>MONTH(A1287)</f>
        <v/>
      </c>
      <c r="I1287" s="179">
        <f>INDEX(mês[],Consolidado!H1287,2)</f>
        <v/>
      </c>
      <c r="J1287" s="179" t="inlineStr">
        <is>
          <t>ITAU</t>
        </is>
      </c>
      <c r="K1287" s="179" t="inlineStr">
        <is>
          <t>A IDEAL</t>
        </is>
      </c>
    </row>
    <row r="1288" hidden="1" s="180">
      <c r="A1288" s="17" t="n">
        <v>45707</v>
      </c>
      <c r="B1288" s="179" t="inlineStr">
        <is>
          <t>JK FARDAMENTOS 32.510.826/0001-97 - UNIFORMES (100,00%);</t>
        </is>
      </c>
      <c r="C1288" s="8" t="n"/>
      <c r="D1288" s="8" t="n">
        <v>3120</v>
      </c>
      <c r="E1288" s="8" t="n">
        <v>10814.84999999989</v>
      </c>
      <c r="F1288" s="213" t="inlineStr">
        <is>
          <t>UNIFORMES</t>
        </is>
      </c>
      <c r="G1288" s="172">
        <f>YEAR(A1288)</f>
        <v/>
      </c>
      <c r="H1288" s="214">
        <f>MONTH(A1288)</f>
        <v/>
      </c>
      <c r="I1288" s="179">
        <f>INDEX(mês[],Consolidado!H1288,2)</f>
        <v/>
      </c>
      <c r="J1288" s="179" t="inlineStr">
        <is>
          <t>ITAU</t>
        </is>
      </c>
      <c r="K1288" s="179" t="inlineStr">
        <is>
          <t>A IDEAL</t>
        </is>
      </c>
    </row>
    <row r="1289" hidden="1" s="180">
      <c r="A1289" s="17" t="n">
        <v>45707</v>
      </c>
      <c r="B1289" s="179" t="inlineStr">
        <is>
          <t>TRANSPORTE COLABORADORES 10/02 A 17/02 - TRANSPORTE DE COLABORADORES  (100,00%);</t>
        </is>
      </c>
      <c r="C1289" s="8" t="n"/>
      <c r="D1289" s="8" t="n">
        <v>1929</v>
      </c>
      <c r="E1289" s="8" t="n">
        <v>8885.849999999891</v>
      </c>
      <c r="F1289" s="213" t="inlineStr">
        <is>
          <t xml:space="preserve">TRANSPORTE DE COLABORADORES </t>
        </is>
      </c>
      <c r="G1289" s="172">
        <f>YEAR(A1289)</f>
        <v/>
      </c>
      <c r="H1289" s="214">
        <f>MONTH(A1289)</f>
        <v/>
      </c>
      <c r="I1289" s="179">
        <f>INDEX(mês[],Consolidado!H1289,2)</f>
        <v/>
      </c>
      <c r="J1289" s="179" t="inlineStr">
        <is>
          <t>ITAU</t>
        </is>
      </c>
      <c r="K1289" s="179" t="inlineStr">
        <is>
          <t>A IDEAL</t>
        </is>
      </c>
    </row>
    <row r="1290" hidden="1" s="180">
      <c r="A1290" s="17" t="n">
        <v>45707</v>
      </c>
      <c r="B1290" s="179" t="inlineStr">
        <is>
          <t>JDL MULTISERVICE - (62) 9 9973-2030 - MANUTENÇÃO/PEÇAS MAQUINAS E EQUIPAMENTOS (100,00%);</t>
        </is>
      </c>
      <c r="C1290" s="8" t="n"/>
      <c r="D1290" s="8" t="n">
        <v>230</v>
      </c>
      <c r="E1290" s="8" t="n">
        <v>8655.849999999891</v>
      </c>
      <c r="F1290" s="213" t="inlineStr">
        <is>
          <t>MANUTENÇÃO/PEÇAS MAQUINAS E EQUIPAMENTOS</t>
        </is>
      </c>
      <c r="G1290" s="172">
        <f>YEAR(A1290)</f>
        <v/>
      </c>
      <c r="H1290" s="214">
        <f>MONTH(A1290)</f>
        <v/>
      </c>
      <c r="I1290" s="179">
        <f>INDEX(mês[],Consolidado!H1290,2)</f>
        <v/>
      </c>
      <c r="J1290" s="179" t="inlineStr">
        <is>
          <t>ITAU</t>
        </is>
      </c>
      <c r="K1290" s="179" t="inlineStr">
        <is>
          <t>A IDEAL</t>
        </is>
      </c>
    </row>
    <row r="1291" hidden="1" s="180">
      <c r="A1291" s="17" t="n">
        <v>45707</v>
      </c>
      <c r="B1291" s="179" t="inlineStr">
        <is>
          <t>FRETE MUDANCA DE ALOJAMENTO - FRETE MATERIAIS E EQUIPAMENTOS (100,00%);</t>
        </is>
      </c>
      <c r="C1291" s="8" t="n"/>
      <c r="D1291" s="8" t="n">
        <v>90</v>
      </c>
      <c r="E1291" s="8" t="n">
        <v>8565.849999999891</v>
      </c>
      <c r="F1291" s="213" t="inlineStr">
        <is>
          <t>FRETE MATERIAIS E EQUIPAMENTOS</t>
        </is>
      </c>
      <c r="G1291" s="172">
        <f>YEAR(A1291)</f>
        <v/>
      </c>
      <c r="H1291" s="214">
        <f>MONTH(A1291)</f>
        <v/>
      </c>
      <c r="I1291" s="179">
        <f>INDEX(mês[],Consolidado!H1291,2)</f>
        <v/>
      </c>
      <c r="J1291" s="179" t="inlineStr">
        <is>
          <t>ITAU</t>
        </is>
      </c>
      <c r="K1291" s="179" t="inlineStr">
        <is>
          <t>A IDEAL</t>
        </is>
      </c>
    </row>
    <row r="1292" hidden="1" s="180">
      <c r="A1292" s="17" t="n">
        <v>45707</v>
      </c>
      <c r="B1292" s="179" t="inlineStr">
        <is>
          <t>MANUTENÇÃO RANGER GILVAN - MANUTENÇÃO/PEÇAS  VEICULOS (100,00%);</t>
        </is>
      </c>
      <c r="C1292" s="8" t="n"/>
      <c r="D1292" s="8" t="n">
        <v>700</v>
      </c>
      <c r="E1292" s="8" t="n">
        <v>7865.849999999891</v>
      </c>
      <c r="F1292" s="213" t="inlineStr">
        <is>
          <t>MANUTENÇÃO/PEÇAS  VEICULOS</t>
        </is>
      </c>
      <c r="G1292" s="172">
        <f>YEAR(A1292)</f>
        <v/>
      </c>
      <c r="H1292" s="214">
        <f>MONTH(A1292)</f>
        <v/>
      </c>
      <c r="I1292" s="179">
        <f>INDEX(mês[],Consolidado!H1292,2)</f>
        <v/>
      </c>
      <c r="J1292" s="179" t="inlineStr">
        <is>
          <t>ITAU</t>
        </is>
      </c>
      <c r="K1292" s="179" t="inlineStr">
        <is>
          <t>A IDEAL</t>
        </is>
      </c>
    </row>
    <row r="1293" hidden="1" s="180">
      <c r="A1293" s="17" t="n">
        <v>45707</v>
      </c>
      <c r="B1293" s="179" t="inlineStr">
        <is>
          <t>COMBUSTIVEL RANGER GILVAN - COMBUSTIVEL VEICULOS (100,00%);</t>
        </is>
      </c>
      <c r="C1293" s="8" t="n"/>
      <c r="D1293" s="8" t="n">
        <v>461.15</v>
      </c>
      <c r="E1293" s="8" t="n">
        <v>7404.699999999892</v>
      </c>
      <c r="F1293" s="213" t="inlineStr">
        <is>
          <t>COMBUSTIVEL VEICULOS</t>
        </is>
      </c>
      <c r="G1293" s="172">
        <f>YEAR(A1293)</f>
        <v/>
      </c>
      <c r="H1293" s="214">
        <f>MONTH(A1293)</f>
        <v/>
      </c>
      <c r="I1293" s="179">
        <f>INDEX(mês[],Consolidado!H1293,2)</f>
        <v/>
      </c>
      <c r="J1293" s="179" t="inlineStr">
        <is>
          <t>ITAU</t>
        </is>
      </c>
      <c r="K1293" s="179" t="inlineStr">
        <is>
          <t>A IDEAL</t>
        </is>
      </c>
    </row>
    <row r="1294" hidden="1" s="180">
      <c r="A1294" s="17" t="n">
        <v>45707</v>
      </c>
      <c r="B1294" s="179" t="inlineStr">
        <is>
          <t>PASSAGENS COLABORADORES 10/02 A 14/02 - PASSAGENS COLABORADORES (100,00%);</t>
        </is>
      </c>
      <c r="C1294" s="8" t="n"/>
      <c r="D1294" s="8" t="n">
        <v>3019.25</v>
      </c>
      <c r="E1294" s="8" t="n">
        <v>4385.449999999892</v>
      </c>
      <c r="F1294" s="213" t="inlineStr">
        <is>
          <t>PASSAGENS COLABORADORES</t>
        </is>
      </c>
      <c r="G1294" s="172">
        <f>YEAR(A1294)</f>
        <v/>
      </c>
      <c r="H1294" s="214">
        <f>MONTH(A1294)</f>
        <v/>
      </c>
      <c r="I1294" s="179">
        <f>INDEX(mês[],Consolidado!H1294,2)</f>
        <v/>
      </c>
      <c r="J1294" s="179" t="inlineStr">
        <is>
          <t>ITAU</t>
        </is>
      </c>
      <c r="K1294" s="179" t="inlineStr">
        <is>
          <t>A IDEAL</t>
        </is>
      </c>
    </row>
    <row r="1295" hidden="1" s="180">
      <c r="A1295" s="17" t="n">
        <v>45707</v>
      </c>
      <c r="B1295" s="179" t="inlineStr">
        <is>
          <t>DESPESA DE VIAGEM REF. SEMANA 10/02 A 14/02 - REFEIÇÕES COLABORADORES (20,86%);
PASSAGENS COLABORADORES (79,14%);</t>
        </is>
      </c>
      <c r="C1295" s="8" t="n"/>
      <c r="D1295" s="8" t="n">
        <v>579.9</v>
      </c>
      <c r="E1295" s="8" t="n">
        <v>3805.549999999891</v>
      </c>
      <c r="F1295" s="213" t="inlineStr">
        <is>
          <t>REFEIÇÕES COLABORADORES</t>
        </is>
      </c>
      <c r="G1295" s="172">
        <f>YEAR(A1295)</f>
        <v/>
      </c>
      <c r="H1295" s="214">
        <f>MONTH(A1295)</f>
        <v/>
      </c>
      <c r="I1295" s="179">
        <f>INDEX(mês[],Consolidado!H1295,2)</f>
        <v/>
      </c>
      <c r="J1295" s="179" t="inlineStr">
        <is>
          <t>ITAU</t>
        </is>
      </c>
      <c r="K1295" s="179" t="inlineStr">
        <is>
          <t>A IDEAL</t>
        </is>
      </c>
    </row>
    <row r="1296" hidden="1" s="180">
      <c r="A1296" s="17" t="n">
        <v>45707</v>
      </c>
      <c r="B1296" s="179" t="inlineStr">
        <is>
          <t>DESPESA DE VIAGEM REF. SEMANA 10/02 A 14/02 - REFEIÇÕES COLABORADORES (20,86%);
PASSAGENS COLABORADORES (79,14%);</t>
        </is>
      </c>
      <c r="C1296" s="8" t="n"/>
      <c r="D1296" s="8" t="n">
        <v>2200.1</v>
      </c>
      <c r="E1296" s="8" t="n">
        <v>1605.449999999892</v>
      </c>
      <c r="F1296" s="213" t="inlineStr">
        <is>
          <t>PASSAGENS COLABORADORES</t>
        </is>
      </c>
      <c r="G1296" s="172">
        <f>YEAR(A1296)</f>
        <v/>
      </c>
      <c r="H1296" s="214">
        <f>MONTH(A1296)</f>
        <v/>
      </c>
      <c r="I1296" s="179">
        <f>INDEX(mês[],Consolidado!H1296,2)</f>
        <v/>
      </c>
      <c r="J1296" s="179" t="inlineStr">
        <is>
          <t>ITAU</t>
        </is>
      </c>
      <c r="K1296" s="179" t="inlineStr">
        <is>
          <t>A IDEAL</t>
        </is>
      </c>
    </row>
    <row r="1297" hidden="1" s="180">
      <c r="A1297" s="17" t="n">
        <v>45707</v>
      </c>
      <c r="B1297" s="179" t="inlineStr">
        <is>
          <t>TREINAMENTO NR6/ NR12/ NR20/ NR33/ NR35 - CURSOS / TREINAMENTOS  (100,00%);</t>
        </is>
      </c>
      <c r="C1297" s="8" t="n"/>
      <c r="D1297" s="8" t="n">
        <v>668.6</v>
      </c>
      <c r="E1297" s="8" t="n">
        <v>936.8499999998916</v>
      </c>
      <c r="F1297" s="213" t="inlineStr">
        <is>
          <t xml:space="preserve">CURSOS / TREINAMENTOS </t>
        </is>
      </c>
      <c r="G1297" s="172">
        <f>YEAR(A1297)</f>
        <v/>
      </c>
      <c r="H1297" s="214">
        <f>MONTH(A1297)</f>
        <v/>
      </c>
      <c r="I1297" s="179">
        <f>INDEX(mês[],Consolidado!H1297,2)</f>
        <v/>
      </c>
      <c r="J1297" s="179" t="inlineStr">
        <is>
          <t>ITAU</t>
        </is>
      </c>
      <c r="K1297" s="179" t="inlineStr">
        <is>
          <t>A IDEAL</t>
        </is>
      </c>
    </row>
    <row r="1298" hidden="1" s="180">
      <c r="A1298" s="17" t="n">
        <v>45707</v>
      </c>
      <c r="B1298" s="179" t="inlineStr">
        <is>
          <t>HOTEL GOIAS NORTE - PIX 03.122.666/0001-00 - HOTEL COLABORADORES  (100,00%);</t>
        </is>
      </c>
      <c r="C1298" s="8" t="n"/>
      <c r="D1298" s="8" t="n">
        <v>90</v>
      </c>
      <c r="E1298" s="8" t="n">
        <v>846.8499999998916</v>
      </c>
      <c r="F1298" s="213" t="inlineStr">
        <is>
          <t xml:space="preserve">HOTEL COLABORADORES </t>
        </is>
      </c>
      <c r="G1298" s="172">
        <f>YEAR(A1298)</f>
        <v/>
      </c>
      <c r="H1298" s="214">
        <f>MONTH(A1298)</f>
        <v/>
      </c>
      <c r="I1298" s="179">
        <f>INDEX(mês[],Consolidado!H1298,2)</f>
        <v/>
      </c>
      <c r="J1298" s="179" t="inlineStr">
        <is>
          <t>ITAU</t>
        </is>
      </c>
      <c r="K1298" s="179" t="inlineStr">
        <is>
          <t>A IDEAL</t>
        </is>
      </c>
    </row>
    <row r="1299" hidden="1" s="180">
      <c r="A1299" s="17" t="n">
        <v>45707</v>
      </c>
      <c r="B1299" s="179" t="inlineStr">
        <is>
          <t>ALUGUEL MAGRET  15/02 A 28/02 - ALUGUEL ALOJAMENTO  (100,00%);</t>
        </is>
      </c>
      <c r="C1299" s="8" t="n"/>
      <c r="D1299" s="8" t="n">
        <v>500</v>
      </c>
      <c r="E1299" s="8" t="n">
        <v>346.8499999998916</v>
      </c>
      <c r="F1299" s="213" t="inlineStr">
        <is>
          <t xml:space="preserve">ALUGUEL ALOJAMENTO </t>
        </is>
      </c>
      <c r="G1299" s="172">
        <f>YEAR(A1299)</f>
        <v/>
      </c>
      <c r="H1299" s="214">
        <f>MONTH(A1299)</f>
        <v/>
      </c>
      <c r="I1299" s="179">
        <f>INDEX(mês[],Consolidado!H1299,2)</f>
        <v/>
      </c>
      <c r="J1299" s="179" t="inlineStr">
        <is>
          <t>ITAU</t>
        </is>
      </c>
      <c r="K1299" s="179" t="inlineStr">
        <is>
          <t>A IDEAL</t>
        </is>
      </c>
    </row>
    <row r="1300" hidden="1" s="180">
      <c r="A1300" s="17" t="n">
        <v>45707</v>
      </c>
      <c r="B1300" s="179" t="inlineStr">
        <is>
          <t>REFEICÕES COLABORADORES - REFEIÇÕES COLABORADORES (100,00%);</t>
        </is>
      </c>
      <c r="C1300" s="8" t="n"/>
      <c r="D1300" s="8" t="n">
        <v>80</v>
      </c>
      <c r="E1300" s="8" t="n">
        <v>266.8499999998916</v>
      </c>
      <c r="F1300" s="213" t="inlineStr">
        <is>
          <t>REFEIÇÕES COLABORADORES</t>
        </is>
      </c>
      <c r="G1300" s="172">
        <f>YEAR(A1300)</f>
        <v/>
      </c>
      <c r="H1300" s="214">
        <f>MONTH(A1300)</f>
        <v/>
      </c>
      <c r="I1300" s="179">
        <f>INDEX(mês[],Consolidado!H1300,2)</f>
        <v/>
      </c>
      <c r="J1300" s="179" t="inlineStr">
        <is>
          <t>ITAU</t>
        </is>
      </c>
      <c r="K1300" s="179" t="inlineStr">
        <is>
          <t>A IDEAL</t>
        </is>
      </c>
    </row>
    <row r="1301" hidden="1" s="180">
      <c r="A1301" s="17" t="n">
        <v>45707</v>
      </c>
      <c r="B1301" s="179" t="inlineStr">
        <is>
          <t>MAT. CONSUMO EM OBRA: LIXA FERRO - MATERIAIS DE CONSUMO EM OBRAS  (100,00%);</t>
        </is>
      </c>
      <c r="C1301" s="8" t="n"/>
      <c r="D1301" s="8" t="n">
        <v>515.63</v>
      </c>
      <c r="E1301" s="8" t="n">
        <v>-248.7800000001084</v>
      </c>
      <c r="F1301" s="213" t="inlineStr">
        <is>
          <t xml:space="preserve">MATERIAIS DE CONSUMO EM OBRAS </t>
        </is>
      </c>
      <c r="G1301" s="172">
        <f>YEAR(A1301)</f>
        <v/>
      </c>
      <c r="H1301" s="214">
        <f>MONTH(A1301)</f>
        <v/>
      </c>
      <c r="I1301" s="179">
        <f>INDEX(mês[],Consolidado!H1301,2)</f>
        <v/>
      </c>
      <c r="J1301" s="179" t="inlineStr">
        <is>
          <t>ITAU</t>
        </is>
      </c>
      <c r="K1301" s="179" t="inlineStr">
        <is>
          <t>A IDEAL</t>
        </is>
      </c>
    </row>
    <row r="1302" hidden="1" s="180">
      <c r="A1302" s="17" t="n">
        <v>45707</v>
      </c>
      <c r="B1302" s="179" t="inlineStr">
        <is>
          <t>MATERIAIS DE CONSUMO : TRINCHA/ ROLOS E FITA CREPE - MATERIAIS DE CONSUMO EM OBRAS  (100,00%);</t>
        </is>
      </c>
      <c r="C1302" s="8" t="n"/>
      <c r="D1302" s="8" t="n">
        <v>1453.75</v>
      </c>
      <c r="E1302" s="8" t="n">
        <v>-1702.530000000108</v>
      </c>
      <c r="F1302" s="213" t="inlineStr">
        <is>
          <t xml:space="preserve">MATERIAIS DE CONSUMO EM OBRAS </t>
        </is>
      </c>
      <c r="G1302" s="172">
        <f>YEAR(A1302)</f>
        <v/>
      </c>
      <c r="H1302" s="214">
        <f>MONTH(A1302)</f>
        <v/>
      </c>
      <c r="I1302" s="179">
        <f>INDEX(mês[],Consolidado!H1302,2)</f>
        <v/>
      </c>
      <c r="J1302" s="179" t="inlineStr">
        <is>
          <t>ITAU</t>
        </is>
      </c>
      <c r="K1302" s="179" t="inlineStr">
        <is>
          <t>A IDEAL</t>
        </is>
      </c>
    </row>
    <row r="1303" hidden="1" s="180">
      <c r="A1303" s="17" t="n">
        <v>45707</v>
      </c>
      <c r="B1303" s="179" t="inlineStr">
        <is>
          <t>MATERIAIS DE CONSUMO: LIXAS E TRINCHAS - MATERIAIS DE CONSUMO EM OBRAS  (100,00%);</t>
        </is>
      </c>
      <c r="C1303" s="8" t="n"/>
      <c r="D1303" s="8" t="n">
        <v>1081</v>
      </c>
      <c r="E1303" s="8" t="n">
        <v>-2783.530000000108</v>
      </c>
      <c r="F1303" s="213" t="inlineStr">
        <is>
          <t xml:space="preserve">MATERIAIS DE CONSUMO EM OBRAS </t>
        </is>
      </c>
      <c r="G1303" s="172">
        <f>YEAR(A1303)</f>
        <v/>
      </c>
      <c r="H1303" s="214">
        <f>MONTH(A1303)</f>
        <v/>
      </c>
      <c r="I1303" s="179">
        <f>INDEX(mês[],Consolidado!H1303,2)</f>
        <v/>
      </c>
      <c r="J1303" s="179" t="inlineStr">
        <is>
          <t>ITAU</t>
        </is>
      </c>
      <c r="K1303" s="179" t="inlineStr">
        <is>
          <t>A IDEAL</t>
        </is>
      </c>
    </row>
    <row r="1304" hidden="1" s="180">
      <c r="A1304" s="17" t="n">
        <v>45707</v>
      </c>
      <c r="B1304" s="179" t="inlineStr">
        <is>
          <t>TINTAS E SOLVENTES - TINTAS E SOLVENTES (100,00%);</t>
        </is>
      </c>
      <c r="C1304" s="8" t="n"/>
      <c r="D1304" s="8" t="n">
        <v>2020</v>
      </c>
      <c r="E1304" s="8" t="n">
        <v>-4803.530000000108</v>
      </c>
      <c r="F1304" s="213" t="inlineStr">
        <is>
          <t>TINTAS E SOLVENTES</t>
        </is>
      </c>
      <c r="G1304" s="172">
        <f>YEAR(A1304)</f>
        <v/>
      </c>
      <c r="H1304" s="214">
        <f>MONTH(A1304)</f>
        <v/>
      </c>
      <c r="I1304" s="179">
        <f>INDEX(mês[],Consolidado!H1304,2)</f>
        <v/>
      </c>
      <c r="J1304" s="179" t="inlineStr">
        <is>
          <t>ITAU</t>
        </is>
      </c>
      <c r="K1304" s="179" t="inlineStr">
        <is>
          <t>A IDEAL</t>
        </is>
      </c>
    </row>
    <row r="1305" hidden="1" s="180">
      <c r="A1305" s="17" t="n">
        <v>45707</v>
      </c>
      <c r="B1305" s="179" t="inlineStr">
        <is>
          <t>MATERIAL DE CONSUMO E TINTAS E SOLVENTES - TINTAS E SOLVENTES (56,58%);
MATERIAIS DE CONSUMO EM OBRAS  (43,42%);</t>
        </is>
      </c>
      <c r="C1305" s="8" t="n"/>
      <c r="D1305" s="8" t="n">
        <v>860.01</v>
      </c>
      <c r="E1305" s="8">
        <f>E1304+FluxoConsol[[#This Row],[Crédito]]-FluxoConsol[[#This Row],[Débito]]</f>
        <v/>
      </c>
      <c r="F1305" s="213" t="inlineStr">
        <is>
          <t>TINTAS E SOLVENTES</t>
        </is>
      </c>
      <c r="G1305" s="172">
        <f>YEAR(A1305)</f>
        <v/>
      </c>
      <c r="H1305" s="214">
        <f>MONTH(A1305)</f>
        <v/>
      </c>
      <c r="I1305" s="179">
        <f>INDEX(mês[],Consolidado!H1305,2)</f>
        <v/>
      </c>
      <c r="J1305" s="179" t="inlineStr">
        <is>
          <t>ITAU</t>
        </is>
      </c>
      <c r="K1305" s="179" t="inlineStr">
        <is>
          <t>A IDEAL</t>
        </is>
      </c>
    </row>
    <row r="1306" hidden="1" s="180">
      <c r="A1306" s="17" t="n">
        <v>45707</v>
      </c>
      <c r="B1306" s="179" t="inlineStr">
        <is>
          <t>MATERIAL DE CONSUMO E TINTAS E SOLVENTES - TINTAS E SOLVENTES (56,58%);
MATERIAIS DE CONSUMO EM OBRAS  (43,42%);</t>
        </is>
      </c>
      <c r="C1306" s="8" t="n"/>
      <c r="D1306" s="8" t="n">
        <v>659.99</v>
      </c>
      <c r="E1306" s="8">
        <f>E1305+FluxoConsol[[#This Row],[Crédito]]-FluxoConsol[[#This Row],[Débito]]</f>
        <v/>
      </c>
      <c r="F1306" s="213" t="inlineStr">
        <is>
          <t xml:space="preserve">MATERIAIS DE CONSUMO EM OBRAS </t>
        </is>
      </c>
      <c r="G1306" s="172">
        <f>YEAR(A1306)</f>
        <v/>
      </c>
      <c r="H1306" s="214">
        <f>MONTH(A1306)</f>
        <v/>
      </c>
      <c r="I1306" s="179">
        <f>INDEX(mês[],Consolidado!H1306,2)</f>
        <v/>
      </c>
      <c r="J1306" s="179" t="inlineStr">
        <is>
          <t>ITAU</t>
        </is>
      </c>
      <c r="K1306" s="179" t="inlineStr">
        <is>
          <t>A IDEAL</t>
        </is>
      </c>
    </row>
    <row r="1307" hidden="1" s="180">
      <c r="A1307" s="17" t="n">
        <v>45707</v>
      </c>
      <c r="B1307" s="179" t="inlineStr">
        <is>
          <t>COMBUSTIVEL EDUARDO - COMBUSTIVEL VEICULOS (100,00%);</t>
        </is>
      </c>
      <c r="C1307" s="8" t="n"/>
      <c r="D1307" s="8" t="n">
        <v>172.34</v>
      </c>
      <c r="E1307" s="8" t="n">
        <v>-6495.870000000108</v>
      </c>
      <c r="F1307" s="213" t="inlineStr">
        <is>
          <t>COMBUSTIVEL VEICULOS</t>
        </is>
      </c>
      <c r="G1307" s="172">
        <f>YEAR(A1307)</f>
        <v/>
      </c>
      <c r="H1307" s="214">
        <f>MONTH(A1307)</f>
        <v/>
      </c>
      <c r="I1307" s="179">
        <f>INDEX(mês[],Consolidado!H1307,2)</f>
        <v/>
      </c>
      <c r="J1307" s="179" t="inlineStr">
        <is>
          <t>ITAU</t>
        </is>
      </c>
      <c r="K1307" s="179" t="inlineStr">
        <is>
          <t>A IDEAL</t>
        </is>
      </c>
    </row>
    <row r="1308" hidden="1" s="180">
      <c r="A1308" s="17" t="n">
        <v>45707</v>
      </c>
      <c r="B1308" s="179" t="inlineStr">
        <is>
          <t>COMBUSTIVEL NIQUELÂNDIA X CATALÃO - COMBUSTIVEL VEICULOS (100,00%);</t>
        </is>
      </c>
      <c r="C1308" s="8" t="n"/>
      <c r="D1308" s="8" t="n">
        <v>350</v>
      </c>
      <c r="E1308" s="8" t="n">
        <v>-6845.870000000108</v>
      </c>
      <c r="F1308" s="213" t="inlineStr">
        <is>
          <t>COMBUSTIVEL VEICULOS</t>
        </is>
      </c>
      <c r="G1308" s="172">
        <f>YEAR(A1308)</f>
        <v/>
      </c>
      <c r="H1308" s="214">
        <f>MONTH(A1308)</f>
        <v/>
      </c>
      <c r="I1308" s="179">
        <f>INDEX(mês[],Consolidado!H1308,2)</f>
        <v/>
      </c>
      <c r="J1308" s="179" t="inlineStr">
        <is>
          <t>ITAU</t>
        </is>
      </c>
      <c r="K1308" s="179" t="inlineStr">
        <is>
          <t>A IDEAL</t>
        </is>
      </c>
    </row>
    <row r="1309" hidden="1" s="180">
      <c r="A1309" s="17" t="n">
        <v>45707</v>
      </c>
      <c r="B1309" s="179" t="inlineStr">
        <is>
          <t>ADITIVO P/ MOTOR DIESEL - MANUTENÇÃO/PEÇAS  VEICULOS (100,00%);</t>
        </is>
      </c>
      <c r="C1309" s="8" t="n"/>
      <c r="D1309" s="8" t="n">
        <v>1000</v>
      </c>
      <c r="E1309" s="8" t="n">
        <v>-7845.870000000108</v>
      </c>
      <c r="F1309" s="213" t="inlineStr">
        <is>
          <t>MANUTENÇÃO/PEÇAS  VEICULOS</t>
        </is>
      </c>
      <c r="G1309" s="172">
        <f>YEAR(A1309)</f>
        <v/>
      </c>
      <c r="H1309" s="214">
        <f>MONTH(A1309)</f>
        <v/>
      </c>
      <c r="I1309" s="179">
        <f>INDEX(mês[],Consolidado!H1309,2)</f>
        <v/>
      </c>
      <c r="J1309" s="179" t="inlineStr">
        <is>
          <t>ITAU</t>
        </is>
      </c>
      <c r="K1309" s="179" t="inlineStr">
        <is>
          <t>A IDEAL</t>
        </is>
      </c>
    </row>
    <row r="1310" hidden="1" s="180">
      <c r="A1310" s="17" t="n">
        <v>45707</v>
      </c>
      <c r="B1310" s="179" t="inlineStr">
        <is>
          <t>MASSA P/ POLIR MARMORE - OUTROS MATERIAIS DE APLICAÇÃO (100,00%);</t>
        </is>
      </c>
      <c r="C1310" s="8" t="n"/>
      <c r="D1310" s="8" t="n">
        <v>50</v>
      </c>
      <c r="E1310" s="8" t="n">
        <v>-7895.870000000108</v>
      </c>
      <c r="F1310" s="213" t="inlineStr">
        <is>
          <t>OUTROS MATERIAIS DE APLICAÇÃO</t>
        </is>
      </c>
      <c r="G1310" s="172">
        <f>YEAR(A1310)</f>
        <v/>
      </c>
      <c r="H1310" s="214">
        <f>MONTH(A1310)</f>
        <v/>
      </c>
      <c r="I1310" s="179">
        <f>INDEX(mês[],Consolidado!H1310,2)</f>
        <v/>
      </c>
      <c r="J1310" s="179" t="inlineStr">
        <is>
          <t>ITAU</t>
        </is>
      </c>
      <c r="K1310" s="179" t="inlineStr">
        <is>
          <t>A IDEAL</t>
        </is>
      </c>
    </row>
    <row r="1311" hidden="1" s="180">
      <c r="A1311" s="17" t="n">
        <v>45707</v>
      </c>
      <c r="B1311" s="179" t="inlineStr">
        <is>
          <t>MANUTENÇÃO / REFORMA ALOJAMENTOS AABA - ALUGUEL ALOJAMENTO  (100,00%);</t>
        </is>
      </c>
      <c r="C1311" s="8" t="n"/>
      <c r="D1311" s="8" t="n">
        <v>1790</v>
      </c>
      <c r="E1311" s="8" t="n">
        <v>-9685.870000000108</v>
      </c>
      <c r="F1311" s="213" t="inlineStr">
        <is>
          <t xml:space="preserve">ALUGUEL ALOJAMENTO </t>
        </is>
      </c>
      <c r="G1311" s="172">
        <f>YEAR(A1311)</f>
        <v/>
      </c>
      <c r="H1311" s="214">
        <f>MONTH(A1311)</f>
        <v/>
      </c>
      <c r="I1311" s="179">
        <f>INDEX(mês[],Consolidado!H1311,2)</f>
        <v/>
      </c>
      <c r="J1311" s="179" t="inlineStr">
        <is>
          <t>ITAU</t>
        </is>
      </c>
      <c r="K1311" s="179" t="inlineStr">
        <is>
          <t>A IDEAL</t>
        </is>
      </c>
    </row>
    <row r="1312" hidden="1" s="180">
      <c r="A1312" s="17" t="n">
        <v>45707</v>
      </c>
      <c r="B1312" s="179" t="inlineStr">
        <is>
          <t>DESPESA VIAGEM PAULINO NEVES X GOIANIA - COMBUSTIVEL VEICULOS (100,00%);</t>
        </is>
      </c>
      <c r="C1312" s="8" t="n"/>
      <c r="D1312" s="8" t="n">
        <v>200</v>
      </c>
      <c r="E1312" s="8" t="n">
        <v>-9885.870000000108</v>
      </c>
      <c r="F1312" s="213" t="inlineStr">
        <is>
          <t>COMBUSTIVEL VEICULOS</t>
        </is>
      </c>
      <c r="G1312" s="172">
        <f>YEAR(A1312)</f>
        <v/>
      </c>
      <c r="H1312" s="214">
        <f>MONTH(A1312)</f>
        <v/>
      </c>
      <c r="I1312" s="179">
        <f>INDEX(mês[],Consolidado!H1312,2)</f>
        <v/>
      </c>
      <c r="J1312" s="179" t="inlineStr">
        <is>
          <t>ITAU</t>
        </is>
      </c>
      <c r="K1312" s="179" t="inlineStr">
        <is>
          <t>A IDEAL</t>
        </is>
      </c>
    </row>
    <row r="1313" hidden="1" s="180">
      <c r="A1313" s="17" t="n">
        <v>45707</v>
      </c>
      <c r="B1313" s="179" t="inlineStr">
        <is>
          <t>COMBUSTIVEL SIDNEY NIQUELANDIA - COMBUSTIVEL VEICULOS (100,00%);</t>
        </is>
      </c>
      <c r="C1313" s="8" t="n"/>
      <c r="D1313" s="8" t="n">
        <v>350</v>
      </c>
      <c r="E1313" s="8" t="n">
        <v>-10235.87000000011</v>
      </c>
      <c r="F1313" s="213" t="inlineStr">
        <is>
          <t>COMBUSTIVEL VEICULOS</t>
        </is>
      </c>
      <c r="G1313" s="172">
        <f>YEAR(A1313)</f>
        <v/>
      </c>
      <c r="H1313" s="214">
        <f>MONTH(A1313)</f>
        <v/>
      </c>
      <c r="I1313" s="179">
        <f>INDEX(mês[],Consolidado!H1313,2)</f>
        <v/>
      </c>
      <c r="J1313" s="179" t="inlineStr">
        <is>
          <t>ITAU</t>
        </is>
      </c>
      <c r="K1313" s="179" t="inlineStr">
        <is>
          <t>A IDEAL</t>
        </is>
      </c>
    </row>
    <row r="1314" hidden="1" s="180">
      <c r="A1314" s="17" t="n">
        <v>45708</v>
      </c>
      <c r="B1314" s="179" t="inlineStr">
        <is>
          <t>ACORDO PROCESSO - PEDRO JORGE ARAUJO DE FREITAS - GUIAS TRABALHISTAS E PROCESSO (100,00%);</t>
        </is>
      </c>
      <c r="C1314" s="8" t="n"/>
      <c r="D1314" s="8" t="n">
        <v>3333</v>
      </c>
      <c r="E1314" s="8" t="n">
        <v>-13568.87000000011</v>
      </c>
      <c r="F1314" s="213" t="inlineStr">
        <is>
          <t>Processos Trabalhistas</t>
        </is>
      </c>
      <c r="G1314" s="172">
        <f>YEAR(A1314)</f>
        <v/>
      </c>
      <c r="H1314" s="214">
        <f>MONTH(A1314)</f>
        <v/>
      </c>
      <c r="I1314" s="179">
        <f>INDEX(mês[],Consolidado!H1314,2)</f>
        <v/>
      </c>
      <c r="J1314" s="179" t="inlineStr">
        <is>
          <t>ITAU</t>
        </is>
      </c>
      <c r="K1314" s="179" t="inlineStr">
        <is>
          <t>A IDEAL</t>
        </is>
      </c>
    </row>
    <row r="1315" hidden="1" s="180">
      <c r="A1315" s="17" t="n">
        <v>45708</v>
      </c>
      <c r="B1315" s="179" t="inlineStr">
        <is>
          <t>HONORARIOS ADVOCATICIOS REF. 01/2025 - HONORARIOS ADVOCATICIOS  (100,00%);</t>
        </is>
      </c>
      <c r="C1315" s="8" t="n"/>
      <c r="D1315" s="8" t="n">
        <v>3000</v>
      </c>
      <c r="E1315" s="8" t="n">
        <v>-16568.87000000011</v>
      </c>
      <c r="F1315" s="213" t="inlineStr">
        <is>
          <t>HONORÁRIOS ADVOCATÍCIOS</t>
        </is>
      </c>
      <c r="G1315" s="172">
        <f>YEAR(A1315)</f>
        <v/>
      </c>
      <c r="H1315" s="214">
        <f>MONTH(A1315)</f>
        <v/>
      </c>
      <c r="I1315" s="179">
        <f>INDEX(mês[],Consolidado!H1315,2)</f>
        <v/>
      </c>
      <c r="J1315" s="179" t="inlineStr">
        <is>
          <t>ITAU</t>
        </is>
      </c>
      <c r="K1315" s="179" t="inlineStr">
        <is>
          <t>A IDEAL</t>
        </is>
      </c>
    </row>
    <row r="1316" hidden="1" s="180">
      <c r="A1316" s="17" t="n">
        <v>45708</v>
      </c>
      <c r="B1316" s="179" t="inlineStr">
        <is>
          <t>20.02 A 20.03 - ALUGUEL ALOJAMENTO  (100,00%);</t>
        </is>
      </c>
      <c r="C1316" s="8" t="n"/>
      <c r="D1316" s="8" t="n">
        <v>1500</v>
      </c>
      <c r="E1316" s="8" t="n">
        <v>-18068.87000000011</v>
      </c>
      <c r="F1316" s="213" t="inlineStr">
        <is>
          <t xml:space="preserve">ALUGUEL ALOJAMENTO </t>
        </is>
      </c>
      <c r="G1316" s="172">
        <f>YEAR(A1316)</f>
        <v/>
      </c>
      <c r="H1316" s="214">
        <f>MONTH(A1316)</f>
        <v/>
      </c>
      <c r="I1316" s="179">
        <f>INDEX(mês[],Consolidado!H1316,2)</f>
        <v/>
      </c>
      <c r="J1316" s="179" t="inlineStr">
        <is>
          <t>ITAU</t>
        </is>
      </c>
      <c r="K1316" s="179" t="inlineStr">
        <is>
          <t>A IDEAL</t>
        </is>
      </c>
    </row>
    <row r="1317" hidden="1" s="180">
      <c r="A1317" s="17" t="n">
        <v>45708</v>
      </c>
      <c r="B1317" s="179" t="inlineStr">
        <is>
          <t>DR BRUNNA ADVOGADA ADM MES 02-2025 - HONORARIOS ADVOCATICIOS  (100,00%);</t>
        </is>
      </c>
      <c r="C1317" s="8" t="n"/>
      <c r="D1317" s="8" t="n">
        <v>3000</v>
      </c>
      <c r="E1317" s="8" t="n">
        <v>-21068.87000000011</v>
      </c>
      <c r="F1317" s="213" t="inlineStr">
        <is>
          <t>HONORÁRIOS ADVOCATÍCIOS</t>
        </is>
      </c>
      <c r="G1317" s="172">
        <f>YEAR(A1317)</f>
        <v/>
      </c>
      <c r="H1317" s="214">
        <f>MONTH(A1317)</f>
        <v/>
      </c>
      <c r="I1317" s="179">
        <f>INDEX(mês[],Consolidado!H1317,2)</f>
        <v/>
      </c>
      <c r="J1317" s="179" t="inlineStr">
        <is>
          <t>ITAU</t>
        </is>
      </c>
      <c r="K1317" s="179" t="inlineStr">
        <is>
          <t>A IDEAL</t>
        </is>
      </c>
    </row>
    <row r="1318" hidden="1" s="180">
      <c r="A1318" s="17" t="n">
        <v>45708</v>
      </c>
      <c r="B1318" s="179" t="inlineStr">
        <is>
          <t>EZIO DE SANTANA - FERIAS  (100,00%);</t>
        </is>
      </c>
      <c r="C1318" s="8" t="n"/>
      <c r="D1318" s="8" t="n">
        <v>4855.56</v>
      </c>
      <c r="E1318" s="8" t="n">
        <v>-25924.43000000011</v>
      </c>
      <c r="F1318" s="213" t="inlineStr">
        <is>
          <t xml:space="preserve">FERIAS </t>
        </is>
      </c>
      <c r="G1318" s="172">
        <f>YEAR(A1318)</f>
        <v/>
      </c>
      <c r="H1318" s="214">
        <f>MONTH(A1318)</f>
        <v/>
      </c>
      <c r="I1318" s="179">
        <f>INDEX(mês[],Consolidado!H1318,2)</f>
        <v/>
      </c>
      <c r="J1318" s="179" t="inlineStr">
        <is>
          <t>ITAU</t>
        </is>
      </c>
      <c r="K1318" s="179" t="inlineStr">
        <is>
          <t>A IDEAL</t>
        </is>
      </c>
    </row>
    <row r="1319" hidden="1" s="180">
      <c r="A1319" s="17" t="n">
        <v>45708</v>
      </c>
      <c r="B1319" s="179" t="inlineStr">
        <is>
          <t>FGTS REF. 01/2025 - FGTS FUNCIONARIOS  (100,00%);</t>
        </is>
      </c>
      <c r="C1319" s="8" t="n"/>
      <c r="D1319" s="8" t="n">
        <v>40191.93</v>
      </c>
      <c r="E1319" s="8" t="n">
        <v>-66116.3600000001</v>
      </c>
      <c r="F1319" s="213" t="inlineStr">
        <is>
          <t xml:space="preserve">FGTS FUNCIONARIOS </t>
        </is>
      </c>
      <c r="G1319" s="172">
        <f>YEAR(A1319)</f>
        <v/>
      </c>
      <c r="H1319" s="214">
        <f>MONTH(A1319)</f>
        <v/>
      </c>
      <c r="I1319" s="179">
        <f>INDEX(mês[],Consolidado!H1319,2)</f>
        <v/>
      </c>
      <c r="J1319" s="179" t="inlineStr">
        <is>
          <t>ITAU</t>
        </is>
      </c>
      <c r="K1319" s="179" t="inlineStr">
        <is>
          <t>A IDEAL</t>
        </is>
      </c>
    </row>
    <row r="1320" hidden="1" s="180">
      <c r="A1320" s="17" t="n">
        <v>45708</v>
      </c>
      <c r="B1320" s="179" t="inlineStr">
        <is>
          <t>DCTF WEB REF. 01/2025 - DCTFWEB  (100,00%);</t>
        </is>
      </c>
      <c r="C1320" s="8" t="n"/>
      <c r="D1320" s="8" t="n">
        <v>123660.03</v>
      </c>
      <c r="E1320" s="8" t="n">
        <v>-189776.3900000001</v>
      </c>
      <c r="F1320" s="213" t="inlineStr">
        <is>
          <t xml:space="preserve">DCTFWEB </t>
        </is>
      </c>
      <c r="G1320" s="172">
        <f>YEAR(A1320)</f>
        <v/>
      </c>
      <c r="H1320" s="214">
        <f>MONTH(A1320)</f>
        <v/>
      </c>
      <c r="I1320" s="179">
        <f>INDEX(mês[],Consolidado!H1320,2)</f>
        <v/>
      </c>
      <c r="J1320" s="179" t="inlineStr">
        <is>
          <t>ITAU</t>
        </is>
      </c>
      <c r="K1320" s="179" t="inlineStr">
        <is>
          <t>A IDEAL</t>
        </is>
      </c>
    </row>
    <row r="1321" hidden="1" s="180">
      <c r="A1321" s="17" t="n">
        <v>45708</v>
      </c>
      <c r="B1321" s="179" t="inlineStr">
        <is>
          <t>ADIANTAMENTO 40% - SALARIO (100,00%);</t>
        </is>
      </c>
      <c r="C1321" s="8" t="n"/>
      <c r="D1321" s="8" t="n">
        <v>3872.31</v>
      </c>
      <c r="E1321" s="8" t="n">
        <v>-193648.7000000001</v>
      </c>
      <c r="F1321" s="213" t="inlineStr">
        <is>
          <t>SALARIO</t>
        </is>
      </c>
      <c r="G1321" s="172">
        <f>YEAR(A1321)</f>
        <v/>
      </c>
      <c r="H1321" s="214">
        <f>MONTH(A1321)</f>
        <v/>
      </c>
      <c r="I1321" s="179">
        <f>INDEX(mês[],Consolidado!H1321,2)</f>
        <v/>
      </c>
      <c r="J1321" s="179" t="inlineStr">
        <is>
          <t>ITAU</t>
        </is>
      </c>
      <c r="K1321" s="179" t="inlineStr">
        <is>
          <t>A IDEAL</t>
        </is>
      </c>
    </row>
    <row r="1322" hidden="1" s="180">
      <c r="A1322" s="17" t="n">
        <v>45708</v>
      </c>
      <c r="B1322" s="179" t="inlineStr">
        <is>
          <t>ERIVALDO NUNES DE ANDRADE - FERIAS  (100,00%);</t>
        </is>
      </c>
      <c r="C1322" s="8" t="n"/>
      <c r="D1322" s="8" t="n">
        <v>3880.32</v>
      </c>
      <c r="E1322" s="8" t="n">
        <v>-197529.0200000001</v>
      </c>
      <c r="F1322" s="213" t="inlineStr">
        <is>
          <t xml:space="preserve">FERIAS </t>
        </is>
      </c>
      <c r="G1322" s="172">
        <f>YEAR(A1322)</f>
        <v/>
      </c>
      <c r="H1322" s="214">
        <f>MONTH(A1322)</f>
        <v/>
      </c>
      <c r="I1322" s="179">
        <f>INDEX(mês[],Consolidado!H1322,2)</f>
        <v/>
      </c>
      <c r="J1322" s="179" t="inlineStr">
        <is>
          <t>ITAU</t>
        </is>
      </c>
      <c r="K1322" s="179" t="inlineStr">
        <is>
          <t>A IDEAL</t>
        </is>
      </c>
    </row>
    <row r="1323" hidden="1" s="180">
      <c r="A1323" s="17" t="n">
        <v>45708</v>
      </c>
      <c r="B1323" s="179" t="inlineStr">
        <is>
          <t>R. SANTO ANTÔNIO QD 04 LT 07 REF. 01/2025 - AGUA ALOJAMENTO (100,00%);</t>
        </is>
      </c>
      <c r="C1323" s="8" t="n"/>
      <c r="D1323" s="8" t="n">
        <v>225.53</v>
      </c>
      <c r="E1323" s="8" t="n">
        <v>-197754.5500000001</v>
      </c>
      <c r="F1323" s="213" t="inlineStr">
        <is>
          <t>AGUA ALOJAMENTO</t>
        </is>
      </c>
      <c r="G1323" s="172">
        <f>YEAR(A1323)</f>
        <v/>
      </c>
      <c r="H1323" s="214">
        <f>MONTH(A1323)</f>
        <v/>
      </c>
      <c r="I1323" s="179">
        <f>INDEX(mês[],Consolidado!H1323,2)</f>
        <v/>
      </c>
      <c r="J1323" s="179" t="inlineStr">
        <is>
          <t>ITAU</t>
        </is>
      </c>
      <c r="K1323" s="179" t="inlineStr">
        <is>
          <t>A IDEAL</t>
        </is>
      </c>
    </row>
    <row r="1324" hidden="1" s="180">
      <c r="A1324" s="17" t="n">
        <v>45708</v>
      </c>
      <c r="B1324" s="179" t="inlineStr">
        <is>
          <t>LUIZ ALVES MENDES - FERIAS  (100,00%);</t>
        </is>
      </c>
      <c r="C1324" s="8" t="n"/>
      <c r="D1324" s="8" t="n">
        <v>3492.21</v>
      </c>
      <c r="E1324" s="8" t="n">
        <v>-201246.7600000001</v>
      </c>
      <c r="F1324" s="213" t="inlineStr">
        <is>
          <t xml:space="preserve">FERIAS </t>
        </is>
      </c>
      <c r="G1324" s="172">
        <f>YEAR(A1324)</f>
        <v/>
      </c>
      <c r="H1324" s="214">
        <f>MONTH(A1324)</f>
        <v/>
      </c>
      <c r="I1324" s="179">
        <f>INDEX(mês[],Consolidado!H1324,2)</f>
        <v/>
      </c>
      <c r="J1324" s="179" t="inlineStr">
        <is>
          <t>ITAU</t>
        </is>
      </c>
      <c r="K1324" s="179" t="inlineStr">
        <is>
          <t>A IDEAL</t>
        </is>
      </c>
    </row>
    <row r="1325" hidden="1" s="180">
      <c r="A1325" s="17" t="n">
        <v>45708</v>
      </c>
      <c r="B1325" s="179" t="inlineStr">
        <is>
          <t>R. JACY GUIMARAES 12 CS REF. 12/2024 - ENERGIA ALOJAMENTO (100,00%);</t>
        </is>
      </c>
      <c r="C1325" s="8" t="n"/>
      <c r="D1325" s="8" t="n">
        <v>93.66</v>
      </c>
      <c r="E1325" s="8" t="n">
        <v>-201340.4200000001</v>
      </c>
      <c r="F1325" s="213" t="inlineStr">
        <is>
          <t>ENERGIA ALOJAMENTO</t>
        </is>
      </c>
      <c r="G1325" s="172">
        <f>YEAR(A1325)</f>
        <v/>
      </c>
      <c r="H1325" s="214">
        <f>MONTH(A1325)</f>
        <v/>
      </c>
      <c r="I1325" s="179">
        <f>INDEX(mês[],Consolidado!H1325,2)</f>
        <v/>
      </c>
      <c r="J1325" s="179" t="inlineStr">
        <is>
          <t>ITAU</t>
        </is>
      </c>
      <c r="K1325" s="179" t="inlineStr">
        <is>
          <t>A IDEAL</t>
        </is>
      </c>
    </row>
    <row r="1326" hidden="1" s="180">
      <c r="A1326" s="17" t="n">
        <v>45708</v>
      </c>
      <c r="B1326" s="179" t="inlineStr">
        <is>
          <t>R. JACY GUIMARAES 12 CS REF. 02/2025 - ENERGIA ALOJAMENTO (100,00%);</t>
        </is>
      </c>
      <c r="C1326" s="8" t="n"/>
      <c r="D1326" s="8" t="n">
        <v>131.97</v>
      </c>
      <c r="E1326" s="8" t="n">
        <v>-201472.3900000001</v>
      </c>
      <c r="F1326" s="213" t="inlineStr">
        <is>
          <t>ENERGIA ALOJAMENTO</t>
        </is>
      </c>
      <c r="G1326" s="172">
        <f>YEAR(A1326)</f>
        <v/>
      </c>
      <c r="H1326" s="214">
        <f>MONTH(A1326)</f>
        <v/>
      </c>
      <c r="I1326" s="179">
        <f>INDEX(mês[],Consolidado!H1326,2)</f>
        <v/>
      </c>
      <c r="J1326" s="179" t="inlineStr">
        <is>
          <t>ITAU</t>
        </is>
      </c>
      <c r="K1326" s="179" t="inlineStr">
        <is>
          <t>A IDEAL</t>
        </is>
      </c>
    </row>
    <row r="1327" hidden="1" s="180">
      <c r="A1327" s="17" t="n">
        <v>45708</v>
      </c>
      <c r="B1327" s="179" t="inlineStr">
        <is>
          <t>LUCIMAR FRANCISCO DE SOUZA - PIX (62) 9 8458-1214 - FRETE TRANSPORTADORA (100,00%);</t>
        </is>
      </c>
      <c r="C1327" s="8" t="n"/>
      <c r="D1327" s="8" t="n">
        <v>40</v>
      </c>
      <c r="E1327" s="8" t="n">
        <v>-201512.3900000001</v>
      </c>
      <c r="F1327" s="213" t="inlineStr">
        <is>
          <t>FRETE TRANSPORTADORA</t>
        </is>
      </c>
      <c r="G1327" s="172">
        <f>YEAR(A1327)</f>
        <v/>
      </c>
      <c r="H1327" s="214">
        <f>MONTH(A1327)</f>
        <v/>
      </c>
      <c r="I1327" s="179">
        <f>INDEX(mês[],Consolidado!H1327,2)</f>
        <v/>
      </c>
      <c r="J1327" s="179" t="inlineStr">
        <is>
          <t>ITAU</t>
        </is>
      </c>
      <c r="K1327" s="179" t="inlineStr">
        <is>
          <t>A IDEAL</t>
        </is>
      </c>
    </row>
    <row r="1328" hidden="1" s="180">
      <c r="A1328" s="17" t="n">
        <v>45708</v>
      </c>
      <c r="B1328" s="179" t="inlineStr">
        <is>
          <t>ASA BRANCA ENCOMENDAS - PIX 52.738.313/0001-45 - FRETE TRANSPORTADORA (100,00%);</t>
        </is>
      </c>
      <c r="C1328" s="8" t="n"/>
      <c r="D1328" s="8" t="n">
        <v>50</v>
      </c>
      <c r="E1328" s="8" t="n">
        <v>-201562.3900000001</v>
      </c>
      <c r="F1328" s="213" t="inlineStr">
        <is>
          <t>FRETE TRANSPORTADORA</t>
        </is>
      </c>
      <c r="G1328" s="172">
        <f>YEAR(A1328)</f>
        <v/>
      </c>
      <c r="H1328" s="214">
        <f>MONTH(A1328)</f>
        <v/>
      </c>
      <c r="I1328" s="179">
        <f>INDEX(mês[],Consolidado!H1328,2)</f>
        <v/>
      </c>
      <c r="J1328" s="179" t="inlineStr">
        <is>
          <t>ITAU</t>
        </is>
      </c>
      <c r="K1328" s="179" t="inlineStr">
        <is>
          <t>A IDEAL</t>
        </is>
      </c>
    </row>
    <row r="1329" hidden="1" s="180">
      <c r="A1329" s="17" t="n">
        <v>45708</v>
      </c>
      <c r="B1329" s="179" t="inlineStr">
        <is>
          <t>CADEIRAS GIRATÓRIAS - MATERIAS DE ESCRITORIO / PAPELARIA  (100,00%);</t>
        </is>
      </c>
      <c r="C1329" s="8" t="n"/>
      <c r="D1329" s="8" t="n">
        <v>2064.5</v>
      </c>
      <c r="E1329" s="8" t="n">
        <v>-203626.8900000001</v>
      </c>
      <c r="F1329" s="213" t="inlineStr">
        <is>
          <t xml:space="preserve">MATERIAS DE ESCRITORIO / PAPELARIA </t>
        </is>
      </c>
      <c r="G1329" s="172">
        <f>YEAR(A1329)</f>
        <v/>
      </c>
      <c r="H1329" s="214">
        <f>MONTH(A1329)</f>
        <v/>
      </c>
      <c r="I1329" s="179">
        <f>INDEX(mês[],Consolidado!H1329,2)</f>
        <v/>
      </c>
      <c r="J1329" s="179" t="inlineStr">
        <is>
          <t>ITAU</t>
        </is>
      </c>
      <c r="K1329" s="179" t="inlineStr">
        <is>
          <t>A IDEAL</t>
        </is>
      </c>
    </row>
    <row r="1330" hidden="1" s="180">
      <c r="A1330" s="17" t="n">
        <v>45708</v>
      </c>
      <c r="B1330" s="179" t="inlineStr">
        <is>
          <t>REFEIÇÕES COLABORADORES - REFEIÇÕES COLABORADORES (100,00%);</t>
        </is>
      </c>
      <c r="C1330" s="8" t="n"/>
      <c r="D1330" s="8" t="n">
        <v>80</v>
      </c>
      <c r="E1330" s="8" t="n">
        <v>-203706.8900000001</v>
      </c>
      <c r="F1330" s="213" t="inlineStr">
        <is>
          <t>REFEIÇÕES COLABORADORES</t>
        </is>
      </c>
      <c r="G1330" s="172">
        <f>YEAR(A1330)</f>
        <v/>
      </c>
      <c r="H1330" s="214">
        <f>MONTH(A1330)</f>
        <v/>
      </c>
      <c r="I1330" s="179">
        <f>INDEX(mês[],Consolidado!H1330,2)</f>
        <v/>
      </c>
      <c r="J1330" s="179" t="inlineStr">
        <is>
          <t>ITAU</t>
        </is>
      </c>
      <c r="K1330" s="179" t="inlineStr">
        <is>
          <t>A IDEAL</t>
        </is>
      </c>
    </row>
    <row r="1331" hidden="1" s="180">
      <c r="A1331" s="17" t="n">
        <v>45708</v>
      </c>
      <c r="B1331" s="179" t="inlineStr">
        <is>
          <t>MOVEIS ALOJAMENTO - GELADEIRA - MOVEIS OBRAS  (100,00%);</t>
        </is>
      </c>
      <c r="C1331" s="8" t="n"/>
      <c r="D1331" s="8" t="n">
        <v>800</v>
      </c>
      <c r="E1331" s="8" t="n">
        <v>-204506.8900000001</v>
      </c>
      <c r="F1331" s="213" t="inlineStr">
        <is>
          <t xml:space="preserve">MOVEIS OBRAS </t>
        </is>
      </c>
      <c r="G1331" s="172">
        <f>YEAR(A1331)</f>
        <v/>
      </c>
      <c r="H1331" s="214">
        <f>MONTH(A1331)</f>
        <v/>
      </c>
      <c r="I1331" s="179">
        <f>INDEX(mês[],Consolidado!H1331,2)</f>
        <v/>
      </c>
      <c r="J1331" s="179" t="inlineStr">
        <is>
          <t>ITAU</t>
        </is>
      </c>
      <c r="K1331" s="179" t="inlineStr">
        <is>
          <t>A IDEAL</t>
        </is>
      </c>
    </row>
    <row r="1332" hidden="1" s="180">
      <c r="A1332" s="17" t="n">
        <v>45708</v>
      </c>
      <c r="B1332" s="179" t="inlineStr">
        <is>
          <t>DIARIA MOTORISTA ANTONIO - HOTEL COLABORADORES  (100,00%);</t>
        </is>
      </c>
      <c r="C1332" s="8" t="n"/>
      <c r="D1332" s="8" t="n">
        <v>90</v>
      </c>
      <c r="E1332" s="8" t="n">
        <v>-204596.8900000001</v>
      </c>
      <c r="F1332" s="213" t="inlineStr">
        <is>
          <t xml:space="preserve">HOTEL COLABORADORES </t>
        </is>
      </c>
      <c r="G1332" s="172">
        <f>YEAR(A1332)</f>
        <v/>
      </c>
      <c r="H1332" s="214">
        <f>MONTH(A1332)</f>
        <v/>
      </c>
      <c r="I1332" s="179">
        <f>INDEX(mês[],Consolidado!H1332,2)</f>
        <v/>
      </c>
      <c r="J1332" s="179" t="inlineStr">
        <is>
          <t>ITAU</t>
        </is>
      </c>
      <c r="K1332" s="179" t="inlineStr">
        <is>
          <t>A IDEAL</t>
        </is>
      </c>
    </row>
    <row r="1333" hidden="1" s="180">
      <c r="A1333" s="17" t="n">
        <v>45708</v>
      </c>
      <c r="B1333" s="179" t="inlineStr">
        <is>
          <t>TRANSFERÊNCIA ENTRE BANCOS ITAÚ ANDAIMES X ITAÚ - Transferência entre Bancos (100,00%);</t>
        </is>
      </c>
      <c r="C1333" s="8" t="n">
        <v>300000</v>
      </c>
      <c r="E1333" s="8" t="n">
        <v>95403.10999999987</v>
      </c>
      <c r="F1333" s="213" t="inlineStr">
        <is>
          <t>Transferência Recebida</t>
        </is>
      </c>
      <c r="G1333" s="172">
        <f>YEAR(A1333)</f>
        <v/>
      </c>
      <c r="H1333" s="214">
        <f>MONTH(A1333)</f>
        <v/>
      </c>
      <c r="I1333" s="179">
        <f>INDEX(mês[],Consolidado!H1333,2)</f>
        <v/>
      </c>
      <c r="J1333" s="179" t="inlineStr">
        <is>
          <t>ITAU</t>
        </is>
      </c>
      <c r="K1333" s="179" t="inlineStr">
        <is>
          <t>A IDEAL</t>
        </is>
      </c>
    </row>
    <row r="1334" hidden="1" s="180">
      <c r="A1334" s="17" t="n">
        <v>45708</v>
      </c>
      <c r="B1334" s="179" t="inlineStr">
        <is>
          <t>TRANSFERÊNCIA ENTRE BANCOS ITAÚ X CEF - Transferência entre Bancos (100,00%);</t>
        </is>
      </c>
      <c r="C1334" s="8" t="n"/>
      <c r="D1334" s="8" t="n">
        <v>14158.03</v>
      </c>
      <c r="E1334" s="8" t="n">
        <v>81245.07999999987</v>
      </c>
      <c r="F1334" s="213" t="inlineStr">
        <is>
          <t>Transferência Emitida</t>
        </is>
      </c>
      <c r="G1334" s="172">
        <f>YEAR(A1334)</f>
        <v/>
      </c>
      <c r="H1334" s="214">
        <f>MONTH(A1334)</f>
        <v/>
      </c>
      <c r="I1334" s="179">
        <f>INDEX(mês[],Consolidado!H1334,2)</f>
        <v/>
      </c>
      <c r="J1334" s="179" t="inlineStr">
        <is>
          <t>ITAU</t>
        </is>
      </c>
      <c r="K1334" s="179" t="inlineStr">
        <is>
          <t>A IDEAL</t>
        </is>
      </c>
    </row>
    <row r="1335" hidden="1" s="180">
      <c r="A1335" s="17" t="n">
        <v>45708</v>
      </c>
      <c r="B1335" s="179" t="inlineStr">
        <is>
          <t>DESPESA DE VIAGEM GOIÂNIA X PAULINO NEVES - FRETE MATERIAIS E EQUIPAMENTOS (100,00%);</t>
        </is>
      </c>
      <c r="C1335" s="8" t="n"/>
      <c r="D1335" s="8" t="n">
        <v>585.47</v>
      </c>
      <c r="E1335" s="8" t="n">
        <v>80659.60999999987</v>
      </c>
      <c r="F1335" s="213" t="inlineStr">
        <is>
          <t>FRETE MATERIAIS E EQUIPAMENTOS</t>
        </is>
      </c>
      <c r="G1335" s="172">
        <f>YEAR(A1335)</f>
        <v/>
      </c>
      <c r="H1335" s="214">
        <f>MONTH(A1335)</f>
        <v/>
      </c>
      <c r="I1335" s="179">
        <f>INDEX(mês[],Consolidado!H1335,2)</f>
        <v/>
      </c>
      <c r="J1335" s="179" t="inlineStr">
        <is>
          <t>ITAU</t>
        </is>
      </c>
      <c r="K1335" s="179" t="inlineStr">
        <is>
          <t>A IDEAL</t>
        </is>
      </c>
    </row>
    <row r="1336" hidden="1" s="180">
      <c r="A1336" s="17" t="n">
        <v>45708</v>
      </c>
      <c r="B1336" s="179" t="inlineStr">
        <is>
          <t>ZEQUINHA BORDADOS - PIX 05.480.460/0001-88 - UNIFORMES (100,00%);</t>
        </is>
      </c>
      <c r="C1336" s="8" t="n"/>
      <c r="D1336" s="8" t="n">
        <v>60</v>
      </c>
      <c r="E1336" s="8" t="n">
        <v>80599.60999999987</v>
      </c>
      <c r="F1336" s="213" t="inlineStr">
        <is>
          <t>UNIFORMES</t>
        </is>
      </c>
      <c r="G1336" s="172">
        <f>YEAR(A1336)</f>
        <v/>
      </c>
      <c r="H1336" s="214">
        <f>MONTH(A1336)</f>
        <v/>
      </c>
      <c r="I1336" s="179">
        <f>INDEX(mês[],Consolidado!H1336,2)</f>
        <v/>
      </c>
      <c r="J1336" s="179" t="inlineStr">
        <is>
          <t>ITAU</t>
        </is>
      </c>
      <c r="K1336" s="179" t="inlineStr">
        <is>
          <t>A IDEAL</t>
        </is>
      </c>
    </row>
    <row r="1337" hidden="1" s="180">
      <c r="A1337" s="17" t="n">
        <v>45708</v>
      </c>
      <c r="B1337" s="179" t="inlineStr">
        <is>
          <t>GAS COZINHA - ALIMENTAÇÃO ADM (100,00%);</t>
        </is>
      </c>
      <c r="C1337" s="8" t="n"/>
      <c r="D1337" s="8" t="n">
        <v>110</v>
      </c>
      <c r="E1337" s="8" t="n">
        <v>80489.60999999987</v>
      </c>
      <c r="F1337" s="213" t="inlineStr">
        <is>
          <t>ALIMENTAÇÃO ADM</t>
        </is>
      </c>
      <c r="G1337" s="172">
        <f>YEAR(A1337)</f>
        <v/>
      </c>
      <c r="H1337" s="214">
        <f>MONTH(A1337)</f>
        <v/>
      </c>
      <c r="I1337" s="179">
        <f>INDEX(mês[],Consolidado!H1337,2)</f>
        <v/>
      </c>
      <c r="J1337" s="179" t="inlineStr">
        <is>
          <t>ITAU</t>
        </is>
      </c>
      <c r="K1337" s="179" t="inlineStr">
        <is>
          <t>A IDEAL</t>
        </is>
      </c>
    </row>
    <row r="1338" hidden="1" s="180">
      <c r="A1338" s="17" t="n">
        <v>45708</v>
      </c>
      <c r="B1338" s="179" t="inlineStr">
        <is>
          <t>LAVAGEM COMPLETA FORD K - SERVIÇO LAVA JATO (100,00%);</t>
        </is>
      </c>
      <c r="C1338" s="8" t="n"/>
      <c r="D1338" s="8" t="n">
        <v>170</v>
      </c>
      <c r="E1338" s="8" t="n">
        <v>80319.60999999987</v>
      </c>
      <c r="F1338" s="213" t="inlineStr">
        <is>
          <t>SERVIÇO LAVA JATO</t>
        </is>
      </c>
      <c r="G1338" s="172">
        <f>YEAR(A1338)</f>
        <v/>
      </c>
      <c r="H1338" s="214">
        <f>MONTH(A1338)</f>
        <v/>
      </c>
      <c r="I1338" s="179">
        <f>INDEX(mês[],Consolidado!H1338,2)</f>
        <v/>
      </c>
      <c r="J1338" s="179" t="inlineStr">
        <is>
          <t>ITAU</t>
        </is>
      </c>
      <c r="K1338" s="179" t="inlineStr">
        <is>
          <t>A IDEAL</t>
        </is>
      </c>
    </row>
    <row r="1339" hidden="1" s="180">
      <c r="A1339" s="17" t="n">
        <v>45709</v>
      </c>
      <c r="B1339" s="179" t="inlineStr">
        <is>
          <t>REPARCELAMENTO / CARTAO DE CREDITO - DESPESA CARTAO DE CREDITO  (100,00%);</t>
        </is>
      </c>
      <c r="C1339" s="8" t="n"/>
      <c r="D1339" s="8" t="n">
        <v>2942.71</v>
      </c>
      <c r="E1339" s="8" t="n">
        <v>77376.89999999986</v>
      </c>
      <c r="F1339" s="213" t="inlineStr">
        <is>
          <t xml:space="preserve">Parcelamento de Impostos Exercicio Anterior </t>
        </is>
      </c>
      <c r="G1339" s="172">
        <f>YEAR(A1339)</f>
        <v/>
      </c>
      <c r="H1339" s="214">
        <f>MONTH(A1339)</f>
        <v/>
      </c>
      <c r="I1339" s="179">
        <f>INDEX(mês[],Consolidado!H1339,2)</f>
        <v/>
      </c>
      <c r="J1339" s="179" t="inlineStr">
        <is>
          <t>ITAU</t>
        </is>
      </c>
      <c r="K1339" s="179" t="inlineStr">
        <is>
          <t>A IDEAL</t>
        </is>
      </c>
    </row>
    <row r="1340" hidden="1" s="180">
      <c r="A1340" s="17" t="n">
        <v>45709</v>
      </c>
      <c r="B1340" s="179" t="inlineStr">
        <is>
          <t>RITA DE CASSIA PEREIRA TELES - FERIAS  (100,00%);</t>
        </is>
      </c>
      <c r="C1340" s="8" t="n"/>
      <c r="D1340" s="8" t="n">
        <v>3536.14</v>
      </c>
      <c r="E1340" s="8" t="n">
        <v>73840.75999999986</v>
      </c>
      <c r="F1340" s="213" t="inlineStr">
        <is>
          <t xml:space="preserve">FERIAS </t>
        </is>
      </c>
      <c r="G1340" s="172">
        <f>YEAR(A1340)</f>
        <v/>
      </c>
      <c r="H1340" s="214">
        <f>MONTH(A1340)</f>
        <v/>
      </c>
      <c r="I1340" s="179">
        <f>INDEX(mês[],Consolidado!H1340,2)</f>
        <v/>
      </c>
      <c r="J1340" s="179" t="inlineStr">
        <is>
          <t>ITAU</t>
        </is>
      </c>
      <c r="K1340" s="179" t="inlineStr">
        <is>
          <t>A IDEAL</t>
        </is>
      </c>
    </row>
    <row r="1341" hidden="1" s="180">
      <c r="A1341" s="17" t="n">
        <v>45709</v>
      </c>
      <c r="B1341" s="179" t="inlineStr">
        <is>
          <t>ADRIEL SILVA DE SOUSA - FERIAS  (100,00%);</t>
        </is>
      </c>
      <c r="C1341" s="8" t="n"/>
      <c r="D1341" s="8" t="n">
        <v>3213.02</v>
      </c>
      <c r="E1341" s="8" t="n">
        <v>70627.73999999986</v>
      </c>
      <c r="F1341" s="213" t="inlineStr">
        <is>
          <t xml:space="preserve">FERIAS </t>
        </is>
      </c>
      <c r="G1341" s="172">
        <f>YEAR(A1341)</f>
        <v/>
      </c>
      <c r="H1341" s="214">
        <f>MONTH(A1341)</f>
        <v/>
      </c>
      <c r="I1341" s="179">
        <f>INDEX(mês[],Consolidado!H1341,2)</f>
        <v/>
      </c>
      <c r="J1341" s="179" t="inlineStr">
        <is>
          <t>ITAU</t>
        </is>
      </c>
      <c r="K1341" s="179" t="inlineStr">
        <is>
          <t>A IDEAL</t>
        </is>
      </c>
    </row>
    <row r="1342" hidden="1" s="180">
      <c r="A1342" s="17" t="n">
        <v>45709</v>
      </c>
      <c r="B1342" s="179" t="inlineStr">
        <is>
          <t>EDINALDO ARRUDA DA ROCHA - FERIAS  (100,00%);</t>
        </is>
      </c>
      <c r="C1342" s="8" t="n"/>
      <c r="D1342" s="8" t="n">
        <v>4479.89</v>
      </c>
      <c r="E1342" s="8" t="n">
        <v>66147.84999999986</v>
      </c>
      <c r="F1342" s="213" t="inlineStr">
        <is>
          <t xml:space="preserve">FERIAS </t>
        </is>
      </c>
      <c r="G1342" s="172">
        <f>YEAR(A1342)</f>
        <v/>
      </c>
      <c r="H1342" s="214">
        <f>MONTH(A1342)</f>
        <v/>
      </c>
      <c r="I1342" s="179">
        <f>INDEX(mês[],Consolidado!H1342,2)</f>
        <v/>
      </c>
      <c r="J1342" s="179" t="inlineStr">
        <is>
          <t>ITAU</t>
        </is>
      </c>
      <c r="K1342" s="179" t="inlineStr">
        <is>
          <t>A IDEAL</t>
        </is>
      </c>
    </row>
    <row r="1343" hidden="1" s="180">
      <c r="A1343" s="17" t="n">
        <v>45709</v>
      </c>
      <c r="B1343" s="179" t="inlineStr">
        <is>
          <t>NATALIA SILVEIRA CANEDO - PIX 34-148-025-0001-59 - ALIMENTAÇÃO ADM (100,00%);</t>
        </is>
      </c>
      <c r="C1343" s="8" t="n"/>
      <c r="D1343" s="8" t="n">
        <v>100</v>
      </c>
      <c r="E1343" s="8" t="n">
        <v>66047.84999999986</v>
      </c>
      <c r="F1343" s="213" t="inlineStr">
        <is>
          <t>ALIMENTAÇÃO ADM</t>
        </is>
      </c>
      <c r="G1343" s="172">
        <f>YEAR(A1343)</f>
        <v/>
      </c>
      <c r="H1343" s="214">
        <f>MONTH(A1343)</f>
        <v/>
      </c>
      <c r="I1343" s="179">
        <f>INDEX(mês[],Consolidado!H1343,2)</f>
        <v/>
      </c>
      <c r="J1343" s="179" t="inlineStr">
        <is>
          <t>ITAU</t>
        </is>
      </c>
      <c r="K1343" s="179" t="inlineStr">
        <is>
          <t>A IDEAL</t>
        </is>
      </c>
    </row>
    <row r="1344" hidden="1" s="180">
      <c r="A1344" s="17" t="n">
        <v>45709</v>
      </c>
      <c r="B1344" s="179" t="inlineStr">
        <is>
          <t>M. A. S. GOMES - HOTEL - PIX 07.062.068/0001-44 - HOTEL COLABORADORES  (100,00%);</t>
        </is>
      </c>
      <c r="C1344" s="8" t="n"/>
      <c r="D1344" s="8" t="n">
        <v>230</v>
      </c>
      <c r="E1344" s="8" t="n">
        <v>65817.84999999986</v>
      </c>
      <c r="F1344" s="213" t="inlineStr">
        <is>
          <t xml:space="preserve">HOTEL COLABORADORES </t>
        </is>
      </c>
      <c r="G1344" s="172">
        <f>YEAR(A1344)</f>
        <v/>
      </c>
      <c r="H1344" s="214">
        <f>MONTH(A1344)</f>
        <v/>
      </c>
      <c r="I1344" s="179">
        <f>INDEX(mês[],Consolidado!H1344,2)</f>
        <v/>
      </c>
      <c r="J1344" s="179" t="inlineStr">
        <is>
          <t>ITAU</t>
        </is>
      </c>
      <c r="K1344" s="179" t="inlineStr">
        <is>
          <t>A IDEAL</t>
        </is>
      </c>
    </row>
    <row r="1345" hidden="1" s="180">
      <c r="A1345" s="17" t="n">
        <v>45709</v>
      </c>
      <c r="B1345" s="179" t="inlineStr">
        <is>
          <t>ANTONIO ALONSO DA SILVA - MULTA RESCISORIAS FGTS (100,00%);</t>
        </is>
      </c>
      <c r="C1345" s="8" t="n"/>
      <c r="D1345" s="8" t="n">
        <v>5102.72</v>
      </c>
      <c r="E1345" s="8" t="n">
        <v>60715.12999999986</v>
      </c>
      <c r="F1345" s="213" t="inlineStr">
        <is>
          <t>MULTA RESCISORIAS FGTS</t>
        </is>
      </c>
      <c r="G1345" s="172">
        <f>YEAR(A1345)</f>
        <v/>
      </c>
      <c r="H1345" s="214">
        <f>MONTH(A1345)</f>
        <v/>
      </c>
      <c r="I1345" s="179">
        <f>INDEX(mês[],Consolidado!H1345,2)</f>
        <v/>
      </c>
      <c r="J1345" s="179" t="inlineStr">
        <is>
          <t>ITAU</t>
        </is>
      </c>
      <c r="K1345" s="179" t="inlineStr">
        <is>
          <t>A IDEAL</t>
        </is>
      </c>
    </row>
    <row r="1346" hidden="1" s="180">
      <c r="A1346" s="17" t="n">
        <v>45709</v>
      </c>
      <c r="B1346" s="179" t="inlineStr">
        <is>
          <t>IGOR VICENTE DA SILVA - ACERTO RESCISORIOS  (100,00%);</t>
        </is>
      </c>
      <c r="C1346" s="8" t="n"/>
      <c r="D1346" s="8" t="n">
        <v>2839.77</v>
      </c>
      <c r="E1346" s="8" t="n">
        <v>57875.35999999986</v>
      </c>
      <c r="F1346" s="213" t="inlineStr">
        <is>
          <t xml:space="preserve">ACERTO RESCISORIOS </t>
        </is>
      </c>
      <c r="G1346" s="172">
        <f>YEAR(A1346)</f>
        <v/>
      </c>
      <c r="H1346" s="214">
        <f>MONTH(A1346)</f>
        <v/>
      </c>
      <c r="I1346" s="179">
        <f>INDEX(mês[],Consolidado!H1346,2)</f>
        <v/>
      </c>
      <c r="J1346" s="179" t="inlineStr">
        <is>
          <t>ITAU</t>
        </is>
      </c>
      <c r="K1346" s="179" t="inlineStr">
        <is>
          <t>A IDEAL</t>
        </is>
      </c>
    </row>
    <row r="1347" hidden="1" s="180">
      <c r="A1347" s="17" t="n">
        <v>45709</v>
      </c>
      <c r="B1347" s="179" t="inlineStr">
        <is>
          <t>MATERIAIS GASTOS C/ INTEGRAÇÃO MOSAIC - REFEIÇÕES COLABORADORES (41,65%);
MATERIAS DE ESCRITORIO / PAPELARIA  (58,35%);</t>
        </is>
      </c>
      <c r="C1347" s="8" t="n"/>
      <c r="D1347" s="8" t="n">
        <v>223.99</v>
      </c>
      <c r="E1347" s="8" t="n">
        <v>57651.36999999986</v>
      </c>
      <c r="F1347" s="213" t="inlineStr">
        <is>
          <t>REFEIÇÕES COLABORADORES</t>
        </is>
      </c>
      <c r="G1347" s="172">
        <f>YEAR(A1347)</f>
        <v/>
      </c>
      <c r="H1347" s="214">
        <f>MONTH(A1347)</f>
        <v/>
      </c>
      <c r="I1347" s="179">
        <f>INDEX(mês[],Consolidado!H1347,2)</f>
        <v/>
      </c>
      <c r="J1347" s="179" t="inlineStr">
        <is>
          <t>ITAU</t>
        </is>
      </c>
      <c r="K1347" s="179" t="inlineStr">
        <is>
          <t>A IDEAL</t>
        </is>
      </c>
    </row>
    <row r="1348" hidden="1" s="180">
      <c r="A1348" s="17" t="n">
        <v>45709</v>
      </c>
      <c r="B1348" s="179" t="inlineStr">
        <is>
          <t>MATERIAIS GASTOS C/ INTEGRAÇÃO MOSAIC - REFEIÇÕES COLABORADORES (41,65%);
MATERIAS DE ESCRITORIO / PAPELARIA  (58,35%);</t>
        </is>
      </c>
      <c r="C1348" s="8" t="n"/>
      <c r="D1348" s="8" t="n">
        <v>313.81</v>
      </c>
      <c r="E1348" s="8" t="n">
        <v>57337.55999999987</v>
      </c>
      <c r="F1348" s="213" t="inlineStr">
        <is>
          <t xml:space="preserve">MATERIAS DE ESCRITORIO / PAPELARIA </t>
        </is>
      </c>
      <c r="G1348" s="172">
        <f>YEAR(A1348)</f>
        <v/>
      </c>
      <c r="H1348" s="214">
        <f>MONTH(A1348)</f>
        <v/>
      </c>
      <c r="I1348" s="179">
        <f>INDEX(mês[],Consolidado!H1348,2)</f>
        <v/>
      </c>
      <c r="J1348" s="179" t="inlineStr">
        <is>
          <t>ITAU</t>
        </is>
      </c>
      <c r="K1348" s="179" t="inlineStr">
        <is>
          <t>A IDEAL</t>
        </is>
      </c>
    </row>
    <row r="1349" hidden="1" s="180">
      <c r="A1349" s="17" t="n">
        <v>45709</v>
      </c>
      <c r="B1349" s="179" t="inlineStr">
        <is>
          <t>UBER MOACIR - SERVIÇO MOTOBOY / UBER  (100,00%);</t>
        </is>
      </c>
      <c r="C1349" s="8" t="n"/>
      <c r="D1349" s="8" t="n">
        <v>50</v>
      </c>
      <c r="E1349" s="8" t="n">
        <v>57287.55999999987</v>
      </c>
      <c r="F1349" s="213" t="inlineStr">
        <is>
          <t xml:space="preserve">SERVIÇO MOTOBOY / UBER </t>
        </is>
      </c>
      <c r="G1349" s="172">
        <f>YEAR(A1349)</f>
        <v/>
      </c>
      <c r="H1349" s="214">
        <f>MONTH(A1349)</f>
        <v/>
      </c>
      <c r="I1349" s="179">
        <f>INDEX(mês[],Consolidado!H1349,2)</f>
        <v/>
      </c>
      <c r="J1349" s="179" t="inlineStr">
        <is>
          <t>ITAU</t>
        </is>
      </c>
      <c r="K1349" s="179" t="inlineStr">
        <is>
          <t>A IDEAL</t>
        </is>
      </c>
    </row>
    <row r="1350" hidden="1" s="180">
      <c r="A1350" s="17" t="n">
        <v>45709</v>
      </c>
      <c r="B1350" s="179" t="inlineStr">
        <is>
          <t>GASTOS VIAGEM VALDMAR 24/02 A 28/02 - COMBUSTIVEL VEICULOS (80,58%);
HOTEL COLABORADORES  (14,38%);
REFEIÇÕES COLABORADORES (5,03%);</t>
        </is>
      </c>
      <c r="C1350" s="8" t="n"/>
      <c r="D1350" s="8" t="n">
        <v>2240.92</v>
      </c>
      <c r="E1350" s="8" t="n">
        <v>55046.63999999987</v>
      </c>
      <c r="F1350" s="213" t="inlineStr">
        <is>
          <t>COMBUSTIVEL VEICULOS</t>
        </is>
      </c>
      <c r="G1350" s="172">
        <f>YEAR(A1350)</f>
        <v/>
      </c>
      <c r="H1350" s="214">
        <f>MONTH(A1350)</f>
        <v/>
      </c>
      <c r="I1350" s="179">
        <f>INDEX(mês[],Consolidado!H1350,2)</f>
        <v/>
      </c>
      <c r="J1350" s="179" t="inlineStr">
        <is>
          <t>ITAU</t>
        </is>
      </c>
      <c r="K1350" s="179" t="inlineStr">
        <is>
          <t>A IDEAL</t>
        </is>
      </c>
    </row>
    <row r="1351" hidden="1" s="180">
      <c r="A1351" s="17" t="n">
        <v>45709</v>
      </c>
      <c r="B1351" s="179" t="inlineStr">
        <is>
          <t>GASTOS VIAGEM VALDMAR 24/02 A 28/02 - COMBUSTIVEL VEICULOS (80,58%);
HOTEL COLABORADORES  (14,38%);
REFEIÇÕES COLABORADORES (5,03%);</t>
        </is>
      </c>
      <c r="C1351" s="8" t="n"/>
      <c r="D1351" s="8" t="n">
        <v>399.9</v>
      </c>
      <c r="E1351" s="8" t="n">
        <v>54646.73999999987</v>
      </c>
      <c r="F1351" s="213" t="inlineStr">
        <is>
          <t xml:space="preserve">HOTEL COLABORADORES </t>
        </is>
      </c>
      <c r="G1351" s="172">
        <f>YEAR(A1351)</f>
        <v/>
      </c>
      <c r="H1351" s="214">
        <f>MONTH(A1351)</f>
        <v/>
      </c>
      <c r="I1351" s="179">
        <f>INDEX(mês[],Consolidado!H1351,2)</f>
        <v/>
      </c>
      <c r="J1351" s="179" t="inlineStr">
        <is>
          <t>ITAU</t>
        </is>
      </c>
      <c r="K1351" s="179" t="inlineStr">
        <is>
          <t>A IDEAL</t>
        </is>
      </c>
    </row>
    <row r="1352" hidden="1" s="180">
      <c r="A1352" s="17" t="n">
        <v>45709</v>
      </c>
      <c r="B1352" s="179" t="inlineStr">
        <is>
          <t>GASTOS VIAGEM VALDMAR 24/02 A 28/02 - COMBUSTIVEL VEICULOS (80,58%);
HOTEL COLABORADORES  (14,38%);
REFEIÇÕES COLABORADORES (5,03%);</t>
        </is>
      </c>
      <c r="C1352" s="8" t="n"/>
      <c r="D1352" s="8" t="n">
        <v>140.18</v>
      </c>
      <c r="E1352" s="8" t="n">
        <v>54506.55999999987</v>
      </c>
      <c r="F1352" s="213" t="inlineStr">
        <is>
          <t>REFEIÇÕES COLABORADORES</t>
        </is>
      </c>
      <c r="G1352" s="172">
        <f>YEAR(A1352)</f>
        <v/>
      </c>
      <c r="H1352" s="214">
        <f>MONTH(A1352)</f>
        <v/>
      </c>
      <c r="I1352" s="179">
        <f>INDEX(mês[],Consolidado!H1352,2)</f>
        <v/>
      </c>
      <c r="J1352" s="179" t="inlineStr">
        <is>
          <t>ITAU</t>
        </is>
      </c>
      <c r="K1352" s="179" t="inlineStr">
        <is>
          <t>A IDEAL</t>
        </is>
      </c>
    </row>
    <row r="1353" hidden="1" s="180">
      <c r="A1353" s="17" t="n">
        <v>45709</v>
      </c>
      <c r="B1353" s="179" t="inlineStr">
        <is>
          <t>REFEIÇÕES COLABORADORES - REFEIÇÕES COLABORADORES (100,00%);</t>
        </is>
      </c>
      <c r="C1353" s="8" t="n"/>
      <c r="D1353" s="8" t="n">
        <v>80</v>
      </c>
      <c r="E1353" s="8" t="n">
        <v>54426.55999999987</v>
      </c>
      <c r="F1353" s="213" t="inlineStr">
        <is>
          <t>REFEIÇÕES COLABORADORES</t>
        </is>
      </c>
      <c r="G1353" s="172">
        <f>YEAR(A1353)</f>
        <v/>
      </c>
      <c r="H1353" s="214">
        <f>MONTH(A1353)</f>
        <v/>
      </c>
      <c r="I1353" s="179">
        <f>INDEX(mês[],Consolidado!H1353,2)</f>
        <v/>
      </c>
      <c r="J1353" s="179" t="inlineStr">
        <is>
          <t>ITAU</t>
        </is>
      </c>
      <c r="K1353" s="179" t="inlineStr">
        <is>
          <t>A IDEAL</t>
        </is>
      </c>
    </row>
    <row r="1354" hidden="1" s="180">
      <c r="A1354" s="17" t="n">
        <v>45709</v>
      </c>
      <c r="B1354" s="179" t="inlineStr">
        <is>
          <t>AREIA P/ JATEAMENTO OBRA ETERNIT - ABRASIVOS (100,00%);</t>
        </is>
      </c>
      <c r="C1354" s="8" t="n"/>
      <c r="D1354" s="8" t="n">
        <v>1000</v>
      </c>
      <c r="E1354" s="8" t="n">
        <v>53426.55999999986</v>
      </c>
      <c r="F1354" s="213" t="inlineStr">
        <is>
          <t>ABRASIVOS</t>
        </is>
      </c>
      <c r="G1354" s="172">
        <f>YEAR(A1354)</f>
        <v/>
      </c>
      <c r="H1354" s="214">
        <f>MONTH(A1354)</f>
        <v/>
      </c>
      <c r="I1354" s="179">
        <f>INDEX(mês[],Consolidado!H1354,2)</f>
        <v/>
      </c>
      <c r="J1354" s="179" t="inlineStr">
        <is>
          <t>ITAU</t>
        </is>
      </c>
      <c r="K1354" s="179" t="inlineStr">
        <is>
          <t>A IDEAL</t>
        </is>
      </c>
    </row>
    <row r="1355" hidden="1" s="180">
      <c r="A1355" s="17" t="n">
        <v>45709</v>
      </c>
      <c r="B1355" s="179" t="inlineStr">
        <is>
          <t>MATERIAIS DE LIMPEZA ADM - MATERIAIS DE LIMPEZA / HIGIENE  (100,00%);</t>
        </is>
      </c>
      <c r="C1355" s="8" t="n"/>
      <c r="D1355" s="8" t="n">
        <v>78.22</v>
      </c>
      <c r="E1355" s="8" t="n">
        <v>53348.33999999986</v>
      </c>
      <c r="F1355" s="213" t="inlineStr">
        <is>
          <t xml:space="preserve">MATERIAIS DE LIMPEZA / HIGIENE </t>
        </is>
      </c>
      <c r="G1355" s="172">
        <f>YEAR(A1355)</f>
        <v/>
      </c>
      <c r="H1355" s="214">
        <f>MONTH(A1355)</f>
        <v/>
      </c>
      <c r="I1355" s="179">
        <f>INDEX(mês[],Consolidado!H1355,2)</f>
        <v/>
      </c>
      <c r="J1355" s="179" t="inlineStr">
        <is>
          <t>ITAU</t>
        </is>
      </c>
      <c r="K1355" s="179" t="inlineStr">
        <is>
          <t>A IDEAL</t>
        </is>
      </c>
    </row>
    <row r="1356" hidden="1" s="180">
      <c r="A1356" s="17" t="n">
        <v>45709</v>
      </c>
      <c r="B1356" s="179" t="inlineStr">
        <is>
          <t>MAQQS TREINAMENTOS LTDA - PIX (85) 9 9270-6090 - CURSOS / TREINAMENTOS  (100,00%);</t>
        </is>
      </c>
      <c r="C1356" s="8" t="n"/>
      <c r="D1356" s="8" t="n">
        <v>300</v>
      </c>
      <c r="E1356" s="8" t="n">
        <v>53048.33999999986</v>
      </c>
      <c r="F1356" s="213" t="inlineStr">
        <is>
          <t xml:space="preserve">CURSOS / TREINAMENTOS </t>
        </is>
      </c>
      <c r="G1356" s="172">
        <f>YEAR(A1356)</f>
        <v/>
      </c>
      <c r="H1356" s="214">
        <f>MONTH(A1356)</f>
        <v/>
      </c>
      <c r="I1356" s="179">
        <f>INDEX(mês[],Consolidado!H1356,2)</f>
        <v/>
      </c>
      <c r="J1356" s="179" t="inlineStr">
        <is>
          <t>ITAU</t>
        </is>
      </c>
      <c r="K1356" s="179" t="inlineStr">
        <is>
          <t>A IDEAL</t>
        </is>
      </c>
    </row>
    <row r="1357" hidden="1" s="180">
      <c r="A1357" s="17" t="n">
        <v>45709</v>
      </c>
      <c r="B1357" s="179" t="inlineStr">
        <is>
          <t>ANTONIO ALONSO DE  SOUSA MARTINS - MULTA RESCISORIAS FGTS (100,00%);</t>
        </is>
      </c>
      <c r="C1357" s="8" t="n"/>
      <c r="D1357" s="8" t="n">
        <v>2039.57</v>
      </c>
      <c r="E1357" s="8" t="n">
        <v>51008.76999999986</v>
      </c>
      <c r="F1357" s="213" t="inlineStr">
        <is>
          <t>MULTA RESCISORIAS FGTS</t>
        </is>
      </c>
      <c r="G1357" s="172">
        <f>YEAR(A1357)</f>
        <v/>
      </c>
      <c r="H1357" s="214">
        <f>MONTH(A1357)</f>
        <v/>
      </c>
      <c r="I1357" s="179">
        <f>INDEX(mês[],Consolidado!H1357,2)</f>
        <v/>
      </c>
      <c r="J1357" s="179" t="inlineStr">
        <is>
          <t>ITAU</t>
        </is>
      </c>
      <c r="K1357" s="179" t="inlineStr">
        <is>
          <t>A IDEAL</t>
        </is>
      </c>
    </row>
    <row r="1358" hidden="1" s="180">
      <c r="A1358" s="17" t="n">
        <v>45709</v>
      </c>
      <c r="B1358" s="179" t="inlineStr">
        <is>
          <t>LOCAÇÃO COMPRESSOR REF. 01/01 A 31/01 - LOCAÇÃO COMPRESSORES (100,00%);</t>
        </is>
      </c>
      <c r="C1358" s="8" t="n"/>
      <c r="D1358" s="8" t="n">
        <v>28500</v>
      </c>
      <c r="E1358" s="8" t="n">
        <v>22508.76999999986</v>
      </c>
      <c r="F1358" s="213" t="inlineStr">
        <is>
          <t>LOCAÇÃO COMPRESSORES</t>
        </is>
      </c>
      <c r="G1358" s="172">
        <f>YEAR(A1358)</f>
        <v/>
      </c>
      <c r="H1358" s="214">
        <f>MONTH(A1358)</f>
        <v/>
      </c>
      <c r="I1358" s="179">
        <f>INDEX(mês[],Consolidado!H1358,2)</f>
        <v/>
      </c>
      <c r="J1358" s="179" t="inlineStr">
        <is>
          <t>ITAU</t>
        </is>
      </c>
      <c r="K1358" s="179" t="inlineStr">
        <is>
          <t>A IDEAL</t>
        </is>
      </c>
    </row>
    <row r="1359" hidden="1" s="180">
      <c r="A1359" s="17" t="n">
        <v>45712</v>
      </c>
      <c r="B1359" s="179" t="inlineStr">
        <is>
          <t>CONTRATO INFORMATICA ALEX - SISTEMA / SERVIDOR  (100,00%);</t>
        </is>
      </c>
      <c r="C1359" s="8" t="n"/>
      <c r="D1359" s="8" t="n">
        <v>500</v>
      </c>
      <c r="E1359" s="8" t="n">
        <v>22008.76999999986</v>
      </c>
      <c r="F1359" s="213" t="inlineStr">
        <is>
          <t xml:space="preserve">SISTEMA / SERVIDOR </t>
        </is>
      </c>
      <c r="G1359" s="172">
        <f>YEAR(A1359)</f>
        <v/>
      </c>
      <c r="H1359" s="214">
        <f>MONTH(A1359)</f>
        <v/>
      </c>
      <c r="I1359" s="179">
        <f>INDEX(mês[],Consolidado!H1359,2)</f>
        <v/>
      </c>
      <c r="J1359" s="179" t="inlineStr">
        <is>
          <t>ITAU</t>
        </is>
      </c>
      <c r="K1359" s="179" t="inlineStr">
        <is>
          <t>A IDEAL</t>
        </is>
      </c>
    </row>
    <row r="1360" hidden="1" s="180">
      <c r="A1360" s="17" t="n">
        <v>45712</v>
      </c>
      <c r="B1360" s="179" t="inlineStr">
        <is>
          <t>CLEVELAND C. LUCENA JR - PIX 002.178.061-71 - FRETE MATERIAIS E EQUIPAMENTOS (100,00%);</t>
        </is>
      </c>
      <c r="C1360" s="8" t="n"/>
      <c r="D1360" s="8" t="n">
        <v>2190.2</v>
      </c>
      <c r="E1360" s="8" t="n">
        <v>19818.56999999986</v>
      </c>
      <c r="F1360" s="213" t="inlineStr">
        <is>
          <t>FRETE MATERIAIS E EQUIPAMENTOS</t>
        </is>
      </c>
      <c r="G1360" s="172">
        <f>YEAR(A1360)</f>
        <v/>
      </c>
      <c r="H1360" s="214">
        <f>MONTH(A1360)</f>
        <v/>
      </c>
      <c r="I1360" s="179">
        <f>INDEX(mês[],Consolidado!H1360,2)</f>
        <v/>
      </c>
      <c r="J1360" s="179" t="inlineStr">
        <is>
          <t>ITAU</t>
        </is>
      </c>
      <c r="K1360" s="179" t="inlineStr">
        <is>
          <t>A IDEAL</t>
        </is>
      </c>
    </row>
    <row r="1361" hidden="1" s="180">
      <c r="A1361" s="17" t="n">
        <v>45712</v>
      </c>
      <c r="B1361" s="179" t="inlineStr">
        <is>
          <t>TRANSCLARA LTDA - PIX 12.967.276/0001-22 - TRANSPORTE DE COLABORADORES  (100,00%);</t>
        </is>
      </c>
      <c r="C1361" s="8" t="n"/>
      <c r="D1361" s="8" t="n">
        <v>580</v>
      </c>
      <c r="E1361" s="8" t="n">
        <v>19238.56999999986</v>
      </c>
      <c r="F1361" s="213" t="inlineStr">
        <is>
          <t xml:space="preserve">TRANSPORTE DE COLABORADORES </t>
        </is>
      </c>
      <c r="G1361" s="172">
        <f>YEAR(A1361)</f>
        <v/>
      </c>
      <c r="H1361" s="214">
        <f>MONTH(A1361)</f>
        <v/>
      </c>
      <c r="I1361" s="179">
        <f>INDEX(mês[],Consolidado!H1361,2)</f>
        <v/>
      </c>
      <c r="J1361" s="179" t="inlineStr">
        <is>
          <t>ITAU</t>
        </is>
      </c>
      <c r="K1361" s="179" t="inlineStr">
        <is>
          <t>A IDEAL</t>
        </is>
      </c>
    </row>
    <row r="1362" hidden="1" s="180">
      <c r="A1362" s="17" t="n">
        <v>45712</v>
      </c>
      <c r="B1362" s="179" t="inlineStr">
        <is>
          <t>REFEIÇÕES COLABORADORES - REFEIÇÕES COLABORADORES (100,00%);</t>
        </is>
      </c>
      <c r="C1362" s="8" t="n"/>
      <c r="D1362" s="8" t="n">
        <v>80</v>
      </c>
      <c r="E1362" s="8" t="n">
        <v>19158.56999999986</v>
      </c>
      <c r="F1362" s="213" t="inlineStr">
        <is>
          <t>REFEIÇÕES COLABORADORES</t>
        </is>
      </c>
      <c r="G1362" s="172">
        <f>YEAR(A1362)</f>
        <v/>
      </c>
      <c r="H1362" s="214">
        <f>MONTH(A1362)</f>
        <v/>
      </c>
      <c r="I1362" s="179">
        <f>INDEX(mês[],Consolidado!H1362,2)</f>
        <v/>
      </c>
      <c r="J1362" s="179" t="inlineStr">
        <is>
          <t>ITAU</t>
        </is>
      </c>
      <c r="K1362" s="179" t="inlineStr">
        <is>
          <t>A IDEAL</t>
        </is>
      </c>
    </row>
    <row r="1363" hidden="1" s="180">
      <c r="A1363" s="17" t="n">
        <v>45712</v>
      </c>
      <c r="B1363" s="179" t="inlineStr">
        <is>
          <t>RSK LOCAÇÃO - PIX rsklocacoes@hotmail.com - LOCAÇÃO MUNCK / GUINDASTES (100,00%);</t>
        </is>
      </c>
      <c r="C1363" s="8" t="n"/>
      <c r="D1363" s="8" t="n">
        <v>1400</v>
      </c>
      <c r="E1363" s="8" t="n">
        <v>17758.56999999986</v>
      </c>
      <c r="F1363" s="213" t="inlineStr">
        <is>
          <t>LOCAÇÃO MUNCK / GUINDASTES</t>
        </is>
      </c>
      <c r="G1363" s="172">
        <f>YEAR(A1363)</f>
        <v/>
      </c>
      <c r="H1363" s="214">
        <f>MONTH(A1363)</f>
        <v/>
      </c>
      <c r="I1363" s="179">
        <f>INDEX(mês[],Consolidado!H1363,2)</f>
        <v/>
      </c>
      <c r="J1363" s="179" t="inlineStr">
        <is>
          <t>ITAU</t>
        </is>
      </c>
      <c r="K1363" s="179" t="inlineStr">
        <is>
          <t>A IDEAL</t>
        </is>
      </c>
    </row>
    <row r="1364" hidden="1" s="180">
      <c r="A1364" s="17" t="n">
        <v>45712</v>
      </c>
      <c r="B1364" s="179" t="inlineStr">
        <is>
          <t>LOCAÇÃO FIAT MOBI 5 DIAS - LOCAÇAO VEICULOS  (100,00%);</t>
        </is>
      </c>
      <c r="C1364" s="8" t="n"/>
      <c r="D1364" s="8" t="n">
        <v>1350</v>
      </c>
      <c r="E1364" s="8" t="n">
        <v>16408.56999999986</v>
      </c>
      <c r="F1364" s="213" t="inlineStr">
        <is>
          <t xml:space="preserve">LOCAÇAO VEICULOS </t>
        </is>
      </c>
      <c r="G1364" s="172">
        <f>YEAR(A1364)</f>
        <v/>
      </c>
      <c r="H1364" s="214">
        <f>MONTH(A1364)</f>
        <v/>
      </c>
      <c r="I1364" s="179">
        <f>INDEX(mês[],Consolidado!H1364,2)</f>
        <v/>
      </c>
      <c r="J1364" s="179" t="inlineStr">
        <is>
          <t>ITAU</t>
        </is>
      </c>
      <c r="K1364" s="179" t="inlineStr">
        <is>
          <t>A IDEAL</t>
        </is>
      </c>
    </row>
    <row r="1365" hidden="1" s="180">
      <c r="A1365" s="17" t="n">
        <v>45712</v>
      </c>
      <c r="B1365" s="179" t="inlineStr">
        <is>
          <t>PLOTAGEM ONIBOS SCANEAR - ENTRADA - SERVIÇO PLOTAGEM / ADESIVO / PLACAS / CRACHAS  (100,00%);</t>
        </is>
      </c>
      <c r="C1365" s="8" t="n"/>
      <c r="D1365" s="8" t="n">
        <v>3000</v>
      </c>
      <c r="E1365" s="8" t="n">
        <v>13408.56999999986</v>
      </c>
      <c r="F1365" s="213" t="inlineStr">
        <is>
          <t xml:space="preserve">SERVIÇO PLOTAGEM / ADESIVO / PLACAS / CRACHAS </t>
        </is>
      </c>
      <c r="G1365" s="172">
        <f>YEAR(A1365)</f>
        <v/>
      </c>
      <c r="H1365" s="214">
        <f>MONTH(A1365)</f>
        <v/>
      </c>
      <c r="I1365" s="179">
        <f>INDEX(mês[],Consolidado!H1365,2)</f>
        <v/>
      </c>
      <c r="J1365" s="179" t="inlineStr">
        <is>
          <t>ITAU</t>
        </is>
      </c>
      <c r="K1365" s="179" t="inlineStr">
        <is>
          <t>A IDEAL</t>
        </is>
      </c>
    </row>
    <row r="1366" hidden="1" s="180">
      <c r="A1366" s="17" t="n">
        <v>45712</v>
      </c>
      <c r="B1366" s="179" t="inlineStr">
        <is>
          <t>MARIA DA FE VIDAL PASCOA - PIX 07.430.239/0004-93 - COMBUSTIVEL VEICULOS (100,00%);</t>
        </is>
      </c>
      <c r="C1366" s="8" t="n"/>
      <c r="D1366" s="8" t="n">
        <v>1000</v>
      </c>
      <c r="E1366" s="8" t="n">
        <v>12408.56999999986</v>
      </c>
      <c r="F1366" s="213" t="inlineStr">
        <is>
          <t>COMBUSTIVEL VEICULOS</t>
        </is>
      </c>
      <c r="G1366" s="172">
        <f>YEAR(A1366)</f>
        <v/>
      </c>
      <c r="H1366" s="214">
        <f>MONTH(A1366)</f>
        <v/>
      </c>
      <c r="I1366" s="179">
        <f>INDEX(mês[],Consolidado!H1366,2)</f>
        <v/>
      </c>
      <c r="J1366" s="179" t="inlineStr">
        <is>
          <t>ITAU</t>
        </is>
      </c>
      <c r="K1366" s="179" t="inlineStr">
        <is>
          <t>A IDEAL</t>
        </is>
      </c>
    </row>
    <row r="1367" hidden="1" s="180">
      <c r="A1367" s="17" t="n">
        <v>45712</v>
      </c>
      <c r="B1367" s="179" t="inlineStr">
        <is>
          <t>REFEIÇÕES COLABORADORES AABA - REFEIÇÕES COLABORADORES (100,00%);</t>
        </is>
      </c>
      <c r="C1367" s="8" t="n"/>
      <c r="D1367" s="8" t="n">
        <v>307.5</v>
      </c>
      <c r="E1367" s="8" t="n">
        <v>12101.06999999986</v>
      </c>
      <c r="F1367" s="213" t="inlineStr">
        <is>
          <t>REFEIÇÕES COLABORADORES</t>
        </is>
      </c>
      <c r="G1367" s="172">
        <f>YEAR(A1367)</f>
        <v/>
      </c>
      <c r="H1367" s="214">
        <f>MONTH(A1367)</f>
        <v/>
      </c>
      <c r="I1367" s="179">
        <f>INDEX(mês[],Consolidado!H1367,2)</f>
        <v/>
      </c>
      <c r="J1367" s="179" t="inlineStr">
        <is>
          <t>ITAU</t>
        </is>
      </c>
      <c r="K1367" s="179" t="inlineStr">
        <is>
          <t>A IDEAL</t>
        </is>
      </c>
    </row>
    <row r="1368" hidden="1" s="180">
      <c r="A1368" s="17" t="n">
        <v>45712</v>
      </c>
      <c r="B1368" s="179" t="inlineStr">
        <is>
          <t>PLOART IMPRESSÃO DIGITAL - PIX (62) 9 8557-0346 - SERVIÇO PLOTAGEM / ADESIVO / PLACAS / CRACHAS  (100,00%);</t>
        </is>
      </c>
      <c r="C1368" s="8" t="n"/>
      <c r="D1368" s="8" t="n">
        <v>30</v>
      </c>
      <c r="E1368" s="8" t="n">
        <v>12071.06999999986</v>
      </c>
      <c r="F1368" s="213" t="inlineStr">
        <is>
          <t xml:space="preserve">SERVIÇO PLOTAGEM / ADESIVO / PLACAS / CRACHAS </t>
        </is>
      </c>
      <c r="G1368" s="172">
        <f>YEAR(A1368)</f>
        <v/>
      </c>
      <c r="H1368" s="214">
        <f>MONTH(A1368)</f>
        <v/>
      </c>
      <c r="I1368" s="179">
        <f>INDEX(mês[],Consolidado!H1368,2)</f>
        <v/>
      </c>
      <c r="J1368" s="179" t="inlineStr">
        <is>
          <t>ITAU</t>
        </is>
      </c>
      <c r="K1368" s="179" t="inlineStr">
        <is>
          <t>A IDEAL</t>
        </is>
      </c>
    </row>
    <row r="1369" hidden="1" s="180">
      <c r="A1369" s="17" t="n">
        <v>45712</v>
      </c>
      <c r="B1369" s="179" t="inlineStr">
        <is>
          <t>LIMPEZA ESCRITÓRIO - SERVIÇO LIMPEZA ALOJAMENTO/ESCRITORIO (100,00%);</t>
        </is>
      </c>
      <c r="C1369" s="8" t="n"/>
      <c r="D1369" s="8" t="n">
        <v>600</v>
      </c>
      <c r="E1369" s="8" t="n">
        <v>11471.06999999986</v>
      </c>
      <c r="F1369" s="213" t="inlineStr">
        <is>
          <t>SERVIÇO LIMPEZA ALOJAMENTO/ESCRITORIO</t>
        </is>
      </c>
      <c r="G1369" s="172">
        <f>YEAR(A1369)</f>
        <v/>
      </c>
      <c r="H1369" s="214">
        <f>MONTH(A1369)</f>
        <v/>
      </c>
      <c r="I1369" s="179">
        <f>INDEX(mês[],Consolidado!H1369,2)</f>
        <v/>
      </c>
      <c r="J1369" s="179" t="inlineStr">
        <is>
          <t>ITAU</t>
        </is>
      </c>
      <c r="K1369" s="179" t="inlineStr">
        <is>
          <t>A IDEAL</t>
        </is>
      </c>
    </row>
    <row r="1370" hidden="1" s="180">
      <c r="A1370" s="17" t="n">
        <v>45712</v>
      </c>
      <c r="B1370" s="179" t="inlineStr">
        <is>
          <t>TRANSFERÊNCIA ENTRE BANCOS ITAÚ ANDAIMES X ITAÚ - Transferência entre Bancos (100,00%);</t>
        </is>
      </c>
      <c r="C1370" s="8" t="n">
        <v>41400</v>
      </c>
      <c r="E1370" s="8" t="n">
        <v>52871.06999999986</v>
      </c>
      <c r="F1370" s="213" t="inlineStr">
        <is>
          <t>Transferência Recebida</t>
        </is>
      </c>
      <c r="G1370" s="172">
        <f>YEAR(A1370)</f>
        <v/>
      </c>
      <c r="H1370" s="214">
        <f>MONTH(A1370)</f>
        <v/>
      </c>
      <c r="I1370" s="179">
        <f>INDEX(mês[],Consolidado!H1370,2)</f>
        <v/>
      </c>
      <c r="J1370" s="179" t="inlineStr">
        <is>
          <t>ITAU</t>
        </is>
      </c>
      <c r="K1370" s="179" t="inlineStr">
        <is>
          <t>A IDEAL</t>
        </is>
      </c>
    </row>
    <row r="1371" hidden="1" s="180">
      <c r="A1371" s="17" t="n">
        <v>45712</v>
      </c>
      <c r="B1371" s="179" t="inlineStr">
        <is>
          <t>COMPRA OROCH - PLACA RTP 7H45 - COMPRA DE VEICULO  (100,00%);</t>
        </is>
      </c>
      <c r="C1371" s="8" t="n"/>
      <c r="D1371" s="8" t="n">
        <v>41400</v>
      </c>
      <c r="E1371" s="8" t="n">
        <v>11471.06999999986</v>
      </c>
      <c r="F1371" s="213" t="inlineStr">
        <is>
          <t>Compra de Veiculo</t>
        </is>
      </c>
      <c r="G1371" s="172">
        <f>YEAR(A1371)</f>
        <v/>
      </c>
      <c r="H1371" s="214">
        <f>MONTH(A1371)</f>
        <v/>
      </c>
      <c r="I1371" s="179">
        <f>INDEX(mês[],Consolidado!H1371,2)</f>
        <v/>
      </c>
      <c r="J1371" s="179" t="inlineStr">
        <is>
          <t>ITAU</t>
        </is>
      </c>
      <c r="K1371" s="179" t="inlineStr">
        <is>
          <t>A IDEAL</t>
        </is>
      </c>
    </row>
    <row r="1372" hidden="1" s="180">
      <c r="A1372" s="17" t="n">
        <v>45712</v>
      </c>
      <c r="B1372" s="179" t="inlineStr">
        <is>
          <t>CONSULTA SINISTRO OROCH - DESPACHANTE (100,00%);</t>
        </is>
      </c>
      <c r="C1372" s="8" t="n"/>
      <c r="D1372" s="8" t="n">
        <v>100</v>
      </c>
      <c r="E1372" s="8" t="n">
        <v>11371.06999999986</v>
      </c>
      <c r="F1372" s="213" t="inlineStr">
        <is>
          <t>DESPACHANTE</t>
        </is>
      </c>
      <c r="G1372" s="172">
        <f>YEAR(A1372)</f>
        <v/>
      </c>
      <c r="H1372" s="214">
        <f>MONTH(A1372)</f>
        <v/>
      </c>
      <c r="I1372" s="179">
        <f>INDEX(mês[],Consolidado!H1372,2)</f>
        <v/>
      </c>
      <c r="J1372" s="179" t="inlineStr">
        <is>
          <t>ITAU</t>
        </is>
      </c>
      <c r="K1372" s="179" t="inlineStr">
        <is>
          <t>A IDEAL</t>
        </is>
      </c>
    </row>
    <row r="1373" hidden="1" s="180">
      <c r="A1373" s="17" t="n">
        <v>45712</v>
      </c>
      <c r="B1373" s="179" t="inlineStr">
        <is>
          <t>DESPESAS FORD K - MANUTENÇÃO/PEÇAS  VEICULOS (100,00%);</t>
        </is>
      </c>
      <c r="C1373" s="8" t="n"/>
      <c r="D1373" s="8" t="n">
        <v>300</v>
      </c>
      <c r="E1373" s="8" t="n">
        <v>11071.06999999986</v>
      </c>
      <c r="F1373" s="213" t="inlineStr">
        <is>
          <t>MANUTENÇÃO/PEÇAS  VEICULOS</t>
        </is>
      </c>
      <c r="G1373" s="172">
        <f>YEAR(A1373)</f>
        <v/>
      </c>
      <c r="H1373" s="214">
        <f>MONTH(A1373)</f>
        <v/>
      </c>
      <c r="I1373" s="179">
        <f>INDEX(mês[],Consolidado!H1373,2)</f>
        <v/>
      </c>
      <c r="J1373" s="179" t="inlineStr">
        <is>
          <t>ITAU</t>
        </is>
      </c>
      <c r="K1373" s="179" t="inlineStr">
        <is>
          <t>A IDEAL</t>
        </is>
      </c>
    </row>
    <row r="1374" hidden="1" s="180">
      <c r="A1374" s="17" t="n">
        <v>45712</v>
      </c>
      <c r="B1374" s="179" t="inlineStr">
        <is>
          <t>REQUERIMENTO DE MULTAS - DESPACHANTE (100,00%);</t>
        </is>
      </c>
      <c r="C1374" s="8" t="n"/>
      <c r="D1374" s="8" t="n">
        <v>300</v>
      </c>
      <c r="E1374" s="8" t="n">
        <v>10771.06999999986</v>
      </c>
      <c r="F1374" s="213" t="inlineStr">
        <is>
          <t>DESPACHANTE</t>
        </is>
      </c>
      <c r="G1374" s="172">
        <f>YEAR(A1374)</f>
        <v/>
      </c>
      <c r="H1374" s="214">
        <f>MONTH(A1374)</f>
        <v/>
      </c>
      <c r="I1374" s="179">
        <f>INDEX(mês[],Consolidado!H1374,2)</f>
        <v/>
      </c>
      <c r="J1374" s="179" t="inlineStr">
        <is>
          <t>ITAU</t>
        </is>
      </c>
      <c r="K1374" s="179" t="inlineStr">
        <is>
          <t>A IDEAL</t>
        </is>
      </c>
    </row>
    <row r="1375" hidden="1" s="180">
      <c r="A1375" s="17" t="n">
        <v>45713</v>
      </c>
      <c r="B1375" s="179" t="inlineStr">
        <is>
          <t>PLANO SAÚDE REF. MÊS 02/2025 - PLANO DE SAUDE  (100,00%);</t>
        </is>
      </c>
      <c r="C1375" s="8" t="n"/>
      <c r="D1375" s="8" t="n">
        <v>8012.76</v>
      </c>
      <c r="E1375" s="8" t="n">
        <v>2758.309999999861</v>
      </c>
      <c r="F1375" s="213" t="inlineStr">
        <is>
          <t xml:space="preserve">PLANO DE SAUDE </t>
        </is>
      </c>
      <c r="G1375" s="172">
        <f>YEAR(A1375)</f>
        <v/>
      </c>
      <c r="H1375" s="214">
        <f>MONTH(A1375)</f>
        <v/>
      </c>
      <c r="I1375" s="179">
        <f>INDEX(mês[],Consolidado!H1375,2)</f>
        <v/>
      </c>
      <c r="J1375" s="179" t="inlineStr">
        <is>
          <t>ITAU</t>
        </is>
      </c>
      <c r="K1375" s="179" t="inlineStr">
        <is>
          <t>A IDEAL</t>
        </is>
      </c>
    </row>
    <row r="1376" hidden="1" s="180">
      <c r="A1376" s="17" t="n">
        <v>45713</v>
      </c>
      <c r="B1376" s="179" t="inlineStr">
        <is>
          <t>SEGURO DE VIDA REF. MÊS 01/2025 - SEGUROS DE VIDA  (100,00%);</t>
        </is>
      </c>
      <c r="C1376" s="8" t="n"/>
      <c r="D1376" s="8" t="n">
        <v>1725.18</v>
      </c>
      <c r="E1376" s="8" t="n">
        <v>1033.129999999861</v>
      </c>
      <c r="F1376" s="213" t="inlineStr">
        <is>
          <t xml:space="preserve">SEGUROS DE VIDA </t>
        </is>
      </c>
      <c r="G1376" s="172">
        <f>YEAR(A1376)</f>
        <v/>
      </c>
      <c r="H1376" s="214">
        <f>MONTH(A1376)</f>
        <v/>
      </c>
      <c r="I1376" s="179">
        <f>INDEX(mês[],Consolidado!H1376,2)</f>
        <v/>
      </c>
      <c r="J1376" s="179" t="inlineStr">
        <is>
          <t>ITAU</t>
        </is>
      </c>
      <c r="K1376" s="179" t="inlineStr">
        <is>
          <t>A IDEAL</t>
        </is>
      </c>
    </row>
    <row r="1377" hidden="1" s="180">
      <c r="A1377" s="17" t="n">
        <v>45713</v>
      </c>
      <c r="B1377" s="179" t="inlineStr">
        <is>
          <t>RESTAURANTE MARINA - PIX 50.531.065/0001-31 - REFEIÇÕES COLABORADORES (100,00%);</t>
        </is>
      </c>
      <c r="C1377" s="8" t="n"/>
      <c r="D1377" s="8" t="n">
        <v>3380.5</v>
      </c>
      <c r="E1377" s="8" t="n">
        <v>-2347.370000000139</v>
      </c>
      <c r="F1377" s="213" t="inlineStr">
        <is>
          <t>REFEIÇÕES COLABORADORES</t>
        </is>
      </c>
      <c r="G1377" s="172">
        <f>YEAR(A1377)</f>
        <v/>
      </c>
      <c r="H1377" s="214">
        <f>MONTH(A1377)</f>
        <v/>
      </c>
      <c r="I1377" s="179">
        <f>INDEX(mês[],Consolidado!H1377,2)</f>
        <v/>
      </c>
      <c r="J1377" s="179" t="inlineStr">
        <is>
          <t>ITAU</t>
        </is>
      </c>
      <c r="K1377" s="179" t="inlineStr">
        <is>
          <t>A IDEAL</t>
        </is>
      </c>
    </row>
    <row r="1378" hidden="1" s="180">
      <c r="A1378" s="17" t="n">
        <v>45713</v>
      </c>
      <c r="B1378" s="179" t="inlineStr">
        <is>
          <t>PIS REF. MÊS 01/2025 - PIS (100,00%);</t>
        </is>
      </c>
      <c r="C1378" s="8" t="n"/>
      <c r="D1378" s="8" t="n">
        <v>4219.23</v>
      </c>
      <c r="E1378" s="8" t="n">
        <v>-6566.600000000139</v>
      </c>
      <c r="F1378" s="213" t="inlineStr">
        <is>
          <t>PIS</t>
        </is>
      </c>
      <c r="G1378" s="172">
        <f>YEAR(A1378)</f>
        <v/>
      </c>
      <c r="H1378" s="214">
        <f>MONTH(A1378)</f>
        <v/>
      </c>
      <c r="I1378" s="179">
        <f>INDEX(mês[],Consolidado!H1378,2)</f>
        <v/>
      </c>
      <c r="J1378" s="179" t="inlineStr">
        <is>
          <t>ITAU</t>
        </is>
      </c>
      <c r="K1378" s="179" t="inlineStr">
        <is>
          <t>A IDEAL</t>
        </is>
      </c>
    </row>
    <row r="1379" hidden="1" s="180">
      <c r="A1379" s="17" t="n">
        <v>45713</v>
      </c>
      <c r="B1379" s="179" t="inlineStr">
        <is>
          <t>COFINS REF. MÊS 01/2025 - COFINS  (100,00%);</t>
        </is>
      </c>
      <c r="C1379" s="8" t="n"/>
      <c r="D1379" s="8" t="n">
        <v>19473.36</v>
      </c>
      <c r="E1379" s="8" t="n">
        <v>-26039.96000000014</v>
      </c>
      <c r="F1379" s="213" t="inlineStr">
        <is>
          <t xml:space="preserve">COFINS </t>
        </is>
      </c>
      <c r="G1379" s="172">
        <f>YEAR(A1379)</f>
        <v/>
      </c>
      <c r="H1379" s="214">
        <f>MONTH(A1379)</f>
        <v/>
      </c>
      <c r="I1379" s="179">
        <f>INDEX(mês[],Consolidado!H1379,2)</f>
        <v/>
      </c>
      <c r="J1379" s="179" t="inlineStr">
        <is>
          <t>ITAU</t>
        </is>
      </c>
      <c r="K1379" s="179" t="inlineStr">
        <is>
          <t>A IDEAL</t>
        </is>
      </c>
    </row>
    <row r="1380" hidden="1" s="180">
      <c r="A1380" s="17" t="n">
        <v>45713</v>
      </c>
      <c r="B1380" s="179" t="inlineStr">
        <is>
          <t>EDIVALDO FERNANDES DA COSTA BRANCO - PIX 815.412.011-91 - SEGUROS DE VEICULOS  (100,00%);</t>
        </is>
      </c>
      <c r="C1380" s="8" t="n"/>
      <c r="D1380" s="8" t="n">
        <v>400</v>
      </c>
      <c r="E1380" s="8" t="n">
        <v>-26439.96000000014</v>
      </c>
      <c r="F1380" s="213" t="inlineStr">
        <is>
          <t xml:space="preserve">SEGUROS DE VEICULOS </t>
        </is>
      </c>
      <c r="G1380" s="172">
        <f>YEAR(A1380)</f>
        <v/>
      </c>
      <c r="H1380" s="214">
        <f>MONTH(A1380)</f>
        <v/>
      </c>
      <c r="I1380" s="179">
        <f>INDEX(mês[],Consolidado!H1380,2)</f>
        <v/>
      </c>
      <c r="J1380" s="179" t="inlineStr">
        <is>
          <t>ITAU</t>
        </is>
      </c>
      <c r="K1380" s="179" t="inlineStr">
        <is>
          <t>A IDEAL</t>
        </is>
      </c>
    </row>
    <row r="1381" hidden="1" s="180">
      <c r="A1381" s="17" t="n">
        <v>45713</v>
      </c>
      <c r="B1381" s="179" t="inlineStr">
        <is>
          <t>REFEIÇÕES COLABORADORES - REFEIÇÕES COLABORADORES (100,00%);</t>
        </is>
      </c>
      <c r="C1381" s="8" t="n"/>
      <c r="D1381" s="8" t="n">
        <v>80</v>
      </c>
      <c r="E1381" s="8" t="n">
        <v>-26519.96000000014</v>
      </c>
      <c r="F1381" s="213" t="inlineStr">
        <is>
          <t>REFEIÇÕES COLABORADORES</t>
        </is>
      </c>
      <c r="G1381" s="172">
        <f>YEAR(A1381)</f>
        <v/>
      </c>
      <c r="H1381" s="214">
        <f>MONTH(A1381)</f>
        <v/>
      </c>
      <c r="I1381" s="179">
        <f>INDEX(mês[],Consolidado!H1381,2)</f>
        <v/>
      </c>
      <c r="J1381" s="179" t="inlineStr">
        <is>
          <t>ITAU</t>
        </is>
      </c>
      <c r="K1381" s="179" t="inlineStr">
        <is>
          <t>A IDEAL</t>
        </is>
      </c>
    </row>
    <row r="1382" hidden="1" s="180">
      <c r="A1382" s="17" t="n">
        <v>45713</v>
      </c>
      <c r="B1382" s="179" t="inlineStr">
        <is>
          <t>SABOR MINEIRO - PIX 27.585.336/0001-10 - REFEIÇÕES COLABORADORES (100,00%);</t>
        </is>
      </c>
      <c r="C1382" s="8" t="n"/>
      <c r="D1382" s="8" t="n">
        <v>989</v>
      </c>
      <c r="E1382" s="8" t="n">
        <v>-27508.96000000014</v>
      </c>
      <c r="F1382" s="213" t="inlineStr">
        <is>
          <t>REFEIÇÕES COLABORADORES</t>
        </is>
      </c>
      <c r="G1382" s="172">
        <f>YEAR(A1382)</f>
        <v/>
      </c>
      <c r="H1382" s="214">
        <f>MONTH(A1382)</f>
        <v/>
      </c>
      <c r="I1382" s="179">
        <f>INDEX(mês[],Consolidado!H1382,2)</f>
        <v/>
      </c>
      <c r="J1382" s="179" t="inlineStr">
        <is>
          <t>ITAU</t>
        </is>
      </c>
      <c r="K1382" s="179" t="inlineStr">
        <is>
          <t>A IDEAL</t>
        </is>
      </c>
    </row>
    <row r="1383" hidden="1" s="180">
      <c r="A1383" s="17" t="n">
        <v>45713</v>
      </c>
      <c r="B1383" s="179" t="inlineStr">
        <is>
          <t>BM 10 FOSFATO OUVIDOR MANUTENÇÃO - Recebimento de Clientes (100,00%);</t>
        </is>
      </c>
      <c r="C1383" s="8" t="n">
        <v>18294.91</v>
      </c>
      <c r="E1383" s="8" t="n">
        <v>-9214.050000000138</v>
      </c>
      <c r="F1383" s="213" t="inlineStr">
        <is>
          <t>Recebimento de Clientes</t>
        </is>
      </c>
      <c r="G1383" s="172">
        <f>YEAR(A1383)</f>
        <v/>
      </c>
      <c r="H1383" s="214">
        <f>MONTH(A1383)</f>
        <v/>
      </c>
      <c r="I1383" s="179">
        <f>INDEX(mês[],Consolidado!H1383,2)</f>
        <v/>
      </c>
      <c r="J1383" s="179" t="inlineStr">
        <is>
          <t>ITAU</t>
        </is>
      </c>
      <c r="K1383" s="179" t="inlineStr">
        <is>
          <t>A IDEAL</t>
        </is>
      </c>
    </row>
    <row r="1384" hidden="1" s="180">
      <c r="A1384" s="17" t="n">
        <v>45713</v>
      </c>
      <c r="B1384" s="179" t="inlineStr">
        <is>
          <t>BM 12 FOSFATO CATALÃO ENGENHARIA - Recebimento de Clientes (100,00%);</t>
        </is>
      </c>
      <c r="C1384" s="8" t="n">
        <v>7779.01</v>
      </c>
      <c r="E1384" s="8" t="n">
        <v>-1435.040000000137</v>
      </c>
      <c r="F1384" s="213" t="inlineStr">
        <is>
          <t>Recebimento de Clientes</t>
        </is>
      </c>
      <c r="G1384" s="172">
        <f>YEAR(A1384)</f>
        <v/>
      </c>
      <c r="H1384" s="214">
        <f>MONTH(A1384)</f>
        <v/>
      </c>
      <c r="I1384" s="179">
        <f>INDEX(mês[],Consolidado!H1384,2)</f>
        <v/>
      </c>
      <c r="J1384" s="179" t="inlineStr">
        <is>
          <t>ITAU</t>
        </is>
      </c>
      <c r="K1384" s="179" t="inlineStr">
        <is>
          <t>A IDEAL</t>
        </is>
      </c>
    </row>
    <row r="1385" hidden="1" s="180">
      <c r="A1385" s="17" t="n">
        <v>45713</v>
      </c>
      <c r="B1385" s="179" t="inlineStr">
        <is>
          <t>CSLL REF. MÊS 12/2024 - CSLL (100,00%);</t>
        </is>
      </c>
      <c r="C1385" s="8" t="n"/>
      <c r="D1385" s="8" t="n">
        <v>80807.22</v>
      </c>
      <c r="E1385" s="8" t="n">
        <v>-82242.26000000014</v>
      </c>
      <c r="F1385" s="213" t="inlineStr">
        <is>
          <t>CSLL</t>
        </is>
      </c>
      <c r="G1385" s="172">
        <f>YEAR(A1385)</f>
        <v/>
      </c>
      <c r="H1385" s="214">
        <f>MONTH(A1385)</f>
        <v/>
      </c>
      <c r="I1385" s="179">
        <f>INDEX(mês[],Consolidado!H1385,2)</f>
        <v/>
      </c>
      <c r="J1385" s="179" t="inlineStr">
        <is>
          <t>ITAU</t>
        </is>
      </c>
      <c r="K1385" s="179" t="inlineStr">
        <is>
          <t>A IDEAL</t>
        </is>
      </c>
    </row>
    <row r="1386" hidden="1" s="180">
      <c r="A1386" s="17" t="n">
        <v>45713</v>
      </c>
      <c r="B1386" s="179" t="inlineStr">
        <is>
          <t>MULTA POR ATRASO NA ENTREGA DCTF WEB VINICIUS CARLOS - DCTFWEB  (100,00%);</t>
        </is>
      </c>
      <c r="C1386" s="8" t="n"/>
      <c r="D1386" s="8" t="n">
        <v>250</v>
      </c>
      <c r="E1386" s="8" t="n">
        <v>-82492.26000000014</v>
      </c>
      <c r="F1386" s="213" t="inlineStr">
        <is>
          <t xml:space="preserve">DCTFWEB </t>
        </is>
      </c>
      <c r="G1386" s="172">
        <f>YEAR(A1386)</f>
        <v/>
      </c>
      <c r="H1386" s="214">
        <f>MONTH(A1386)</f>
        <v/>
      </c>
      <c r="I1386" s="179">
        <f>INDEX(mês[],Consolidado!H1386,2)</f>
        <v/>
      </c>
      <c r="J1386" s="179" t="inlineStr">
        <is>
          <t>ITAU</t>
        </is>
      </c>
      <c r="K1386" s="179" t="inlineStr">
        <is>
          <t>A IDEAL</t>
        </is>
      </c>
    </row>
    <row r="1387" hidden="1" s="180">
      <c r="A1387" s="17" t="n">
        <v>45713</v>
      </c>
      <c r="B1387" s="179" t="inlineStr">
        <is>
          <t>VIAGEM DE PAULINO NEVES X GOIÂNIA - FRETE MATERIAIS E EQUIPAMENTOS (100,00%);</t>
        </is>
      </c>
      <c r="C1387" s="8" t="n"/>
      <c r="D1387" s="8" t="n">
        <v>1260</v>
      </c>
      <c r="E1387" s="8" t="n">
        <v>-83752.26000000014</v>
      </c>
      <c r="F1387" s="213" t="inlineStr">
        <is>
          <t>FRETE MATERIAIS E EQUIPAMENTOS</t>
        </is>
      </c>
      <c r="G1387" s="172">
        <f>YEAR(A1387)</f>
        <v/>
      </c>
      <c r="H1387" s="214">
        <f>MONTH(A1387)</f>
        <v/>
      </c>
      <c r="I1387" s="179">
        <f>INDEX(mês[],Consolidado!H1387,2)</f>
        <v/>
      </c>
      <c r="J1387" s="179" t="inlineStr">
        <is>
          <t>ITAU</t>
        </is>
      </c>
      <c r="K1387" s="179" t="inlineStr">
        <is>
          <t>A IDEAL</t>
        </is>
      </c>
    </row>
    <row r="1388" hidden="1" s="180">
      <c r="A1388" s="17" t="n">
        <v>45713</v>
      </c>
      <c r="B1388" s="179" t="inlineStr">
        <is>
          <t>DESPESAS COM PROCESSOS PEDRO JORGE - DESPESAS COM PROCESSOS  (100,00%);</t>
        </is>
      </c>
      <c r="C1388" s="8" t="n"/>
      <c r="D1388" s="8" t="n">
        <v>253.4</v>
      </c>
      <c r="E1388" s="8" t="n">
        <v>-84005.66000000013</v>
      </c>
      <c r="F1388" s="213" t="inlineStr">
        <is>
          <t>Processos Trabalhistas</t>
        </is>
      </c>
      <c r="G1388" s="172">
        <f>YEAR(A1388)</f>
        <v/>
      </c>
      <c r="H1388" s="214">
        <f>MONTH(A1388)</f>
        <v/>
      </c>
      <c r="I1388" s="179">
        <f>INDEX(mês[],Consolidado!H1388,2)</f>
        <v/>
      </c>
      <c r="J1388" s="179" t="inlineStr">
        <is>
          <t>ITAU</t>
        </is>
      </c>
      <c r="K1388" s="179" t="inlineStr">
        <is>
          <t>A IDEAL</t>
        </is>
      </c>
    </row>
    <row r="1389" hidden="1" s="180">
      <c r="A1389" s="17" t="n">
        <v>45713</v>
      </c>
      <c r="B1389" s="179" t="inlineStr">
        <is>
          <t>COMBUSTIVEL OROCH - COMBUSTIVEL VEICULOS (100,00%);</t>
        </is>
      </c>
      <c r="C1389" s="8" t="n"/>
      <c r="D1389" s="8" t="n">
        <v>100</v>
      </c>
      <c r="E1389" s="8" t="n">
        <v>-84105.66000000013</v>
      </c>
      <c r="F1389" s="213" t="inlineStr">
        <is>
          <t>COMBUSTIVEL VEICULOS</t>
        </is>
      </c>
      <c r="G1389" s="172">
        <f>YEAR(A1389)</f>
        <v/>
      </c>
      <c r="H1389" s="214">
        <f>MONTH(A1389)</f>
        <v/>
      </c>
      <c r="I1389" s="179">
        <f>INDEX(mês[],Consolidado!H1389,2)</f>
        <v/>
      </c>
      <c r="J1389" s="179" t="inlineStr">
        <is>
          <t>ITAU</t>
        </is>
      </c>
      <c r="K1389" s="179" t="inlineStr">
        <is>
          <t>A IDEAL</t>
        </is>
      </c>
    </row>
    <row r="1390" hidden="1" s="180">
      <c r="A1390" s="17" t="n">
        <v>45713</v>
      </c>
      <c r="B1390" s="179" t="inlineStr">
        <is>
          <t>MANUTENÇÃO OROCH - MANUTENÇÃO/PEÇAS  VEICULOS (100,00%);</t>
        </is>
      </c>
      <c r="C1390" s="8" t="n"/>
      <c r="D1390" s="8" t="n">
        <v>400</v>
      </c>
      <c r="E1390" s="8" t="n">
        <v>-84505.66000000013</v>
      </c>
      <c r="F1390" s="213" t="inlineStr">
        <is>
          <t>MANUTENÇÃO/PEÇAS  VEICULOS</t>
        </is>
      </c>
      <c r="G1390" s="172">
        <f>YEAR(A1390)</f>
        <v/>
      </c>
      <c r="H1390" s="214">
        <f>MONTH(A1390)</f>
        <v/>
      </c>
      <c r="I1390" s="179">
        <f>INDEX(mês[],Consolidado!H1390,2)</f>
        <v/>
      </c>
      <c r="J1390" s="179" t="inlineStr">
        <is>
          <t>ITAU</t>
        </is>
      </c>
      <c r="K1390" s="179" t="inlineStr">
        <is>
          <t>A IDEAL</t>
        </is>
      </c>
    </row>
    <row r="1391" hidden="1" s="180">
      <c r="A1391" s="17" t="n">
        <v>45713</v>
      </c>
      <c r="B1391" s="179" t="inlineStr">
        <is>
          <t>BICO TURBO KARCHER HD585 - MAQUINAS / EQUIPAMENTOS  (100,00%);</t>
        </is>
      </c>
      <c r="C1391" s="8" t="n"/>
      <c r="D1391" s="8" t="n">
        <v>1436</v>
      </c>
      <c r="E1391" s="8" t="n">
        <v>-85941.66000000013</v>
      </c>
      <c r="F1391" s="213" t="inlineStr">
        <is>
          <t xml:space="preserve">MAQUINAS / EQUIPAMENTOS </t>
        </is>
      </c>
      <c r="G1391" s="172">
        <f>YEAR(A1391)</f>
        <v/>
      </c>
      <c r="H1391" s="214">
        <f>MONTH(A1391)</f>
        <v/>
      </c>
      <c r="I1391" s="179">
        <f>INDEX(mês[],Consolidado!H1391,2)</f>
        <v/>
      </c>
      <c r="J1391" s="179" t="inlineStr">
        <is>
          <t>ITAU</t>
        </is>
      </c>
      <c r="K1391" s="179" t="inlineStr">
        <is>
          <t>A IDEAL</t>
        </is>
      </c>
    </row>
    <row r="1392" hidden="1" s="180">
      <c r="A1392" s="17" t="n">
        <v>45713</v>
      </c>
      <c r="B1392" s="179" t="inlineStr">
        <is>
          <t>JUROS BANCÁRIOS - CONTA ITAÚ EDUARDO - JUROS BANCARIOS  (100,00%);</t>
        </is>
      </c>
      <c r="C1392" s="8" t="n"/>
      <c r="D1392" s="8" t="n">
        <v>69.37</v>
      </c>
      <c r="E1392" s="8" t="n">
        <v>-86011.03000000013</v>
      </c>
      <c r="F1392" s="213" t="inlineStr">
        <is>
          <t>Juros Bancários</t>
        </is>
      </c>
      <c r="G1392" s="172">
        <f>YEAR(A1392)</f>
        <v/>
      </c>
      <c r="H1392" s="214">
        <f>MONTH(A1392)</f>
        <v/>
      </c>
      <c r="I1392" s="179">
        <f>INDEX(mês[],Consolidado!H1392,2)</f>
        <v/>
      </c>
      <c r="J1392" s="179" t="inlineStr">
        <is>
          <t>ITAU</t>
        </is>
      </c>
      <c r="K1392" s="179" t="inlineStr">
        <is>
          <t>A IDEAL</t>
        </is>
      </c>
    </row>
    <row r="1393" hidden="1" s="180">
      <c r="A1393" s="17" t="n">
        <v>45713</v>
      </c>
      <c r="B1393" s="179" t="inlineStr">
        <is>
          <t>CENTRAL LOGISTICA - PIX 38.345.653/0001-85 - FRETE TINTAS E SOLVENTE (100,00%);</t>
        </is>
      </c>
      <c r="C1393" s="8" t="n"/>
      <c r="D1393" s="8" t="n">
        <v>953</v>
      </c>
      <c r="E1393" s="8" t="n">
        <v>-86964.03000000013</v>
      </c>
      <c r="F1393" s="213" t="inlineStr">
        <is>
          <t>FRETE TINTAS E SOLVENTE</t>
        </is>
      </c>
      <c r="G1393" s="172">
        <f>YEAR(A1393)</f>
        <v/>
      </c>
      <c r="H1393" s="214">
        <f>MONTH(A1393)</f>
        <v/>
      </c>
      <c r="I1393" s="179">
        <f>INDEX(mês[],Consolidado!H1393,2)</f>
        <v/>
      </c>
      <c r="J1393" s="179" t="inlineStr">
        <is>
          <t>ITAU</t>
        </is>
      </c>
      <c r="K1393" s="179" t="inlineStr">
        <is>
          <t>A IDEAL</t>
        </is>
      </c>
    </row>
    <row r="1394" hidden="1" s="180">
      <c r="A1394" s="17" t="n">
        <v>45713</v>
      </c>
      <c r="B1394" s="179" t="inlineStr">
        <is>
          <t>TRANSFERÊNCIA ENTRE BANCOS ITAÚ ANDAIMES X ITAÚ - Transferência entre Bancos (100,00%);</t>
        </is>
      </c>
      <c r="C1394" s="8" t="n">
        <v>60246.95</v>
      </c>
      <c r="E1394" s="8" t="n">
        <v>-26717.08000000013</v>
      </c>
      <c r="F1394" s="213" t="inlineStr">
        <is>
          <t>Transferência Recebida</t>
        </is>
      </c>
      <c r="G1394" s="172">
        <f>YEAR(A1394)</f>
        <v/>
      </c>
      <c r="H1394" s="214">
        <f>MONTH(A1394)</f>
        <v/>
      </c>
      <c r="I1394" s="179">
        <f>INDEX(mês[],Consolidado!H1394,2)</f>
        <v/>
      </c>
      <c r="J1394" s="179" t="inlineStr">
        <is>
          <t>ITAU</t>
        </is>
      </c>
      <c r="K1394" s="179" t="inlineStr">
        <is>
          <t>A IDEAL</t>
        </is>
      </c>
    </row>
    <row r="1395" hidden="1" s="180">
      <c r="A1395" s="17" t="n">
        <v>45713</v>
      </c>
      <c r="B1395" s="179" t="inlineStr">
        <is>
          <t>TRANSFERÊNCIA ENTRE BANCOS SAFRA X ITAÚ - Transferência entre Bancos (100,00%);</t>
        </is>
      </c>
      <c r="C1395" s="8" t="n">
        <v>104499.81</v>
      </c>
      <c r="E1395" s="8" t="n">
        <v>77782.72999999986</v>
      </c>
      <c r="F1395" s="213" t="inlineStr">
        <is>
          <t>Transferência Recebida</t>
        </is>
      </c>
      <c r="G1395" s="172">
        <f>YEAR(A1395)</f>
        <v/>
      </c>
      <c r="H1395" s="214">
        <f>MONTH(A1395)</f>
        <v/>
      </c>
      <c r="I1395" s="179">
        <f>INDEX(mês[],Consolidado!H1395,2)</f>
        <v/>
      </c>
      <c r="J1395" s="179" t="inlineStr">
        <is>
          <t>ITAU</t>
        </is>
      </c>
      <c r="K1395" s="179" t="inlineStr">
        <is>
          <t>A IDEAL</t>
        </is>
      </c>
    </row>
    <row r="1396" hidden="1" s="180">
      <c r="A1396" s="17" t="n">
        <v>45713</v>
      </c>
      <c r="B1396" s="179" t="inlineStr">
        <is>
          <t>CAPA DE BANCOS DA OROCH - MANUTENÇÃO/PEÇAS  VEICULOS (100,00%);</t>
        </is>
      </c>
      <c r="C1396" s="8" t="n"/>
      <c r="D1396" s="8" t="n">
        <v>595</v>
      </c>
      <c r="E1396" s="8" t="n">
        <v>77187.72999999986</v>
      </c>
      <c r="F1396" s="213" t="inlineStr">
        <is>
          <t>MANUTENÇÃO/PEÇAS  VEICULOS</t>
        </is>
      </c>
      <c r="G1396" s="172">
        <f>YEAR(A1396)</f>
        <v/>
      </c>
      <c r="H1396" s="214">
        <f>MONTH(A1396)</f>
        <v/>
      </c>
      <c r="I1396" s="179">
        <f>INDEX(mês[],Consolidado!H1396,2)</f>
        <v/>
      </c>
      <c r="J1396" s="179" t="inlineStr">
        <is>
          <t>ITAU</t>
        </is>
      </c>
      <c r="K1396" s="179" t="inlineStr">
        <is>
          <t>A IDEAL</t>
        </is>
      </c>
    </row>
    <row r="1397" hidden="1" s="180">
      <c r="A1397" s="17" t="n">
        <v>45714</v>
      </c>
      <c r="B1397" s="179" t="inlineStr">
        <is>
          <t>MAQUINAS E FERRAMENTAS PNEUMATICAS - MAQUINAS / FERRAMENTAS PNEUMATICAS (100,00%);</t>
        </is>
      </c>
      <c r="C1397" s="8" t="n"/>
      <c r="D1397" s="8" t="n">
        <v>301.98</v>
      </c>
      <c r="E1397" s="8" t="n">
        <v>76885.74999999987</v>
      </c>
      <c r="F1397" s="213" t="inlineStr">
        <is>
          <t>MAQUINAS / FERRAMENTAS PNEUMATICAS</t>
        </is>
      </c>
      <c r="G1397" s="172">
        <f>YEAR(A1397)</f>
        <v/>
      </c>
      <c r="H1397" s="214">
        <f>MONTH(A1397)</f>
        <v/>
      </c>
      <c r="I1397" s="179">
        <f>INDEX(mês[],Consolidado!H1397,2)</f>
        <v/>
      </c>
      <c r="J1397" s="179" t="inlineStr">
        <is>
          <t>ITAU</t>
        </is>
      </c>
      <c r="K1397" s="179" t="inlineStr">
        <is>
          <t>A IDEAL</t>
        </is>
      </c>
    </row>
    <row r="1398" hidden="1" s="180">
      <c r="A1398" s="17" t="n">
        <v>45714</v>
      </c>
      <c r="B1398" s="179" t="inlineStr">
        <is>
          <t>FERRAMENTA MANUAL E EPIS - EPIS (54,91%);
MATERIAIS / FERRAMENTAS  MANUAIS  (45,09%);</t>
        </is>
      </c>
      <c r="C1398" s="8" t="n"/>
      <c r="D1398" s="8" t="n">
        <v>759.95</v>
      </c>
      <c r="E1398" s="8" t="n">
        <v>76125.79999999987</v>
      </c>
      <c r="F1398" s="213" t="inlineStr">
        <is>
          <t>EPIS</t>
        </is>
      </c>
      <c r="G1398" s="172">
        <f>YEAR(A1398)</f>
        <v/>
      </c>
      <c r="H1398" s="214">
        <f>MONTH(A1398)</f>
        <v/>
      </c>
      <c r="I1398" s="179">
        <f>INDEX(mês[],Consolidado!H1398,2)</f>
        <v/>
      </c>
      <c r="J1398" s="179" t="inlineStr">
        <is>
          <t>ITAU</t>
        </is>
      </c>
      <c r="K1398" s="179" t="inlineStr">
        <is>
          <t>A IDEAL</t>
        </is>
      </c>
    </row>
    <row r="1399" hidden="1" s="180">
      <c r="A1399" s="17" t="n">
        <v>45714</v>
      </c>
      <c r="B1399" s="179" t="inlineStr">
        <is>
          <t>FERRAMENTA MANUAL E EPIS - EPIS (54,91%);
MATERIAIS / FERRAMENTAS  MANUAIS  (45,09%);</t>
        </is>
      </c>
      <c r="C1399" s="8" t="n"/>
      <c r="D1399" s="8" t="n">
        <v>624.05</v>
      </c>
      <c r="E1399" s="8" t="n">
        <v>75501.74999999987</v>
      </c>
      <c r="F1399" s="213" t="inlineStr">
        <is>
          <t xml:space="preserve">MATERIAIS / FERRAMENTAS  MANUAIS </t>
        </is>
      </c>
      <c r="G1399" s="172">
        <f>YEAR(A1399)</f>
        <v/>
      </c>
      <c r="H1399" s="214">
        <f>MONTH(A1399)</f>
        <v/>
      </c>
      <c r="I1399" s="179">
        <f>INDEX(mês[],Consolidado!H1399,2)</f>
        <v/>
      </c>
      <c r="J1399" s="179" t="inlineStr">
        <is>
          <t>ITAU</t>
        </is>
      </c>
      <c r="K1399" s="179" t="inlineStr">
        <is>
          <t>A IDEAL</t>
        </is>
      </c>
    </row>
    <row r="1400" hidden="1" s="180">
      <c r="A1400" s="17" t="n">
        <v>45714</v>
      </c>
      <c r="B1400" s="179" t="inlineStr">
        <is>
          <t>TINTAS E SOLVENTES - TINTAS E SOLVENTES (100,00%);</t>
        </is>
      </c>
      <c r="C1400" s="8" t="n"/>
      <c r="D1400" s="8" t="n">
        <v>1075</v>
      </c>
      <c r="E1400" s="8" t="n">
        <v>74426.74999999987</v>
      </c>
      <c r="F1400" s="213" t="inlineStr">
        <is>
          <t>TINTAS E SOLVENTES</t>
        </is>
      </c>
      <c r="G1400" s="172">
        <f>YEAR(A1400)</f>
        <v/>
      </c>
      <c r="H1400" s="214">
        <f>MONTH(A1400)</f>
        <v/>
      </c>
      <c r="I1400" s="179">
        <f>INDEX(mês[],Consolidado!H1400,2)</f>
        <v/>
      </c>
      <c r="J1400" s="179" t="inlineStr">
        <is>
          <t>ITAU</t>
        </is>
      </c>
      <c r="K1400" s="179" t="inlineStr">
        <is>
          <t>A IDEAL</t>
        </is>
      </c>
    </row>
    <row r="1401" hidden="1" s="180">
      <c r="A1401" s="17" t="n">
        <v>45714</v>
      </c>
      <c r="B1401" s="179" t="inlineStr">
        <is>
          <t>EPIS - EPIS (100,00%);</t>
        </is>
      </c>
      <c r="C1401" s="8" t="n"/>
      <c r="D1401" s="8" t="n">
        <v>417.71</v>
      </c>
      <c r="E1401" s="8" t="n">
        <v>74009.03999999986</v>
      </c>
      <c r="F1401" s="213" t="inlineStr">
        <is>
          <t>EPIS</t>
        </is>
      </c>
      <c r="G1401" s="172">
        <f>YEAR(A1401)</f>
        <v/>
      </c>
      <c r="H1401" s="214">
        <f>MONTH(A1401)</f>
        <v/>
      </c>
      <c r="I1401" s="179">
        <f>INDEX(mês[],Consolidado!H1401,2)</f>
        <v/>
      </c>
      <c r="J1401" s="179" t="inlineStr">
        <is>
          <t>ITAU</t>
        </is>
      </c>
      <c r="K1401" s="179" t="inlineStr">
        <is>
          <t>A IDEAL</t>
        </is>
      </c>
    </row>
    <row r="1402" hidden="1" s="180">
      <c r="A1402" s="17" t="n">
        <v>45714</v>
      </c>
      <c r="B1402" s="179" t="inlineStr">
        <is>
          <t>INTERNET PARCERIA EUROCHEM SERRA - INTERNET OBRAS  (100,00%);</t>
        </is>
      </c>
      <c r="C1402" s="8" t="n"/>
      <c r="D1402" s="8" t="n">
        <v>200</v>
      </c>
      <c r="E1402" s="8" t="n">
        <v>73809.03999999986</v>
      </c>
      <c r="F1402" s="213" t="inlineStr">
        <is>
          <t xml:space="preserve">INTERNET OBRAS </t>
        </is>
      </c>
      <c r="G1402" s="172">
        <f>YEAR(A1402)</f>
        <v/>
      </c>
      <c r="H1402" s="214">
        <f>MONTH(A1402)</f>
        <v/>
      </c>
      <c r="I1402" s="179">
        <f>INDEX(mês[],Consolidado!H1402,2)</f>
        <v/>
      </c>
      <c r="J1402" s="179" t="inlineStr">
        <is>
          <t>ITAU</t>
        </is>
      </c>
      <c r="K1402" s="179" t="inlineStr">
        <is>
          <t>A IDEAL</t>
        </is>
      </c>
    </row>
    <row r="1403" hidden="1" s="180">
      <c r="A1403" s="17" t="n">
        <v>45714</v>
      </c>
      <c r="B1403" s="179" t="inlineStr">
        <is>
          <t>UNIFORMES - UNIFORMES (100,00%);</t>
        </is>
      </c>
      <c r="C1403" s="8" t="n"/>
      <c r="D1403" s="8" t="n">
        <v>4111.81</v>
      </c>
      <c r="E1403" s="8" t="n">
        <v>69697.22999999986</v>
      </c>
      <c r="F1403" s="213" t="inlineStr">
        <is>
          <t>UNIFORMES</t>
        </is>
      </c>
      <c r="G1403" s="172">
        <f>YEAR(A1403)</f>
        <v/>
      </c>
      <c r="H1403" s="214">
        <f>MONTH(A1403)</f>
        <v/>
      </c>
      <c r="I1403" s="179">
        <f>INDEX(mês[],Consolidado!H1403,2)</f>
        <v/>
      </c>
      <c r="J1403" s="179" t="inlineStr">
        <is>
          <t>ITAU</t>
        </is>
      </c>
      <c r="K1403" s="179" t="inlineStr">
        <is>
          <t>A IDEAL</t>
        </is>
      </c>
    </row>
    <row r="1404" hidden="1" s="180">
      <c r="A1404" s="17" t="n">
        <v>45714</v>
      </c>
      <c r="B1404" s="179" t="inlineStr">
        <is>
          <t>TINTAS E SOLVENTES - TINTAS E SOLVENTES (100,00%);</t>
        </is>
      </c>
      <c r="C1404" s="8" t="n"/>
      <c r="D1404" s="8" t="n">
        <v>1620</v>
      </c>
      <c r="E1404" s="8" t="n">
        <v>68077.22999999986</v>
      </c>
      <c r="F1404" s="213" t="inlineStr">
        <is>
          <t>TINTAS E SOLVENTES</t>
        </is>
      </c>
      <c r="G1404" s="172">
        <f>YEAR(A1404)</f>
        <v/>
      </c>
      <c r="H1404" s="214">
        <f>MONTH(A1404)</f>
        <v/>
      </c>
      <c r="I1404" s="179">
        <f>INDEX(mês[],Consolidado!H1404,2)</f>
        <v/>
      </c>
      <c r="J1404" s="179" t="inlineStr">
        <is>
          <t>ITAU</t>
        </is>
      </c>
      <c r="K1404" s="179" t="inlineStr">
        <is>
          <t>A IDEAL</t>
        </is>
      </c>
    </row>
    <row r="1405" hidden="1" s="180">
      <c r="A1405" s="17" t="n">
        <v>45714</v>
      </c>
      <c r="B1405" s="179" t="inlineStr">
        <is>
          <t>CONFECÇÃO DE PCMSO - PROGRAMA DE SEGURANÇA DO TRABALHO  (100,00%);</t>
        </is>
      </c>
      <c r="C1405" s="8" t="n"/>
      <c r="D1405" s="8" t="n">
        <v>586.5599999999999</v>
      </c>
      <c r="E1405" s="8" t="n">
        <v>67490.66999999987</v>
      </c>
      <c r="F1405" s="213" t="inlineStr">
        <is>
          <t xml:space="preserve">PROGRAMA DE SEGURANÇA DO TRABALHO </t>
        </is>
      </c>
      <c r="G1405" s="172">
        <f>YEAR(A1405)</f>
        <v/>
      </c>
      <c r="H1405" s="214">
        <f>MONTH(A1405)</f>
        <v/>
      </c>
      <c r="I1405" s="179">
        <f>INDEX(mês[],Consolidado!H1405,2)</f>
        <v/>
      </c>
      <c r="J1405" s="179" t="inlineStr">
        <is>
          <t>ITAU</t>
        </is>
      </c>
      <c r="K1405" s="179" t="inlineStr">
        <is>
          <t>A IDEAL</t>
        </is>
      </c>
    </row>
    <row r="1406" hidden="1" s="180">
      <c r="A1406" s="17" t="n">
        <v>45714</v>
      </c>
      <c r="B1406" s="179" t="inlineStr">
        <is>
          <t>CONFECÇÃO DE PGR / CONFECÇÃO PCMSO / ART - PROGRAMA DE SEGURANÇA DO TRABALHO  (100,00%);</t>
        </is>
      </c>
      <c r="C1406" s="8" t="n"/>
      <c r="D1406" s="8" t="n">
        <v>1205.98</v>
      </c>
      <c r="E1406" s="8" t="n">
        <v>66284.68999999987</v>
      </c>
      <c r="F1406" s="213" t="inlineStr">
        <is>
          <t xml:space="preserve">PROGRAMA DE SEGURANÇA DO TRABALHO </t>
        </is>
      </c>
      <c r="G1406" s="172">
        <f>YEAR(A1406)</f>
        <v/>
      </c>
      <c r="H1406" s="214">
        <f>MONTH(A1406)</f>
        <v/>
      </c>
      <c r="I1406" s="179">
        <f>INDEX(mês[],Consolidado!H1406,2)</f>
        <v/>
      </c>
      <c r="J1406" s="179" t="inlineStr">
        <is>
          <t>ITAU</t>
        </is>
      </c>
      <c r="K1406" s="179" t="inlineStr">
        <is>
          <t>A IDEAL</t>
        </is>
      </c>
    </row>
    <row r="1407" hidden="1" s="180">
      <c r="A1407" s="17" t="n">
        <v>45714</v>
      </c>
      <c r="B1407" s="179" t="inlineStr">
        <is>
          <t>EPIS - EPIS (100,00%);</t>
        </is>
      </c>
      <c r="C1407" s="8" t="n"/>
      <c r="D1407" s="8" t="n">
        <v>202.1</v>
      </c>
      <c r="E1407" s="8" t="n">
        <v>66082.58999999987</v>
      </c>
      <c r="F1407" s="213" t="inlineStr">
        <is>
          <t>EPIS</t>
        </is>
      </c>
      <c r="G1407" s="172">
        <f>YEAR(A1407)</f>
        <v/>
      </c>
      <c r="H1407" s="214">
        <f>MONTH(A1407)</f>
        <v/>
      </c>
      <c r="I1407" s="179">
        <f>INDEX(mês[],Consolidado!H1407,2)</f>
        <v/>
      </c>
      <c r="J1407" s="179" t="inlineStr">
        <is>
          <t>ITAU</t>
        </is>
      </c>
      <c r="K1407" s="179" t="inlineStr">
        <is>
          <t>A IDEAL</t>
        </is>
      </c>
    </row>
    <row r="1408" hidden="1" s="180">
      <c r="A1408" s="17" t="n">
        <v>45714</v>
      </c>
      <c r="B1408" s="179" t="inlineStr">
        <is>
          <t>MANUTENÇÃO PARTE ELÉTRICA - MANUTENÇÃO/PEÇAS MAQUINAS E EQUIPAMENTOS (100,00%);</t>
        </is>
      </c>
      <c r="C1408" s="8" t="n"/>
      <c r="D1408" s="8" t="n">
        <v>140.65</v>
      </c>
      <c r="E1408" s="8" t="n">
        <v>65941.93999999987</v>
      </c>
      <c r="F1408" s="213" t="inlineStr">
        <is>
          <t>MANUTENÇÃO/PEÇAS MAQUINAS E EQUIPAMENTOS</t>
        </is>
      </c>
      <c r="G1408" s="172">
        <f>YEAR(A1408)</f>
        <v/>
      </c>
      <c r="H1408" s="214">
        <f>MONTH(A1408)</f>
        <v/>
      </c>
      <c r="I1408" s="179">
        <f>INDEX(mês[],Consolidado!H1408,2)</f>
        <v/>
      </c>
      <c r="J1408" s="179" t="inlineStr">
        <is>
          <t>ITAU</t>
        </is>
      </c>
      <c r="K1408" s="179" t="inlineStr">
        <is>
          <t>A IDEAL</t>
        </is>
      </c>
    </row>
    <row r="1409" hidden="1" s="180">
      <c r="A1409" s="17" t="n">
        <v>45714</v>
      </c>
      <c r="B1409" s="179" t="inlineStr">
        <is>
          <t>LOCAÇÃO RÁDIO PERÍODO 15/12 A 14/01/25 - LOCAÇAO RADIOS DE COMUNICAÇÃO (100,00%);</t>
        </is>
      </c>
      <c r="C1409" s="8" t="n"/>
      <c r="D1409" s="8" t="n">
        <v>900</v>
      </c>
      <c r="E1409" s="8" t="n">
        <v>65041.93999999987</v>
      </c>
      <c r="F1409" s="213" t="inlineStr">
        <is>
          <t>LOCAÇAO RADIOS DE COMUNICAÇÃO</t>
        </is>
      </c>
      <c r="G1409" s="172">
        <f>YEAR(A1409)</f>
        <v/>
      </c>
      <c r="H1409" s="214">
        <f>MONTH(A1409)</f>
        <v/>
      </c>
      <c r="I1409" s="179">
        <f>INDEX(mês[],Consolidado!H1409,2)</f>
        <v/>
      </c>
      <c r="J1409" s="179" t="inlineStr">
        <is>
          <t>ITAU</t>
        </is>
      </c>
      <c r="K1409" s="179" t="inlineStr">
        <is>
          <t>A IDEAL</t>
        </is>
      </c>
    </row>
    <row r="1410" hidden="1" s="180">
      <c r="A1410" s="17" t="n">
        <v>45714</v>
      </c>
      <c r="B1410" s="179" t="inlineStr">
        <is>
          <t>MATERIAIS DE LIMPEZA - MATERIAIS DE LIMPEZA / HIGIENE  (100,00%);</t>
        </is>
      </c>
      <c r="C1410" s="8" t="n"/>
      <c r="D1410" s="8" t="n">
        <v>278.31</v>
      </c>
      <c r="E1410" s="8" t="n">
        <v>64763.62999999987</v>
      </c>
      <c r="F1410" s="213" t="inlineStr">
        <is>
          <t xml:space="preserve">MATERIAIS DE LIMPEZA / HIGIENE </t>
        </is>
      </c>
      <c r="G1410" s="172">
        <f>YEAR(A1410)</f>
        <v/>
      </c>
      <c r="H1410" s="214">
        <f>MONTH(A1410)</f>
        <v/>
      </c>
      <c r="I1410" s="179">
        <f>INDEX(mês[],Consolidado!H1410,2)</f>
        <v/>
      </c>
      <c r="J1410" s="179" t="inlineStr">
        <is>
          <t>ITAU</t>
        </is>
      </c>
      <c r="K1410" s="179" t="inlineStr">
        <is>
          <t>A IDEAL</t>
        </is>
      </c>
    </row>
    <row r="1411" hidden="1" s="180">
      <c r="A1411" s="17" t="n">
        <v>45714</v>
      </c>
      <c r="B1411" s="179" t="inlineStr">
        <is>
          <t>MATERIAL VENDIDO MOSAIC UBA - TINTAS E SOLVENTES (100,00%);</t>
        </is>
      </c>
      <c r="C1411" s="8" t="n"/>
      <c r="D1411" s="8" t="n">
        <v>8422.02</v>
      </c>
      <c r="E1411" s="8" t="n">
        <v>56341.60999999987</v>
      </c>
      <c r="F1411" s="213" t="inlineStr">
        <is>
          <t>TINTAS E SOLVENTES</t>
        </is>
      </c>
      <c r="G1411" s="172">
        <f>YEAR(A1411)</f>
        <v/>
      </c>
      <c r="H1411" s="214">
        <f>MONTH(A1411)</f>
        <v/>
      </c>
      <c r="I1411" s="179">
        <f>INDEX(mês[],Consolidado!H1411,2)</f>
        <v/>
      </c>
      <c r="J1411" s="179" t="inlineStr">
        <is>
          <t>ITAU</t>
        </is>
      </c>
      <c r="K1411" s="179" t="inlineStr">
        <is>
          <t>A IDEAL</t>
        </is>
      </c>
    </row>
    <row r="1412" hidden="1" s="180">
      <c r="A1412" s="17" t="n">
        <v>45714</v>
      </c>
      <c r="B1412" s="179" t="inlineStr">
        <is>
          <t>TREINAMENTO DE NR06/ NR12/ NR18/ NR26/ NR33/ NR34/ NR35 E DIREÇÃO DEFENSIVA REALIZADO NOS DIAS 25/01 A 31/05/25 - CURSOS / TREINAMENTOS  (100,00%);</t>
        </is>
      </c>
      <c r="C1412" s="8" t="n"/>
      <c r="D1412" s="8" t="n">
        <v>2600</v>
      </c>
      <c r="E1412" s="8" t="n">
        <v>53741.60999999987</v>
      </c>
      <c r="F1412" s="213" t="inlineStr">
        <is>
          <t xml:space="preserve">CURSOS / TREINAMENTOS </t>
        </is>
      </c>
      <c r="G1412" s="172">
        <f>YEAR(A1412)</f>
        <v/>
      </c>
      <c r="H1412" s="214">
        <f>MONTH(A1412)</f>
        <v/>
      </c>
      <c r="I1412" s="179">
        <f>INDEX(mês[],Consolidado!H1412,2)</f>
        <v/>
      </c>
      <c r="J1412" s="179" t="inlineStr">
        <is>
          <t>ITAU</t>
        </is>
      </c>
      <c r="K1412" s="179" t="inlineStr">
        <is>
          <t>A IDEAL</t>
        </is>
      </c>
    </row>
    <row r="1413" hidden="1" s="180">
      <c r="A1413" s="17" t="n">
        <v>45714</v>
      </c>
      <c r="B1413" s="179" t="inlineStr">
        <is>
          <t>MAT. CONSUMO E EPIS - EPIS (12,86%);
MATERIAIS DE CONSUMO EM OBRAS  (87,14%);</t>
        </is>
      </c>
      <c r="C1413" s="8" t="n"/>
      <c r="D1413" s="8" t="n">
        <v>121.49</v>
      </c>
      <c r="E1413" s="8" t="n">
        <v>53620.11999999987</v>
      </c>
      <c r="F1413" s="213" t="inlineStr">
        <is>
          <t>EPIS</t>
        </is>
      </c>
      <c r="G1413" s="172">
        <f>YEAR(A1413)</f>
        <v/>
      </c>
      <c r="H1413" s="214">
        <f>MONTH(A1413)</f>
        <v/>
      </c>
      <c r="I1413" s="179">
        <f>INDEX(mês[],Consolidado!H1413,2)</f>
        <v/>
      </c>
      <c r="J1413" s="179" t="inlineStr">
        <is>
          <t>ITAU</t>
        </is>
      </c>
      <c r="K1413" s="179" t="inlineStr">
        <is>
          <t>A IDEAL</t>
        </is>
      </c>
    </row>
    <row r="1414" hidden="1" s="180">
      <c r="A1414" s="17" t="n">
        <v>45714</v>
      </c>
      <c r="B1414" s="179" t="inlineStr">
        <is>
          <t>MAT. CONSUMO E EPIS - EPIS (12,86%);
MATERIAIS DE CONSUMO EM OBRAS  (87,14%);</t>
        </is>
      </c>
      <c r="C1414" s="8" t="n"/>
      <c r="D1414" s="8" t="n">
        <v>823.25</v>
      </c>
      <c r="E1414" s="8" t="n">
        <v>52796.86999999987</v>
      </c>
      <c r="F1414" s="213" t="inlineStr">
        <is>
          <t xml:space="preserve">MATERIAIS DE CONSUMO EM OBRAS </t>
        </is>
      </c>
      <c r="G1414" s="172">
        <f>YEAR(A1414)</f>
        <v/>
      </c>
      <c r="H1414" s="214">
        <f>MONTH(A1414)</f>
        <v/>
      </c>
      <c r="I1414" s="179">
        <f>INDEX(mês[],Consolidado!H1414,2)</f>
        <v/>
      </c>
      <c r="J1414" s="179" t="inlineStr">
        <is>
          <t>ITAU</t>
        </is>
      </c>
      <c r="K1414" s="179" t="inlineStr">
        <is>
          <t>A IDEAL</t>
        </is>
      </c>
    </row>
    <row r="1415" hidden="1" s="180">
      <c r="A1415" s="17" t="n">
        <v>45714</v>
      </c>
      <c r="B1415" s="179" t="inlineStr">
        <is>
          <t>RAQUEL LUCIO FERREIRA - PIX (64) 9 8134-7742 - MATERIAIS DE LIMPEZA / HIGIENE  (100,00%);</t>
        </is>
      </c>
      <c r="C1415" s="8" t="n"/>
      <c r="D1415" s="8" t="n">
        <v>853.15</v>
      </c>
      <c r="E1415" s="8" t="n">
        <v>51943.71999999987</v>
      </c>
      <c r="F1415" s="213" t="inlineStr">
        <is>
          <t xml:space="preserve">MATERIAIS DE LIMPEZA / HIGIENE </t>
        </is>
      </c>
      <c r="G1415" s="172">
        <f>YEAR(A1415)</f>
        <v/>
      </c>
      <c r="H1415" s="214">
        <f>MONTH(A1415)</f>
        <v/>
      </c>
      <c r="I1415" s="179">
        <f>INDEX(mês[],Consolidado!H1415,2)</f>
        <v/>
      </c>
      <c r="J1415" s="179" t="inlineStr">
        <is>
          <t>ITAU</t>
        </is>
      </c>
      <c r="K1415" s="179" t="inlineStr">
        <is>
          <t>A IDEAL</t>
        </is>
      </c>
    </row>
    <row r="1416" hidden="1" s="180">
      <c r="A1416" s="17" t="n">
        <v>45714</v>
      </c>
      <c r="B1416" s="179" t="inlineStr">
        <is>
          <t>LOCAÇÃO DE RÁDIOS REF. 01/2025 - LOCAÇAO RADIOS DE COMUNICAÇÃO (100,00%);</t>
        </is>
      </c>
      <c r="C1416" s="8" t="n"/>
      <c r="D1416" s="8" t="n">
        <v>780</v>
      </c>
      <c r="E1416" s="8" t="n">
        <v>51163.71999999987</v>
      </c>
      <c r="F1416" s="213" t="inlineStr">
        <is>
          <t>LOCAÇAO RADIOS DE COMUNICAÇÃO</t>
        </is>
      </c>
      <c r="G1416" s="172">
        <f>YEAR(A1416)</f>
        <v/>
      </c>
      <c r="H1416" s="214">
        <f>MONTH(A1416)</f>
        <v/>
      </c>
      <c r="I1416" s="179">
        <f>INDEX(mês[],Consolidado!H1416,2)</f>
        <v/>
      </c>
      <c r="J1416" s="179" t="inlineStr">
        <is>
          <t>ITAU</t>
        </is>
      </c>
      <c r="K1416" s="179" t="inlineStr">
        <is>
          <t>A IDEAL</t>
        </is>
      </c>
    </row>
    <row r="1417" hidden="1" s="180">
      <c r="A1417" s="17" t="n">
        <v>45714</v>
      </c>
      <c r="B1417" s="179" t="inlineStr">
        <is>
          <t>LOCAÇÃO DE ANDAIMES TUBO ROLL - LOCAÇÃO ANDAIMES (100,00%);</t>
        </is>
      </c>
      <c r="C1417" s="8" t="n"/>
      <c r="D1417" s="8" t="n">
        <v>28904.01</v>
      </c>
      <c r="E1417" s="8" t="n">
        <v>22259.70999999987</v>
      </c>
      <c r="F1417" s="213" t="inlineStr">
        <is>
          <t>LOCAÇÃO ANDAIMES</t>
        </is>
      </c>
      <c r="G1417" s="172">
        <f>YEAR(A1417)</f>
        <v/>
      </c>
      <c r="H1417" s="214">
        <f>MONTH(A1417)</f>
        <v/>
      </c>
      <c r="I1417" s="179">
        <f>INDEX(mês[],Consolidado!H1417,2)</f>
        <v/>
      </c>
      <c r="J1417" s="179" t="inlineStr">
        <is>
          <t>ITAU</t>
        </is>
      </c>
      <c r="K1417" s="179" t="inlineStr">
        <is>
          <t>A IDEAL</t>
        </is>
      </c>
    </row>
    <row r="1418" hidden="1" s="180">
      <c r="A1418" s="17" t="n">
        <v>45714</v>
      </c>
      <c r="B1418" s="179" t="inlineStr">
        <is>
          <t>LOCAÇÃO ANDAIMES REF. 10/02 A 10/03 - LOCAÇÃO ANDAIMES (100,00%);</t>
        </is>
      </c>
      <c r="C1418" s="8" t="n"/>
      <c r="D1418" s="8" t="n">
        <v>210.27</v>
      </c>
      <c r="E1418" s="8" t="n">
        <v>22049.43999999987</v>
      </c>
      <c r="F1418" s="213" t="inlineStr">
        <is>
          <t>LOCAÇÃO ANDAIMES</t>
        </is>
      </c>
      <c r="G1418" s="172">
        <f>YEAR(A1418)</f>
        <v/>
      </c>
      <c r="H1418" s="214">
        <f>MONTH(A1418)</f>
        <v/>
      </c>
      <c r="I1418" s="179">
        <f>INDEX(mês[],Consolidado!H1418,2)</f>
        <v/>
      </c>
      <c r="J1418" s="179" t="inlineStr">
        <is>
          <t>ITAU</t>
        </is>
      </c>
      <c r="K1418" s="179" t="inlineStr">
        <is>
          <t>A IDEAL</t>
        </is>
      </c>
    </row>
    <row r="1419" hidden="1" s="180">
      <c r="A1419" s="17" t="n">
        <v>45714</v>
      </c>
      <c r="B1419" s="179" t="inlineStr">
        <is>
          <t>LOCAÇÃO ANDAIMES REF. 10/02 A 10/03 - LOCAÇÃO ANDAIMES (100,00%);</t>
        </is>
      </c>
      <c r="C1419" s="8" t="n"/>
      <c r="D1419" s="8" t="n">
        <v>431.12</v>
      </c>
      <c r="E1419" s="8" t="n">
        <v>21618.31999999987</v>
      </c>
      <c r="F1419" s="213" t="inlineStr">
        <is>
          <t>LOCAÇÃO ANDAIMES</t>
        </is>
      </c>
      <c r="G1419" s="172">
        <f>YEAR(A1419)</f>
        <v/>
      </c>
      <c r="H1419" s="214">
        <f>MONTH(A1419)</f>
        <v/>
      </c>
      <c r="I1419" s="179">
        <f>INDEX(mês[],Consolidado!H1419,2)</f>
        <v/>
      </c>
      <c r="J1419" s="179" t="inlineStr">
        <is>
          <t>ITAU</t>
        </is>
      </c>
      <c r="K1419" s="179" t="inlineStr">
        <is>
          <t>A IDEAL</t>
        </is>
      </c>
    </row>
    <row r="1420" hidden="1" s="180">
      <c r="A1420" s="17" t="n">
        <v>45714</v>
      </c>
      <c r="B1420" s="179" t="inlineStr">
        <is>
          <t>SERVICO SOFTWARE MOBILE REF. PARCELA 07/12 - SISTEMA / SERVIDOR  (100,00%);</t>
        </is>
      </c>
      <c r="C1420" s="8" t="n"/>
      <c r="D1420" s="8" t="n">
        <v>190</v>
      </c>
      <c r="E1420" s="8" t="n">
        <v>21428.31999999987</v>
      </c>
      <c r="F1420" s="213" t="inlineStr">
        <is>
          <t xml:space="preserve">SISTEMA / SERVIDOR </t>
        </is>
      </c>
      <c r="G1420" s="172">
        <f>YEAR(A1420)</f>
        <v/>
      </c>
      <c r="H1420" s="214">
        <f>MONTH(A1420)</f>
        <v/>
      </c>
      <c r="I1420" s="179">
        <f>INDEX(mês[],Consolidado!H1420,2)</f>
        <v/>
      </c>
      <c r="J1420" s="179" t="inlineStr">
        <is>
          <t>ITAU</t>
        </is>
      </c>
      <c r="K1420" s="179" t="inlineStr">
        <is>
          <t>A IDEAL</t>
        </is>
      </c>
    </row>
    <row r="1421" hidden="1" s="180">
      <c r="A1421" s="17" t="n">
        <v>45714</v>
      </c>
      <c r="B1421" s="179" t="inlineStr">
        <is>
          <t>LOCAÇÃO MUNCK - LOCAÇÃO MUNCK / GUINDASTES (100,00%);</t>
        </is>
      </c>
      <c r="C1421" s="8" t="n"/>
      <c r="D1421" s="8" t="n">
        <v>899.3</v>
      </c>
      <c r="E1421" s="8" t="n">
        <v>20529.01999999987</v>
      </c>
      <c r="F1421" s="213" t="inlineStr">
        <is>
          <t>LOCAÇÃO MUNCK / GUINDASTES</t>
        </is>
      </c>
      <c r="G1421" s="172">
        <f>YEAR(A1421)</f>
        <v/>
      </c>
      <c r="H1421" s="214">
        <f>MONTH(A1421)</f>
        <v/>
      </c>
      <c r="I1421" s="179">
        <f>INDEX(mês[],Consolidado!H1421,2)</f>
        <v/>
      </c>
      <c r="J1421" s="179" t="inlineStr">
        <is>
          <t>ITAU</t>
        </is>
      </c>
      <c r="K1421" s="179" t="inlineStr">
        <is>
          <t>A IDEAL</t>
        </is>
      </c>
    </row>
    <row r="1422" hidden="1" s="180">
      <c r="A1422" s="17" t="n">
        <v>45714</v>
      </c>
      <c r="B1422" s="179" t="inlineStr">
        <is>
          <t>MATERIAIS DE INFORMATICA - TONERS - MATERIAIS DE INFORMATICA / COMPUTADOR (100,00%);</t>
        </is>
      </c>
      <c r="C1422" s="8" t="n"/>
      <c r="D1422" s="8" t="n">
        <v>1080</v>
      </c>
      <c r="E1422" s="8" t="n">
        <v>19449.01999999987</v>
      </c>
      <c r="F1422" s="213" t="inlineStr">
        <is>
          <t>MATERIAIS DE INFORMATICA / COMPUTADOR</t>
        </is>
      </c>
      <c r="G1422" s="172">
        <f>YEAR(A1422)</f>
        <v/>
      </c>
      <c r="H1422" s="214">
        <f>MONTH(A1422)</f>
        <v/>
      </c>
      <c r="I1422" s="179">
        <f>INDEX(mês[],Consolidado!H1422,2)</f>
        <v/>
      </c>
      <c r="J1422" s="179" t="inlineStr">
        <is>
          <t>ITAU</t>
        </is>
      </c>
      <c r="K1422" s="179" t="inlineStr">
        <is>
          <t>A IDEAL</t>
        </is>
      </c>
    </row>
    <row r="1423" hidden="1" s="180">
      <c r="A1423" s="17" t="n">
        <v>45714</v>
      </c>
      <c r="B1423" s="179" t="inlineStr">
        <is>
          <t>LOCAÇÃO CONTAINER REF. 01/01 A 31/01/25 - LOCAÇÃO CONTAINER  (100,00%);</t>
        </is>
      </c>
      <c r="C1423" s="8" t="n"/>
      <c r="D1423" s="8" t="n">
        <v>2750</v>
      </c>
      <c r="E1423" s="8" t="n">
        <v>16699.01999999987</v>
      </c>
      <c r="F1423" s="213" t="inlineStr">
        <is>
          <t xml:space="preserve">LOCAÇÃO CONTAINER </t>
        </is>
      </c>
      <c r="G1423" s="172">
        <f>YEAR(A1423)</f>
        <v/>
      </c>
      <c r="H1423" s="214">
        <f>MONTH(A1423)</f>
        <v/>
      </c>
      <c r="I1423" s="179">
        <f>INDEX(mês[],Consolidado!H1423,2)</f>
        <v/>
      </c>
      <c r="J1423" s="179" t="inlineStr">
        <is>
          <t>ITAU</t>
        </is>
      </c>
      <c r="K1423" s="179" t="inlineStr">
        <is>
          <t>A IDEAL</t>
        </is>
      </c>
    </row>
    <row r="1424" hidden="1" s="180">
      <c r="A1424" s="17" t="n">
        <v>45714</v>
      </c>
      <c r="B1424" s="179" t="inlineStr">
        <is>
          <t>R&amp;L FERRAGENS - PIX 56.634.956/0001-08 - MATERIAIS DE CONSUMO EM OBRAS  (100,00%);</t>
        </is>
      </c>
      <c r="C1424" s="8" t="n"/>
      <c r="D1424" s="8" t="n">
        <v>204</v>
      </c>
      <c r="E1424" s="8" t="n">
        <v>16495.01999999987</v>
      </c>
      <c r="F1424" s="213" t="inlineStr">
        <is>
          <t xml:space="preserve">MATERIAIS DE CONSUMO EM OBRAS </t>
        </is>
      </c>
      <c r="G1424" s="172">
        <f>YEAR(A1424)</f>
        <v/>
      </c>
      <c r="H1424" s="214">
        <f>MONTH(A1424)</f>
        <v/>
      </c>
      <c r="I1424" s="179">
        <f>INDEX(mês[],Consolidado!H1424,2)</f>
        <v/>
      </c>
      <c r="J1424" s="179" t="inlineStr">
        <is>
          <t>ITAU</t>
        </is>
      </c>
      <c r="K1424" s="179" t="inlineStr">
        <is>
          <t>A IDEAL</t>
        </is>
      </c>
    </row>
    <row r="1425" hidden="1" s="180">
      <c r="A1425" s="17" t="n">
        <v>45714</v>
      </c>
      <c r="B1425" s="179" t="inlineStr">
        <is>
          <t>LIMP + PIX - 31.309.680/0001-53 - MATERIAIS DE LIMPEZA / HIGIENE  (100,00%);</t>
        </is>
      </c>
      <c r="C1425" s="8" t="n"/>
      <c r="D1425" s="8" t="n">
        <v>53</v>
      </c>
      <c r="E1425" s="8" t="n">
        <v>16442.01999999987</v>
      </c>
      <c r="F1425" s="213" t="inlineStr">
        <is>
          <t xml:space="preserve">MATERIAIS DE LIMPEZA / HIGIENE </t>
        </is>
      </c>
      <c r="G1425" s="172">
        <f>YEAR(A1425)</f>
        <v/>
      </c>
      <c r="H1425" s="214">
        <f>MONTH(A1425)</f>
        <v/>
      </c>
      <c r="I1425" s="179">
        <f>INDEX(mês[],Consolidado!H1425,2)</f>
        <v/>
      </c>
      <c r="J1425" s="179" t="inlineStr">
        <is>
          <t>ITAU</t>
        </is>
      </c>
      <c r="K1425" s="179" t="inlineStr">
        <is>
          <t>A IDEAL</t>
        </is>
      </c>
    </row>
    <row r="1426" hidden="1" s="180">
      <c r="A1426" s="17" t="n">
        <v>45714</v>
      </c>
      <c r="B1426" s="179" t="inlineStr">
        <is>
          <t>EXAMES - ASO - EXAMES  (100,00%);</t>
        </is>
      </c>
      <c r="C1426" s="8" t="n"/>
      <c r="D1426" s="8" t="n">
        <v>866</v>
      </c>
      <c r="E1426" s="8" t="n">
        <v>15576.01999999987</v>
      </c>
      <c r="F1426" s="213" t="inlineStr">
        <is>
          <t>EXAMES MÉDICOS</t>
        </is>
      </c>
      <c r="G1426" s="172">
        <f>YEAR(A1426)</f>
        <v/>
      </c>
      <c r="H1426" s="214">
        <f>MONTH(A1426)</f>
        <v/>
      </c>
      <c r="I1426" s="179">
        <f>INDEX(mês[],Consolidado!H1426,2)</f>
        <v/>
      </c>
      <c r="J1426" s="179" t="inlineStr">
        <is>
          <t>ITAU</t>
        </is>
      </c>
      <c r="K1426" s="179" t="inlineStr">
        <is>
          <t>A IDEAL</t>
        </is>
      </c>
    </row>
    <row r="1427" hidden="1" s="180">
      <c r="A1427" s="17" t="n">
        <v>45714</v>
      </c>
      <c r="B1427" s="179" t="inlineStr">
        <is>
          <t>COMBUSTÍVEL - COMBUSTIVEL VEICULOS (100,00%);</t>
        </is>
      </c>
      <c r="C1427" s="8" t="n"/>
      <c r="D1427" s="8" t="n">
        <v>1445.72</v>
      </c>
      <c r="E1427" s="8" t="n">
        <v>14130.29999999987</v>
      </c>
      <c r="F1427" s="213" t="inlineStr">
        <is>
          <t>COMBUSTIVEL VEICULOS</t>
        </is>
      </c>
      <c r="G1427" s="172">
        <f>YEAR(A1427)</f>
        <v/>
      </c>
      <c r="H1427" s="214">
        <f>MONTH(A1427)</f>
        <v/>
      </c>
      <c r="I1427" s="179">
        <f>INDEX(mês[],Consolidado!H1427,2)</f>
        <v/>
      </c>
      <c r="J1427" s="179" t="inlineStr">
        <is>
          <t>ITAU</t>
        </is>
      </c>
      <c r="K1427" s="179" t="inlineStr">
        <is>
          <t>A IDEAL</t>
        </is>
      </c>
    </row>
    <row r="1428" hidden="1" s="180">
      <c r="A1428" s="17" t="n">
        <v>45714</v>
      </c>
      <c r="B1428" s="179" t="inlineStr">
        <is>
          <t>MATERIAIS DE PAPELARIA - MATERIAS DE ESCRITORIO / PAPELARIA  (100,00%);</t>
        </is>
      </c>
      <c r="C1428" s="8" t="n"/>
      <c r="D1428" s="8" t="n">
        <v>112</v>
      </c>
      <c r="E1428" s="8" t="n">
        <v>14018.29999999987</v>
      </c>
      <c r="F1428" s="213" t="inlineStr">
        <is>
          <t xml:space="preserve">MATERIAS DE ESCRITORIO / PAPELARIA </t>
        </is>
      </c>
      <c r="G1428" s="172">
        <f>YEAR(A1428)</f>
        <v/>
      </c>
      <c r="H1428" s="214">
        <f>MONTH(A1428)</f>
        <v/>
      </c>
      <c r="I1428" s="179">
        <f>INDEX(mês[],Consolidado!H1428,2)</f>
        <v/>
      </c>
      <c r="J1428" s="179" t="inlineStr">
        <is>
          <t>ITAU</t>
        </is>
      </c>
      <c r="K1428" s="179" t="inlineStr">
        <is>
          <t>A IDEAL</t>
        </is>
      </c>
    </row>
    <row r="1429" hidden="1" s="180">
      <c r="A1429" s="17" t="n">
        <v>45714</v>
      </c>
      <c r="B1429" s="179" t="inlineStr">
        <is>
          <t>MANOEL PIRES SANTANA - PIX (98) 9 8407-6318 - REFEIÇÕES COLABORADORES (100,00%);</t>
        </is>
      </c>
      <c r="C1429" s="8" t="n"/>
      <c r="D1429" s="8" t="n">
        <v>1242</v>
      </c>
      <c r="E1429" s="8" t="n">
        <v>12776.29999999987</v>
      </c>
      <c r="F1429" s="213" t="inlineStr">
        <is>
          <t>REFEIÇÕES COLABORADORES</t>
        </is>
      </c>
      <c r="G1429" s="172">
        <f>YEAR(A1429)</f>
        <v/>
      </c>
      <c r="H1429" s="214">
        <f>MONTH(A1429)</f>
        <v/>
      </c>
      <c r="I1429" s="179">
        <f>INDEX(mês[],Consolidado!H1429,2)</f>
        <v/>
      </c>
      <c r="J1429" s="179" t="inlineStr">
        <is>
          <t>ITAU</t>
        </is>
      </c>
      <c r="K1429" s="179" t="inlineStr">
        <is>
          <t>A IDEAL</t>
        </is>
      </c>
    </row>
    <row r="1430" hidden="1" s="180">
      <c r="A1430" s="17" t="n">
        <v>45714</v>
      </c>
      <c r="B1430" s="179" t="inlineStr">
        <is>
          <t>COMBUSTÍVEL - COMBUSTIVEL VEICULOS (31,06%);
COMBUSTIVEL EQUIPAMENTOS (68,94%);</t>
        </is>
      </c>
      <c r="C1430" s="8" t="n"/>
      <c r="D1430" s="8" t="n">
        <v>601.79</v>
      </c>
      <c r="E1430" s="8" t="n">
        <v>12174.50999999987</v>
      </c>
      <c r="F1430" s="213" t="inlineStr">
        <is>
          <t>COMBUSTIVEL VEICULOS</t>
        </is>
      </c>
      <c r="G1430" s="172">
        <f>YEAR(A1430)</f>
        <v/>
      </c>
      <c r="H1430" s="214">
        <f>MONTH(A1430)</f>
        <v/>
      </c>
      <c r="I1430" s="179">
        <f>INDEX(mês[],Consolidado!H1430,2)</f>
        <v/>
      </c>
      <c r="J1430" s="179" t="inlineStr">
        <is>
          <t>ITAU</t>
        </is>
      </c>
      <c r="K1430" s="179" t="inlineStr">
        <is>
          <t>A IDEAL</t>
        </is>
      </c>
    </row>
    <row r="1431" hidden="1" s="180">
      <c r="A1431" s="17" t="n">
        <v>45714</v>
      </c>
      <c r="B1431" s="179" t="inlineStr">
        <is>
          <t>COMBUSTÍVEL - COMBUSTIVEL VEICULOS (31,06%);
COMBUSTIVEL EQUIPAMENTOS (68,94%);</t>
        </is>
      </c>
      <c r="C1431" s="8" t="n"/>
      <c r="D1431" s="8" t="n">
        <v>1335.75</v>
      </c>
      <c r="E1431" s="8" t="n">
        <v>10838.75999999987</v>
      </c>
      <c r="F1431" s="213" t="inlineStr">
        <is>
          <t>COMBUSTIVEL EQUIPAMENTOS</t>
        </is>
      </c>
      <c r="G1431" s="172">
        <f>YEAR(A1431)</f>
        <v/>
      </c>
      <c r="H1431" s="214">
        <f>MONTH(A1431)</f>
        <v/>
      </c>
      <c r="I1431" s="179">
        <f>INDEX(mês[],Consolidado!H1431,2)</f>
        <v/>
      </c>
      <c r="J1431" s="179" t="inlineStr">
        <is>
          <t>ITAU</t>
        </is>
      </c>
      <c r="K1431" s="179" t="inlineStr">
        <is>
          <t>A IDEAL</t>
        </is>
      </c>
    </row>
    <row r="1432" hidden="1" s="180">
      <c r="A1432" s="17" t="n">
        <v>45714</v>
      </c>
      <c r="B1432" s="179" t="inlineStr">
        <is>
          <t>FRETE TRANSPORTADORA GOIÂNIA X UBERABA - FRETE TRANSPORTADORA (100,00%);</t>
        </is>
      </c>
      <c r="C1432" s="8" t="n"/>
      <c r="D1432" s="8" t="n">
        <v>133.97</v>
      </c>
      <c r="E1432" s="8" t="n">
        <v>10704.78999999988</v>
      </c>
      <c r="F1432" s="213" t="inlineStr">
        <is>
          <t>FRETE TRANSPORTADORA</t>
        </is>
      </c>
      <c r="G1432" s="172">
        <f>YEAR(A1432)</f>
        <v/>
      </c>
      <c r="H1432" s="214">
        <f>MONTH(A1432)</f>
        <v/>
      </c>
      <c r="I1432" s="179">
        <f>INDEX(mês[],Consolidado!H1432,2)</f>
        <v/>
      </c>
      <c r="J1432" s="179" t="inlineStr">
        <is>
          <t>ITAU</t>
        </is>
      </c>
      <c r="K1432" s="179" t="inlineStr">
        <is>
          <t>A IDEAL</t>
        </is>
      </c>
    </row>
    <row r="1433" hidden="1" s="180">
      <c r="A1433" s="17" t="n">
        <v>45714</v>
      </c>
      <c r="B1433" s="179" t="inlineStr">
        <is>
          <t>DESPESAS REF. SEMANA 17/02 A 21/02 - COMBUSTIVEL VEICULOS (45,53%);
REFEIÇÕES COLABORADORES (20,46%);
TRANSPORTE DE COLABORADORES  (34,02%);</t>
        </is>
      </c>
      <c r="C1433" s="8" t="n"/>
      <c r="D1433" s="8" t="n">
        <v>612.51</v>
      </c>
      <c r="E1433" s="8" t="n">
        <v>10092.27999999988</v>
      </c>
      <c r="F1433" s="213" t="inlineStr">
        <is>
          <t>COMBUSTIVEL VEICULOS</t>
        </is>
      </c>
      <c r="G1433" s="172">
        <f>YEAR(A1433)</f>
        <v/>
      </c>
      <c r="H1433" s="214">
        <f>MONTH(A1433)</f>
        <v/>
      </c>
      <c r="I1433" s="179">
        <f>INDEX(mês[],Consolidado!H1433,2)</f>
        <v/>
      </c>
      <c r="J1433" s="179" t="inlineStr">
        <is>
          <t>ITAU</t>
        </is>
      </c>
      <c r="K1433" s="179" t="inlineStr">
        <is>
          <t>A IDEAL</t>
        </is>
      </c>
    </row>
    <row r="1434" hidden="1" s="180">
      <c r="A1434" s="17" t="n">
        <v>45714</v>
      </c>
      <c r="B1434" s="179" t="inlineStr">
        <is>
          <t>DESPESAS REF. SEMANA 17/02 A 21/02 - COMBUSTIVEL VEICULOS (45,53%);
REFEIÇÕES COLABORADORES (20,46%);
TRANSPORTE DE COLABORADORES  (34,02%);</t>
        </is>
      </c>
      <c r="C1434" s="8" t="n"/>
      <c r="D1434" s="8" t="n">
        <v>275.24</v>
      </c>
      <c r="E1434" s="8" t="n">
        <v>9817.039999999875</v>
      </c>
      <c r="F1434" s="213" t="inlineStr">
        <is>
          <t>REFEIÇÕES COLABORADORES</t>
        </is>
      </c>
      <c r="G1434" s="172">
        <f>YEAR(A1434)</f>
        <v/>
      </c>
      <c r="H1434" s="214">
        <f>MONTH(A1434)</f>
        <v/>
      </c>
      <c r="I1434" s="179">
        <f>INDEX(mês[],Consolidado!H1434,2)</f>
        <v/>
      </c>
      <c r="J1434" s="179" t="inlineStr">
        <is>
          <t>ITAU</t>
        </is>
      </c>
      <c r="K1434" s="179" t="inlineStr">
        <is>
          <t>A IDEAL</t>
        </is>
      </c>
    </row>
    <row r="1435" hidden="1" s="180">
      <c r="A1435" s="17" t="n">
        <v>45714</v>
      </c>
      <c r="B1435" s="179" t="inlineStr">
        <is>
          <t>DESPESAS REF. SEMANA 17/02 A 21/02 - COMBUSTIVEL VEICULOS (45,53%);
REFEIÇÕES COLABORADORES (20,46%);
TRANSPORTE DE COLABORADORES  (34,02%);</t>
        </is>
      </c>
      <c r="C1435" s="8" t="n"/>
      <c r="D1435" s="8" t="n">
        <v>457.55</v>
      </c>
      <c r="E1435" s="8" t="n">
        <v>9359.489999999876</v>
      </c>
      <c r="F1435" s="213" t="inlineStr">
        <is>
          <t xml:space="preserve">TRANSPORTE DE COLABORADORES </t>
        </is>
      </c>
      <c r="G1435" s="172">
        <f>YEAR(A1435)</f>
        <v/>
      </c>
      <c r="H1435" s="214">
        <f>MONTH(A1435)</f>
        <v/>
      </c>
      <c r="I1435" s="179">
        <f>INDEX(mês[],Consolidado!H1435,2)</f>
        <v/>
      </c>
      <c r="J1435" s="179" t="inlineStr">
        <is>
          <t>ITAU</t>
        </is>
      </c>
      <c r="K1435" s="179" t="inlineStr">
        <is>
          <t>A IDEAL</t>
        </is>
      </c>
    </row>
    <row r="1436" hidden="1" s="180">
      <c r="A1436" s="17" t="n">
        <v>45714</v>
      </c>
      <c r="B1436" s="179" t="inlineStr">
        <is>
          <t>LORRANE CAROLINE DE OLIVEIRA - PIX 13.553.365/0001-95 - HOTEL COLABORADORES  (100,00%);</t>
        </is>
      </c>
      <c r="C1436" s="8" t="n"/>
      <c r="D1436" s="8" t="n">
        <v>4801.51</v>
      </c>
      <c r="E1436" s="8" t="n">
        <v>4557.979999999876</v>
      </c>
      <c r="F1436" s="213" t="inlineStr">
        <is>
          <t xml:space="preserve">HOTEL COLABORADORES </t>
        </is>
      </c>
      <c r="G1436" s="172">
        <f>YEAR(A1436)</f>
        <v/>
      </c>
      <c r="H1436" s="214">
        <f>MONTH(A1436)</f>
        <v/>
      </c>
      <c r="I1436" s="179">
        <f>INDEX(mês[],Consolidado!H1436,2)</f>
        <v/>
      </c>
      <c r="J1436" s="179" t="inlineStr">
        <is>
          <t>ITAU</t>
        </is>
      </c>
      <c r="K1436" s="179" t="inlineStr">
        <is>
          <t>A IDEAL</t>
        </is>
      </c>
    </row>
    <row r="1437" hidden="1" s="180">
      <c r="A1437" s="17" t="n">
        <v>45714</v>
      </c>
      <c r="B1437" s="179" t="inlineStr">
        <is>
          <t>HONORÁRIO ADVOCATÍCIO - STELLA - HONORARIOS ADVOCATICIOS  (100,00%);</t>
        </is>
      </c>
      <c r="C1437" s="8" t="n"/>
      <c r="D1437" s="8" t="n">
        <v>150</v>
      </c>
      <c r="E1437" s="8" t="n">
        <v>4407.979999999876</v>
      </c>
      <c r="F1437" s="213" t="inlineStr">
        <is>
          <t>HONORÁRIOS ADVOCATÍCIOS</t>
        </is>
      </c>
      <c r="G1437" s="172">
        <f>YEAR(A1437)</f>
        <v/>
      </c>
      <c r="H1437" s="214">
        <f>MONTH(A1437)</f>
        <v/>
      </c>
      <c r="I1437" s="179">
        <f>INDEX(mês[],Consolidado!H1437,2)</f>
        <v/>
      </c>
      <c r="J1437" s="179" t="inlineStr">
        <is>
          <t>ITAU</t>
        </is>
      </c>
      <c r="K1437" s="179" t="inlineStr">
        <is>
          <t>A IDEAL</t>
        </is>
      </c>
    </row>
    <row r="1438" hidden="1" s="180">
      <c r="A1438" s="17" t="n">
        <v>45714</v>
      </c>
      <c r="B1438" s="179" t="inlineStr">
        <is>
          <t>VISITA TÉCNICA ANGLO AMERICAN - COMBUSTIVEL VEICULOS (100,00%);</t>
        </is>
      </c>
      <c r="C1438" s="8" t="n"/>
      <c r="D1438" s="8" t="n">
        <v>400</v>
      </c>
      <c r="E1438" s="8" t="n">
        <v>4007.979999999876</v>
      </c>
      <c r="F1438" s="213" t="inlineStr">
        <is>
          <t>COMBUSTIVEL VEICULOS</t>
        </is>
      </c>
      <c r="G1438" s="172">
        <f>YEAR(A1438)</f>
        <v/>
      </c>
      <c r="H1438" s="214">
        <f>MONTH(A1438)</f>
        <v/>
      </c>
      <c r="I1438" s="179">
        <f>INDEX(mês[],Consolidado!H1438,2)</f>
        <v/>
      </c>
      <c r="J1438" s="179" t="inlineStr">
        <is>
          <t>ITAU</t>
        </is>
      </c>
      <c r="K1438" s="179" t="inlineStr">
        <is>
          <t>A IDEAL</t>
        </is>
      </c>
    </row>
    <row r="1439" hidden="1" s="180">
      <c r="A1439" s="17" t="n">
        <v>45714</v>
      </c>
      <c r="B1439" s="179" t="inlineStr">
        <is>
          <t>SEGURO DE VIDA GILVAN - SEGURO DE VIDA GILVAN / GENILDO (100,00%);</t>
        </is>
      </c>
      <c r="C1439" s="8" t="n"/>
      <c r="D1439" s="8" t="n">
        <v>2362.4</v>
      </c>
      <c r="E1439" s="8" t="n">
        <v>1645.579999999876</v>
      </c>
      <c r="F1439" s="213" t="inlineStr">
        <is>
          <t xml:space="preserve">SEGUROS DE VIDA </t>
        </is>
      </c>
      <c r="G1439" s="172">
        <f>YEAR(A1439)</f>
        <v/>
      </c>
      <c r="H1439" s="214">
        <f>MONTH(A1439)</f>
        <v/>
      </c>
      <c r="I1439" s="179">
        <f>INDEX(mês[],Consolidado!H1439,2)</f>
        <v/>
      </c>
      <c r="J1439" s="179" t="inlineStr">
        <is>
          <t>ITAU</t>
        </is>
      </c>
      <c r="K1439" s="179" t="inlineStr">
        <is>
          <t>A IDEAL</t>
        </is>
      </c>
    </row>
    <row r="1440" hidden="1" s="180">
      <c r="A1440" s="17" t="n">
        <v>45714</v>
      </c>
      <c r="B1440" s="179" t="inlineStr">
        <is>
          <t>SEGURO DE VIDA GENILDO - SEGURO DE VIDA GILVAN / GENILDO (100,00%);</t>
        </is>
      </c>
      <c r="C1440" s="8" t="n"/>
      <c r="D1440" s="8" t="n">
        <v>2706.84</v>
      </c>
      <c r="E1440" s="8" t="n">
        <v>-1061.260000000124</v>
      </c>
      <c r="F1440" s="213" t="inlineStr">
        <is>
          <t xml:space="preserve">SEGUROS DE VIDA </t>
        </is>
      </c>
      <c r="G1440" s="172">
        <f>YEAR(A1440)</f>
        <v/>
      </c>
      <c r="H1440" s="214">
        <f>MONTH(A1440)</f>
        <v/>
      </c>
      <c r="I1440" s="179">
        <f>INDEX(mês[],Consolidado!H1440,2)</f>
        <v/>
      </c>
      <c r="J1440" s="179" t="inlineStr">
        <is>
          <t>ITAU</t>
        </is>
      </c>
      <c r="K1440" s="179" t="inlineStr">
        <is>
          <t>A IDEAL</t>
        </is>
      </c>
    </row>
    <row r="1441" hidden="1" s="180">
      <c r="A1441" s="17" t="n">
        <v>45714</v>
      </c>
      <c r="B1441" s="179" t="inlineStr">
        <is>
          <t>EXAMES - EXAMES  (100,00%);</t>
        </is>
      </c>
      <c r="C1441" s="8" t="n"/>
      <c r="D1441" s="8" t="n">
        <v>5312.6</v>
      </c>
      <c r="E1441" s="8" t="n">
        <v>-6373.860000000124</v>
      </c>
      <c r="F1441" s="213" t="inlineStr">
        <is>
          <t>EXAMES MÉDICOS</t>
        </is>
      </c>
      <c r="G1441" s="172">
        <f>YEAR(A1441)</f>
        <v/>
      </c>
      <c r="H1441" s="214">
        <f>MONTH(A1441)</f>
        <v/>
      </c>
      <c r="I1441" s="179">
        <f>INDEX(mês[],Consolidado!H1441,2)</f>
        <v/>
      </c>
      <c r="J1441" s="179" t="inlineStr">
        <is>
          <t>ITAU</t>
        </is>
      </c>
      <c r="K1441" s="179" t="inlineStr">
        <is>
          <t>A IDEAL</t>
        </is>
      </c>
    </row>
    <row r="1442" hidden="1" s="180">
      <c r="A1442" s="17" t="n">
        <v>45714</v>
      </c>
      <c r="B1442" s="179" t="inlineStr">
        <is>
          <t>TRANSPORTE DE COLABORADORES 17/02 A 21/02 - TRANSPORTE DE COLABORADORES  (100,00%);</t>
        </is>
      </c>
      <c r="C1442" s="8" t="n"/>
      <c r="D1442" s="8" t="n">
        <v>818</v>
      </c>
      <c r="E1442" s="8" t="n">
        <v>-7191.860000000124</v>
      </c>
      <c r="F1442" s="213" t="inlineStr">
        <is>
          <t xml:space="preserve">TRANSPORTE DE COLABORADORES </t>
        </is>
      </c>
      <c r="G1442" s="172">
        <f>YEAR(A1442)</f>
        <v/>
      </c>
      <c r="H1442" s="214">
        <f>MONTH(A1442)</f>
        <v/>
      </c>
      <c r="I1442" s="179">
        <f>INDEX(mês[],Consolidado!H1442,2)</f>
        <v/>
      </c>
      <c r="J1442" s="179" t="inlineStr">
        <is>
          <t>ITAU</t>
        </is>
      </c>
      <c r="K1442" s="179" t="inlineStr">
        <is>
          <t>A IDEAL</t>
        </is>
      </c>
    </row>
    <row r="1443" hidden="1" s="180">
      <c r="A1443" s="17" t="n">
        <v>45714</v>
      </c>
      <c r="B1443" s="179" t="inlineStr">
        <is>
          <t>CARTÃO PARA TODOS - ASSISTENCIA MEDICA ADM  (100,00%);</t>
        </is>
      </c>
      <c r="C1443" s="8" t="n"/>
      <c r="D1443" s="8" t="n">
        <v>4039.2</v>
      </c>
      <c r="E1443" s="8" t="n">
        <v>-11231.06000000013</v>
      </c>
      <c r="F1443" s="213" t="inlineStr">
        <is>
          <t xml:space="preserve">ASSISTENCIA MEDICA ADM </t>
        </is>
      </c>
      <c r="G1443" s="172">
        <f>YEAR(A1443)</f>
        <v/>
      </c>
      <c r="H1443" s="214">
        <f>MONTH(A1443)</f>
        <v/>
      </c>
      <c r="I1443" s="179">
        <f>INDEX(mês[],Consolidado!H1443,2)</f>
        <v/>
      </c>
      <c r="J1443" s="179" t="inlineStr">
        <is>
          <t>ITAU</t>
        </is>
      </c>
      <c r="K1443" s="179" t="inlineStr">
        <is>
          <t>A IDEAL</t>
        </is>
      </c>
    </row>
    <row r="1444" hidden="1" s="180">
      <c r="A1444" s="17" t="n">
        <v>45714</v>
      </c>
      <c r="B1444" s="179" t="inlineStr">
        <is>
          <t>TREINAMENTO NR33 TRABALHADOR E VIGIA - CURSOS / TREINAMENTOS  (100,00%);</t>
        </is>
      </c>
      <c r="C1444" s="8" t="n"/>
      <c r="D1444" s="8" t="n">
        <v>299.8</v>
      </c>
      <c r="E1444" s="8" t="n">
        <v>-11530.86000000012</v>
      </c>
      <c r="F1444" s="213" t="inlineStr">
        <is>
          <t xml:space="preserve">CURSOS / TREINAMENTOS </t>
        </is>
      </c>
      <c r="G1444" s="172">
        <f>YEAR(A1444)</f>
        <v/>
      </c>
      <c r="H1444" s="214">
        <f>MONTH(A1444)</f>
        <v/>
      </c>
      <c r="I1444" s="179">
        <f>INDEX(mês[],Consolidado!H1444,2)</f>
        <v/>
      </c>
      <c r="J1444" s="179" t="inlineStr">
        <is>
          <t>ITAU</t>
        </is>
      </c>
      <c r="K1444" s="179" t="inlineStr">
        <is>
          <t>A IDEAL</t>
        </is>
      </c>
    </row>
    <row r="1445" hidden="1" s="180">
      <c r="A1445" s="17" t="n">
        <v>45714</v>
      </c>
      <c r="B1445" s="179" t="inlineStr">
        <is>
          <t>ALIMENTAÇÃO ADM - ALIMENTAÇÃO ADM (100,00%);</t>
        </is>
      </c>
      <c r="C1445" s="8" t="n"/>
      <c r="D1445" s="8" t="n">
        <v>1056.44</v>
      </c>
      <c r="E1445" s="8" t="n">
        <v>-12587.30000000012</v>
      </c>
      <c r="F1445" s="213" t="inlineStr">
        <is>
          <t>ALIMENTAÇÃO ADM</t>
        </is>
      </c>
      <c r="G1445" s="172">
        <f>YEAR(A1445)</f>
        <v/>
      </c>
      <c r="H1445" s="214">
        <f>MONTH(A1445)</f>
        <v/>
      </c>
      <c r="I1445" s="179">
        <f>INDEX(mês[],Consolidado!H1445,2)</f>
        <v/>
      </c>
      <c r="J1445" s="179" t="inlineStr">
        <is>
          <t>ITAU</t>
        </is>
      </c>
      <c r="K1445" s="179" t="inlineStr">
        <is>
          <t>A IDEAL</t>
        </is>
      </c>
    </row>
    <row r="1446" hidden="1" s="180">
      <c r="A1446" s="17" t="n">
        <v>45714</v>
      </c>
      <c r="B1446" s="179" t="inlineStr">
        <is>
          <t>SEGURO HB20S - 3 MESES DE SEGURO - SEGUROS DE VEICULOS  (100,00%);</t>
        </is>
      </c>
      <c r="C1446" s="8" t="n"/>
      <c r="D1446" s="8" t="n">
        <v>513</v>
      </c>
      <c r="E1446" s="8" t="n">
        <v>-13100.30000000012</v>
      </c>
      <c r="F1446" s="213" t="inlineStr">
        <is>
          <t xml:space="preserve">SEGUROS DE VEICULOS </t>
        </is>
      </c>
      <c r="G1446" s="172">
        <f>YEAR(A1446)</f>
        <v/>
      </c>
      <c r="H1446" s="214">
        <f>MONTH(A1446)</f>
        <v/>
      </c>
      <c r="I1446" s="179">
        <f>INDEX(mês[],Consolidado!H1446,2)</f>
        <v/>
      </c>
      <c r="J1446" s="179" t="inlineStr">
        <is>
          <t>ITAU</t>
        </is>
      </c>
      <c r="K1446" s="179" t="inlineStr">
        <is>
          <t>A IDEAL</t>
        </is>
      </c>
    </row>
    <row r="1447" hidden="1" s="180">
      <c r="A1447" s="17" t="n">
        <v>45714</v>
      </c>
      <c r="B1447" s="179" t="inlineStr">
        <is>
          <t>GABRIELLE ELIAS DE FREITAS - PIX (64) 9 9259-1215 - FRETE TRANSPORTADORA (100,00%);</t>
        </is>
      </c>
      <c r="C1447" s="8" t="n"/>
      <c r="D1447" s="8" t="n">
        <v>50</v>
      </c>
      <c r="E1447" s="8" t="n">
        <v>-13150.30000000012</v>
      </c>
      <c r="F1447" s="213" t="inlineStr">
        <is>
          <t>FRETE TRANSPORTADORA</t>
        </is>
      </c>
      <c r="G1447" s="172">
        <f>YEAR(A1447)</f>
        <v/>
      </c>
      <c r="H1447" s="214">
        <f>MONTH(A1447)</f>
        <v/>
      </c>
      <c r="I1447" s="179">
        <f>INDEX(mês[],Consolidado!H1447,2)</f>
        <v/>
      </c>
      <c r="J1447" s="179" t="inlineStr">
        <is>
          <t>ITAU</t>
        </is>
      </c>
      <c r="K1447" s="179" t="inlineStr">
        <is>
          <t>A IDEAL</t>
        </is>
      </c>
    </row>
    <row r="1448" hidden="1" s="180">
      <c r="A1448" s="17" t="n">
        <v>45714</v>
      </c>
      <c r="B1448" s="179" t="inlineStr">
        <is>
          <t>MANOEL CLOVES RODRIGUES - FERIAS  (100,00%);</t>
        </is>
      </c>
      <c r="C1448" s="8" t="n"/>
      <c r="D1448" s="8" t="n">
        <v>5132.35</v>
      </c>
      <c r="E1448" s="8" t="n">
        <v>-18282.65000000013</v>
      </c>
      <c r="F1448" s="213" t="inlineStr">
        <is>
          <t xml:space="preserve">FERIAS </t>
        </is>
      </c>
      <c r="G1448" s="172">
        <f>YEAR(A1448)</f>
        <v/>
      </c>
      <c r="H1448" s="214">
        <f>MONTH(A1448)</f>
        <v/>
      </c>
      <c r="I1448" s="179">
        <f>INDEX(mês[],Consolidado!H1448,2)</f>
        <v/>
      </c>
      <c r="J1448" s="179" t="inlineStr">
        <is>
          <t>ITAU</t>
        </is>
      </c>
      <c r="K1448" s="179" t="inlineStr">
        <is>
          <t>A IDEAL</t>
        </is>
      </c>
    </row>
    <row r="1449" hidden="1" s="180">
      <c r="A1449" s="17" t="n">
        <v>45714</v>
      </c>
      <c r="B1449" s="179" t="inlineStr">
        <is>
          <t>PASSAGENS COLABORADORES 17/02 A 21/02 - PASSAGENS COLABORADORES (100,00%);</t>
        </is>
      </c>
      <c r="C1449" s="8" t="n"/>
      <c r="D1449" s="8" t="n">
        <v>1388.98</v>
      </c>
      <c r="E1449" s="8" t="n">
        <v>-19671.63000000012</v>
      </c>
      <c r="F1449" s="213" t="inlineStr">
        <is>
          <t>PASSAGENS COLABORADORES</t>
        </is>
      </c>
      <c r="G1449" s="172">
        <f>YEAR(A1449)</f>
        <v/>
      </c>
      <c r="H1449" s="214">
        <f>MONTH(A1449)</f>
        <v/>
      </c>
      <c r="I1449" s="179">
        <f>INDEX(mês[],Consolidado!H1449,2)</f>
        <v/>
      </c>
      <c r="J1449" s="179" t="inlineStr">
        <is>
          <t>ITAU</t>
        </is>
      </c>
      <c r="K1449" s="179" t="inlineStr">
        <is>
          <t>A IDEAL</t>
        </is>
      </c>
    </row>
    <row r="1450" hidden="1" s="180">
      <c r="A1450" s="17" t="n">
        <v>45714</v>
      </c>
      <c r="B1450" s="179" t="inlineStr">
        <is>
          <t>DESPESA DE VIAGEM REF. SEMANA 17/02 A 21/02 - REFEIÇÕES COLABORADORES (87,80%);
PASSAGENS COLABORADORES (12,20%);</t>
        </is>
      </c>
      <c r="C1450" s="8" t="n"/>
      <c r="D1450" s="8" t="n">
        <v>403.42</v>
      </c>
      <c r="E1450" s="8" t="n">
        <v>-20075.05000000012</v>
      </c>
      <c r="F1450" s="213" t="inlineStr">
        <is>
          <t>REFEIÇÕES COLABORADORES</t>
        </is>
      </c>
      <c r="G1450" s="172">
        <f>YEAR(A1450)</f>
        <v/>
      </c>
      <c r="H1450" s="214">
        <f>MONTH(A1450)</f>
        <v/>
      </c>
      <c r="I1450" s="179">
        <f>INDEX(mês[],Consolidado!H1450,2)</f>
        <v/>
      </c>
      <c r="J1450" s="179" t="inlineStr">
        <is>
          <t>ITAU</t>
        </is>
      </c>
      <c r="K1450" s="179" t="inlineStr">
        <is>
          <t>A IDEAL</t>
        </is>
      </c>
    </row>
    <row r="1451" hidden="1" s="180">
      <c r="A1451" s="17" t="n">
        <v>45714</v>
      </c>
      <c r="B1451" s="179" t="inlineStr">
        <is>
          <t>DESPESA DE VIAGEM REF. SEMANA 17/02 A 21/02 - REFEIÇÕES COLABORADORES (87,80%);
PASSAGENS COLABORADORES (12,20%);</t>
        </is>
      </c>
      <c r="C1451" s="8" t="n"/>
      <c r="D1451" s="8" t="n">
        <v>56.58</v>
      </c>
      <c r="E1451" s="8" t="n">
        <v>-20131.63000000012</v>
      </c>
      <c r="F1451" s="213" t="inlineStr">
        <is>
          <t>PASSAGENS COLABORADORES</t>
        </is>
      </c>
      <c r="G1451" s="172">
        <f>YEAR(A1451)</f>
        <v/>
      </c>
      <c r="H1451" s="214">
        <f>MONTH(A1451)</f>
        <v/>
      </c>
      <c r="I1451" s="179">
        <f>INDEX(mês[],Consolidado!H1451,2)</f>
        <v/>
      </c>
      <c r="J1451" s="179" t="inlineStr">
        <is>
          <t>ITAU</t>
        </is>
      </c>
      <c r="K1451" s="179" t="inlineStr">
        <is>
          <t>A IDEAL</t>
        </is>
      </c>
    </row>
    <row r="1452" hidden="1" s="180">
      <c r="A1452" s="17" t="n">
        <v>45714</v>
      </c>
      <c r="B1452" s="179" t="inlineStr">
        <is>
          <t>ERIVALDO NASCIMENTO - PIX 093.873.444-01 - MOVEIS OBRAS  (100,00%);</t>
        </is>
      </c>
      <c r="C1452" s="8" t="n"/>
      <c r="D1452" s="8" t="n">
        <v>385</v>
      </c>
      <c r="E1452" s="8" t="n">
        <v>-20516.63000000012</v>
      </c>
      <c r="F1452" s="213" t="inlineStr">
        <is>
          <t xml:space="preserve">MOVEIS OBRAS </t>
        </is>
      </c>
      <c r="G1452" s="172">
        <f>YEAR(A1452)</f>
        <v/>
      </c>
      <c r="H1452" s="214">
        <f>MONTH(A1452)</f>
        <v/>
      </c>
      <c r="I1452" s="179">
        <f>INDEX(mês[],Consolidado!H1452,2)</f>
        <v/>
      </c>
      <c r="J1452" s="179" t="inlineStr">
        <is>
          <t>ITAU</t>
        </is>
      </c>
      <c r="K1452" s="179" t="inlineStr">
        <is>
          <t>A IDEAL</t>
        </is>
      </c>
    </row>
    <row r="1453" hidden="1" s="180">
      <c r="A1453" s="17" t="n">
        <v>45714</v>
      </c>
      <c r="B1453" s="179" t="inlineStr">
        <is>
          <t>MANGUEIRAS E CONEXÕES - MANGUEIRAS / CONEXÕES (100,00%);</t>
        </is>
      </c>
      <c r="C1453" s="8" t="n"/>
      <c r="D1453" s="8" t="n">
        <v>80</v>
      </c>
      <c r="E1453" s="8" t="n">
        <v>-20596.63000000012</v>
      </c>
      <c r="F1453" s="213" t="inlineStr">
        <is>
          <t>MANGUEIRAS / CONEXÕES</t>
        </is>
      </c>
      <c r="G1453" s="172">
        <f>YEAR(A1453)</f>
        <v/>
      </c>
      <c r="H1453" s="214">
        <f>MONTH(A1453)</f>
        <v/>
      </c>
      <c r="I1453" s="179">
        <f>INDEX(mês[],Consolidado!H1453,2)</f>
        <v/>
      </c>
      <c r="J1453" s="179" t="inlineStr">
        <is>
          <t>ITAU</t>
        </is>
      </c>
      <c r="K1453" s="179" t="inlineStr">
        <is>
          <t>A IDEAL</t>
        </is>
      </c>
    </row>
    <row r="1454" hidden="1" s="180">
      <c r="A1454" s="17" t="n">
        <v>45714</v>
      </c>
      <c r="B1454" s="179" t="inlineStr">
        <is>
          <t>PLOART IMPRESSÃO DIGITAL - SERVIÇO PLOTAGEM / ADESIVO / PLACAS / CRACHAS  (100,00%);</t>
        </is>
      </c>
      <c r="C1454" s="8" t="n"/>
      <c r="D1454" s="8" t="n">
        <v>8</v>
      </c>
      <c r="E1454" s="8" t="n">
        <v>-20604.63000000012</v>
      </c>
      <c r="F1454" s="213" t="inlineStr">
        <is>
          <t xml:space="preserve">SERVIÇO PLOTAGEM / ADESIVO / PLACAS / CRACHAS </t>
        </is>
      </c>
      <c r="G1454" s="172">
        <f>YEAR(A1454)</f>
        <v/>
      </c>
      <c r="H1454" s="214">
        <f>MONTH(A1454)</f>
        <v/>
      </c>
      <c r="I1454" s="179">
        <f>INDEX(mês[],Consolidado!H1454,2)</f>
        <v/>
      </c>
      <c r="J1454" s="179" t="inlineStr">
        <is>
          <t>ITAU</t>
        </is>
      </c>
      <c r="K1454" s="179" t="inlineStr">
        <is>
          <t>A IDEAL</t>
        </is>
      </c>
    </row>
    <row r="1455" hidden="1" s="180">
      <c r="A1455" s="17" t="n">
        <v>45714</v>
      </c>
      <c r="B1455" s="179" t="inlineStr">
        <is>
          <t>MATERIAIS DE CONSUMO - MATERIAIS DE CONSUMO EM OBRAS  (100,00%);</t>
        </is>
      </c>
      <c r="C1455" s="8" t="n"/>
      <c r="D1455" s="8" t="n">
        <v>260</v>
      </c>
      <c r="E1455" s="8" t="n">
        <v>-20864.63000000012</v>
      </c>
      <c r="F1455" s="213" t="inlineStr">
        <is>
          <t xml:space="preserve">MATERIAIS DE CONSUMO EM OBRAS </t>
        </is>
      </c>
      <c r="G1455" s="172">
        <f>YEAR(A1455)</f>
        <v/>
      </c>
      <c r="H1455" s="214">
        <f>MONTH(A1455)</f>
        <v/>
      </c>
      <c r="I1455" s="179">
        <f>INDEX(mês[],Consolidado!H1455,2)</f>
        <v/>
      </c>
      <c r="J1455" s="179" t="inlineStr">
        <is>
          <t>ITAU</t>
        </is>
      </c>
      <c r="K1455" s="179" t="inlineStr">
        <is>
          <t>A IDEAL</t>
        </is>
      </c>
    </row>
    <row r="1456" hidden="1" s="180">
      <c r="A1456" s="17" t="n">
        <v>45714</v>
      </c>
      <c r="B1456" s="179" t="inlineStr">
        <is>
          <t>TRANSFERÊNCIA ENTRE BANCOS ITAÚ X SAFRA - Transferência entre Bancos (100,00%);</t>
        </is>
      </c>
      <c r="C1456" s="8" t="n"/>
      <c r="D1456" s="8" t="n">
        <v>1337.6</v>
      </c>
      <c r="E1456" s="8" t="n">
        <v>-22202.23000000012</v>
      </c>
      <c r="F1456" s="213" t="inlineStr">
        <is>
          <t>Transferência Emitida</t>
        </is>
      </c>
      <c r="G1456" s="172">
        <f>YEAR(A1456)</f>
        <v/>
      </c>
      <c r="H1456" s="214">
        <f>MONTH(A1456)</f>
        <v/>
      </c>
      <c r="I1456" s="179">
        <f>INDEX(mês[],Consolidado!H1456,2)</f>
        <v/>
      </c>
      <c r="J1456" s="179" t="inlineStr">
        <is>
          <t>ITAU</t>
        </is>
      </c>
      <c r="K1456" s="179" t="inlineStr">
        <is>
          <t>A IDEAL</t>
        </is>
      </c>
    </row>
    <row r="1457" hidden="1" s="180">
      <c r="A1457" s="17" t="n">
        <v>45715</v>
      </c>
      <c r="B1457" s="179" t="inlineStr">
        <is>
          <t>FINANCIAMENTO OROCH - FINANCIAMENTO (100,00%);</t>
        </is>
      </c>
      <c r="C1457" s="8" t="n"/>
      <c r="D1457" s="8" t="n">
        <v>3601.26</v>
      </c>
      <c r="E1457" s="8" t="n">
        <v>-25803.49000000012</v>
      </c>
      <c r="F1457" s="213" t="inlineStr">
        <is>
          <t>Financiamentos</t>
        </is>
      </c>
      <c r="G1457" s="172">
        <f>YEAR(A1457)</f>
        <v/>
      </c>
      <c r="H1457" s="214">
        <f>MONTH(A1457)</f>
        <v/>
      </c>
      <c r="I1457" s="179">
        <f>INDEX(mês[],Consolidado!H1457,2)</f>
        <v/>
      </c>
      <c r="J1457" s="179" t="inlineStr">
        <is>
          <t>ITAU</t>
        </is>
      </c>
      <c r="K1457" s="179" t="inlineStr">
        <is>
          <t>A IDEAL</t>
        </is>
      </c>
    </row>
    <row r="1458" hidden="1" s="180">
      <c r="A1458" s="17" t="n">
        <v>45715</v>
      </c>
      <c r="B1458" s="179" t="inlineStr">
        <is>
          <t>IPVA R/ISIDOC CIA 1502 - PLACA PRV4964 LICENCIAMENTO - IPVA (100,00%);</t>
        </is>
      </c>
      <c r="C1458" s="8" t="n"/>
      <c r="D1458" s="8" t="n">
        <v>251.25</v>
      </c>
      <c r="E1458" s="8" t="n">
        <v>-26054.74000000012</v>
      </c>
      <c r="F1458" s="213" t="inlineStr">
        <is>
          <t>IPVA</t>
        </is>
      </c>
      <c r="G1458" s="172">
        <f>YEAR(A1458)</f>
        <v/>
      </c>
      <c r="H1458" s="214">
        <f>MONTH(A1458)</f>
        <v/>
      </c>
      <c r="I1458" s="179">
        <f>INDEX(mês[],Consolidado!H1458,2)</f>
        <v/>
      </c>
      <c r="J1458" s="179" t="inlineStr">
        <is>
          <t>ITAU</t>
        </is>
      </c>
      <c r="K1458" s="179" t="inlineStr">
        <is>
          <t>A IDEAL</t>
        </is>
      </c>
    </row>
    <row r="1459" hidden="1" s="180">
      <c r="A1459" s="17" t="n">
        <v>45715</v>
      </c>
      <c r="B1459" s="179" t="inlineStr">
        <is>
          <t>CLARO TELEFONIA REF. 01/2025 - INTERNET / TELEFONE ADM  (100,00%);</t>
        </is>
      </c>
      <c r="C1459" s="8" t="n"/>
      <c r="D1459" s="8" t="n">
        <v>369.73</v>
      </c>
      <c r="E1459" s="8" t="n">
        <v>-26424.47000000012</v>
      </c>
      <c r="F1459" s="213" t="inlineStr">
        <is>
          <t xml:space="preserve">INTERNET / TELEFONE ADM </t>
        </is>
      </c>
      <c r="G1459" s="172">
        <f>YEAR(A1459)</f>
        <v/>
      </c>
      <c r="H1459" s="214">
        <f>MONTH(A1459)</f>
        <v/>
      </c>
      <c r="I1459" s="179">
        <f>INDEX(mês[],Consolidado!H1459,2)</f>
        <v/>
      </c>
      <c r="J1459" s="179" t="inlineStr">
        <is>
          <t>ITAU</t>
        </is>
      </c>
      <c r="K1459" s="179" t="inlineStr">
        <is>
          <t>A IDEAL</t>
        </is>
      </c>
    </row>
    <row r="1460" hidden="1" s="180">
      <c r="A1460" s="17" t="n">
        <v>45715</v>
      </c>
      <c r="B1460" s="179" t="inlineStr">
        <is>
          <t>REFEIÇÕES COLABORADORES REF. 01/02 A 15/02 - REFEIÇÕES COLABORADORES (100,00%);</t>
        </is>
      </c>
      <c r="C1460" s="8" t="n"/>
      <c r="D1460" s="8" t="n">
        <v>4536</v>
      </c>
      <c r="E1460" s="8" t="n">
        <v>-30960.47000000012</v>
      </c>
      <c r="F1460" s="213" t="inlineStr">
        <is>
          <t>REFEIÇÕES COLABORADORES</t>
        </is>
      </c>
      <c r="G1460" s="172">
        <f>YEAR(A1460)</f>
        <v/>
      </c>
      <c r="H1460" s="214">
        <f>MONTH(A1460)</f>
        <v/>
      </c>
      <c r="I1460" s="179">
        <f>INDEX(mês[],Consolidado!H1460,2)</f>
        <v/>
      </c>
      <c r="J1460" s="179" t="inlineStr">
        <is>
          <t>ITAU</t>
        </is>
      </c>
      <c r="K1460" s="179" t="inlineStr">
        <is>
          <t>A IDEAL</t>
        </is>
      </c>
    </row>
    <row r="1461" hidden="1" s="180">
      <c r="A1461" s="17" t="n">
        <v>45715</v>
      </c>
      <c r="B1461" s="179" t="inlineStr">
        <is>
          <t>DESPESAS REF. SEMANA 17/02 A 21/02 - COMBUSTIVEL VEICULOS (45,53%);
REFEIÇÕES COLABORADORES (20,46%);
TRANSPORTE DE COLABORADORES  (34,02%);</t>
        </is>
      </c>
      <c r="C1461" s="8" t="n"/>
      <c r="D1461" s="8" t="n">
        <v>157.52</v>
      </c>
      <c r="E1461" s="8" t="n">
        <v>-31117.99000000012</v>
      </c>
      <c r="F1461" s="213" t="inlineStr">
        <is>
          <t>COMBUSTIVEL VEICULOS</t>
        </is>
      </c>
      <c r="G1461" s="172">
        <f>YEAR(A1461)</f>
        <v/>
      </c>
      <c r="H1461" s="214">
        <f>MONTH(A1461)</f>
        <v/>
      </c>
      <c r="I1461" s="179">
        <f>INDEX(mês[],Consolidado!H1461,2)</f>
        <v/>
      </c>
      <c r="J1461" s="179" t="inlineStr">
        <is>
          <t>ITAU</t>
        </is>
      </c>
      <c r="K1461" s="179" t="inlineStr">
        <is>
          <t>A IDEAL</t>
        </is>
      </c>
    </row>
    <row r="1462" hidden="1" s="180">
      <c r="A1462" s="17" t="n">
        <v>45715</v>
      </c>
      <c r="B1462" s="179" t="inlineStr">
        <is>
          <t>DESPESAS REF. SEMANA 17/02 A 21/02 - COMBUSTIVEL VEICULOS (45,53%);
REFEIÇÕES COLABORADORES (20,46%);
TRANSPORTE DE COLABORADORES  (34,02%);</t>
        </is>
      </c>
      <c r="C1462" s="8" t="n"/>
      <c r="D1462" s="8" t="n">
        <v>70.78</v>
      </c>
      <c r="E1462" s="8" t="n">
        <v>-31188.77000000012</v>
      </c>
      <c r="F1462" s="213" t="inlineStr">
        <is>
          <t>REFEIÇÕES COLABORADORES</t>
        </is>
      </c>
      <c r="G1462" s="172">
        <f>YEAR(A1462)</f>
        <v/>
      </c>
      <c r="H1462" s="214">
        <f>MONTH(A1462)</f>
        <v/>
      </c>
      <c r="I1462" s="179">
        <f>INDEX(mês[],Consolidado!H1462,2)</f>
        <v/>
      </c>
      <c r="J1462" s="179" t="inlineStr">
        <is>
          <t>ITAU</t>
        </is>
      </c>
      <c r="K1462" s="179" t="inlineStr">
        <is>
          <t>A IDEAL</t>
        </is>
      </c>
    </row>
    <row r="1463" hidden="1" s="180">
      <c r="A1463" s="17" t="n">
        <v>45715</v>
      </c>
      <c r="B1463" s="179" t="inlineStr">
        <is>
          <t>DESPESAS REF. SEMANA 17/02 A 21/02 - COMBUSTIVEL VEICULOS (45,53%);
REFEIÇÕES COLABORADORES (20,46%);
TRANSPORTE DE COLABORADORES  (34,02%);</t>
        </is>
      </c>
      <c r="C1463" s="8" t="n"/>
      <c r="D1463" s="8" t="n">
        <v>117.69</v>
      </c>
      <c r="E1463" s="8" t="n">
        <v>-31306.46000000012</v>
      </c>
      <c r="F1463" s="213" t="inlineStr">
        <is>
          <t xml:space="preserve">TRANSPORTE DE COLABORADORES </t>
        </is>
      </c>
      <c r="G1463" s="172">
        <f>YEAR(A1463)</f>
        <v/>
      </c>
      <c r="H1463" s="214">
        <f>MONTH(A1463)</f>
        <v/>
      </c>
      <c r="I1463" s="179">
        <f>INDEX(mês[],Consolidado!H1463,2)</f>
        <v/>
      </c>
      <c r="J1463" s="179" t="inlineStr">
        <is>
          <t>ITAU</t>
        </is>
      </c>
      <c r="K1463" s="179" t="inlineStr">
        <is>
          <t>A IDEAL</t>
        </is>
      </c>
    </row>
    <row r="1464" hidden="1" s="180">
      <c r="A1464" s="17" t="n">
        <v>45715</v>
      </c>
      <c r="B1464" s="179" t="inlineStr">
        <is>
          <t>MATERIAIS DE CONSUMO - MATERIAIS DE CONSUMO EM OBRAS  (100,00%);</t>
        </is>
      </c>
      <c r="C1464" s="8" t="n"/>
      <c r="D1464" s="8" t="n">
        <v>90</v>
      </c>
      <c r="E1464" s="8" t="n">
        <v>-31396.46000000012</v>
      </c>
      <c r="F1464" s="213" t="inlineStr">
        <is>
          <t xml:space="preserve">MATERIAIS DE CONSUMO EM OBRAS </t>
        </is>
      </c>
      <c r="G1464" s="172">
        <f>YEAR(A1464)</f>
        <v/>
      </c>
      <c r="H1464" s="214">
        <f>MONTH(A1464)</f>
        <v/>
      </c>
      <c r="I1464" s="179">
        <f>INDEX(mês[],Consolidado!H1464,2)</f>
        <v/>
      </c>
      <c r="J1464" s="179" t="inlineStr">
        <is>
          <t>ITAU</t>
        </is>
      </c>
      <c r="K1464" s="179" t="inlineStr">
        <is>
          <t>A IDEAL</t>
        </is>
      </c>
    </row>
    <row r="1465" hidden="1" s="180">
      <c r="A1465" s="17" t="n">
        <v>45715</v>
      </c>
      <c r="B1465" s="179" t="inlineStr">
        <is>
          <t>VIAGENS P/ MURILO - SERVIÇO MOTOBOY / UBER  (100,00%);</t>
        </is>
      </c>
      <c r="C1465" s="8" t="n"/>
      <c r="D1465" s="8" t="n">
        <v>52.78</v>
      </c>
      <c r="E1465" s="8" t="n">
        <v>-31449.24000000012</v>
      </c>
      <c r="F1465" s="213" t="inlineStr">
        <is>
          <t xml:space="preserve">SERVIÇO MOTOBOY / UBER </t>
        </is>
      </c>
      <c r="G1465" s="172">
        <f>YEAR(A1465)</f>
        <v/>
      </c>
      <c r="H1465" s="214">
        <f>MONTH(A1465)</f>
        <v/>
      </c>
      <c r="I1465" s="179">
        <f>INDEX(mês[],Consolidado!H1465,2)</f>
        <v/>
      </c>
      <c r="J1465" s="179" t="inlineStr">
        <is>
          <t>ITAU</t>
        </is>
      </c>
      <c r="K1465" s="179" t="inlineStr">
        <is>
          <t>A IDEAL</t>
        </is>
      </c>
    </row>
    <row r="1466" hidden="1" s="180">
      <c r="A1466" s="17" t="n">
        <v>45715</v>
      </c>
      <c r="B1466" s="179" t="inlineStr">
        <is>
          <t>EXAMES DO COLABORADOR CLEBER - EXAMES  (100,00%);</t>
        </is>
      </c>
      <c r="C1466" s="8" t="n"/>
      <c r="D1466" s="8" t="n">
        <v>300</v>
      </c>
      <c r="E1466" s="8" t="n">
        <v>-31749.24000000012</v>
      </c>
      <c r="F1466" s="213" t="inlineStr">
        <is>
          <t>EXAMES MÉDICOS</t>
        </is>
      </c>
      <c r="G1466" s="172">
        <f>YEAR(A1466)</f>
        <v/>
      </c>
      <c r="H1466" s="214">
        <f>MONTH(A1466)</f>
        <v/>
      </c>
      <c r="I1466" s="179">
        <f>INDEX(mês[],Consolidado!H1466,2)</f>
        <v/>
      </c>
      <c r="J1466" s="179" t="inlineStr">
        <is>
          <t>ITAU</t>
        </is>
      </c>
      <c r="K1466" s="179" t="inlineStr">
        <is>
          <t>A IDEAL</t>
        </is>
      </c>
    </row>
    <row r="1467" hidden="1" s="180">
      <c r="A1467" s="17" t="n">
        <v>45715</v>
      </c>
      <c r="B1467" s="179" t="inlineStr">
        <is>
          <t>CLEVELAND C. LUCENA JR - PIX 002.178.061-71 - MANUTENÇÃO/PEÇAS  VEICULOS (100,00%);</t>
        </is>
      </c>
      <c r="C1467" s="8" t="n"/>
      <c r="D1467" s="8" t="n">
        <v>500</v>
      </c>
      <c r="E1467" s="8" t="n">
        <v>-32249.24000000012</v>
      </c>
      <c r="F1467" s="213" t="inlineStr">
        <is>
          <t>MANUTENÇÃO/PEÇAS  VEICULOS</t>
        </is>
      </c>
      <c r="G1467" s="172">
        <f>YEAR(A1467)</f>
        <v/>
      </c>
      <c r="H1467" s="214">
        <f>MONTH(A1467)</f>
        <v/>
      </c>
      <c r="I1467" s="179">
        <f>INDEX(mês[],Consolidado!H1467,2)</f>
        <v/>
      </c>
      <c r="J1467" s="179" t="inlineStr">
        <is>
          <t>ITAU</t>
        </is>
      </c>
      <c r="K1467" s="179" t="inlineStr">
        <is>
          <t>A IDEAL</t>
        </is>
      </c>
    </row>
    <row r="1468" hidden="1" s="180">
      <c r="A1468" s="17" t="n">
        <v>45715</v>
      </c>
      <c r="B1468" s="179" t="inlineStr">
        <is>
          <t>GABRIELLE ELIAS DE FREITAS - PIX (64) 9 9259-1215 - FRETE TRANSPORTADORA (100,00%);</t>
        </is>
      </c>
      <c r="C1468" s="8" t="n"/>
      <c r="D1468" s="8" t="n">
        <v>500</v>
      </c>
      <c r="E1468" s="8" t="n">
        <v>-32749.24000000012</v>
      </c>
      <c r="F1468" s="213" t="inlineStr">
        <is>
          <t>FRETE TRANSPORTADORA</t>
        </is>
      </c>
      <c r="G1468" s="172">
        <f>YEAR(A1468)</f>
        <v/>
      </c>
      <c r="H1468" s="214">
        <f>MONTH(A1468)</f>
        <v/>
      </c>
      <c r="I1468" s="179">
        <f>INDEX(mês[],Consolidado!H1468,2)</f>
        <v/>
      </c>
      <c r="J1468" s="179" t="inlineStr">
        <is>
          <t>ITAU</t>
        </is>
      </c>
      <c r="K1468" s="179" t="inlineStr">
        <is>
          <t>A IDEAL</t>
        </is>
      </c>
    </row>
    <row r="1469" hidden="1" s="180">
      <c r="A1469" s="17" t="n">
        <v>45715</v>
      </c>
      <c r="B1469" s="179" t="inlineStr">
        <is>
          <t>ASSINATURA E RECONHECIMENTO DE FIRMA CARTORIO - SERVIÇO CARTORIO (100,00%);</t>
        </is>
      </c>
      <c r="C1469" s="8" t="n"/>
      <c r="D1469" s="8" t="n">
        <v>50.19</v>
      </c>
      <c r="E1469" s="8" t="n">
        <v>-32799.43000000012</v>
      </c>
      <c r="F1469" s="213" t="inlineStr">
        <is>
          <t>SERVIÇO CARTORIO</t>
        </is>
      </c>
      <c r="G1469" s="172">
        <f>YEAR(A1469)</f>
        <v/>
      </c>
      <c r="H1469" s="214">
        <f>MONTH(A1469)</f>
        <v/>
      </c>
      <c r="I1469" s="179">
        <f>INDEX(mês[],Consolidado!H1469,2)</f>
        <v/>
      </c>
      <c r="J1469" s="179" t="inlineStr">
        <is>
          <t>ITAU</t>
        </is>
      </c>
      <c r="K1469" s="179" t="inlineStr">
        <is>
          <t>A IDEAL</t>
        </is>
      </c>
    </row>
    <row r="1470" hidden="1" s="180">
      <c r="A1470" s="17" t="n">
        <v>45715</v>
      </c>
      <c r="B1470" s="179" t="inlineStr">
        <is>
          <t>COMBUSTIVEL FIAT SAVERO - COMBUSTIVEL VEICULOS (100,00%);</t>
        </is>
      </c>
      <c r="C1470" s="8" t="n"/>
      <c r="D1470" s="8" t="n">
        <v>80</v>
      </c>
      <c r="E1470" s="8" t="n">
        <v>-32879.43000000012</v>
      </c>
      <c r="F1470" s="213" t="inlineStr">
        <is>
          <t>COMBUSTIVEL VEICULOS</t>
        </is>
      </c>
      <c r="G1470" s="172">
        <f>YEAR(A1470)</f>
        <v/>
      </c>
      <c r="H1470" s="214">
        <f>MONTH(A1470)</f>
        <v/>
      </c>
      <c r="I1470" s="179">
        <f>INDEX(mês[],Consolidado!H1470,2)</f>
        <v/>
      </c>
      <c r="J1470" s="179" t="inlineStr">
        <is>
          <t>ITAU</t>
        </is>
      </c>
      <c r="K1470" s="179" t="inlineStr">
        <is>
          <t>A IDEAL</t>
        </is>
      </c>
    </row>
    <row r="1471" hidden="1" s="180">
      <c r="A1471" s="17" t="n">
        <v>45715</v>
      </c>
      <c r="B1471" s="179" t="inlineStr">
        <is>
          <t>REFEIÇÕES COLABORADORES - REFEIÇÕES COLABORADORES (100,00%);</t>
        </is>
      </c>
      <c r="C1471" s="8" t="n"/>
      <c r="D1471" s="8" t="n">
        <v>144</v>
      </c>
      <c r="E1471" s="8" t="n">
        <v>-33023.43000000012</v>
      </c>
      <c r="F1471" s="213" t="inlineStr">
        <is>
          <t>REFEIÇÕES COLABORADORES</t>
        </is>
      </c>
      <c r="G1471" s="172">
        <f>YEAR(A1471)</f>
        <v/>
      </c>
      <c r="H1471" s="214">
        <f>MONTH(A1471)</f>
        <v/>
      </c>
      <c r="I1471" s="179">
        <f>INDEX(mês[],Consolidado!H1471,2)</f>
        <v/>
      </c>
      <c r="J1471" s="179" t="inlineStr">
        <is>
          <t>ITAU</t>
        </is>
      </c>
      <c r="K1471" s="179" t="inlineStr">
        <is>
          <t>A IDEAL</t>
        </is>
      </c>
    </row>
    <row r="1472" hidden="1" s="180">
      <c r="A1472" s="17" t="n">
        <v>45715</v>
      </c>
      <c r="B1472" s="179" t="inlineStr">
        <is>
          <t>CARVALHO PAIXAO - 07.121.388/0001-39 - EXAMES  (100,00%);</t>
        </is>
      </c>
      <c r="C1472" s="8" t="n"/>
      <c r="D1472" s="8" t="n">
        <v>460</v>
      </c>
      <c r="E1472" s="8" t="n">
        <v>-33483.43000000012</v>
      </c>
      <c r="F1472" s="213" t="inlineStr">
        <is>
          <t>EXAMES MÉDICOS</t>
        </is>
      </c>
      <c r="G1472" s="172">
        <f>YEAR(A1472)</f>
        <v/>
      </c>
      <c r="H1472" s="214">
        <f>MONTH(A1472)</f>
        <v/>
      </c>
      <c r="I1472" s="179">
        <f>INDEX(mês[],Consolidado!H1472,2)</f>
        <v/>
      </c>
      <c r="J1472" s="179" t="inlineStr">
        <is>
          <t>ITAU</t>
        </is>
      </c>
      <c r="K1472" s="179" t="inlineStr">
        <is>
          <t>A IDEAL</t>
        </is>
      </c>
    </row>
    <row r="1473" hidden="1" s="180">
      <c r="A1473" s="17" t="n">
        <v>45715</v>
      </c>
      <c r="B1473" s="179" t="inlineStr">
        <is>
          <t>SMART TOP CASA - PIX 04.993.095/0001-42 - MATERIAIS DE CONSUMO EM OBRAS  (100,00%);</t>
        </is>
      </c>
      <c r="C1473" s="8" t="n"/>
      <c r="D1473" s="8" t="n">
        <v>100</v>
      </c>
      <c r="E1473" s="8" t="n">
        <v>-33583.43000000012</v>
      </c>
      <c r="F1473" s="213" t="inlineStr">
        <is>
          <t xml:space="preserve">MATERIAIS DE CONSUMO EM OBRAS </t>
        </is>
      </c>
      <c r="G1473" s="172">
        <f>YEAR(A1473)</f>
        <v/>
      </c>
      <c r="H1473" s="214">
        <f>MONTH(A1473)</f>
        <v/>
      </c>
      <c r="I1473" s="179">
        <f>INDEX(mês[],Consolidado!H1473,2)</f>
        <v/>
      </c>
      <c r="J1473" s="179" t="inlineStr">
        <is>
          <t>ITAU</t>
        </is>
      </c>
      <c r="K1473" s="179" t="inlineStr">
        <is>
          <t>A IDEAL</t>
        </is>
      </c>
    </row>
    <row r="1474" hidden="1" s="180">
      <c r="A1474" s="17" t="n">
        <v>45715</v>
      </c>
      <c r="B1474" s="179" t="inlineStr">
        <is>
          <t>VIDROS P/ JATISTA - MATERIAIS DE CONSUMO EM OBRAS  (100,00%);</t>
        </is>
      </c>
      <c r="C1474" s="8" t="n"/>
      <c r="D1474" s="8" t="n">
        <v>300</v>
      </c>
      <c r="E1474" s="8" t="n">
        <v>-33883.43000000012</v>
      </c>
      <c r="F1474" s="213" t="inlineStr">
        <is>
          <t xml:space="preserve">MATERIAIS DE CONSUMO EM OBRAS </t>
        </is>
      </c>
      <c r="G1474" s="172">
        <f>YEAR(A1474)</f>
        <v/>
      </c>
      <c r="H1474" s="214">
        <f>MONTH(A1474)</f>
        <v/>
      </c>
      <c r="I1474" s="179">
        <f>INDEX(mês[],Consolidado!H1474,2)</f>
        <v/>
      </c>
      <c r="J1474" s="179" t="inlineStr">
        <is>
          <t>ITAU</t>
        </is>
      </c>
      <c r="K1474" s="179" t="inlineStr">
        <is>
          <t>A IDEAL</t>
        </is>
      </c>
    </row>
    <row r="1475" hidden="1" s="180">
      <c r="A1475" s="17" t="n">
        <v>45715</v>
      </c>
      <c r="B1475" s="179" t="inlineStr">
        <is>
          <t>COMISSAO PLEITO CMOC MINERAÇÃO - 2024 - BONIFICAÇOES (100,00%);</t>
        </is>
      </c>
      <c r="C1475" s="8" t="n"/>
      <c r="D1475" s="8" t="n">
        <v>1000</v>
      </c>
      <c r="E1475" s="8" t="n">
        <v>-34883.43000000012</v>
      </c>
      <c r="F1475" s="213" t="inlineStr">
        <is>
          <t>BONIFICAÇOES</t>
        </is>
      </c>
      <c r="G1475" s="172">
        <f>YEAR(A1475)</f>
        <v/>
      </c>
      <c r="H1475" s="214">
        <f>MONTH(A1475)</f>
        <v/>
      </c>
      <c r="I1475" s="179">
        <f>INDEX(mês[],Consolidado!H1475,2)</f>
        <v/>
      </c>
      <c r="J1475" s="179" t="inlineStr">
        <is>
          <t>ITAU</t>
        </is>
      </c>
      <c r="K1475" s="179" t="inlineStr">
        <is>
          <t>A IDEAL</t>
        </is>
      </c>
    </row>
    <row r="1476" hidden="1" s="180">
      <c r="A1476" s="17" t="n">
        <v>45715</v>
      </c>
      <c r="B1476" s="179" t="inlineStr">
        <is>
          <t>GPS DESCRIÇÃO 636722422 - PARCELAMENTO (100,00%);</t>
        </is>
      </c>
      <c r="C1476" s="8" t="n"/>
      <c r="D1476" s="8" t="n">
        <v>3531</v>
      </c>
      <c r="E1476" s="8" t="n">
        <v>-38414.43000000012</v>
      </c>
      <c r="F1476" s="213" t="inlineStr">
        <is>
          <t xml:space="preserve">Parcelamento de Impostos Exercicio Anterior </t>
        </is>
      </c>
      <c r="G1476" s="172">
        <f>YEAR(A1476)</f>
        <v/>
      </c>
      <c r="H1476" s="214">
        <f>MONTH(A1476)</f>
        <v/>
      </c>
      <c r="I1476" s="179">
        <f>INDEX(mês[],Consolidado!H1476,2)</f>
        <v/>
      </c>
      <c r="J1476" s="179" t="inlineStr">
        <is>
          <t>ITAU</t>
        </is>
      </c>
      <c r="K1476" s="179" t="inlineStr">
        <is>
          <t>A IDEAL</t>
        </is>
      </c>
    </row>
    <row r="1477" hidden="1" s="180">
      <c r="A1477" s="17" t="n">
        <v>45715</v>
      </c>
      <c r="B1477" s="179" t="inlineStr">
        <is>
          <t>GPS DESCRIÇÃO 637648862 - PARCELAMENTO (100,00%);</t>
        </is>
      </c>
      <c r="C1477" s="8" t="n"/>
      <c r="D1477" s="8" t="n">
        <v>2985.44</v>
      </c>
      <c r="E1477" s="8" t="n">
        <v>-41399.87000000013</v>
      </c>
      <c r="F1477" s="213" t="inlineStr">
        <is>
          <t xml:space="preserve">Parcelamento de Impostos Exercicio Anterior </t>
        </is>
      </c>
      <c r="G1477" s="172">
        <f>YEAR(A1477)</f>
        <v/>
      </c>
      <c r="H1477" s="214">
        <f>MONTH(A1477)</f>
        <v/>
      </c>
      <c r="I1477" s="179">
        <f>INDEX(mês[],Consolidado!H1477,2)</f>
        <v/>
      </c>
      <c r="J1477" s="179" t="inlineStr">
        <is>
          <t>ITAU</t>
        </is>
      </c>
      <c r="K1477" s="179" t="inlineStr">
        <is>
          <t>A IDEAL</t>
        </is>
      </c>
    </row>
    <row r="1478" hidden="1" s="180">
      <c r="A1478" s="17" t="n">
        <v>45715</v>
      </c>
      <c r="B1478" s="179" t="inlineStr">
        <is>
          <t>GPS DESCRIÇÃO 639886841 - PARCELAMENTO (100,00%);</t>
        </is>
      </c>
      <c r="C1478" s="8" t="n"/>
      <c r="D1478" s="8" t="n">
        <v>4451.37</v>
      </c>
      <c r="E1478" s="8" t="n">
        <v>-45851.24000000013</v>
      </c>
      <c r="F1478" s="213" t="inlineStr">
        <is>
          <t xml:space="preserve">Parcelamento de Impostos Exercicio Anterior </t>
        </is>
      </c>
      <c r="G1478" s="172">
        <f>YEAR(A1478)</f>
        <v/>
      </c>
      <c r="H1478" s="214">
        <f>MONTH(A1478)</f>
        <v/>
      </c>
      <c r="I1478" s="179">
        <f>INDEX(mês[],Consolidado!H1478,2)</f>
        <v/>
      </c>
      <c r="J1478" s="179" t="inlineStr">
        <is>
          <t>ITAU</t>
        </is>
      </c>
      <c r="K1478" s="179" t="inlineStr">
        <is>
          <t>A IDEAL</t>
        </is>
      </c>
    </row>
    <row r="1479" hidden="1" s="180">
      <c r="A1479" s="17" t="n">
        <v>45715</v>
      </c>
      <c r="B1479" s="179" t="inlineStr">
        <is>
          <t>DARF DESCRIÇÃO 02110001200404633142202/22 - PARCELAMENTO (100,00%);</t>
        </is>
      </c>
      <c r="C1479" s="8" t="n"/>
      <c r="D1479" s="8" t="n">
        <v>9659.15</v>
      </c>
      <c r="E1479" s="8" t="n">
        <v>-55510.39000000013</v>
      </c>
      <c r="F1479" s="213" t="inlineStr">
        <is>
          <t xml:space="preserve">Parcelamento de Impostos Exercicio Anterior </t>
        </is>
      </c>
      <c r="G1479" s="172">
        <f>YEAR(A1479)</f>
        <v/>
      </c>
      <c r="H1479" s="214">
        <f>MONTH(A1479)</f>
        <v/>
      </c>
      <c r="I1479" s="179">
        <f>INDEX(mês[],Consolidado!H1479,2)</f>
        <v/>
      </c>
      <c r="J1479" s="179" t="inlineStr">
        <is>
          <t>ITAU</t>
        </is>
      </c>
      <c r="K1479" s="179" t="inlineStr">
        <is>
          <t>A IDEAL</t>
        </is>
      </c>
    </row>
    <row r="1480" hidden="1" s="180">
      <c r="A1480" s="17" t="n">
        <v>45715</v>
      </c>
      <c r="B1480" s="179" t="inlineStr">
        <is>
          <t>DARF DESCRIÇÃO 02110001200418536862273/22 - PARCELAMENTO (100,00%);</t>
        </is>
      </c>
      <c r="C1480" s="8" t="n"/>
      <c r="D1480" s="8" t="n">
        <v>6531.85</v>
      </c>
      <c r="E1480" s="8" t="n">
        <v>-62042.24000000013</v>
      </c>
      <c r="F1480" s="213" t="inlineStr">
        <is>
          <t xml:space="preserve">Parcelamento de Impostos Exercicio Anterior </t>
        </is>
      </c>
      <c r="G1480" s="172">
        <f>YEAR(A1480)</f>
        <v/>
      </c>
      <c r="H1480" s="214">
        <f>MONTH(A1480)</f>
        <v/>
      </c>
      <c r="I1480" s="179">
        <f>INDEX(mês[],Consolidado!H1480,2)</f>
        <v/>
      </c>
      <c r="J1480" s="179" t="inlineStr">
        <is>
          <t>ITAU</t>
        </is>
      </c>
      <c r="K1480" s="179" t="inlineStr">
        <is>
          <t>A IDEAL</t>
        </is>
      </c>
    </row>
    <row r="1481" hidden="1" s="180">
      <c r="A1481" s="17" t="n">
        <v>45715</v>
      </c>
      <c r="B1481" s="179" t="inlineStr">
        <is>
          <t>PGFN DESCRIÇÃO SISPAR 006893211 - PARCELAMENTO (100,00%);</t>
        </is>
      </c>
      <c r="C1481" s="8" t="n"/>
      <c r="D1481" s="8" t="n">
        <v>2306.16</v>
      </c>
      <c r="E1481" s="8" t="n">
        <v>-64348.40000000013</v>
      </c>
      <c r="F1481" s="213" t="inlineStr">
        <is>
          <t xml:space="preserve">Parcelamento de Impostos Exercicio Anterior </t>
        </is>
      </c>
      <c r="G1481" s="172">
        <f>YEAR(A1481)</f>
        <v/>
      </c>
      <c r="H1481" s="214">
        <f>MONTH(A1481)</f>
        <v/>
      </c>
      <c r="I1481" s="179">
        <f>INDEX(mês[],Consolidado!H1481,2)</f>
        <v/>
      </c>
      <c r="J1481" s="179" t="inlineStr">
        <is>
          <t>ITAU</t>
        </is>
      </c>
      <c r="K1481" s="179" t="inlineStr">
        <is>
          <t>A IDEAL</t>
        </is>
      </c>
    </row>
    <row r="1482" hidden="1" s="180">
      <c r="A1482" s="17" t="n">
        <v>45715</v>
      </c>
      <c r="B1482" s="179" t="inlineStr">
        <is>
          <t>PARCELAMENTO PGFN 011319136 4 - 60 - PARCELAMENTO (100,00%);</t>
        </is>
      </c>
      <c r="C1482" s="8" t="n"/>
      <c r="D1482" s="8" t="n">
        <v>5180.44</v>
      </c>
      <c r="E1482" s="8" t="n">
        <v>-69528.84000000013</v>
      </c>
      <c r="F1482" s="213" t="inlineStr">
        <is>
          <t xml:space="preserve">Parcelamento de Impostos Exercicio Anterior </t>
        </is>
      </c>
      <c r="G1482" s="172">
        <f>YEAR(A1482)</f>
        <v/>
      </c>
      <c r="H1482" s="214">
        <f>MONTH(A1482)</f>
        <v/>
      </c>
      <c r="I1482" s="179">
        <f>INDEX(mês[],Consolidado!H1482,2)</f>
        <v/>
      </c>
      <c r="J1482" s="179" t="inlineStr">
        <is>
          <t>ITAU</t>
        </is>
      </c>
      <c r="K1482" s="179" t="inlineStr">
        <is>
          <t>A IDEAL</t>
        </is>
      </c>
    </row>
    <row r="1483" hidden="1" s="180">
      <c r="A1483" s="17" t="n">
        <v>45715</v>
      </c>
      <c r="B1483" s="179" t="inlineStr">
        <is>
          <t>PARCELAMENTO ENTRADA PGFN 011319029 4-6 - PARCELAMENTO (100,00%);</t>
        </is>
      </c>
      <c r="C1483" s="8" t="n"/>
      <c r="D1483" s="8" t="n">
        <v>1365.56</v>
      </c>
      <c r="E1483" s="8" t="n">
        <v>-70894.40000000013</v>
      </c>
      <c r="F1483" s="213" t="inlineStr">
        <is>
          <t xml:space="preserve">Parcelamento de Impostos Exercicio Anterior </t>
        </is>
      </c>
      <c r="G1483" s="172">
        <f>YEAR(A1483)</f>
        <v/>
      </c>
      <c r="H1483" s="214">
        <f>MONTH(A1483)</f>
        <v/>
      </c>
      <c r="I1483" s="179">
        <f>INDEX(mês[],Consolidado!H1483,2)</f>
        <v/>
      </c>
      <c r="J1483" s="179" t="inlineStr">
        <is>
          <t>ITAU</t>
        </is>
      </c>
      <c r="K1483" s="179" t="inlineStr">
        <is>
          <t>A IDEAL</t>
        </is>
      </c>
    </row>
    <row r="1484" hidden="1" s="180">
      <c r="A1484" s="17" t="n">
        <v>45715</v>
      </c>
      <c r="B1484" s="179" t="inlineStr">
        <is>
          <t>PGFN DESCRIÇÃO SISPAR 009515789 - PARCELAMENTO (100,00%);</t>
        </is>
      </c>
      <c r="C1484" s="8" t="n"/>
      <c r="D1484" s="8" t="n">
        <v>2037.61</v>
      </c>
      <c r="E1484" s="8" t="n">
        <v>-72932.01000000013</v>
      </c>
      <c r="F1484" s="213" t="inlineStr">
        <is>
          <t xml:space="preserve">Parcelamento de Impostos Exercicio Anterior </t>
        </is>
      </c>
      <c r="G1484" s="172">
        <f>YEAR(A1484)</f>
        <v/>
      </c>
      <c r="H1484" s="214">
        <f>MONTH(A1484)</f>
        <v/>
      </c>
      <c r="I1484" s="179">
        <f>INDEX(mês[],Consolidado!H1484,2)</f>
        <v/>
      </c>
      <c r="J1484" s="179" t="inlineStr">
        <is>
          <t>ITAU</t>
        </is>
      </c>
      <c r="K1484" s="179" t="inlineStr">
        <is>
          <t>A IDEAL</t>
        </is>
      </c>
    </row>
    <row r="1485" hidden="1" s="180">
      <c r="A1485" s="17" t="n">
        <v>45715</v>
      </c>
      <c r="B1485" s="179" t="inlineStr">
        <is>
          <t>PARCELAMENTO PGFN SISPAR 010961188 - PARCELAMENTO (100,00%);</t>
        </is>
      </c>
      <c r="C1485" s="8" t="n"/>
      <c r="D1485" s="8" t="n">
        <v>570.33</v>
      </c>
      <c r="E1485" s="8" t="n">
        <v>-73502.34000000013</v>
      </c>
      <c r="F1485" s="213" t="inlineStr">
        <is>
          <t xml:space="preserve">Parcelamento de Impostos Exercicio Anterior </t>
        </is>
      </c>
      <c r="G1485" s="172">
        <f>YEAR(A1485)</f>
        <v/>
      </c>
      <c r="H1485" s="214">
        <f>MONTH(A1485)</f>
        <v/>
      </c>
      <c r="I1485" s="179">
        <f>INDEX(mês[],Consolidado!H1485,2)</f>
        <v/>
      </c>
      <c r="J1485" s="179" t="inlineStr">
        <is>
          <t>ITAU</t>
        </is>
      </c>
      <c r="K1485" s="179" t="inlineStr">
        <is>
          <t>A IDEAL</t>
        </is>
      </c>
    </row>
    <row r="1486" hidden="1" s="180">
      <c r="A1486" s="17" t="n">
        <v>45715</v>
      </c>
      <c r="B1486" s="179" t="inlineStr">
        <is>
          <t>DAS PARCSN VERSAO 2.0.0 - PARCELAMENTO (100,00%);</t>
        </is>
      </c>
      <c r="C1486" s="8" t="n"/>
      <c r="D1486" s="8" t="n">
        <v>1084.91</v>
      </c>
      <c r="E1486" s="8" t="n">
        <v>-74587.25000000013</v>
      </c>
      <c r="F1486" s="213" t="inlineStr">
        <is>
          <t xml:space="preserve">Parcelamento de Impostos Exercicio Anterior </t>
        </is>
      </c>
      <c r="G1486" s="172">
        <f>YEAR(A1486)</f>
        <v/>
      </c>
      <c r="H1486" s="214">
        <f>MONTH(A1486)</f>
        <v/>
      </c>
      <c r="I1486" s="179">
        <f>INDEX(mês[],Consolidado!H1486,2)</f>
        <v/>
      </c>
      <c r="J1486" s="179" t="inlineStr">
        <is>
          <t>ITAU</t>
        </is>
      </c>
      <c r="K1486" s="179" t="inlineStr">
        <is>
          <t>A IDEAL</t>
        </is>
      </c>
    </row>
    <row r="1487" hidden="1" s="180">
      <c r="A1487" s="17" t="n">
        <v>45715</v>
      </c>
      <c r="B1487" s="179" t="inlineStr">
        <is>
          <t>TRANSFERÊNCIA ENTRE BANCOS ITAÚ ANDAIMES X ITAÚ - Transferência entre Bancos (100,00%);</t>
        </is>
      </c>
      <c r="C1487" s="8" t="n">
        <v>200000</v>
      </c>
      <c r="E1487" s="8" t="n">
        <v>125412.7499999999</v>
      </c>
      <c r="F1487" s="213" t="inlineStr">
        <is>
          <t>Transferência Recebida</t>
        </is>
      </c>
      <c r="G1487" s="172">
        <f>YEAR(A1487)</f>
        <v/>
      </c>
      <c r="H1487" s="214">
        <f>MONTH(A1487)</f>
        <v/>
      </c>
      <c r="I1487" s="179">
        <f>INDEX(mês[],Consolidado!H1487,2)</f>
        <v/>
      </c>
      <c r="J1487" s="179" t="inlineStr">
        <is>
          <t>ITAU</t>
        </is>
      </c>
      <c r="K1487" s="179" t="inlineStr">
        <is>
          <t>A IDEAL</t>
        </is>
      </c>
    </row>
    <row r="1488" hidden="1" s="180">
      <c r="A1488" s="17" t="n">
        <v>45715</v>
      </c>
      <c r="B1488" s="179" t="inlineStr">
        <is>
          <t>PARCELAMENTO PGFN SISPAR 010961152 - PARCELAMENTO (100,00%);</t>
        </is>
      </c>
      <c r="C1488" s="8" t="n"/>
      <c r="D1488" s="8" t="n">
        <v>2411.63</v>
      </c>
      <c r="E1488" s="8" t="n">
        <v>123001.1199999999</v>
      </c>
      <c r="F1488" s="213" t="inlineStr">
        <is>
          <t xml:space="preserve">Parcelamento de Impostos Exercicio Anterior </t>
        </is>
      </c>
      <c r="G1488" s="172">
        <f>YEAR(A1488)</f>
        <v/>
      </c>
      <c r="H1488" s="214">
        <f>MONTH(A1488)</f>
        <v/>
      </c>
      <c r="I1488" s="179">
        <f>INDEX(mês[],Consolidado!H1488,2)</f>
        <v/>
      </c>
      <c r="J1488" s="179" t="inlineStr">
        <is>
          <t>ITAU</t>
        </is>
      </c>
      <c r="K1488" s="179" t="inlineStr">
        <is>
          <t>A IDEAL</t>
        </is>
      </c>
    </row>
    <row r="1489" hidden="1" s="180">
      <c r="A1489" s="17" t="n">
        <v>45716</v>
      </c>
      <c r="B1489" s="179" t="inlineStr">
        <is>
          <t>CAIXA DE CORREIOS - DESPESAS C/ MURO  (100,00%);</t>
        </is>
      </c>
      <c r="C1489" s="8" t="n"/>
      <c r="D1489" s="8" t="n">
        <v>107.68</v>
      </c>
      <c r="E1489" s="8" t="n">
        <v>122893.4399999999</v>
      </c>
      <c r="F1489" s="213" t="inlineStr">
        <is>
          <t>Construção da Nova Sede</t>
        </is>
      </c>
      <c r="G1489" s="172">
        <f>YEAR(A1489)</f>
        <v/>
      </c>
      <c r="H1489" s="214">
        <f>MONTH(A1489)</f>
        <v/>
      </c>
      <c r="I1489" s="179">
        <f>INDEX(mês[],Consolidado!H1489,2)</f>
        <v/>
      </c>
      <c r="J1489" s="179" t="inlineStr">
        <is>
          <t>ITAU</t>
        </is>
      </c>
      <c r="K1489" s="179" t="inlineStr">
        <is>
          <t>A IDEAL</t>
        </is>
      </c>
    </row>
    <row r="1490" hidden="1" s="180">
      <c r="A1490" s="17" t="n">
        <v>45716</v>
      </c>
      <c r="B1490" s="179" t="inlineStr">
        <is>
          <t>VALE TRANSPORTE REF. 19 DIAS - TRANSPORTE DE COLABORADORES  (100,00%);</t>
        </is>
      </c>
      <c r="C1490" s="8" t="n"/>
      <c r="D1490" s="8" t="n">
        <v>163.4</v>
      </c>
      <c r="E1490" s="8" t="n">
        <v>122730.0399999999</v>
      </c>
      <c r="F1490" s="213" t="inlineStr">
        <is>
          <t xml:space="preserve">TRANSPORTE DE COLABORADORES </t>
        </is>
      </c>
      <c r="G1490" s="172">
        <f>YEAR(A1490)</f>
        <v/>
      </c>
      <c r="H1490" s="214">
        <f>MONTH(A1490)</f>
        <v/>
      </c>
      <c r="I1490" s="179">
        <f>INDEX(mês[],Consolidado!H1490,2)</f>
        <v/>
      </c>
      <c r="J1490" s="179" t="inlineStr">
        <is>
          <t>ITAU</t>
        </is>
      </c>
      <c r="K1490" s="179" t="inlineStr">
        <is>
          <t>A IDEAL</t>
        </is>
      </c>
    </row>
    <row r="1491" hidden="1" s="180">
      <c r="A1491" s="17" t="n">
        <v>45716</v>
      </c>
      <c r="B1491" s="179" t="inlineStr">
        <is>
          <t>VALE TRANSPORTE REF. 19 DIAS - TRANSPORTE DE COLABORADORES  (100,00%);</t>
        </is>
      </c>
      <c r="C1491" s="8" t="n"/>
      <c r="D1491" s="8" t="n">
        <v>163.4</v>
      </c>
      <c r="E1491" s="8" t="n">
        <v>122566.6399999999</v>
      </c>
      <c r="F1491" s="213" t="inlineStr">
        <is>
          <t xml:space="preserve">TRANSPORTE DE COLABORADORES </t>
        </is>
      </c>
      <c r="G1491" s="172">
        <f>YEAR(A1491)</f>
        <v/>
      </c>
      <c r="H1491" s="214">
        <f>MONTH(A1491)</f>
        <v/>
      </c>
      <c r="I1491" s="179">
        <f>INDEX(mês[],Consolidado!H1491,2)</f>
        <v/>
      </c>
      <c r="J1491" s="179" t="inlineStr">
        <is>
          <t>ITAU</t>
        </is>
      </c>
      <c r="K1491" s="179" t="inlineStr">
        <is>
          <t>A IDEAL</t>
        </is>
      </c>
    </row>
    <row r="1492" hidden="1" s="180">
      <c r="A1492" s="17" t="n">
        <v>45716</v>
      </c>
      <c r="B1492" s="179" t="inlineStr">
        <is>
          <t>VALE TRANSPORTE REF. 19 DIAS - TRANSPORTE DE COLABORADORES  (100,00%);</t>
        </is>
      </c>
      <c r="C1492" s="8" t="n"/>
      <c r="D1492" s="8" t="n">
        <v>163.4</v>
      </c>
      <c r="E1492" s="8" t="n">
        <v>122403.2399999999</v>
      </c>
      <c r="F1492" s="213" t="inlineStr">
        <is>
          <t xml:space="preserve">TRANSPORTE DE COLABORADORES </t>
        </is>
      </c>
      <c r="G1492" s="172">
        <f>YEAR(A1492)</f>
        <v/>
      </c>
      <c r="H1492" s="214">
        <f>MONTH(A1492)</f>
        <v/>
      </c>
      <c r="I1492" s="179">
        <f>INDEX(mês[],Consolidado!H1492,2)</f>
        <v/>
      </c>
      <c r="J1492" s="179" t="inlineStr">
        <is>
          <t>ITAU</t>
        </is>
      </c>
      <c r="K1492" s="179" t="inlineStr">
        <is>
          <t>A IDEAL</t>
        </is>
      </c>
    </row>
    <row r="1493" hidden="1" s="180">
      <c r="A1493" s="17" t="n">
        <v>45716</v>
      </c>
      <c r="B1493" s="179" t="inlineStr">
        <is>
          <t>VALE TRANSPORTE REF. 19 DIAS - TRANSPORTE DE COLABORADORES  (100,00%);</t>
        </is>
      </c>
      <c r="C1493" s="8" t="n"/>
      <c r="D1493" s="8" t="n">
        <v>163.4</v>
      </c>
      <c r="E1493" s="8" t="n">
        <v>122239.8399999999</v>
      </c>
      <c r="F1493" s="213" t="inlineStr">
        <is>
          <t xml:space="preserve">TRANSPORTE DE COLABORADORES </t>
        </is>
      </c>
      <c r="G1493" s="172">
        <f>YEAR(A1493)</f>
        <v/>
      </c>
      <c r="H1493" s="214">
        <f>MONTH(A1493)</f>
        <v/>
      </c>
      <c r="I1493" s="179">
        <f>INDEX(mês[],Consolidado!H1493,2)</f>
        <v/>
      </c>
      <c r="J1493" s="179" t="inlineStr">
        <is>
          <t>ITAU</t>
        </is>
      </c>
      <c r="K1493" s="179" t="inlineStr">
        <is>
          <t>A IDEAL</t>
        </is>
      </c>
    </row>
    <row r="1494" hidden="1" s="180">
      <c r="A1494" s="17" t="n">
        <v>45716</v>
      </c>
      <c r="B1494" s="179" t="inlineStr">
        <is>
          <t>JAIME - PIX jrjardim3@gmail.com - MANUTENÇÃO/PEÇAS MAQUINAS E EQUIPAMENTOS (100,00%);</t>
        </is>
      </c>
      <c r="C1494" s="8" t="n"/>
      <c r="D1494" s="8" t="n">
        <v>865</v>
      </c>
      <c r="E1494" s="8" t="n">
        <v>121374.8399999999</v>
      </c>
      <c r="F1494" s="213" t="inlineStr">
        <is>
          <t>MANUTENÇÃO/PEÇAS MAQUINAS E EQUIPAMENTOS</t>
        </is>
      </c>
      <c r="G1494" s="172">
        <f>YEAR(A1494)</f>
        <v/>
      </c>
      <c r="H1494" s="214">
        <f>MONTH(A1494)</f>
        <v/>
      </c>
      <c r="I1494" s="179">
        <f>INDEX(mês[],Consolidado!H1494,2)</f>
        <v/>
      </c>
      <c r="J1494" s="179" t="inlineStr">
        <is>
          <t>ITAU</t>
        </is>
      </c>
      <c r="K1494" s="179" t="inlineStr">
        <is>
          <t>A IDEAL</t>
        </is>
      </c>
    </row>
    <row r="1495" hidden="1" s="180">
      <c r="A1495" s="17" t="n">
        <v>45716</v>
      </c>
      <c r="B1495" s="179" t="inlineStr">
        <is>
          <t>LUCIMAR FRANCISCO DE SOUZA - PIX (62) 9 8458-1214 - FRETE TRANSPORTADORA (100,00%);</t>
        </is>
      </c>
      <c r="C1495" s="8" t="n"/>
      <c r="D1495" s="8" t="n">
        <v>40</v>
      </c>
      <c r="E1495" s="8" t="n">
        <v>121334.8399999999</v>
      </c>
      <c r="F1495" s="213" t="inlineStr">
        <is>
          <t>FRETE TRANSPORTADORA</t>
        </is>
      </c>
      <c r="G1495" s="172">
        <f>YEAR(A1495)</f>
        <v/>
      </c>
      <c r="H1495" s="214">
        <f>MONTH(A1495)</f>
        <v/>
      </c>
      <c r="I1495" s="179">
        <f>INDEX(mês[],Consolidado!H1495,2)</f>
        <v/>
      </c>
      <c r="J1495" s="179" t="inlineStr">
        <is>
          <t>ITAU</t>
        </is>
      </c>
      <c r="K1495" s="179" t="inlineStr">
        <is>
          <t>A IDEAL</t>
        </is>
      </c>
    </row>
    <row r="1496" hidden="1" s="180">
      <c r="A1496" s="17" t="n">
        <v>45716</v>
      </c>
      <c r="B1496" s="179" t="inlineStr">
        <is>
          <t>UBER MOACIR - SERVIÇO MOTOBOY / UBER  (100,00%);</t>
        </is>
      </c>
      <c r="C1496" s="8" t="n"/>
      <c r="D1496" s="8" t="n">
        <v>100</v>
      </c>
      <c r="E1496" s="8" t="n">
        <v>121234.8399999999</v>
      </c>
      <c r="F1496" s="213" t="inlineStr">
        <is>
          <t xml:space="preserve">SERVIÇO MOTOBOY / UBER </t>
        </is>
      </c>
      <c r="G1496" s="172">
        <f>YEAR(A1496)</f>
        <v/>
      </c>
      <c r="H1496" s="214">
        <f>MONTH(A1496)</f>
        <v/>
      </c>
      <c r="I1496" s="179">
        <f>INDEX(mês[],Consolidado!H1496,2)</f>
        <v/>
      </c>
      <c r="J1496" s="179" t="inlineStr">
        <is>
          <t>ITAU</t>
        </is>
      </c>
      <c r="K1496" s="179" t="inlineStr">
        <is>
          <t>A IDEAL</t>
        </is>
      </c>
    </row>
    <row r="1497" hidden="1" s="180">
      <c r="A1497" s="17" t="n">
        <v>45716</v>
      </c>
      <c r="B1497" s="179" t="inlineStr">
        <is>
          <t>UBER P/ MURILO - SERVIÇO MOTOBOY / UBER  (100,00%);</t>
        </is>
      </c>
      <c r="C1497" s="8" t="n"/>
      <c r="D1497" s="8" t="n">
        <v>10.93</v>
      </c>
      <c r="E1497" s="8" t="n">
        <v>121223.9099999999</v>
      </c>
      <c r="F1497" s="213" t="inlineStr">
        <is>
          <t xml:space="preserve">SERVIÇO MOTOBOY / UBER </t>
        </is>
      </c>
      <c r="G1497" s="172">
        <f>YEAR(A1497)</f>
        <v/>
      </c>
      <c r="H1497" s="214">
        <f>MONTH(A1497)</f>
        <v/>
      </c>
      <c r="I1497" s="179">
        <f>INDEX(mês[],Consolidado!H1497,2)</f>
        <v/>
      </c>
      <c r="J1497" s="179" t="inlineStr">
        <is>
          <t>ITAU</t>
        </is>
      </c>
      <c r="K1497" s="179" t="inlineStr">
        <is>
          <t>A IDEAL</t>
        </is>
      </c>
    </row>
    <row r="1498" hidden="1" s="180">
      <c r="A1498" s="17" t="n">
        <v>45716</v>
      </c>
      <c r="B1498" s="179" t="inlineStr">
        <is>
          <t>COMBUSTIVEL - COMBUSTIVEL VEICULOS (100,00%);</t>
        </is>
      </c>
      <c r="C1498" s="8" t="n"/>
      <c r="D1498" s="8" t="n">
        <v>2434.13</v>
      </c>
      <c r="E1498" s="8" t="n">
        <v>118789.7799999999</v>
      </c>
      <c r="F1498" s="213" t="inlineStr">
        <is>
          <t>COMBUSTIVEL VEICULOS</t>
        </is>
      </c>
      <c r="G1498" s="172">
        <f>YEAR(A1498)</f>
        <v/>
      </c>
      <c r="H1498" s="214">
        <f>MONTH(A1498)</f>
        <v/>
      </c>
      <c r="I1498" s="179">
        <f>INDEX(mês[],Consolidado!H1498,2)</f>
        <v/>
      </c>
      <c r="J1498" s="179" t="inlineStr">
        <is>
          <t>ITAU</t>
        </is>
      </c>
      <c r="K1498" s="179" t="inlineStr">
        <is>
          <t>A IDEAL</t>
        </is>
      </c>
    </row>
    <row r="1499" hidden="1" s="180">
      <c r="A1499" s="17" t="n">
        <v>45716</v>
      </c>
      <c r="B1499" s="179" t="inlineStr">
        <is>
          <t>DESPESAS PROCESSO SIDNEI - DESPESAS COM PROCESSOS  (100,00%);</t>
        </is>
      </c>
      <c r="C1499" s="8" t="n"/>
      <c r="D1499" s="8" t="n">
        <v>28.41</v>
      </c>
      <c r="E1499" s="8" t="n">
        <v>118761.3699999999</v>
      </c>
      <c r="F1499" s="213" t="inlineStr">
        <is>
          <t>Processos Trabalhistas</t>
        </is>
      </c>
      <c r="G1499" s="172">
        <f>YEAR(A1499)</f>
        <v/>
      </c>
      <c r="H1499" s="214">
        <f>MONTH(A1499)</f>
        <v/>
      </c>
      <c r="I1499" s="179">
        <f>INDEX(mês[],Consolidado!H1499,2)</f>
        <v/>
      </c>
      <c r="J1499" s="179" t="inlineStr">
        <is>
          <t>ITAU</t>
        </is>
      </c>
      <c r="K1499" s="179" t="inlineStr">
        <is>
          <t>A IDEAL</t>
        </is>
      </c>
    </row>
    <row r="1500" hidden="1" s="180">
      <c r="A1500" s="17" t="n">
        <v>45716</v>
      </c>
      <c r="B1500" s="179" t="inlineStr">
        <is>
          <t>PARCELAMENTO DARF ATRASO 02/2024 - PARCELAMENTO (100,00%);</t>
        </is>
      </c>
      <c r="C1500" s="8" t="n"/>
      <c r="D1500" s="8" t="n">
        <v>5595</v>
      </c>
      <c r="E1500" s="8" t="n">
        <v>113166.3699999999</v>
      </c>
      <c r="F1500" s="213" t="inlineStr">
        <is>
          <t xml:space="preserve">Parcelamento de Impostos Exercicio Anterior </t>
        </is>
      </c>
      <c r="G1500" s="172">
        <f>YEAR(A1500)</f>
        <v/>
      </c>
      <c r="H1500" s="214">
        <f>MONTH(A1500)</f>
        <v/>
      </c>
      <c r="I1500" s="179">
        <f>INDEX(mês[],Consolidado!H1500,2)</f>
        <v/>
      </c>
      <c r="J1500" s="179" t="inlineStr">
        <is>
          <t>ITAU</t>
        </is>
      </c>
      <c r="K1500" s="179" t="inlineStr">
        <is>
          <t>A IDEAL</t>
        </is>
      </c>
    </row>
    <row r="1501" hidden="1" s="180">
      <c r="A1501" s="17" t="n">
        <v>45716</v>
      </c>
      <c r="B1501" s="179" t="inlineStr">
        <is>
          <t>CARIMBO - BRENDA - MATERIAS DE ESCRITORIO / PAPELARIA  (100,00%);</t>
        </is>
      </c>
      <c r="C1501" s="8" t="n"/>
      <c r="D1501" s="8" t="n">
        <v>45</v>
      </c>
      <c r="E1501" s="8" t="n">
        <v>113121.3699999999</v>
      </c>
      <c r="F1501" s="213" t="inlineStr">
        <is>
          <t xml:space="preserve">MATERIAS DE ESCRITORIO / PAPELARIA </t>
        </is>
      </c>
      <c r="G1501" s="172">
        <f>YEAR(A1501)</f>
        <v/>
      </c>
      <c r="H1501" s="214">
        <f>MONTH(A1501)</f>
        <v/>
      </c>
      <c r="I1501" s="179">
        <f>INDEX(mês[],Consolidado!H1501,2)</f>
        <v/>
      </c>
      <c r="J1501" s="179" t="inlineStr">
        <is>
          <t>ITAU</t>
        </is>
      </c>
      <c r="K1501" s="179" t="inlineStr">
        <is>
          <t>A IDEAL</t>
        </is>
      </c>
    </row>
    <row r="1502" hidden="1" s="180">
      <c r="A1502" s="17" t="n">
        <v>45716</v>
      </c>
      <c r="B1502" s="179" t="inlineStr">
        <is>
          <t>COMISSAO PLEITO CMOC MINERAÇÃO - 2024 - BONIFICAÇOES (100,00%);</t>
        </is>
      </c>
      <c r="C1502" s="8" t="n"/>
      <c r="D1502" s="8" t="n">
        <v>1000</v>
      </c>
      <c r="E1502" s="8" t="n">
        <v>112121.3699999999</v>
      </c>
      <c r="F1502" s="213" t="inlineStr">
        <is>
          <t>BONIFICAÇOES</t>
        </is>
      </c>
      <c r="G1502" s="172">
        <f>YEAR(A1502)</f>
        <v/>
      </c>
      <c r="H1502" s="214">
        <f>MONTH(A1502)</f>
        <v/>
      </c>
      <c r="I1502" s="179">
        <f>INDEX(mês[],Consolidado!H1502,2)</f>
        <v/>
      </c>
      <c r="J1502" s="179" t="inlineStr">
        <is>
          <t>ITAU</t>
        </is>
      </c>
      <c r="K1502" s="179" t="inlineStr">
        <is>
          <t>A IDEAL</t>
        </is>
      </c>
    </row>
    <row r="1503" hidden="1" s="180">
      <c r="A1503" s="17" t="n">
        <v>45716</v>
      </c>
      <c r="B1503" s="179" t="inlineStr">
        <is>
          <t>MANUTENÇÃO ÔNIBUS IVECO - MANUTENÇÃO/PEÇAS  VEICULOS (100,00%);</t>
        </is>
      </c>
      <c r="C1503" s="8" t="n"/>
      <c r="D1503" s="8" t="n">
        <v>1638</v>
      </c>
      <c r="E1503" s="8" t="n">
        <v>110483.3699999999</v>
      </c>
      <c r="F1503" s="213" t="inlineStr">
        <is>
          <t>MANUTENÇÃO/PEÇAS  VEICULOS</t>
        </is>
      </c>
      <c r="G1503" s="172">
        <f>YEAR(A1503)</f>
        <v/>
      </c>
      <c r="H1503" s="214">
        <f>MONTH(A1503)</f>
        <v/>
      </c>
      <c r="I1503" s="179">
        <f>INDEX(mês[],Consolidado!H1503,2)</f>
        <v/>
      </c>
      <c r="J1503" s="179" t="inlineStr">
        <is>
          <t>ITAU</t>
        </is>
      </c>
      <c r="K1503" s="179" t="inlineStr">
        <is>
          <t>A IDEAL</t>
        </is>
      </c>
    </row>
    <row r="1504" hidden="1" s="180">
      <c r="A1504" s="17" t="n">
        <v>45716</v>
      </c>
      <c r="B1504" s="179" t="inlineStr">
        <is>
          <t>EXAME MUDANÇA DE FUNÇÃO - MARCOS ANTÔNIO - EXAMES  (100,00%);</t>
        </is>
      </c>
      <c r="C1504" s="8" t="n"/>
      <c r="D1504" s="8" t="n">
        <v>75</v>
      </c>
      <c r="E1504" s="8" t="n">
        <v>110408.3699999999</v>
      </c>
      <c r="F1504" s="213" t="inlineStr">
        <is>
          <t>EXAMES MÉDICOS</t>
        </is>
      </c>
      <c r="G1504" s="172">
        <f>YEAR(A1504)</f>
        <v/>
      </c>
      <c r="H1504" s="214">
        <f>MONTH(A1504)</f>
        <v/>
      </c>
      <c r="I1504" s="179">
        <f>INDEX(mês[],Consolidado!H1504,2)</f>
        <v/>
      </c>
      <c r="J1504" s="179" t="inlineStr">
        <is>
          <t>ITAU</t>
        </is>
      </c>
      <c r="K1504" s="179" t="inlineStr">
        <is>
          <t>A IDEAL</t>
        </is>
      </c>
    </row>
    <row r="1505" hidden="1" s="180">
      <c r="A1505" s="17" t="n">
        <v>45716</v>
      </c>
      <c r="B1505" s="179" t="inlineStr">
        <is>
          <t>TRANSTUR GS&amp;F - PIX 21.554.901/0001-03 - TRANSPORTE DE COLABORADORES  (100,00%);</t>
        </is>
      </c>
      <c r="C1505" s="8" t="n"/>
      <c r="D1505" s="8" t="n">
        <v>28925</v>
      </c>
      <c r="E1505" s="8" t="n">
        <v>81483.36999999989</v>
      </c>
      <c r="F1505" s="213" t="inlineStr">
        <is>
          <t xml:space="preserve">TRANSPORTE DE COLABORADORES </t>
        </is>
      </c>
      <c r="G1505" s="172">
        <f>YEAR(A1505)</f>
        <v/>
      </c>
      <c r="H1505" s="214">
        <f>MONTH(A1505)</f>
        <v/>
      </c>
      <c r="I1505" s="179">
        <f>INDEX(mês[],Consolidado!H1505,2)</f>
        <v/>
      </c>
      <c r="J1505" s="179" t="inlineStr">
        <is>
          <t>ITAU</t>
        </is>
      </c>
      <c r="K1505" s="179" t="inlineStr">
        <is>
          <t>A IDEAL</t>
        </is>
      </c>
    </row>
    <row r="1506" hidden="1" s="180">
      <c r="A1506" s="17" t="n">
        <v>45716</v>
      </c>
      <c r="B1506" s="179" t="inlineStr">
        <is>
          <t>TRANSPORTE COLABORADORES - TRANSPORTE DE COLABORADORES  (100,00%);</t>
        </is>
      </c>
      <c r="C1506" s="8" t="n"/>
      <c r="D1506" s="8" t="n">
        <v>26000</v>
      </c>
      <c r="E1506" s="8" t="n">
        <v>55483.36999999989</v>
      </c>
      <c r="F1506" s="213" t="inlineStr">
        <is>
          <t xml:space="preserve">TRANSPORTE DE COLABORADORES </t>
        </is>
      </c>
      <c r="G1506" s="172">
        <f>YEAR(A1506)</f>
        <v/>
      </c>
      <c r="H1506" s="214">
        <f>MONTH(A1506)</f>
        <v/>
      </c>
      <c r="I1506" s="179">
        <f>INDEX(mês[],Consolidado!H1506,2)</f>
        <v/>
      </c>
      <c r="J1506" s="179" t="inlineStr">
        <is>
          <t>ITAU</t>
        </is>
      </c>
      <c r="K1506" s="179" t="inlineStr">
        <is>
          <t>A IDEAL</t>
        </is>
      </c>
    </row>
    <row r="1507" hidden="1" s="180">
      <c r="A1507" s="17" t="n">
        <v>45716</v>
      </c>
      <c r="B1507" s="179" t="inlineStr">
        <is>
          <t>REFEIÇÕES COLABORADORES - REFEIÇÕES COLABORADORES (100,00%);</t>
        </is>
      </c>
      <c r="C1507" s="8" t="n"/>
      <c r="D1507" s="8" t="n">
        <v>80</v>
      </c>
      <c r="E1507" s="8" t="n">
        <v>55403.36999999989</v>
      </c>
      <c r="F1507" s="213" t="inlineStr">
        <is>
          <t>REFEIÇÕES COLABORADORES</t>
        </is>
      </c>
      <c r="G1507" s="172">
        <f>YEAR(A1507)</f>
        <v/>
      </c>
      <c r="H1507" s="214">
        <f>MONTH(A1507)</f>
        <v/>
      </c>
      <c r="I1507" s="179">
        <f>INDEX(mês[],Consolidado!H1507,2)</f>
        <v/>
      </c>
      <c r="J1507" s="179" t="inlineStr">
        <is>
          <t>ITAU</t>
        </is>
      </c>
      <c r="K1507" s="179" t="inlineStr">
        <is>
          <t>A IDEAL</t>
        </is>
      </c>
    </row>
    <row r="1508" hidden="1" s="180">
      <c r="A1508" s="17" t="n">
        <v>45716</v>
      </c>
      <c r="B1508" s="179" t="inlineStr">
        <is>
          <t>JUROS REF. NOTA FISCAL 1445 - MATERIAS DE ESCRITORIO / PAPELARIA  (100,00%);</t>
        </is>
      </c>
      <c r="C1508" s="8" t="n"/>
      <c r="D1508" s="8" t="n">
        <v>8.4</v>
      </c>
      <c r="E1508" s="8" t="n">
        <v>55394.96999999989</v>
      </c>
      <c r="F1508" s="213" t="inlineStr">
        <is>
          <t xml:space="preserve">MATERIAS DE ESCRITORIO / PAPELARIA </t>
        </is>
      </c>
      <c r="G1508" s="172">
        <f>YEAR(A1508)</f>
        <v/>
      </c>
      <c r="H1508" s="214">
        <f>MONTH(A1508)</f>
        <v/>
      </c>
      <c r="I1508" s="179">
        <f>INDEX(mês[],Consolidado!H1508,2)</f>
        <v/>
      </c>
      <c r="J1508" s="179" t="inlineStr">
        <is>
          <t>ITAU</t>
        </is>
      </c>
      <c r="K1508" s="179" t="inlineStr">
        <is>
          <t>A IDEAL</t>
        </is>
      </c>
    </row>
    <row r="1509" hidden="1" s="180">
      <c r="A1509" s="17" t="n">
        <v>45716</v>
      </c>
      <c r="B1509" s="179" t="inlineStr">
        <is>
          <t>AREIA P/ JATEAMENTO - ABRASIVOS (100,00%);</t>
        </is>
      </c>
      <c r="C1509" s="8" t="n"/>
      <c r="D1509" s="8" t="n">
        <v>1000</v>
      </c>
      <c r="E1509" s="8" t="n">
        <v>54394.96999999989</v>
      </c>
      <c r="F1509" s="213" t="inlineStr">
        <is>
          <t>ABRASIVOS</t>
        </is>
      </c>
      <c r="G1509" s="172">
        <f>YEAR(A1509)</f>
        <v/>
      </c>
      <c r="H1509" s="214">
        <f>MONTH(A1509)</f>
        <v/>
      </c>
      <c r="I1509" s="179">
        <f>INDEX(mês[],Consolidado!H1509,2)</f>
        <v/>
      </c>
      <c r="J1509" s="179" t="inlineStr">
        <is>
          <t>ITAU</t>
        </is>
      </c>
      <c r="K1509" s="179" t="inlineStr">
        <is>
          <t>A IDEAL</t>
        </is>
      </c>
    </row>
    <row r="1510" hidden="1" s="180">
      <c r="A1510" s="17" t="n">
        <v>45716</v>
      </c>
      <c r="B1510" s="179" t="inlineStr">
        <is>
          <t>60 VALE REFEIÇÕES CMOC NIOBIO - REFEIÇÕES COLABORADORES (100,00%);</t>
        </is>
      </c>
      <c r="C1510" s="8" t="n"/>
      <c r="D1510" s="8" t="n">
        <v>1530</v>
      </c>
      <c r="E1510" s="8" t="n">
        <v>52864.96999999989</v>
      </c>
      <c r="F1510" s="213" t="inlineStr">
        <is>
          <t>REFEIÇÕES COLABORADORES</t>
        </is>
      </c>
      <c r="G1510" s="172">
        <f>YEAR(A1510)</f>
        <v/>
      </c>
      <c r="H1510" s="214">
        <f>MONTH(A1510)</f>
        <v/>
      </c>
      <c r="I1510" s="179">
        <f>INDEX(mês[],Consolidado!H1510,2)</f>
        <v/>
      </c>
      <c r="J1510" s="179" t="inlineStr">
        <is>
          <t>ITAU</t>
        </is>
      </c>
      <c r="K1510" s="179" t="inlineStr">
        <is>
          <t>A IDEAL</t>
        </is>
      </c>
    </row>
    <row r="1511" hidden="1" s="180">
      <c r="A1511" s="17" t="n">
        <v>45716</v>
      </c>
      <c r="B1511" s="179" t="inlineStr">
        <is>
          <t>TRANSFERÊNCIA ENTRE BANCOS CEF X ITAÚ - Transferência entre Bancos (100,00%);</t>
        </is>
      </c>
      <c r="C1511" s="8" t="n">
        <v>100925.9</v>
      </c>
      <c r="E1511" s="8" t="n">
        <v>153790.8699999999</v>
      </c>
      <c r="F1511" s="213" t="inlineStr">
        <is>
          <t>Transferência Recebida</t>
        </is>
      </c>
      <c r="G1511" s="172">
        <f>YEAR(A1511)</f>
        <v/>
      </c>
      <c r="H1511" s="214">
        <f>MONTH(A1511)</f>
        <v/>
      </c>
      <c r="I1511" s="179">
        <f>INDEX(mês[],Consolidado!H1511,2)</f>
        <v/>
      </c>
      <c r="J1511" s="179" t="inlineStr">
        <is>
          <t>ITAU</t>
        </is>
      </c>
      <c r="K1511" s="179" t="inlineStr">
        <is>
          <t>A IDEAL</t>
        </is>
      </c>
    </row>
    <row r="1512" hidden="1" s="180">
      <c r="A1512" s="17" t="n">
        <v>45716</v>
      </c>
      <c r="B1512" s="179" t="inlineStr">
        <is>
          <t>LANCHE P/ COMEMORAÇÃO ANIVERSARIO REINALDO E SEU GENILDO - ALIMENTAÇÃO ADM (100,00%);</t>
        </is>
      </c>
      <c r="C1512" s="8" t="n"/>
      <c r="D1512" s="8" t="n">
        <v>39</v>
      </c>
      <c r="E1512" s="8" t="n">
        <v>153751.8699999999</v>
      </c>
      <c r="F1512" s="213" t="inlineStr">
        <is>
          <t>ALIMENTAÇÃO ADM</t>
        </is>
      </c>
      <c r="G1512" s="172">
        <f>YEAR(A1512)</f>
        <v/>
      </c>
      <c r="H1512" s="214">
        <f>MONTH(A1512)</f>
        <v/>
      </c>
      <c r="I1512" s="179">
        <f>INDEX(mês[],Consolidado!H1512,2)</f>
        <v/>
      </c>
      <c r="J1512" s="179" t="inlineStr">
        <is>
          <t>ITAU</t>
        </is>
      </c>
      <c r="K1512" s="179" t="inlineStr">
        <is>
          <t>A IDEAL</t>
        </is>
      </c>
    </row>
    <row r="1513" hidden="1" s="180">
      <c r="A1513" s="17" t="n">
        <v>45716</v>
      </c>
      <c r="B1513" s="179" t="inlineStr">
        <is>
          <t>MATERIAIS DE CONSUMO - DISCOS - MATERIAIS DE CONSUMO EM OBRAS  (100,00%);</t>
        </is>
      </c>
      <c r="C1513" s="8" t="n"/>
      <c r="D1513" s="8" t="n">
        <v>46.5</v>
      </c>
      <c r="E1513" s="8" t="n">
        <v>153705.3699999999</v>
      </c>
      <c r="F1513" s="213" t="inlineStr">
        <is>
          <t xml:space="preserve">MATERIAIS DE CONSUMO EM OBRAS </t>
        </is>
      </c>
      <c r="G1513" s="172">
        <f>YEAR(A1513)</f>
        <v/>
      </c>
      <c r="H1513" s="214">
        <f>MONTH(A1513)</f>
        <v/>
      </c>
      <c r="I1513" s="179">
        <f>INDEX(mês[],Consolidado!H1513,2)</f>
        <v/>
      </c>
      <c r="J1513" s="179" t="inlineStr">
        <is>
          <t>ITAU</t>
        </is>
      </c>
      <c r="K1513" s="179" t="inlineStr">
        <is>
          <t>A IDEAL</t>
        </is>
      </c>
    </row>
    <row r="1514" hidden="1" s="180">
      <c r="A1514" s="17" t="n">
        <v>45716</v>
      </c>
      <c r="B1514" s="179" t="inlineStr">
        <is>
          <t>PNEU ESTEPE OROCH - MANUTENÇÃO/PEÇAS  VEICULOS (100,00%);</t>
        </is>
      </c>
      <c r="C1514" s="8" t="n"/>
      <c r="D1514" s="8" t="n">
        <v>85</v>
      </c>
      <c r="E1514" s="8" t="n">
        <v>153620.3699999999</v>
      </c>
      <c r="F1514" s="213" t="inlineStr">
        <is>
          <t>MANUTENÇÃO/PEÇAS  VEICULOS</t>
        </is>
      </c>
      <c r="G1514" s="172">
        <f>YEAR(A1514)</f>
        <v/>
      </c>
      <c r="H1514" s="214">
        <f>MONTH(A1514)</f>
        <v/>
      </c>
      <c r="I1514" s="179">
        <f>INDEX(mês[],Consolidado!H1514,2)</f>
        <v/>
      </c>
      <c r="J1514" s="179" t="inlineStr">
        <is>
          <t>ITAU</t>
        </is>
      </c>
      <c r="K1514" s="179" t="inlineStr">
        <is>
          <t>A IDEAL</t>
        </is>
      </c>
    </row>
    <row r="1515" hidden="1" s="180">
      <c r="A1515" s="17" t="n">
        <v>45716</v>
      </c>
      <c r="B1515" s="179" t="inlineStr">
        <is>
          <t>COMBUSTIVEL OROCH - COMBUSTIVEL VEICULOS (100,00%);</t>
        </is>
      </c>
      <c r="C1515" s="8" t="n"/>
      <c r="D1515" s="8" t="n">
        <v>100</v>
      </c>
      <c r="E1515" s="8" t="n">
        <v>153520.3699999999</v>
      </c>
      <c r="F1515" s="213" t="inlineStr">
        <is>
          <t>COMBUSTIVEL VEICULOS</t>
        </is>
      </c>
      <c r="G1515" s="172">
        <f>YEAR(A1515)</f>
        <v/>
      </c>
      <c r="H1515" s="214">
        <f>MONTH(A1515)</f>
        <v/>
      </c>
      <c r="I1515" s="179">
        <f>INDEX(mês[],Consolidado!H1515,2)</f>
        <v/>
      </c>
      <c r="J1515" s="179" t="inlineStr">
        <is>
          <t>ITAU</t>
        </is>
      </c>
      <c r="K1515" s="179" t="inlineStr">
        <is>
          <t>A IDEAL</t>
        </is>
      </c>
    </row>
    <row r="1516" hidden="1" s="180">
      <c r="A1516" s="17" t="n">
        <v>45716</v>
      </c>
      <c r="B1516" s="179" t="inlineStr">
        <is>
          <t>MANGUEIRAS E CONEXÕES - MANGUEIRAS / CONEXÕES (100,00%);</t>
        </is>
      </c>
      <c r="C1516" s="8" t="n"/>
      <c r="D1516" s="8" t="n">
        <v>328</v>
      </c>
      <c r="E1516" s="8" t="n">
        <v>153192.3699999999</v>
      </c>
      <c r="F1516" s="213" t="inlineStr">
        <is>
          <t>MANGUEIRAS / CONEXÕES</t>
        </is>
      </c>
      <c r="G1516" s="172">
        <f>YEAR(A1516)</f>
        <v/>
      </c>
      <c r="H1516" s="214">
        <f>MONTH(A1516)</f>
        <v/>
      </c>
      <c r="I1516" s="179">
        <f>INDEX(mês[],Consolidado!H1516,2)</f>
        <v/>
      </c>
      <c r="J1516" s="179" t="inlineStr">
        <is>
          <t>ITAU</t>
        </is>
      </c>
      <c r="K1516" s="179" t="inlineStr">
        <is>
          <t>A IDEAL</t>
        </is>
      </c>
    </row>
    <row r="1517" hidden="1" s="180">
      <c r="A1517" s="17" t="n">
        <v>45716</v>
      </c>
      <c r="B1517" s="179" t="inlineStr">
        <is>
          <t>MATERIAL DE CONSUMO EM OBRA - MATERIAIS DE CONSUMO EM OBRAS  (100,00%);</t>
        </is>
      </c>
      <c r="C1517" s="8" t="n"/>
      <c r="D1517" s="8" t="n">
        <v>170</v>
      </c>
      <c r="E1517" s="8" t="n">
        <v>153022.3699999999</v>
      </c>
      <c r="F1517" s="213" t="inlineStr">
        <is>
          <t xml:space="preserve">MATERIAIS DE CONSUMO EM OBRAS </t>
        </is>
      </c>
      <c r="G1517" s="172">
        <f>YEAR(A1517)</f>
        <v/>
      </c>
      <c r="H1517" s="214">
        <f>MONTH(A1517)</f>
        <v/>
      </c>
      <c r="I1517" s="179">
        <f>INDEX(mês[],Consolidado!H1517,2)</f>
        <v/>
      </c>
      <c r="J1517" s="179" t="inlineStr">
        <is>
          <t>ITAU</t>
        </is>
      </c>
      <c r="K1517" s="179" t="inlineStr">
        <is>
          <t>A IDEAL</t>
        </is>
      </c>
    </row>
    <row r="1518" hidden="1" s="180">
      <c r="A1518" s="17" t="n">
        <v>45716</v>
      </c>
      <c r="B1518" s="179" t="inlineStr">
        <is>
          <t>Saldo Final ITAU</t>
        </is>
      </c>
      <c r="C1518" s="8" t="n"/>
      <c r="D1518" s="8" t="n">
        <v>153022.3699999999</v>
      </c>
      <c r="E1518" s="8" t="n">
        <v>153022.3699999999</v>
      </c>
      <c r="F1518" s="213" t="inlineStr">
        <is>
          <t>Saldo Final Itau</t>
        </is>
      </c>
      <c r="G1518" s="172">
        <f>YEAR(A1518)</f>
        <v/>
      </c>
      <c r="H1518" s="214">
        <f>MONTH(A1518)</f>
        <v/>
      </c>
      <c r="I1518" s="179">
        <f>INDEX(mês[],Consolidado!H1518,2)</f>
        <v/>
      </c>
      <c r="J1518" s="179" t="inlineStr">
        <is>
          <t>ITAU</t>
        </is>
      </c>
      <c r="K1518" s="179" t="inlineStr">
        <is>
          <t>A IDEAL</t>
        </is>
      </c>
    </row>
    <row r="1519" hidden="1" s="180">
      <c r="A1519" s="17" t="n">
        <v>45717</v>
      </c>
      <c r="B1519" s="179" t="inlineStr">
        <is>
          <t>REFEIÇÕES COLABORADORES 1º QUINZENA 03/2025 - REFEIÇÕES COLABORADORES (100,00%);</t>
        </is>
      </c>
      <c r="C1519" s="8" t="n"/>
      <c r="D1519" s="8" t="n">
        <v>2560</v>
      </c>
      <c r="E1519" s="8" t="n">
        <v>150462.3699999999</v>
      </c>
      <c r="F1519" s="213" t="inlineStr">
        <is>
          <t>REFEIÇÕES COLABORADORES</t>
        </is>
      </c>
      <c r="G1519" s="172">
        <f>YEAR(A1519)</f>
        <v/>
      </c>
      <c r="H1519" s="214">
        <f>MONTH(A1519)</f>
        <v/>
      </c>
      <c r="I1519" s="179">
        <f>INDEX(mês[],Consolidado!H1519,2)</f>
        <v/>
      </c>
      <c r="J1519" s="179" t="inlineStr">
        <is>
          <t>ITAU</t>
        </is>
      </c>
      <c r="K1519" s="179" t="inlineStr">
        <is>
          <t>A IDEAL</t>
        </is>
      </c>
    </row>
    <row r="1520" hidden="1" s="180">
      <c r="A1520" s="17" t="n">
        <v>45717</v>
      </c>
      <c r="B1520" s="179" t="inlineStr">
        <is>
          <t>REFEIÇÕES COLABORADORES 1º QUINZENA 03/2025 - REFEIÇÕES COLABORADORES (100,00%);</t>
        </is>
      </c>
      <c r="C1520" s="8" t="n"/>
      <c r="D1520" s="8" t="n">
        <v>7442.5</v>
      </c>
      <c r="E1520" s="8" t="n">
        <v>143019.8699999999</v>
      </c>
      <c r="F1520" s="213" t="inlineStr">
        <is>
          <t>REFEIÇÕES COLABORADORES</t>
        </is>
      </c>
      <c r="G1520" s="172">
        <f>YEAR(A1520)</f>
        <v/>
      </c>
      <c r="H1520" s="214">
        <f>MONTH(A1520)</f>
        <v/>
      </c>
      <c r="I1520" s="179">
        <f>INDEX(mês[],Consolidado!H1520,2)</f>
        <v/>
      </c>
      <c r="J1520" s="179" t="inlineStr">
        <is>
          <t>ITAU</t>
        </is>
      </c>
      <c r="K1520" s="179" t="inlineStr">
        <is>
          <t>A IDEAL</t>
        </is>
      </c>
    </row>
    <row r="1521" hidden="1" s="180">
      <c r="A1521" s="17" t="n">
        <v>45717</v>
      </c>
      <c r="B1521" s="179" t="inlineStr">
        <is>
          <t>REFEIÇÕES COLABORADORES 1º QUINZENA 03/2025 - REFEIÇÕES COLABORADORES (100,00%);</t>
        </is>
      </c>
      <c r="C1521" s="8" t="n"/>
      <c r="D1521" s="8" t="n">
        <v>2952</v>
      </c>
      <c r="E1521" s="8" t="n">
        <v>140067.8699999999</v>
      </c>
      <c r="F1521" s="213" t="inlineStr">
        <is>
          <t>REFEIÇÕES COLABORADORES</t>
        </is>
      </c>
      <c r="G1521" s="172">
        <f>YEAR(A1521)</f>
        <v/>
      </c>
      <c r="H1521" s="214">
        <f>MONTH(A1521)</f>
        <v/>
      </c>
      <c r="I1521" s="179">
        <f>INDEX(mês[],Consolidado!H1521,2)</f>
        <v/>
      </c>
      <c r="J1521" s="179" t="inlineStr">
        <is>
          <t>ITAU</t>
        </is>
      </c>
      <c r="K1521" s="179" t="inlineStr">
        <is>
          <t>A IDEAL</t>
        </is>
      </c>
    </row>
    <row r="1522" hidden="1" s="180">
      <c r="A1522" s="17" t="n">
        <v>45717</v>
      </c>
      <c r="B1522" s="179" t="inlineStr">
        <is>
          <t>REFEIÇÕES COLABORADORES 1º QUINZENA 03/2025 - REFEIÇÕES COLABORADORES (100,00%);</t>
        </is>
      </c>
      <c r="C1522" s="8" t="n"/>
      <c r="D1522" s="8" t="n">
        <v>8200</v>
      </c>
      <c r="E1522" s="8" t="n">
        <v>131867.8699999999</v>
      </c>
      <c r="F1522" s="213" t="inlineStr">
        <is>
          <t>REFEIÇÕES COLABORADORES</t>
        </is>
      </c>
      <c r="G1522" s="172">
        <f>YEAR(A1522)</f>
        <v/>
      </c>
      <c r="H1522" s="214">
        <f>MONTH(A1522)</f>
        <v/>
      </c>
      <c r="I1522" s="179">
        <f>INDEX(mês[],Consolidado!H1522,2)</f>
        <v/>
      </c>
      <c r="J1522" s="179" t="inlineStr">
        <is>
          <t>ITAU</t>
        </is>
      </c>
      <c r="K1522" s="179" t="inlineStr">
        <is>
          <t>A IDEAL</t>
        </is>
      </c>
    </row>
    <row r="1523" hidden="1" s="180">
      <c r="A1523" s="17" t="n">
        <v>45717</v>
      </c>
      <c r="B1523" s="179" t="inlineStr">
        <is>
          <t>REFEIÇÕES COLABORADORES 1º QUINZENA 03/2025 - REFEIÇÕES COLABORADORES (100,00%);</t>
        </is>
      </c>
      <c r="C1523" s="8" t="n"/>
      <c r="D1523" s="8" t="n">
        <v>4395</v>
      </c>
      <c r="E1523" s="8" t="n">
        <v>127472.8699999999</v>
      </c>
      <c r="F1523" s="213" t="inlineStr">
        <is>
          <t>REFEIÇÕES COLABORADORES</t>
        </is>
      </c>
      <c r="G1523" s="172">
        <f>YEAR(A1523)</f>
        <v/>
      </c>
      <c r="H1523" s="214">
        <f>MONTH(A1523)</f>
        <v/>
      </c>
      <c r="I1523" s="179">
        <f>INDEX(mês[],Consolidado!H1523,2)</f>
        <v/>
      </c>
      <c r="J1523" s="179" t="inlineStr">
        <is>
          <t>ITAU</t>
        </is>
      </c>
      <c r="K1523" s="179" t="inlineStr">
        <is>
          <t>A IDEAL</t>
        </is>
      </c>
    </row>
    <row r="1524" hidden="1" s="180">
      <c r="A1524" s="17" t="n">
        <v>45717</v>
      </c>
      <c r="B1524" s="179" t="inlineStr">
        <is>
          <t>REFEIÇÕES COLABORADORES 1º QUINZENA 03/2025 - REFEIÇÕES COLABORADORES (100,00%);</t>
        </is>
      </c>
      <c r="C1524" s="8" t="n"/>
      <c r="D1524" s="8" t="n">
        <v>1105</v>
      </c>
      <c r="E1524" s="8" t="n">
        <v>126367.8699999999</v>
      </c>
      <c r="F1524" s="213" t="inlineStr">
        <is>
          <t>REFEIÇÕES COLABORADORES</t>
        </is>
      </c>
      <c r="G1524" s="172">
        <f>YEAR(A1524)</f>
        <v/>
      </c>
      <c r="H1524" s="214">
        <f>MONTH(A1524)</f>
        <v/>
      </c>
      <c r="I1524" s="179">
        <f>INDEX(mês[],Consolidado!H1524,2)</f>
        <v/>
      </c>
      <c r="J1524" s="179" t="inlineStr">
        <is>
          <t>ITAU</t>
        </is>
      </c>
      <c r="K1524" s="179" t="inlineStr">
        <is>
          <t>A IDEAL</t>
        </is>
      </c>
    </row>
    <row r="1525" hidden="1" s="180">
      <c r="A1525" s="17" t="n">
        <v>45717</v>
      </c>
      <c r="B1525" s="179" t="inlineStr">
        <is>
          <t>ENGREMAT SERVICOS boleto - SERVIÇO LAUDO TECNICO (100,00%);</t>
        </is>
      </c>
      <c r="C1525" s="8" t="n"/>
      <c r="D1525" s="8" t="n">
        <v>1500</v>
      </c>
      <c r="E1525" s="8" t="n">
        <v>124867.8699999999</v>
      </c>
      <c r="F1525" s="213" t="inlineStr">
        <is>
          <t>SERVIÇO LAUDO TECNICO</t>
        </is>
      </c>
      <c r="G1525" s="172">
        <f>YEAR(A1525)</f>
        <v/>
      </c>
      <c r="H1525" s="214">
        <f>MONTH(A1525)</f>
        <v/>
      </c>
      <c r="I1525" s="179">
        <f>INDEX(mês[],Consolidado!H1525,2)</f>
        <v/>
      </c>
      <c r="J1525" s="179" t="inlineStr">
        <is>
          <t>ITAU</t>
        </is>
      </c>
      <c r="K1525" s="179" t="inlineStr">
        <is>
          <t>A IDEAL</t>
        </is>
      </c>
    </row>
    <row r="1526" hidden="1" s="180">
      <c r="A1526" s="17" t="n">
        <v>45717</v>
      </c>
      <c r="B1526" s="179" t="inlineStr">
        <is>
          <t>ENGREMAT SERVIÇOS EIRELI - PIX 010.143.201-19 - SERVIÇO LAUDO TECNICO (100,00%);</t>
        </is>
      </c>
      <c r="C1526" s="8" t="n"/>
      <c r="D1526" s="8" t="n">
        <v>3500</v>
      </c>
      <c r="E1526" s="8" t="n">
        <v>121367.8699999999</v>
      </c>
      <c r="F1526" s="213" t="inlineStr">
        <is>
          <t>SERVIÇO LAUDO TECNICO</t>
        </is>
      </c>
      <c r="G1526" s="172">
        <f>YEAR(A1526)</f>
        <v/>
      </c>
      <c r="H1526" s="214">
        <f>MONTH(A1526)</f>
        <v/>
      </c>
      <c r="I1526" s="179">
        <f>INDEX(mês[],Consolidado!H1526,2)</f>
        <v/>
      </c>
      <c r="J1526" s="179" t="inlineStr">
        <is>
          <t>ITAU</t>
        </is>
      </c>
      <c r="K1526" s="179" t="inlineStr">
        <is>
          <t>A IDEAL</t>
        </is>
      </c>
    </row>
    <row r="1527" hidden="1" s="180">
      <c r="A1527" s="17" t="n">
        <v>45717</v>
      </c>
      <c r="B1527" s="179" t="inlineStr">
        <is>
          <t>COMBUSTIVEL OROCH - COMBUSTIVEL VEICULOS (100,00%);</t>
        </is>
      </c>
      <c r="C1527" s="8" t="n"/>
      <c r="D1527" s="8" t="n">
        <v>100</v>
      </c>
      <c r="E1527" s="8" t="n">
        <v>121267.8699999999</v>
      </c>
      <c r="F1527" s="213" t="inlineStr">
        <is>
          <t>COMBUSTIVEL VEICULOS</t>
        </is>
      </c>
      <c r="G1527" s="172">
        <f>YEAR(A1527)</f>
        <v/>
      </c>
      <c r="H1527" s="214">
        <f>MONTH(A1527)</f>
        <v/>
      </c>
      <c r="I1527" s="179">
        <f>INDEX(mês[],Consolidado!H1527,2)</f>
        <v/>
      </c>
      <c r="J1527" s="179" t="inlineStr">
        <is>
          <t>ITAU</t>
        </is>
      </c>
      <c r="K1527" s="179" t="inlineStr">
        <is>
          <t>A IDEAL</t>
        </is>
      </c>
    </row>
    <row r="1528" hidden="1" s="180">
      <c r="A1528" s="17" t="n">
        <v>45717</v>
      </c>
      <c r="B1528" s="179" t="inlineStr">
        <is>
          <t>REFEIÇÕES COLABORADORES 1º QUINZENA 03/205 - REFEIÇÕES COLABORADORES (100,00%);</t>
        </is>
      </c>
      <c r="C1528" s="8" t="n"/>
      <c r="D1528" s="8" t="n">
        <v>8122.5</v>
      </c>
      <c r="E1528" s="8" t="n">
        <v>113145.3699999999</v>
      </c>
      <c r="F1528" s="213" t="inlineStr">
        <is>
          <t>REFEIÇÕES COLABORADORES</t>
        </is>
      </c>
      <c r="G1528" s="172">
        <f>YEAR(A1528)</f>
        <v/>
      </c>
      <c r="H1528" s="214">
        <f>MONTH(A1528)</f>
        <v/>
      </c>
      <c r="I1528" s="179">
        <f>INDEX(mês[],Consolidado!H1528,2)</f>
        <v/>
      </c>
      <c r="J1528" s="179" t="inlineStr">
        <is>
          <t>ITAU</t>
        </is>
      </c>
      <c r="K1528" s="179" t="inlineStr">
        <is>
          <t>A IDEAL</t>
        </is>
      </c>
    </row>
    <row r="1529" hidden="1" s="180">
      <c r="A1529" s="17" t="n">
        <v>45721</v>
      </c>
      <c r="B1529" s="179" t="inlineStr">
        <is>
          <t>ADVOGADO GUERRA - TRIBUTÁRIO - HONORARIOS ADVOCATICIOS  (100,00%);</t>
        </is>
      </c>
      <c r="C1529" s="8" t="n"/>
      <c r="D1529" s="8" t="n">
        <v>3000</v>
      </c>
      <c r="E1529" s="8" t="n">
        <v>110145.3699999999</v>
      </c>
      <c r="F1529" s="213" t="inlineStr">
        <is>
          <t>HONORÁRIOS ADVOCATÍCIOS</t>
        </is>
      </c>
      <c r="G1529" s="172">
        <f>YEAR(A1529)</f>
        <v/>
      </c>
      <c r="H1529" s="214">
        <f>MONTH(A1529)</f>
        <v/>
      </c>
      <c r="I1529" s="179">
        <f>INDEX(mês[],Consolidado!H1529,2)</f>
        <v/>
      </c>
      <c r="J1529" s="179" t="inlineStr">
        <is>
          <t>ITAU</t>
        </is>
      </c>
      <c r="K1529" s="179" t="inlineStr">
        <is>
          <t>A IDEAL</t>
        </is>
      </c>
    </row>
    <row r="1530" hidden="1" s="180">
      <c r="A1530" s="17" t="n">
        <v>45721</v>
      </c>
      <c r="B1530" s="179" t="inlineStr">
        <is>
          <t>EPIS - EPIS (100,00%);</t>
        </is>
      </c>
      <c r="C1530" s="8" t="n"/>
      <c r="D1530" s="8" t="n">
        <v>1397.56</v>
      </c>
      <c r="E1530" s="8" t="n">
        <v>108747.8099999999</v>
      </c>
      <c r="F1530" s="213" t="inlineStr">
        <is>
          <t>EPIS</t>
        </is>
      </c>
      <c r="G1530" s="172">
        <f>YEAR(A1530)</f>
        <v/>
      </c>
      <c r="H1530" s="214">
        <f>MONTH(A1530)</f>
        <v/>
      </c>
      <c r="I1530" s="179">
        <f>INDEX(mês[],Consolidado!H1530,2)</f>
        <v/>
      </c>
      <c r="J1530" s="179" t="inlineStr">
        <is>
          <t>ITAU</t>
        </is>
      </c>
      <c r="K1530" s="179" t="inlineStr">
        <is>
          <t>A IDEAL</t>
        </is>
      </c>
    </row>
    <row r="1531" hidden="1" s="180">
      <c r="A1531" s="17" t="n">
        <v>45721</v>
      </c>
      <c r="B1531" s="179" t="inlineStr">
        <is>
          <t>EPIS - EPIS (100,00%);</t>
        </is>
      </c>
      <c r="C1531" s="8" t="n"/>
      <c r="D1531" s="8" t="n">
        <v>1517.11</v>
      </c>
      <c r="E1531" s="8" t="n">
        <v>107230.6999999999</v>
      </c>
      <c r="F1531" s="213" t="inlineStr">
        <is>
          <t>EPIS</t>
        </is>
      </c>
      <c r="G1531" s="172">
        <f>YEAR(A1531)</f>
        <v/>
      </c>
      <c r="H1531" s="214">
        <f>MONTH(A1531)</f>
        <v/>
      </c>
      <c r="I1531" s="179">
        <f>INDEX(mês[],Consolidado!H1531,2)</f>
        <v/>
      </c>
      <c r="J1531" s="179" t="inlineStr">
        <is>
          <t>ITAU</t>
        </is>
      </c>
      <c r="K1531" s="179" t="inlineStr">
        <is>
          <t>A IDEAL</t>
        </is>
      </c>
    </row>
    <row r="1532" hidden="1" s="180">
      <c r="A1532" s="17" t="n">
        <v>45721</v>
      </c>
      <c r="B1532" s="179" t="inlineStr">
        <is>
          <t>EPIS - EPIS (100,00%);</t>
        </is>
      </c>
      <c r="C1532" s="8" t="n"/>
      <c r="D1532" s="8" t="n">
        <v>1204.2</v>
      </c>
      <c r="E1532" s="8" t="n">
        <v>106026.4999999999</v>
      </c>
      <c r="F1532" s="213" t="inlineStr">
        <is>
          <t>EPIS</t>
        </is>
      </c>
      <c r="G1532" s="172">
        <f>YEAR(A1532)</f>
        <v/>
      </c>
      <c r="H1532" s="214">
        <f>MONTH(A1532)</f>
        <v/>
      </c>
      <c r="I1532" s="179">
        <f>INDEX(mês[],Consolidado!H1532,2)</f>
        <v/>
      </c>
      <c r="J1532" s="179" t="inlineStr">
        <is>
          <t>ITAU</t>
        </is>
      </c>
      <c r="K1532" s="179" t="inlineStr">
        <is>
          <t>A IDEAL</t>
        </is>
      </c>
    </row>
    <row r="1533" hidden="1" s="180">
      <c r="A1533" s="17" t="n">
        <v>45721</v>
      </c>
      <c r="B1533" s="179" t="inlineStr">
        <is>
          <t>EPIS - EPIS (100,00%);</t>
        </is>
      </c>
      <c r="C1533" s="8" t="n"/>
      <c r="D1533" s="8" t="n">
        <v>837.75</v>
      </c>
      <c r="E1533" s="8" t="n">
        <v>105188.7499999999</v>
      </c>
      <c r="F1533" s="213" t="inlineStr">
        <is>
          <t>EPIS</t>
        </is>
      </c>
      <c r="G1533" s="172">
        <f>YEAR(A1533)</f>
        <v/>
      </c>
      <c r="H1533" s="214">
        <f>MONTH(A1533)</f>
        <v/>
      </c>
      <c r="I1533" s="179">
        <f>INDEX(mês[],Consolidado!H1533,2)</f>
        <v/>
      </c>
      <c r="J1533" s="179" t="inlineStr">
        <is>
          <t>ITAU</t>
        </is>
      </c>
      <c r="K1533" s="179" t="inlineStr">
        <is>
          <t>A IDEAL</t>
        </is>
      </c>
    </row>
    <row r="1534" hidden="1" s="180">
      <c r="A1534" s="17" t="n">
        <v>45721</v>
      </c>
      <c r="B1534" s="179" t="inlineStr">
        <is>
          <t>MANGUEIRAS E CONEXÕES - MANGUEIRAS / CONEXÕES (100,00%);</t>
        </is>
      </c>
      <c r="C1534" s="8" t="n"/>
      <c r="D1534" s="8" t="n">
        <v>505</v>
      </c>
      <c r="E1534" s="8" t="n">
        <v>104683.7499999999</v>
      </c>
      <c r="F1534" s="213" t="inlineStr">
        <is>
          <t>MANGUEIRAS / CONEXÕES</t>
        </is>
      </c>
      <c r="G1534" s="172">
        <f>YEAR(A1534)</f>
        <v/>
      </c>
      <c r="H1534" s="214">
        <f>MONTH(A1534)</f>
        <v/>
      </c>
      <c r="I1534" s="179">
        <f>INDEX(mês[],Consolidado!H1534,2)</f>
        <v/>
      </c>
      <c r="J1534" s="179" t="inlineStr">
        <is>
          <t>ITAU</t>
        </is>
      </c>
      <c r="K1534" s="179" t="inlineStr">
        <is>
          <t>A IDEAL</t>
        </is>
      </c>
    </row>
    <row r="1535" hidden="1" s="180">
      <c r="A1535" s="17" t="n">
        <v>45721</v>
      </c>
      <c r="B1535" s="179" t="inlineStr">
        <is>
          <t>UNIFORMES E EPIS - EPIS (9,92%);
UNIFORMES (90,08%);</t>
        </is>
      </c>
      <c r="C1535" s="8" t="n"/>
      <c r="D1535" s="8" t="n">
        <v>505.4</v>
      </c>
      <c r="E1535" s="8">
        <f>E1534+FluxoConsol[[#This Row],[Crédito]]-FluxoConsol[[#This Row],[Débito]]</f>
        <v/>
      </c>
      <c r="F1535" s="213" t="inlineStr">
        <is>
          <t>EPIS</t>
        </is>
      </c>
      <c r="G1535" s="172">
        <f>YEAR(A1535)</f>
        <v/>
      </c>
      <c r="H1535" s="214">
        <f>MONTH(A1535)</f>
        <v/>
      </c>
      <c r="I1535" s="179">
        <f>INDEX(mês[],Consolidado!H1535,2)</f>
        <v/>
      </c>
      <c r="J1535" s="179" t="inlineStr">
        <is>
          <t>ITAU</t>
        </is>
      </c>
      <c r="K1535" s="179" t="inlineStr">
        <is>
          <t>A IDEAL</t>
        </is>
      </c>
    </row>
    <row r="1536" hidden="1" s="180">
      <c r="A1536" s="17" t="n">
        <v>45721</v>
      </c>
      <c r="B1536" s="179" t="inlineStr">
        <is>
          <t>UNIFORMES E EPIS - EPIS (9,92%);
UNIFORMES (90,08%);</t>
        </is>
      </c>
      <c r="C1536" s="8" t="n"/>
      <c r="D1536" s="8" t="n">
        <v>4589.41</v>
      </c>
      <c r="E1536" s="8">
        <f>E1535+FluxoConsol[[#This Row],[Crédito]]-FluxoConsol[[#This Row],[Débito]]</f>
        <v/>
      </c>
      <c r="F1536" s="213" t="inlineStr">
        <is>
          <t>UNIFORMES</t>
        </is>
      </c>
      <c r="G1536" s="172">
        <f>YEAR(A1536)</f>
        <v/>
      </c>
      <c r="H1536" s="214">
        <f>MONTH(A1536)</f>
        <v/>
      </c>
      <c r="I1536" s="179">
        <f>INDEX(mês[],Consolidado!H1536,2)</f>
        <v/>
      </c>
      <c r="J1536" s="179" t="inlineStr">
        <is>
          <t>ITAU</t>
        </is>
      </c>
      <c r="K1536" s="179" t="inlineStr">
        <is>
          <t>A IDEAL</t>
        </is>
      </c>
    </row>
    <row r="1537" hidden="1" s="180">
      <c r="A1537" s="17" t="n">
        <v>45721</v>
      </c>
      <c r="B1537" s="179" t="inlineStr">
        <is>
          <t>WMO BUSINESS LTDA - PIX 45.424.797/0001-92 - HONORARIOS ADVOCATICIOS  (100,00%);</t>
        </is>
      </c>
      <c r="C1537" s="8" t="n"/>
      <c r="D1537" s="8" t="n">
        <v>7500</v>
      </c>
      <c r="E1537" s="8" t="n">
        <v>92088.93999999989</v>
      </c>
      <c r="F1537" s="213" t="inlineStr">
        <is>
          <t>HONORÁRIOS ADVOCATÍCIOS</t>
        </is>
      </c>
      <c r="G1537" s="172">
        <f>YEAR(A1537)</f>
        <v/>
      </c>
      <c r="H1537" s="214">
        <f>MONTH(A1537)</f>
        <v/>
      </c>
      <c r="I1537" s="179">
        <f>INDEX(mês[],Consolidado!H1537,2)</f>
        <v/>
      </c>
      <c r="J1537" s="179" t="inlineStr">
        <is>
          <t>ITAU</t>
        </is>
      </c>
      <c r="K1537" s="179" t="inlineStr">
        <is>
          <t>A IDEAL</t>
        </is>
      </c>
    </row>
    <row r="1538" hidden="1" s="180">
      <c r="A1538" s="17" t="n">
        <v>45721</v>
      </c>
      <c r="B1538" s="179" t="inlineStr">
        <is>
          <t>MANGUEIRAS E CONEXÕES - MANGUEIRAS / CONEXÕES (100,00%);</t>
        </is>
      </c>
      <c r="C1538" s="8" t="n"/>
      <c r="D1538" s="8" t="n">
        <v>235.9</v>
      </c>
      <c r="E1538" s="8" t="n">
        <v>91853.03999999989</v>
      </c>
      <c r="F1538" s="213" t="inlineStr">
        <is>
          <t>MANGUEIRAS / CONEXÕES</t>
        </is>
      </c>
      <c r="G1538" s="172">
        <f>YEAR(A1538)</f>
        <v/>
      </c>
      <c r="H1538" s="214">
        <f>MONTH(A1538)</f>
        <v/>
      </c>
      <c r="I1538" s="179">
        <f>INDEX(mês[],Consolidado!H1538,2)</f>
        <v/>
      </c>
      <c r="J1538" s="179" t="inlineStr">
        <is>
          <t>ITAU</t>
        </is>
      </c>
      <c r="K1538" s="179" t="inlineStr">
        <is>
          <t>A IDEAL</t>
        </is>
      </c>
    </row>
    <row r="1539" hidden="1" s="180">
      <c r="A1539" s="17" t="n">
        <v>45721</v>
      </c>
      <c r="B1539" s="179" t="inlineStr">
        <is>
          <t>MATERIAL DE CONSUMO : EXTENSOR, ROLOS E SUPORTE - MATERIAIS DE CONSUMO EM OBRAS  (100,00%);</t>
        </is>
      </c>
      <c r="C1539" s="8" t="n"/>
      <c r="D1539" s="8" t="n">
        <v>310</v>
      </c>
      <c r="E1539" s="8" t="n">
        <v>91543.03999999989</v>
      </c>
      <c r="F1539" s="213" t="inlineStr">
        <is>
          <t xml:space="preserve">MATERIAIS DE CONSUMO EM OBRAS </t>
        </is>
      </c>
      <c r="G1539" s="172">
        <f>YEAR(A1539)</f>
        <v/>
      </c>
      <c r="H1539" s="214">
        <f>MONTH(A1539)</f>
        <v/>
      </c>
      <c r="I1539" s="179">
        <f>INDEX(mês[],Consolidado!H1539,2)</f>
        <v/>
      </c>
      <c r="J1539" s="179" t="inlineStr">
        <is>
          <t>ITAU</t>
        </is>
      </c>
      <c r="K1539" s="179" t="inlineStr">
        <is>
          <t>A IDEAL</t>
        </is>
      </c>
    </row>
    <row r="1540" hidden="1" s="180">
      <c r="A1540" s="17" t="n">
        <v>45721</v>
      </c>
      <c r="B1540" s="179" t="inlineStr">
        <is>
          <t>LOCAÇÃO DE CONTAINER REF. PERÍODO 02/02 A 02/03/25 - LOCAÇÃO CONTAINER  (100,00%);</t>
        </is>
      </c>
      <c r="C1540" s="8" t="n"/>
      <c r="D1540" s="8" t="n">
        <v>500</v>
      </c>
      <c r="E1540" s="8" t="n">
        <v>91043.03999999989</v>
      </c>
      <c r="F1540" s="213" t="inlineStr">
        <is>
          <t xml:space="preserve">LOCAÇÃO CONTAINER </t>
        </is>
      </c>
      <c r="G1540" s="172">
        <f>YEAR(A1540)</f>
        <v/>
      </c>
      <c r="H1540" s="214">
        <f>MONTH(A1540)</f>
        <v/>
      </c>
      <c r="I1540" s="179">
        <f>INDEX(mês[],Consolidado!H1540,2)</f>
        <v/>
      </c>
      <c r="J1540" s="179" t="inlineStr">
        <is>
          <t>ITAU</t>
        </is>
      </c>
      <c r="K1540" s="179" t="inlineStr">
        <is>
          <t>A IDEAL</t>
        </is>
      </c>
    </row>
    <row r="1541" hidden="1" s="180">
      <c r="A1541" s="17" t="n">
        <v>45721</v>
      </c>
      <c r="B1541" s="179" t="inlineStr">
        <is>
          <t>EPIS / TINTA E FERRAMENTAS MANUAIS - TINTAS E SOLVENTES (10,16%);
EPIS (61,95%);
MATERIAIS / FERRAMENTAS  MANUAIS  (27,89%);</t>
        </is>
      </c>
      <c r="C1541" s="8" t="n"/>
      <c r="D1541" s="8" t="n">
        <v>25.55</v>
      </c>
      <c r="E1541" s="8" t="n">
        <v>91017.48999999989</v>
      </c>
      <c r="F1541" s="213" t="inlineStr">
        <is>
          <t>TINTAS E SOLVENTES</t>
        </is>
      </c>
      <c r="G1541" s="172">
        <f>YEAR(A1541)</f>
        <v/>
      </c>
      <c r="H1541" s="214">
        <f>MONTH(A1541)</f>
        <v/>
      </c>
      <c r="I1541" s="179">
        <f>INDEX(mês[],Consolidado!H1541,2)</f>
        <v/>
      </c>
      <c r="J1541" s="179" t="inlineStr">
        <is>
          <t>ITAU</t>
        </is>
      </c>
      <c r="K1541" s="179" t="inlineStr">
        <is>
          <t>A IDEAL</t>
        </is>
      </c>
    </row>
    <row r="1542" hidden="1" s="180">
      <c r="A1542" s="17" t="n">
        <v>45721</v>
      </c>
      <c r="B1542" s="179" t="inlineStr">
        <is>
          <t>EPIS / TINTA E FERRAMENTAS MANUAIS - TINTAS E SOLVENTES (10,16%);
EPIS (61,95%);
MATERIAIS / FERRAMENTAS  MANUAIS  (27,89%);</t>
        </is>
      </c>
      <c r="C1542" s="8" t="n"/>
      <c r="D1542" s="8" t="n">
        <v>155.81</v>
      </c>
      <c r="E1542" s="8" t="n">
        <v>90861.67999999989</v>
      </c>
      <c r="F1542" s="213" t="inlineStr">
        <is>
          <t>EPIS</t>
        </is>
      </c>
      <c r="G1542" s="172">
        <f>YEAR(A1542)</f>
        <v/>
      </c>
      <c r="H1542" s="214">
        <f>MONTH(A1542)</f>
        <v/>
      </c>
      <c r="I1542" s="179">
        <f>INDEX(mês[],Consolidado!H1542,2)</f>
        <v/>
      </c>
      <c r="J1542" s="179" t="inlineStr">
        <is>
          <t>ITAU</t>
        </is>
      </c>
      <c r="K1542" s="179" t="inlineStr">
        <is>
          <t>A IDEAL</t>
        </is>
      </c>
    </row>
    <row r="1543" hidden="1" s="180">
      <c r="A1543" s="17" t="n">
        <v>45721</v>
      </c>
      <c r="B1543" s="179" t="inlineStr">
        <is>
          <t>EPIS / TINTA E FERRAMENTAS MANUAIS - TINTAS E SOLVENTES (10,16%);
EPIS (61,95%);
MATERIAIS / FERRAMENTAS  MANUAIS  (27,89%);</t>
        </is>
      </c>
      <c r="C1543" s="8" t="n"/>
      <c r="D1543" s="8" t="n">
        <v>70.15000000000001</v>
      </c>
      <c r="E1543" s="8" t="n">
        <v>90791.5299999999</v>
      </c>
      <c r="F1543" s="213" t="inlineStr">
        <is>
          <t xml:space="preserve">MATERIAIS / FERRAMENTAS  MANUAIS </t>
        </is>
      </c>
      <c r="G1543" s="172">
        <f>YEAR(A1543)</f>
        <v/>
      </c>
      <c r="H1543" s="214">
        <f>MONTH(A1543)</f>
        <v/>
      </c>
      <c r="I1543" s="179">
        <f>INDEX(mês[],Consolidado!H1543,2)</f>
        <v/>
      </c>
      <c r="J1543" s="179" t="inlineStr">
        <is>
          <t>ITAU</t>
        </is>
      </c>
      <c r="K1543" s="179" t="inlineStr">
        <is>
          <t>A IDEAL</t>
        </is>
      </c>
    </row>
    <row r="1544" hidden="1" s="180">
      <c r="A1544" s="17" t="n">
        <v>45721</v>
      </c>
      <c r="B1544" s="179" t="inlineStr">
        <is>
          <t>LOCAÇÃO CONTAINER - LOCAÇÃO CONTAINER  (100,00%);</t>
        </is>
      </c>
      <c r="C1544" s="8" t="n"/>
      <c r="D1544" s="8" t="n">
        <v>633.54</v>
      </c>
      <c r="E1544" s="8" t="n">
        <v>90157.9899999999</v>
      </c>
      <c r="F1544" s="213" t="inlineStr">
        <is>
          <t xml:space="preserve">LOCAÇÃO CONTAINER </t>
        </is>
      </c>
      <c r="G1544" s="172">
        <f>YEAR(A1544)</f>
        <v/>
      </c>
      <c r="H1544" s="214">
        <f>MONTH(A1544)</f>
        <v/>
      </c>
      <c r="I1544" s="179">
        <f>INDEX(mês[],Consolidado!H1544,2)</f>
        <v/>
      </c>
      <c r="J1544" s="179" t="inlineStr">
        <is>
          <t>ITAU</t>
        </is>
      </c>
      <c r="K1544" s="179" t="inlineStr">
        <is>
          <t>A IDEAL</t>
        </is>
      </c>
    </row>
    <row r="1545" hidden="1" s="180">
      <c r="A1545" s="17" t="n">
        <v>45721</v>
      </c>
      <c r="B1545" s="179" t="inlineStr">
        <is>
          <t>ALUGUEL CASA 05.03 A 05.04.25 - ALUGUEL ALOJAMENTO  (100,00%);</t>
        </is>
      </c>
      <c r="C1545" s="8" t="n"/>
      <c r="D1545" s="8" t="n">
        <v>1600</v>
      </c>
      <c r="E1545" s="8" t="n">
        <v>88557.9899999999</v>
      </c>
      <c r="F1545" s="213" t="inlineStr">
        <is>
          <t xml:space="preserve">ALUGUEL ALOJAMENTO </t>
        </is>
      </c>
      <c r="G1545" s="172">
        <f>YEAR(A1545)</f>
        <v/>
      </c>
      <c r="H1545" s="214">
        <f>MONTH(A1545)</f>
        <v/>
      </c>
      <c r="I1545" s="179">
        <f>INDEX(mês[],Consolidado!H1545,2)</f>
        <v/>
      </c>
      <c r="J1545" s="179" t="inlineStr">
        <is>
          <t>ITAU</t>
        </is>
      </c>
      <c r="K1545" s="179" t="inlineStr">
        <is>
          <t>A IDEAL</t>
        </is>
      </c>
    </row>
    <row r="1546" hidden="1" s="180">
      <c r="A1546" s="17" t="n">
        <v>45721</v>
      </c>
      <c r="B1546" s="179" t="inlineStr">
        <is>
          <t>R. ALFREU MARRA Nº 65 - ALUGUEL ALOJAMENTO  (100,00%);</t>
        </is>
      </c>
      <c r="C1546" s="8" t="n"/>
      <c r="D1546" s="8" t="n">
        <v>4000</v>
      </c>
      <c r="E1546" s="8" t="n">
        <v>84557.9899999999</v>
      </c>
      <c r="F1546" s="213" t="inlineStr">
        <is>
          <t xml:space="preserve">ALUGUEL ALOJAMENTO </t>
        </is>
      </c>
      <c r="G1546" s="172">
        <f>YEAR(A1546)</f>
        <v/>
      </c>
      <c r="H1546" s="214">
        <f>MONTH(A1546)</f>
        <v/>
      </c>
      <c r="I1546" s="179">
        <f>INDEX(mês[],Consolidado!H1546,2)</f>
        <v/>
      </c>
      <c r="J1546" s="179" t="inlineStr">
        <is>
          <t>ITAU</t>
        </is>
      </c>
      <c r="K1546" s="179" t="inlineStr">
        <is>
          <t>A IDEAL</t>
        </is>
      </c>
    </row>
    <row r="1547" hidden="1" s="180">
      <c r="A1547" s="17" t="n">
        <v>45721</v>
      </c>
      <c r="B1547" s="179" t="inlineStr">
        <is>
          <t>CONFECÇÃO PGR / CONFECÇÃO PCMSO E EMISSÃO ART - PROGRAMA DE SEGURANÇA DO TRABALHO  (100,00%);</t>
        </is>
      </c>
      <c r="C1547" s="8" t="n"/>
      <c r="D1547" s="8" t="n">
        <v>1205.97</v>
      </c>
      <c r="E1547" s="8" t="n">
        <v>83352.0199999999</v>
      </c>
      <c r="F1547" s="213" t="inlineStr">
        <is>
          <t xml:space="preserve">PROGRAMA DE SEGURANÇA DO TRABALHO </t>
        </is>
      </c>
      <c r="G1547" s="172">
        <f>YEAR(A1547)</f>
        <v/>
      </c>
      <c r="H1547" s="214">
        <f>MONTH(A1547)</f>
        <v/>
      </c>
      <c r="I1547" s="179">
        <f>INDEX(mês[],Consolidado!H1547,2)</f>
        <v/>
      </c>
      <c r="J1547" s="179" t="inlineStr">
        <is>
          <t>ITAU</t>
        </is>
      </c>
      <c r="K1547" s="179" t="inlineStr">
        <is>
          <t>A IDEAL</t>
        </is>
      </c>
    </row>
    <row r="1548" hidden="1" s="180">
      <c r="A1548" s="17" t="n">
        <v>45721</v>
      </c>
      <c r="B1548" s="179" t="inlineStr">
        <is>
          <t>MAT. CONSUMO EM OBRA: CACAMBA / ESPATULA / LIXA E PINCEL - MATERIAIS DE CONSUMO EM OBRAS  (100,00%);</t>
        </is>
      </c>
      <c r="C1548" s="8" t="n"/>
      <c r="D1548" s="8" t="n">
        <v>120</v>
      </c>
      <c r="E1548" s="8" t="n">
        <v>83232.0199999999</v>
      </c>
      <c r="F1548" s="213" t="inlineStr">
        <is>
          <t xml:space="preserve">MATERIAIS DE CONSUMO EM OBRAS </t>
        </is>
      </c>
      <c r="G1548" s="172">
        <f>YEAR(A1548)</f>
        <v/>
      </c>
      <c r="H1548" s="214">
        <f>MONTH(A1548)</f>
        <v/>
      </c>
      <c r="I1548" s="179">
        <f>INDEX(mês[],Consolidado!H1548,2)</f>
        <v/>
      </c>
      <c r="J1548" s="179" t="inlineStr">
        <is>
          <t>ITAU</t>
        </is>
      </c>
      <c r="K1548" s="179" t="inlineStr">
        <is>
          <t>A IDEAL</t>
        </is>
      </c>
    </row>
    <row r="1549" hidden="1" s="180">
      <c r="A1549" s="17" t="n">
        <v>45721</v>
      </c>
      <c r="B1549" s="179" t="inlineStr">
        <is>
          <t>MANUTENÇÃO LIXADEIRA 4 ""POLEGADAS - MANUTENÇÃO/PEÇAS MAQUINAS E EQUIPAMENTOS (100,00%);</t>
        </is>
      </c>
      <c r="C1549" s="8" t="n"/>
      <c r="D1549" s="8" t="n">
        <v>490</v>
      </c>
      <c r="E1549" s="8" t="n">
        <v>82742.0199999999</v>
      </c>
      <c r="F1549" s="213" t="inlineStr">
        <is>
          <t>MANUTENÇÃO/PEÇAS MAQUINAS E EQUIPAMENTOS</t>
        </is>
      </c>
      <c r="G1549" s="172">
        <f>YEAR(A1549)</f>
        <v/>
      </c>
      <c r="H1549" s="214">
        <f>MONTH(A1549)</f>
        <v/>
      </c>
      <c r="I1549" s="179">
        <f>INDEX(mês[],Consolidado!H1549,2)</f>
        <v/>
      </c>
      <c r="J1549" s="179" t="inlineStr">
        <is>
          <t>ITAU</t>
        </is>
      </c>
      <c r="K1549" s="179" t="inlineStr">
        <is>
          <t>A IDEAL</t>
        </is>
      </c>
    </row>
    <row r="1550" hidden="1" s="180">
      <c r="A1550" s="17" t="n">
        <v>45721</v>
      </c>
      <c r="B1550" s="179" t="inlineStr">
        <is>
          <t>MATERIAIS ELETRICOS - MATERIAL ELETRICO  (100,00%);</t>
        </is>
      </c>
      <c r="C1550" s="8" t="n"/>
      <c r="D1550" s="8" t="n">
        <v>35.65</v>
      </c>
      <c r="E1550" s="8" t="n">
        <v>82706.36999999991</v>
      </c>
      <c r="F1550" s="213" t="inlineStr">
        <is>
          <t xml:space="preserve">MATERIAL ELETRICO </t>
        </is>
      </c>
      <c r="G1550" s="172">
        <f>YEAR(A1550)</f>
        <v/>
      </c>
      <c r="H1550" s="214">
        <f>MONTH(A1550)</f>
        <v/>
      </c>
      <c r="I1550" s="179">
        <f>INDEX(mês[],Consolidado!H1550,2)</f>
        <v/>
      </c>
      <c r="J1550" s="179" t="inlineStr">
        <is>
          <t>ITAU</t>
        </is>
      </c>
      <c r="K1550" s="179" t="inlineStr">
        <is>
          <t>A IDEAL</t>
        </is>
      </c>
    </row>
    <row r="1551" hidden="1" s="180">
      <c r="A1551" s="17" t="n">
        <v>45721</v>
      </c>
      <c r="B1551" s="179" t="inlineStr">
        <is>
          <t>MATERIAL ELETRICO - MATERIAL ELETRICO  (100,00%);</t>
        </is>
      </c>
      <c r="C1551" s="8" t="n"/>
      <c r="D1551" s="8" t="n">
        <v>125.65</v>
      </c>
      <c r="E1551" s="8" t="n">
        <v>82580.71999999991</v>
      </c>
      <c r="F1551" s="213" t="inlineStr">
        <is>
          <t xml:space="preserve">MATERIAL ELETRICO </t>
        </is>
      </c>
      <c r="G1551" s="172">
        <f>YEAR(A1551)</f>
        <v/>
      </c>
      <c r="H1551" s="214">
        <f>MONTH(A1551)</f>
        <v/>
      </c>
      <c r="I1551" s="179">
        <f>INDEX(mês[],Consolidado!H1551,2)</f>
        <v/>
      </c>
      <c r="J1551" s="179" t="inlineStr">
        <is>
          <t>ITAU</t>
        </is>
      </c>
      <c r="K1551" s="179" t="inlineStr">
        <is>
          <t>A IDEAL</t>
        </is>
      </c>
    </row>
    <row r="1552" hidden="1" s="180">
      <c r="A1552" s="17" t="n">
        <v>45721</v>
      </c>
      <c r="B1552" s="179" t="inlineStr">
        <is>
          <t>RESINA PARA PISO - TINTAS E SOLVENTES (100,00%);</t>
        </is>
      </c>
      <c r="C1552" s="8" t="n"/>
      <c r="D1552" s="8" t="n">
        <v>928.09</v>
      </c>
      <c r="E1552" s="8" t="n">
        <v>81652.62999999992</v>
      </c>
      <c r="F1552" s="213" t="inlineStr">
        <is>
          <t>TINTAS E SOLVENTES</t>
        </is>
      </c>
      <c r="G1552" s="172">
        <f>YEAR(A1552)</f>
        <v/>
      </c>
      <c r="H1552" s="214">
        <f>MONTH(A1552)</f>
        <v/>
      </c>
      <c r="I1552" s="179">
        <f>INDEX(mês[],Consolidado!H1552,2)</f>
        <v/>
      </c>
      <c r="J1552" s="179" t="inlineStr">
        <is>
          <t>ITAU</t>
        </is>
      </c>
      <c r="K1552" s="179" t="inlineStr">
        <is>
          <t>A IDEAL</t>
        </is>
      </c>
    </row>
    <row r="1553" hidden="1" s="180">
      <c r="A1553" s="17" t="n">
        <v>45721</v>
      </c>
      <c r="B1553" s="179" t="inlineStr">
        <is>
          <t>LOCAÇÃO CONTAINER REF. 05/02 A 05/03/25 - LOCAÇÃO CONTAINER  (100,00%);</t>
        </is>
      </c>
      <c r="C1553" s="8" t="n"/>
      <c r="D1553" s="8" t="n">
        <v>400</v>
      </c>
      <c r="E1553" s="8" t="n">
        <v>81252.62999999992</v>
      </c>
      <c r="F1553" s="213" t="inlineStr">
        <is>
          <t xml:space="preserve">LOCAÇÃO CONTAINER </t>
        </is>
      </c>
      <c r="G1553" s="172">
        <f>YEAR(A1553)</f>
        <v/>
      </c>
      <c r="H1553" s="214">
        <f>MONTH(A1553)</f>
        <v/>
      </c>
      <c r="I1553" s="179">
        <f>INDEX(mês[],Consolidado!H1553,2)</f>
        <v/>
      </c>
      <c r="J1553" s="179" t="inlineStr">
        <is>
          <t>ITAU</t>
        </is>
      </c>
      <c r="K1553" s="179" t="inlineStr">
        <is>
          <t>A IDEAL</t>
        </is>
      </c>
    </row>
    <row r="1554" hidden="1" s="180">
      <c r="A1554" s="17" t="n">
        <v>45721</v>
      </c>
      <c r="B1554" s="179" t="inlineStr">
        <is>
          <t>MANUT. COMPRESSOR ELÉTRICO JA 37 parcela restante - MANUTENÇÃO/PEÇAS MAQUINAS E EQUIPAMENTOS (100,00%);</t>
        </is>
      </c>
      <c r="C1554" s="8" t="n"/>
      <c r="D1554" s="8" t="n">
        <v>9065</v>
      </c>
      <c r="E1554" s="8" t="n">
        <v>72187.62999999992</v>
      </c>
      <c r="F1554" s="213" t="inlineStr">
        <is>
          <t>MANUTENÇÃO/PEÇAS MAQUINAS E EQUIPAMENTOS</t>
        </is>
      </c>
      <c r="G1554" s="172">
        <f>YEAR(A1554)</f>
        <v/>
      </c>
      <c r="H1554" s="214">
        <f>MONTH(A1554)</f>
        <v/>
      </c>
      <c r="I1554" s="179">
        <f>INDEX(mês[],Consolidado!H1554,2)</f>
        <v/>
      </c>
      <c r="J1554" s="179" t="inlineStr">
        <is>
          <t>ITAU</t>
        </is>
      </c>
      <c r="K1554" s="179" t="inlineStr">
        <is>
          <t>A IDEAL</t>
        </is>
      </c>
    </row>
    <row r="1555" hidden="1" s="180">
      <c r="A1555" s="17" t="n">
        <v>45721</v>
      </c>
      <c r="B1555" s="179" t="inlineStr">
        <is>
          <t>TRANSPORTE COLABORADORES REF. 01/2025 - TRANSPORTE DE COLABORADORES  (100,00%);</t>
        </is>
      </c>
      <c r="C1555" s="8" t="n"/>
      <c r="D1555" s="8" t="n">
        <v>521.85</v>
      </c>
      <c r="E1555" s="8" t="n">
        <v>71665.77999999991</v>
      </c>
      <c r="F1555" s="213" t="inlineStr">
        <is>
          <t xml:space="preserve">TRANSPORTE DE COLABORADORES </t>
        </is>
      </c>
      <c r="G1555" s="172">
        <f>YEAR(A1555)</f>
        <v/>
      </c>
      <c r="H1555" s="214">
        <f>MONTH(A1555)</f>
        <v/>
      </c>
      <c r="I1555" s="179">
        <f>INDEX(mês[],Consolidado!H1555,2)</f>
        <v/>
      </c>
      <c r="J1555" s="179" t="inlineStr">
        <is>
          <t>ITAU</t>
        </is>
      </c>
      <c r="K1555" s="179" t="inlineStr">
        <is>
          <t>A IDEAL</t>
        </is>
      </c>
    </row>
    <row r="1556" hidden="1" s="180">
      <c r="A1556" s="17" t="n">
        <v>45721</v>
      </c>
      <c r="B1556" s="179" t="inlineStr">
        <is>
          <t>FERRAMENTAS MANUAIS - KIT REPARO - MATERIAIS / FERRAMENTAS  MANUAIS  (100,00%);</t>
        </is>
      </c>
      <c r="C1556" s="8" t="n"/>
      <c r="D1556" s="8" t="n">
        <v>285</v>
      </c>
      <c r="E1556" s="8" t="n">
        <v>71380.77999999991</v>
      </c>
      <c r="F1556" s="213" t="inlineStr">
        <is>
          <t xml:space="preserve">MATERIAIS / FERRAMENTAS  MANUAIS </t>
        </is>
      </c>
      <c r="G1556" s="172">
        <f>YEAR(A1556)</f>
        <v/>
      </c>
      <c r="H1556" s="214">
        <f>MONTH(A1556)</f>
        <v/>
      </c>
      <c r="I1556" s="179">
        <f>INDEX(mês[],Consolidado!H1556,2)</f>
        <v/>
      </c>
      <c r="J1556" s="179" t="inlineStr">
        <is>
          <t>ITAU</t>
        </is>
      </c>
      <c r="K1556" s="179" t="inlineStr">
        <is>
          <t>A IDEAL</t>
        </is>
      </c>
    </row>
    <row r="1557" hidden="1" s="180">
      <c r="A1557" s="17" t="n">
        <v>45721</v>
      </c>
      <c r="B1557" s="179" t="inlineStr">
        <is>
          <t>MATERIAIS DE PAPELARIA - MATERIAS DE ESCRITORIO / PAPELARIA  (100,00%);</t>
        </is>
      </c>
      <c r="C1557" s="8" t="n"/>
      <c r="D1557" s="8" t="n">
        <v>208.5</v>
      </c>
      <c r="E1557" s="8" t="n">
        <v>71172.27999999991</v>
      </c>
      <c r="F1557" s="213" t="inlineStr">
        <is>
          <t xml:space="preserve">MATERIAS DE ESCRITORIO / PAPELARIA </t>
        </is>
      </c>
      <c r="G1557" s="172">
        <f>YEAR(A1557)</f>
        <v/>
      </c>
      <c r="H1557" s="214">
        <f>MONTH(A1557)</f>
        <v/>
      </c>
      <c r="I1557" s="179">
        <f>INDEX(mês[],Consolidado!H1557,2)</f>
        <v/>
      </c>
      <c r="J1557" s="179" t="inlineStr">
        <is>
          <t>ITAU</t>
        </is>
      </c>
      <c r="K1557" s="179" t="inlineStr">
        <is>
          <t>A IDEAL</t>
        </is>
      </c>
    </row>
    <row r="1558" hidden="1" s="180">
      <c r="A1558" s="17" t="n">
        <v>45721</v>
      </c>
      <c r="B1558" s="179" t="inlineStr">
        <is>
          <t>A IDEAL ISOLAMENTOS - CONTABILIDADE (100,00%);</t>
        </is>
      </c>
      <c r="C1558" s="8" t="n"/>
      <c r="D1558" s="8" t="n">
        <v>607.47</v>
      </c>
      <c r="E1558" s="8" t="n">
        <v>70564.80999999991</v>
      </c>
      <c r="F1558" s="213" t="inlineStr">
        <is>
          <t>HONORÁRIOS CONTÁBEIS</t>
        </is>
      </c>
      <c r="G1558" s="172">
        <f>YEAR(A1558)</f>
        <v/>
      </c>
      <c r="H1558" s="214">
        <f>MONTH(A1558)</f>
        <v/>
      </c>
      <c r="I1558" s="179">
        <f>INDEX(mês[],Consolidado!H1558,2)</f>
        <v/>
      </c>
      <c r="J1558" s="179" t="inlineStr">
        <is>
          <t>ITAU</t>
        </is>
      </c>
      <c r="K1558" s="179" t="inlineStr">
        <is>
          <t>A IDEAL</t>
        </is>
      </c>
    </row>
    <row r="1559" hidden="1" s="180">
      <c r="A1559" s="17" t="n">
        <v>45721</v>
      </c>
      <c r="B1559" s="179" t="inlineStr">
        <is>
          <t>ADCONT MATRIZ - CONTABILIDADE (100,00%);</t>
        </is>
      </c>
      <c r="C1559" s="8" t="n"/>
      <c r="D1559" s="8" t="n">
        <v>3450.61</v>
      </c>
      <c r="E1559" s="8" t="n">
        <v>67114.19999999991</v>
      </c>
      <c r="F1559" s="213" t="inlineStr">
        <is>
          <t>HONORÁRIOS CONTÁBEIS</t>
        </is>
      </c>
      <c r="G1559" s="172">
        <f>YEAR(A1559)</f>
        <v/>
      </c>
      <c r="H1559" s="214">
        <f>MONTH(A1559)</f>
        <v/>
      </c>
      <c r="I1559" s="179">
        <f>INDEX(mês[],Consolidado!H1559,2)</f>
        <v/>
      </c>
      <c r="J1559" s="179" t="inlineStr">
        <is>
          <t>ITAU</t>
        </is>
      </c>
      <c r="K1559" s="179" t="inlineStr">
        <is>
          <t>A IDEAL</t>
        </is>
      </c>
    </row>
    <row r="1560" hidden="1" s="180">
      <c r="A1560" s="17" t="n">
        <v>45721</v>
      </c>
      <c r="B1560" s="179" t="inlineStr">
        <is>
          <t>MANOEL PIRES SANTANA - PIX (98) 9 8407-6318 - REFEIÇÕES COLABORADORES (100,00%);</t>
        </is>
      </c>
      <c r="C1560" s="8" t="n"/>
      <c r="D1560" s="8" t="n">
        <v>1242</v>
      </c>
      <c r="E1560" s="8" t="n">
        <v>65872.19999999991</v>
      </c>
      <c r="F1560" s="213" t="inlineStr">
        <is>
          <t>REFEIÇÕES COLABORADORES</t>
        </is>
      </c>
      <c r="G1560" s="172">
        <f>YEAR(A1560)</f>
        <v/>
      </c>
      <c r="H1560" s="214">
        <f>MONTH(A1560)</f>
        <v/>
      </c>
      <c r="I1560" s="179">
        <f>INDEX(mês[],Consolidado!H1560,2)</f>
        <v/>
      </c>
      <c r="J1560" s="179" t="inlineStr">
        <is>
          <t>ITAU</t>
        </is>
      </c>
      <c r="K1560" s="179" t="inlineStr">
        <is>
          <t>A IDEAL</t>
        </is>
      </c>
    </row>
    <row r="1561" hidden="1" s="180">
      <c r="A1561" s="17" t="n">
        <v>45721</v>
      </c>
      <c r="B1561" s="179" t="inlineStr">
        <is>
          <t>COMBUSTIVEL - COMBUSTIVEL VEICULOS (59,39%);
COMBUSTIVEL EQUIPAMENTOS (40,61%);</t>
        </is>
      </c>
      <c r="C1561" s="8" t="n"/>
      <c r="D1561" s="8" t="n">
        <v>1462.62</v>
      </c>
      <c r="E1561" s="8" t="n">
        <v>64409.57999999991</v>
      </c>
      <c r="F1561" s="213" t="inlineStr">
        <is>
          <t>COMBUSTIVEL VEICULOS</t>
        </is>
      </c>
      <c r="G1561" s="172">
        <f>YEAR(A1561)</f>
        <v/>
      </c>
      <c r="H1561" s="214">
        <f>MONTH(A1561)</f>
        <v/>
      </c>
      <c r="I1561" s="179">
        <f>INDEX(mês[],Consolidado!H1561,2)</f>
        <v/>
      </c>
      <c r="J1561" s="179" t="inlineStr">
        <is>
          <t>ITAU</t>
        </is>
      </c>
      <c r="K1561" s="179" t="inlineStr">
        <is>
          <t>A IDEAL</t>
        </is>
      </c>
    </row>
    <row r="1562" hidden="1" s="180">
      <c r="A1562" s="17" t="n">
        <v>45721</v>
      </c>
      <c r="B1562" s="179" t="inlineStr">
        <is>
          <t>COMBUSTIVEL - COMBUSTIVEL VEICULOS (59,39%);
COMBUSTIVEL EQUIPAMENTOS (40,61%);</t>
        </is>
      </c>
      <c r="C1562" s="8" t="n"/>
      <c r="D1562" s="8" t="n">
        <v>1000.12</v>
      </c>
      <c r="E1562" s="8" t="n">
        <v>63409.4599999999</v>
      </c>
      <c r="F1562" s="213" t="inlineStr">
        <is>
          <t>COMBUSTIVEL EQUIPAMENTOS</t>
        </is>
      </c>
      <c r="G1562" s="172">
        <f>YEAR(A1562)</f>
        <v/>
      </c>
      <c r="H1562" s="214">
        <f>MONTH(A1562)</f>
        <v/>
      </c>
      <c r="I1562" s="179">
        <f>INDEX(mês[],Consolidado!H1562,2)</f>
        <v/>
      </c>
      <c r="J1562" s="179" t="inlineStr">
        <is>
          <t>ITAU</t>
        </is>
      </c>
      <c r="K1562" s="179" t="inlineStr">
        <is>
          <t>A IDEAL</t>
        </is>
      </c>
    </row>
    <row r="1563" hidden="1" s="180">
      <c r="A1563" s="17" t="n">
        <v>45721</v>
      </c>
      <c r="B1563" s="179" t="inlineStr">
        <is>
          <t>R &amp; L FERRAGENS - PIX 001.866.121-17 - MATERIAIS DE CONSUMO EM OBRAS  (100,00%);</t>
        </is>
      </c>
      <c r="C1563" s="8" t="n"/>
      <c r="D1563" s="8" t="n">
        <v>475.5</v>
      </c>
      <c r="E1563" s="8" t="n">
        <v>62933.9599999999</v>
      </c>
      <c r="F1563" s="213" t="inlineStr">
        <is>
          <t xml:space="preserve">MATERIAIS DE CONSUMO EM OBRAS </t>
        </is>
      </c>
      <c r="G1563" s="172">
        <f>YEAR(A1563)</f>
        <v/>
      </c>
      <c r="H1563" s="214">
        <f>MONTH(A1563)</f>
        <v/>
      </c>
      <c r="I1563" s="179">
        <f>INDEX(mês[],Consolidado!H1563,2)</f>
        <v/>
      </c>
      <c r="J1563" s="179" t="inlineStr">
        <is>
          <t>ITAU</t>
        </is>
      </c>
      <c r="K1563" s="179" t="inlineStr">
        <is>
          <t>A IDEAL</t>
        </is>
      </c>
    </row>
    <row r="1564" hidden="1" s="180">
      <c r="A1564" s="17" t="n">
        <v>45721</v>
      </c>
      <c r="B1564" s="179" t="inlineStr">
        <is>
          <t>CLEVELAND C. LUCENA JR - PIX 002.178.061-71 - MANUTENÇÃO/PEÇAS  VEICULOS (100,00%);</t>
        </is>
      </c>
      <c r="C1564" s="8" t="n"/>
      <c r="D1564" s="8" t="n">
        <v>1500</v>
      </c>
      <c r="E1564" s="8" t="n">
        <v>61433.95999999991</v>
      </c>
      <c r="F1564" s="213" t="inlineStr">
        <is>
          <t>MANUTENÇÃO/PEÇAS  VEICULOS</t>
        </is>
      </c>
      <c r="G1564" s="172">
        <f>YEAR(A1564)</f>
        <v/>
      </c>
      <c r="H1564" s="214">
        <f>MONTH(A1564)</f>
        <v/>
      </c>
      <c r="I1564" s="179">
        <f>INDEX(mês[],Consolidado!H1564,2)</f>
        <v/>
      </c>
      <c r="J1564" s="179" t="inlineStr">
        <is>
          <t>ITAU</t>
        </is>
      </c>
      <c r="K1564" s="179" t="inlineStr">
        <is>
          <t>A IDEAL</t>
        </is>
      </c>
    </row>
    <row r="1565" hidden="1" s="180">
      <c r="A1565" s="17" t="n">
        <v>45721</v>
      </c>
      <c r="B1565" s="179" t="inlineStr">
        <is>
          <t>REFEIÇÃO COLABORADORES - REFEIÇÕES COLABORADORES (100,00%);</t>
        </is>
      </c>
      <c r="C1565" s="8" t="n"/>
      <c r="D1565" s="8" t="n">
        <v>80</v>
      </c>
      <c r="E1565" s="8" t="n">
        <v>61353.95999999991</v>
      </c>
      <c r="F1565" s="213" t="inlineStr">
        <is>
          <t>REFEIÇÕES COLABORADORES</t>
        </is>
      </c>
      <c r="G1565" s="172">
        <f>YEAR(A1565)</f>
        <v/>
      </c>
      <c r="H1565" s="214">
        <f>MONTH(A1565)</f>
        <v/>
      </c>
      <c r="I1565" s="179">
        <f>INDEX(mês[],Consolidado!H1565,2)</f>
        <v/>
      </c>
      <c r="J1565" s="179" t="inlineStr">
        <is>
          <t>ITAU</t>
        </is>
      </c>
      <c r="K1565" s="179" t="inlineStr">
        <is>
          <t>A IDEAL</t>
        </is>
      </c>
    </row>
    <row r="1566" hidden="1" s="180">
      <c r="A1566" s="17" t="n">
        <v>45721</v>
      </c>
      <c r="B1566" s="179" t="inlineStr">
        <is>
          <t>EDIVALDO PEREIRA DE ARAUJO 34 9 9907-1602 - TRANSPORTE DE COLABORADORES  (100,00%);</t>
        </is>
      </c>
      <c r="C1566" s="8" t="n"/>
      <c r="D1566" s="8" t="n">
        <v>380</v>
      </c>
      <c r="E1566" s="8" t="n">
        <v>60973.95999999991</v>
      </c>
      <c r="F1566" s="213" t="inlineStr">
        <is>
          <t xml:space="preserve">TRANSPORTE DE COLABORADORES </t>
        </is>
      </c>
      <c r="G1566" s="172">
        <f>YEAR(A1566)</f>
        <v/>
      </c>
      <c r="H1566" s="214">
        <f>MONTH(A1566)</f>
        <v/>
      </c>
      <c r="I1566" s="179">
        <f>INDEX(mês[],Consolidado!H1566,2)</f>
        <v/>
      </c>
      <c r="J1566" s="179" t="inlineStr">
        <is>
          <t>ITAU</t>
        </is>
      </c>
      <c r="K1566" s="179" t="inlineStr">
        <is>
          <t>A IDEAL</t>
        </is>
      </c>
    </row>
    <row r="1567" hidden="1" s="180">
      <c r="A1567" s="17" t="n">
        <v>45721</v>
      </c>
      <c r="B1567" s="179" t="inlineStr">
        <is>
          <t>PASSAGEM COLABORADOR - JOÃO DE DEUS DE SOUSA SILVA - PASSAGENS COLABORADORES (100,00%);</t>
        </is>
      </c>
      <c r="C1567" s="8" t="n"/>
      <c r="D1567" s="8" t="n">
        <v>100</v>
      </c>
      <c r="E1567" s="8" t="n">
        <v>60873.95999999991</v>
      </c>
      <c r="F1567" s="213" t="inlineStr">
        <is>
          <t>PASSAGENS COLABORADORES</t>
        </is>
      </c>
      <c r="G1567" s="172">
        <f>YEAR(A1567)</f>
        <v/>
      </c>
      <c r="H1567" s="214">
        <f>MONTH(A1567)</f>
        <v/>
      </c>
      <c r="I1567" s="179">
        <f>INDEX(mês[],Consolidado!H1567,2)</f>
        <v/>
      </c>
      <c r="J1567" s="179" t="inlineStr">
        <is>
          <t>ITAU</t>
        </is>
      </c>
      <c r="K1567" s="179" t="inlineStr">
        <is>
          <t>A IDEAL</t>
        </is>
      </c>
    </row>
    <row r="1568" hidden="1" s="180">
      <c r="A1568" s="17" t="n">
        <v>45721</v>
      </c>
      <c r="B1568" s="179" t="inlineStr">
        <is>
          <t>FRETE MOBILIZAÇÃO GOIÂNIA X CATALÃO - FRETE MATERIAIS E EQUIPAMENTOS (100,00%);</t>
        </is>
      </c>
      <c r="C1568" s="8" t="n"/>
      <c r="D1568" s="8" t="n">
        <v>2000</v>
      </c>
      <c r="E1568" s="8" t="n">
        <v>58873.95999999991</v>
      </c>
      <c r="F1568" s="213" t="inlineStr">
        <is>
          <t>FRETE MATERIAIS E EQUIPAMENTOS</t>
        </is>
      </c>
      <c r="G1568" s="172">
        <f>YEAR(A1568)</f>
        <v/>
      </c>
      <c r="H1568" s="214">
        <f>MONTH(A1568)</f>
        <v/>
      </c>
      <c r="I1568" s="179">
        <f>INDEX(mês[],Consolidado!H1568,2)</f>
        <v/>
      </c>
      <c r="J1568" s="179" t="inlineStr">
        <is>
          <t>ITAU</t>
        </is>
      </c>
      <c r="K1568" s="179" t="inlineStr">
        <is>
          <t>A IDEAL</t>
        </is>
      </c>
    </row>
    <row r="1569" hidden="1" s="180">
      <c r="A1569" s="17" t="n">
        <v>45721</v>
      </c>
      <c r="B1569" s="179" t="inlineStr">
        <is>
          <t>TRANSFERÊNCIA ENTRE BANCOS ITAÚ ANDAIMES X ITAÚ - Transferência entre Bancos (100,00%);</t>
        </is>
      </c>
      <c r="C1569" s="8" t="n">
        <v>295000</v>
      </c>
      <c r="E1569" s="8" t="n">
        <v>353873.9599999999</v>
      </c>
      <c r="F1569" s="213" t="inlineStr">
        <is>
          <t>Transferência Recebida</t>
        </is>
      </c>
      <c r="G1569" s="172">
        <f>YEAR(A1569)</f>
        <v/>
      </c>
      <c r="H1569" s="214">
        <f>MONTH(A1569)</f>
        <v/>
      </c>
      <c r="I1569" s="179">
        <f>INDEX(mês[],Consolidado!H1569,2)</f>
        <v/>
      </c>
      <c r="J1569" s="179" t="inlineStr">
        <is>
          <t>ITAU</t>
        </is>
      </c>
      <c r="K1569" s="179" t="inlineStr">
        <is>
          <t>A IDEAL</t>
        </is>
      </c>
    </row>
    <row r="1570" hidden="1" s="180">
      <c r="A1570" s="17" t="n">
        <v>45721</v>
      </c>
      <c r="B1570" s="179" t="inlineStr">
        <is>
          <t>SOCIETY - 01.03 A 01.04 - ALUGUEL ALOJAMENTO  (100,00%);</t>
        </is>
      </c>
      <c r="C1570" s="8" t="n"/>
      <c r="D1570" s="8" t="n">
        <v>1200</v>
      </c>
      <c r="E1570" s="8" t="n">
        <v>352673.9599999999</v>
      </c>
      <c r="F1570" s="213" t="inlineStr">
        <is>
          <t xml:space="preserve">ALUGUEL ALOJAMENTO </t>
        </is>
      </c>
      <c r="G1570" s="172">
        <f>YEAR(A1570)</f>
        <v/>
      </c>
      <c r="H1570" s="214">
        <f>MONTH(A1570)</f>
        <v/>
      </c>
      <c r="I1570" s="179">
        <f>INDEX(mês[],Consolidado!H1570,2)</f>
        <v/>
      </c>
      <c r="J1570" s="179" t="inlineStr">
        <is>
          <t>ITAU</t>
        </is>
      </c>
      <c r="K1570" s="179" t="inlineStr">
        <is>
          <t>A IDEAL</t>
        </is>
      </c>
    </row>
    <row r="1571" hidden="1" s="180">
      <c r="A1571" s="17" t="n">
        <v>45721</v>
      </c>
      <c r="B1571" s="179" t="inlineStr">
        <is>
          <t>SOCIETY REF. 01.03 A 01.04 - ALUGUEL ALOJAMENTO  (100,00%);</t>
        </is>
      </c>
      <c r="C1571" s="8" t="n"/>
      <c r="D1571" s="8" t="n">
        <v>1500</v>
      </c>
      <c r="E1571" s="8" t="n">
        <v>351173.9599999999</v>
      </c>
      <c r="F1571" s="213" t="inlineStr">
        <is>
          <t xml:space="preserve">ALUGUEL ALOJAMENTO </t>
        </is>
      </c>
      <c r="G1571" s="172">
        <f>YEAR(A1571)</f>
        <v/>
      </c>
      <c r="H1571" s="214">
        <f>MONTH(A1571)</f>
        <v/>
      </c>
      <c r="I1571" s="179">
        <f>INDEX(mês[],Consolidado!H1571,2)</f>
        <v/>
      </c>
      <c r="J1571" s="179" t="inlineStr">
        <is>
          <t>ITAU</t>
        </is>
      </c>
      <c r="K1571" s="179" t="inlineStr">
        <is>
          <t>A IDEAL</t>
        </is>
      </c>
    </row>
    <row r="1572" hidden="1" s="180">
      <c r="A1572" s="17" t="n">
        <v>45721</v>
      </c>
      <c r="B1572" s="179" t="inlineStr">
        <is>
          <t>ALUGUEL FUNCIONÁRIOS 01-03 A 01-04-25 - ALUGUEL ALOJAMENTO  (100,00%);</t>
        </is>
      </c>
      <c r="C1572" s="8" t="n"/>
      <c r="D1572" s="8" t="n">
        <v>850</v>
      </c>
      <c r="E1572" s="8" t="n">
        <v>350323.9599999999</v>
      </c>
      <c r="F1572" s="213" t="inlineStr">
        <is>
          <t xml:space="preserve">ALUGUEL ALOJAMENTO </t>
        </is>
      </c>
      <c r="G1572" s="172">
        <f>YEAR(A1572)</f>
        <v/>
      </c>
      <c r="H1572" s="214">
        <f>MONTH(A1572)</f>
        <v/>
      </c>
      <c r="I1572" s="179">
        <f>INDEX(mês[],Consolidado!H1572,2)</f>
        <v/>
      </c>
      <c r="J1572" s="179" t="inlineStr">
        <is>
          <t>ITAU</t>
        </is>
      </c>
      <c r="K1572" s="179" t="inlineStr">
        <is>
          <t>A IDEAL</t>
        </is>
      </c>
    </row>
    <row r="1573" hidden="1" s="180">
      <c r="A1573" s="17" t="n">
        <v>45721</v>
      </c>
      <c r="B1573" s="179" t="inlineStr">
        <is>
          <t>MARÇAL IMOVEIS - PIX  01.552.006/0001-34 - ALUGUEL ALOJAMENTO  (100,00%);</t>
        </is>
      </c>
      <c r="C1573" s="8" t="n"/>
      <c r="D1573" s="8" t="n">
        <v>1100</v>
      </c>
      <c r="E1573" s="8" t="n">
        <v>349223.9599999999</v>
      </c>
      <c r="F1573" s="213" t="inlineStr">
        <is>
          <t xml:space="preserve">ALUGUEL ALOJAMENTO </t>
        </is>
      </c>
      <c r="G1573" s="172">
        <f>YEAR(A1573)</f>
        <v/>
      </c>
      <c r="H1573" s="214">
        <f>MONTH(A1573)</f>
        <v/>
      </c>
      <c r="I1573" s="179">
        <f>INDEX(mês[],Consolidado!H1573,2)</f>
        <v/>
      </c>
      <c r="J1573" s="179" t="inlineStr">
        <is>
          <t>ITAU</t>
        </is>
      </c>
      <c r="K1573" s="179" t="inlineStr">
        <is>
          <t>A IDEAL</t>
        </is>
      </c>
    </row>
    <row r="1574" hidden="1" s="180">
      <c r="A1574" s="17" t="n">
        <v>45721</v>
      </c>
      <c r="B1574" s="179" t="inlineStr">
        <is>
          <t>MAGRET GEISE ALVES - PIX 903.633.298-20 - ALUGUEL ALOJAMENTO  (100,00%);</t>
        </is>
      </c>
      <c r="C1574" s="8" t="n"/>
      <c r="D1574" s="8" t="n">
        <v>1000</v>
      </c>
      <c r="E1574" s="8" t="n">
        <v>348223.9599999999</v>
      </c>
      <c r="F1574" s="213" t="inlineStr">
        <is>
          <t xml:space="preserve">ALUGUEL ALOJAMENTO </t>
        </is>
      </c>
      <c r="G1574" s="172">
        <f>YEAR(A1574)</f>
        <v/>
      </c>
      <c r="H1574" s="214">
        <f>MONTH(A1574)</f>
        <v/>
      </c>
      <c r="I1574" s="179">
        <f>INDEX(mês[],Consolidado!H1574,2)</f>
        <v/>
      </c>
      <c r="J1574" s="179" t="inlineStr">
        <is>
          <t>ITAU</t>
        </is>
      </c>
      <c r="K1574" s="179" t="inlineStr">
        <is>
          <t>A IDEAL</t>
        </is>
      </c>
    </row>
    <row r="1575" hidden="1" s="180">
      <c r="A1575" s="17" t="n">
        <v>45722</v>
      </c>
      <c r="B1575" s="179" t="inlineStr">
        <is>
          <t>NOTA VENDA - TINTAS PTC 0852-25 - Recebimento de Clientes (100,00%);</t>
        </is>
      </c>
      <c r="C1575" s="8" t="n">
        <v>54226.47</v>
      </c>
      <c r="E1575" s="8" t="n">
        <v>402450.4299999999</v>
      </c>
      <c r="F1575" s="213" t="inlineStr">
        <is>
          <t>Recebimento de Clientes</t>
        </is>
      </c>
      <c r="G1575" s="172">
        <f>YEAR(A1575)</f>
        <v/>
      </c>
      <c r="H1575" s="214">
        <f>MONTH(A1575)</f>
        <v/>
      </c>
      <c r="I1575" s="179">
        <f>INDEX(mês[],Consolidado!H1575,2)</f>
        <v/>
      </c>
      <c r="J1575" s="179" t="inlineStr">
        <is>
          <t>ITAU</t>
        </is>
      </c>
      <c r="K1575" s="179" t="inlineStr">
        <is>
          <t>A IDEAL</t>
        </is>
      </c>
    </row>
    <row r="1576" hidden="1" s="180">
      <c r="A1576" s="17" t="n">
        <v>45722</v>
      </c>
      <c r="B1576" s="179" t="inlineStr">
        <is>
          <t>SERVIÇOS CONTABEIS - SERVIÇOS DE CONSULTORIA  (100,00%);</t>
        </is>
      </c>
      <c r="C1576" s="8" t="n"/>
      <c r="D1576" s="8" t="n">
        <v>2350.8</v>
      </c>
      <c r="E1576" s="8" t="n">
        <v>400099.6299999999</v>
      </c>
      <c r="F1576" s="213" t="inlineStr">
        <is>
          <t xml:space="preserve">SERVIÇOS DE CONSULTORIA </t>
        </is>
      </c>
      <c r="G1576" s="172">
        <f>YEAR(A1576)</f>
        <v/>
      </c>
      <c r="H1576" s="214">
        <f>MONTH(A1576)</f>
        <v/>
      </c>
      <c r="I1576" s="179">
        <f>INDEX(mês[],Consolidado!H1576,2)</f>
        <v/>
      </c>
      <c r="J1576" s="179" t="inlineStr">
        <is>
          <t>ITAU</t>
        </is>
      </c>
      <c r="K1576" s="179" t="inlineStr">
        <is>
          <t>A IDEAL</t>
        </is>
      </c>
    </row>
    <row r="1577" hidden="1" s="180">
      <c r="A1577" s="17" t="n">
        <v>45722</v>
      </c>
      <c r="B1577" s="179" t="inlineStr">
        <is>
          <t>CARVALHO PAIXAO - 07.121.388/0001-39 - EXAMES  (100,00%);</t>
        </is>
      </c>
      <c r="C1577" s="8" t="n"/>
      <c r="D1577" s="8" t="n">
        <v>235</v>
      </c>
      <c r="E1577" s="8" t="n">
        <v>399864.6299999999</v>
      </c>
      <c r="F1577" s="213" t="inlineStr">
        <is>
          <t>EXAMES MÉDICOS</t>
        </is>
      </c>
      <c r="G1577" s="172">
        <f>YEAR(A1577)</f>
        <v/>
      </c>
      <c r="H1577" s="214">
        <f>MONTH(A1577)</f>
        <v/>
      </c>
      <c r="I1577" s="179">
        <f>INDEX(mês[],Consolidado!H1577,2)</f>
        <v/>
      </c>
      <c r="J1577" s="179" t="inlineStr">
        <is>
          <t>ITAU</t>
        </is>
      </c>
      <c r="K1577" s="179" t="inlineStr">
        <is>
          <t>A IDEAL</t>
        </is>
      </c>
    </row>
    <row r="1578" hidden="1" s="180">
      <c r="A1578" s="17" t="n">
        <v>45722</v>
      </c>
      <c r="B1578" s="179" t="inlineStr">
        <is>
          <t>MARCIO ROBERTO - PIX 101.431.651-00 - EXAMES  (100,00%);</t>
        </is>
      </c>
      <c r="C1578" s="8" t="n"/>
      <c r="D1578" s="8" t="n">
        <v>30</v>
      </c>
      <c r="E1578" s="8" t="n">
        <v>399834.6299999999</v>
      </c>
      <c r="F1578" s="213" t="inlineStr">
        <is>
          <t>EXAMES MÉDICOS</t>
        </is>
      </c>
      <c r="G1578" s="172">
        <f>YEAR(A1578)</f>
        <v/>
      </c>
      <c r="H1578" s="214">
        <f>MONTH(A1578)</f>
        <v/>
      </c>
      <c r="I1578" s="179">
        <f>INDEX(mês[],Consolidado!H1578,2)</f>
        <v/>
      </c>
      <c r="J1578" s="179" t="inlineStr">
        <is>
          <t>ITAU</t>
        </is>
      </c>
      <c r="K1578" s="179" t="inlineStr">
        <is>
          <t>A IDEAL</t>
        </is>
      </c>
    </row>
    <row r="1579" hidden="1" s="180">
      <c r="A1579" s="17" t="n">
        <v>45722</v>
      </c>
      <c r="B1579" s="179" t="inlineStr">
        <is>
          <t>MARCOS ALEM DOS REIS PAIXÃO - PIX 708.544.321-91 - LOCAÇÃO EMPILHADEIRA (100,00%);</t>
        </is>
      </c>
      <c r="C1579" s="8" t="n"/>
      <c r="D1579" s="8" t="n">
        <v>400</v>
      </c>
      <c r="E1579" s="8" t="n">
        <v>399434.6299999999</v>
      </c>
      <c r="F1579" s="213" t="inlineStr">
        <is>
          <t>LOCAÇÃO EMPILHADEIRA</t>
        </is>
      </c>
      <c r="G1579" s="172">
        <f>YEAR(A1579)</f>
        <v/>
      </c>
      <c r="H1579" s="214">
        <f>MONTH(A1579)</f>
        <v/>
      </c>
      <c r="I1579" s="179">
        <f>INDEX(mês[],Consolidado!H1579,2)</f>
        <v/>
      </c>
      <c r="J1579" s="179" t="inlineStr">
        <is>
          <t>ITAU</t>
        </is>
      </c>
      <c r="K1579" s="179" t="inlineStr">
        <is>
          <t>A IDEAL</t>
        </is>
      </c>
    </row>
    <row r="1580" hidden="1" s="180">
      <c r="A1580" s="17" t="n">
        <v>45722</v>
      </c>
      <c r="B1580" s="179" t="inlineStr">
        <is>
          <t>GABRIEL ALCINO - PIX  30.824.170/0001-51 - MANUTENÇÃO/PEÇAS  VEICULOS (100,00%);</t>
        </is>
      </c>
      <c r="C1580" s="8" t="n"/>
      <c r="D1580" s="8" t="n">
        <v>2294</v>
      </c>
      <c r="E1580" s="8" t="n">
        <v>397140.6299999999</v>
      </c>
      <c r="F1580" s="213" t="inlineStr">
        <is>
          <t>MANUTENÇÃO/PEÇAS  VEICULOS</t>
        </is>
      </c>
      <c r="G1580" s="172">
        <f>YEAR(A1580)</f>
        <v/>
      </c>
      <c r="H1580" s="214">
        <f>MONTH(A1580)</f>
        <v/>
      </c>
      <c r="I1580" s="179">
        <f>INDEX(mês[],Consolidado!H1580,2)</f>
        <v/>
      </c>
      <c r="J1580" s="179" t="inlineStr">
        <is>
          <t>ITAU</t>
        </is>
      </c>
      <c r="K1580" s="179" t="inlineStr">
        <is>
          <t>A IDEAL</t>
        </is>
      </c>
    </row>
    <row r="1581" hidden="1" s="180">
      <c r="A1581" s="17" t="n">
        <v>45722</v>
      </c>
      <c r="B1581" s="179" t="inlineStr">
        <is>
          <t>GUIA PARA SOLICITAÇÃO DE CERTIDÃO NEGATIVA - HONORARIOS ADVOCATICIOS  (100,00%);</t>
        </is>
      </c>
      <c r="C1581" s="8" t="n"/>
      <c r="D1581" s="8" t="n">
        <v>74.25</v>
      </c>
      <c r="E1581" s="8" t="n">
        <v>397066.3799999999</v>
      </c>
      <c r="F1581" s="213" t="inlineStr">
        <is>
          <t>HONORÁRIOS ADVOCATÍCIOS</t>
        </is>
      </c>
      <c r="G1581" s="172">
        <f>YEAR(A1581)</f>
        <v/>
      </c>
      <c r="H1581" s="214">
        <f>MONTH(A1581)</f>
        <v/>
      </c>
      <c r="I1581" s="179">
        <f>INDEX(mês[],Consolidado!H1581,2)</f>
        <v/>
      </c>
      <c r="J1581" s="179" t="inlineStr">
        <is>
          <t>ITAU</t>
        </is>
      </c>
      <c r="K1581" s="179" t="inlineStr">
        <is>
          <t>A IDEAL</t>
        </is>
      </c>
    </row>
    <row r="1582" hidden="1" s="180">
      <c r="A1582" s="17" t="n">
        <v>45722</v>
      </c>
      <c r="B1582" s="179" t="inlineStr">
        <is>
          <t>TRANSFERÊNCIA ENTRE BANCOS SAFRA X ITAÚ - Transferência entre Bancos (100,00%);</t>
        </is>
      </c>
      <c r="C1582" s="8" t="n">
        <v>70052.96000000001</v>
      </c>
      <c r="E1582" s="8" t="n">
        <v>467119.34</v>
      </c>
      <c r="F1582" s="213" t="inlineStr">
        <is>
          <t>Transferência Recebida</t>
        </is>
      </c>
      <c r="G1582" s="172">
        <f>YEAR(A1582)</f>
        <v/>
      </c>
      <c r="H1582" s="214">
        <f>MONTH(A1582)</f>
        <v/>
      </c>
      <c r="I1582" s="179">
        <f>INDEX(mês[],Consolidado!H1582,2)</f>
        <v/>
      </c>
      <c r="J1582" s="179" t="inlineStr">
        <is>
          <t>ITAU</t>
        </is>
      </c>
      <c r="K1582" s="179" t="inlineStr">
        <is>
          <t>A IDEAL</t>
        </is>
      </c>
    </row>
    <row r="1583" hidden="1" s="180">
      <c r="A1583" s="17" t="n">
        <v>45722</v>
      </c>
      <c r="B1583" s="179" t="inlineStr">
        <is>
          <t>TRANSFERÊNCIA ENTRE BANCOS ITAÚ X SAFRA - Transferência entre Bancos (100,00%);</t>
        </is>
      </c>
      <c r="C1583" s="8" t="n"/>
      <c r="D1583" s="8" t="n">
        <v>24809.22</v>
      </c>
      <c r="E1583" s="8" t="n">
        <v>442310.12</v>
      </c>
      <c r="F1583" s="213" t="inlineStr">
        <is>
          <t>Transferência Emitida</t>
        </is>
      </c>
      <c r="G1583" s="172">
        <f>YEAR(A1583)</f>
        <v/>
      </c>
      <c r="H1583" s="214">
        <f>MONTH(A1583)</f>
        <v/>
      </c>
      <c r="I1583" s="179">
        <f>INDEX(mês[],Consolidado!H1583,2)</f>
        <v/>
      </c>
      <c r="J1583" s="179" t="inlineStr">
        <is>
          <t>ITAU</t>
        </is>
      </c>
      <c r="K1583" s="179" t="inlineStr">
        <is>
          <t>A IDEAL</t>
        </is>
      </c>
    </row>
    <row r="1584" hidden="1" s="180">
      <c r="A1584" s="17" t="n">
        <v>45722</v>
      </c>
      <c r="B1584" s="179" t="inlineStr">
        <is>
          <t>FOLHA PGTO REF. MÊS 02/2025 - SALARIO (100,00%);</t>
        </is>
      </c>
      <c r="C1584" s="8" t="n"/>
      <c r="D1584" s="8" t="n">
        <v>53396.41</v>
      </c>
      <c r="E1584" s="8" t="n">
        <v>388913.71</v>
      </c>
      <c r="F1584" s="213" t="inlineStr">
        <is>
          <t>SALARIO</t>
        </is>
      </c>
      <c r="G1584" s="172">
        <f>YEAR(A1584)</f>
        <v/>
      </c>
      <c r="H1584" s="214">
        <f>MONTH(A1584)</f>
        <v/>
      </c>
      <c r="I1584" s="179">
        <f>INDEX(mês[],Consolidado!H1584,2)</f>
        <v/>
      </c>
      <c r="J1584" s="179" t="inlineStr">
        <is>
          <t>ITAU</t>
        </is>
      </c>
      <c r="K1584" s="179" t="inlineStr">
        <is>
          <t>A IDEAL</t>
        </is>
      </c>
    </row>
    <row r="1585" hidden="1" s="180">
      <c r="A1585" s="17" t="n">
        <v>45722</v>
      </c>
      <c r="B1585" s="179" t="inlineStr">
        <is>
          <t>TRANSFERÊNCIA ENTRE BANCOS ITAÚ X CEF - Transferência entre Bancos (100,00%);</t>
        </is>
      </c>
      <c r="C1585" s="8" t="n"/>
      <c r="D1585" s="8" t="n">
        <v>370000</v>
      </c>
      <c r="E1585" s="8" t="n">
        <v>18913.70999999996</v>
      </c>
      <c r="F1585" s="213" t="inlineStr">
        <is>
          <t>Transferência Emitida</t>
        </is>
      </c>
      <c r="G1585" s="172">
        <f>YEAR(A1585)</f>
        <v/>
      </c>
      <c r="H1585" s="214">
        <f>MONTH(A1585)</f>
        <v/>
      </c>
      <c r="I1585" s="179">
        <f>INDEX(mês[],Consolidado!H1585,2)</f>
        <v/>
      </c>
      <c r="J1585" s="179" t="inlineStr">
        <is>
          <t>ITAU</t>
        </is>
      </c>
      <c r="K1585" s="179" t="inlineStr">
        <is>
          <t>A IDEAL</t>
        </is>
      </c>
    </row>
    <row r="1586" hidden="1" s="180">
      <c r="A1586" s="17" t="n">
        <v>45722</v>
      </c>
      <c r="B1586" s="179" t="inlineStr">
        <is>
          <t>IOF - JUROS BANCARIOS  (100,00%);</t>
        </is>
      </c>
      <c r="C1586" s="8" t="n"/>
      <c r="D1586" s="8" t="n">
        <v>163.94</v>
      </c>
      <c r="E1586" s="8" t="n">
        <v>18749.76999999996</v>
      </c>
      <c r="F1586" s="213" t="inlineStr">
        <is>
          <t>Juros Bancários</t>
        </is>
      </c>
      <c r="G1586" s="172">
        <f>YEAR(A1586)</f>
        <v/>
      </c>
      <c r="H1586" s="214">
        <f>MONTH(A1586)</f>
        <v/>
      </c>
      <c r="I1586" s="179">
        <f>INDEX(mês[],Consolidado!H1586,2)</f>
        <v/>
      </c>
      <c r="J1586" s="179" t="inlineStr">
        <is>
          <t>ITAU</t>
        </is>
      </c>
      <c r="K1586" s="179" t="inlineStr">
        <is>
          <t>A IDEAL</t>
        </is>
      </c>
    </row>
    <row r="1587" hidden="1" s="180">
      <c r="A1587" s="17" t="n">
        <v>45722</v>
      </c>
      <c r="B1587" s="179" t="inlineStr">
        <is>
          <t>TAR PIX PGTO TRANSF / TAR CONTA CERTA 02/25 - TARIFAS BANCARIAS (100,00%);</t>
        </is>
      </c>
      <c r="C1587" s="8" t="n"/>
      <c r="D1587" s="8" t="n">
        <v>536.64</v>
      </c>
      <c r="E1587" s="8" t="n">
        <v>18213.12999999996</v>
      </c>
      <c r="F1587" s="213" t="inlineStr">
        <is>
          <t>TARIFAS BANCARIAS</t>
        </is>
      </c>
      <c r="G1587" s="172">
        <f>YEAR(A1587)</f>
        <v/>
      </c>
      <c r="H1587" s="214">
        <f>MONTH(A1587)</f>
        <v/>
      </c>
      <c r="I1587" s="179">
        <f>INDEX(mês[],Consolidado!H1587,2)</f>
        <v/>
      </c>
      <c r="J1587" s="179" t="inlineStr">
        <is>
          <t>ITAU</t>
        </is>
      </c>
      <c r="K1587" s="179" t="inlineStr">
        <is>
          <t>A IDEAL</t>
        </is>
      </c>
    </row>
    <row r="1588" hidden="1" s="180">
      <c r="A1588" s="17" t="n">
        <v>45722</v>
      </c>
      <c r="B1588" s="179" t="inlineStr">
        <is>
          <t>NOTA VENDA - TINTAS PTC 0847-25 - Recebimento de Clientes (100,00%);</t>
        </is>
      </c>
      <c r="C1588" s="8" t="n">
        <v>44473.32</v>
      </c>
      <c r="E1588" s="8" t="n">
        <v>62686.44999999997</v>
      </c>
      <c r="F1588" s="213" t="inlineStr">
        <is>
          <t>Recebimento de Clientes</t>
        </is>
      </c>
      <c r="G1588" s="172">
        <f>YEAR(A1588)</f>
        <v/>
      </c>
      <c r="H1588" s="214">
        <f>MONTH(A1588)</f>
        <v/>
      </c>
      <c r="I1588" s="179">
        <f>INDEX(mês[],Consolidado!H1588,2)</f>
        <v/>
      </c>
      <c r="J1588" s="179" t="inlineStr">
        <is>
          <t>ITAU</t>
        </is>
      </c>
      <c r="K1588" s="179" t="inlineStr">
        <is>
          <t>A IDEAL</t>
        </is>
      </c>
    </row>
    <row r="1589" hidden="1" s="180">
      <c r="A1589" s="17" t="n">
        <v>45723</v>
      </c>
      <c r="B1589" s="179" t="inlineStr">
        <is>
          <t>EPIS - EPIS (100,00%);</t>
        </is>
      </c>
      <c r="C1589" s="8" t="n"/>
      <c r="D1589" s="8" t="n">
        <v>944</v>
      </c>
      <c r="E1589" s="8" t="n">
        <v>61742.44999999997</v>
      </c>
      <c r="F1589" s="213" t="inlineStr">
        <is>
          <t>EPIS</t>
        </is>
      </c>
      <c r="G1589" s="172">
        <f>YEAR(A1589)</f>
        <v/>
      </c>
      <c r="H1589" s="214">
        <f>MONTH(A1589)</f>
        <v/>
      </c>
      <c r="I1589" s="179">
        <f>INDEX(mês[],Consolidado!H1589,2)</f>
        <v/>
      </c>
      <c r="J1589" s="179" t="inlineStr">
        <is>
          <t>ITAU</t>
        </is>
      </c>
      <c r="K1589" s="179" t="inlineStr">
        <is>
          <t>A IDEAL</t>
        </is>
      </c>
    </row>
    <row r="1590" hidden="1" s="180">
      <c r="A1590" s="17" t="n">
        <v>45723</v>
      </c>
      <c r="B1590" s="179" t="inlineStr">
        <is>
          <t>ELIZIO ALVES - FERIAS  (100,00%);</t>
        </is>
      </c>
      <c r="C1590" s="8" t="n"/>
      <c r="D1590" s="8" t="n">
        <v>3849.54</v>
      </c>
      <c r="E1590" s="8" t="n">
        <v>57892.90999999997</v>
      </c>
      <c r="F1590" s="213" t="inlineStr">
        <is>
          <t xml:space="preserve">FERIAS </t>
        </is>
      </c>
      <c r="G1590" s="172">
        <f>YEAR(A1590)</f>
        <v/>
      </c>
      <c r="H1590" s="214">
        <f>MONTH(A1590)</f>
        <v/>
      </c>
      <c r="I1590" s="179">
        <f>INDEX(mês[],Consolidado!H1590,2)</f>
        <v/>
      </c>
      <c r="J1590" s="179" t="inlineStr">
        <is>
          <t>ITAU</t>
        </is>
      </c>
      <c r="K1590" s="179" t="inlineStr">
        <is>
          <t>A IDEAL</t>
        </is>
      </c>
    </row>
    <row r="1591" hidden="1" s="180">
      <c r="A1591" s="17" t="n">
        <v>45723</v>
      </c>
      <c r="B1591" s="179" t="inlineStr">
        <is>
          <t>DAMIAO BORGES AMARANTE - FERIAS  (100,00%);</t>
        </is>
      </c>
      <c r="C1591" s="8" t="n"/>
      <c r="D1591" s="8" t="n">
        <v>2181.18</v>
      </c>
      <c r="E1591" s="8" t="n">
        <v>55711.72999999997</v>
      </c>
      <c r="F1591" s="213" t="inlineStr">
        <is>
          <t xml:space="preserve">FERIAS </t>
        </is>
      </c>
      <c r="G1591" s="172">
        <f>YEAR(A1591)</f>
        <v/>
      </c>
      <c r="H1591" s="214">
        <f>MONTH(A1591)</f>
        <v/>
      </c>
      <c r="I1591" s="179">
        <f>INDEX(mês[],Consolidado!H1591,2)</f>
        <v/>
      </c>
      <c r="J1591" s="179" t="inlineStr">
        <is>
          <t>ITAU</t>
        </is>
      </c>
      <c r="K1591" s="179" t="inlineStr">
        <is>
          <t>A IDEAL</t>
        </is>
      </c>
    </row>
    <row r="1592" hidden="1" s="180">
      <c r="A1592" s="17" t="n">
        <v>45723</v>
      </c>
      <c r="B1592" s="179" t="inlineStr">
        <is>
          <t>NEWTON ALVES VIEIRA - FERIAS  (100,00%);</t>
        </is>
      </c>
      <c r="C1592" s="8" t="n"/>
      <c r="D1592" s="8" t="n">
        <v>4082.41</v>
      </c>
      <c r="E1592" s="8" t="n">
        <v>51629.31999999996</v>
      </c>
      <c r="F1592" s="213" t="inlineStr">
        <is>
          <t xml:space="preserve">FERIAS </t>
        </is>
      </c>
      <c r="G1592" s="172">
        <f>YEAR(A1592)</f>
        <v/>
      </c>
      <c r="H1592" s="214">
        <f>MONTH(A1592)</f>
        <v/>
      </c>
      <c r="I1592" s="179">
        <f>INDEX(mês[],Consolidado!H1592,2)</f>
        <v/>
      </c>
      <c r="J1592" s="179" t="inlineStr">
        <is>
          <t>ITAU</t>
        </is>
      </c>
      <c r="K1592" s="179" t="inlineStr">
        <is>
          <t>A IDEAL</t>
        </is>
      </c>
    </row>
    <row r="1593" hidden="1" s="180">
      <c r="A1593" s="17" t="n">
        <v>45723</v>
      </c>
      <c r="B1593" s="179" t="inlineStr">
        <is>
          <t>JOAO DE DEUS DE SOUSA SILVA - FERIAS  (100,00%);</t>
        </is>
      </c>
      <c r="C1593" s="8" t="n"/>
      <c r="D1593" s="8" t="n">
        <v>3467.17</v>
      </c>
      <c r="E1593" s="8" t="n">
        <v>48162.14999999997</v>
      </c>
      <c r="F1593" s="213" t="inlineStr">
        <is>
          <t xml:space="preserve">FERIAS </t>
        </is>
      </c>
      <c r="G1593" s="172">
        <f>YEAR(A1593)</f>
        <v/>
      </c>
      <c r="H1593" s="214">
        <f>MONTH(A1593)</f>
        <v/>
      </c>
      <c r="I1593" s="179">
        <f>INDEX(mês[],Consolidado!H1593,2)</f>
        <v/>
      </c>
      <c r="J1593" s="179" t="inlineStr">
        <is>
          <t>ITAU</t>
        </is>
      </c>
      <c r="K1593" s="179" t="inlineStr">
        <is>
          <t>A IDEAL</t>
        </is>
      </c>
    </row>
    <row r="1594" hidden="1" s="180">
      <c r="A1594" s="17" t="n">
        <v>45723</v>
      </c>
      <c r="B1594" s="179" t="inlineStr">
        <is>
          <t>IVANILTO EVANGELHO MIRANDA - FERIAS  (100,00%);</t>
        </is>
      </c>
      <c r="C1594" s="8" t="n"/>
      <c r="D1594" s="8" t="n">
        <v>4878.19</v>
      </c>
      <c r="E1594" s="8" t="n">
        <v>43283.95999999996</v>
      </c>
      <c r="F1594" s="213" t="inlineStr">
        <is>
          <t xml:space="preserve">FERIAS </t>
        </is>
      </c>
      <c r="G1594" s="172">
        <f>YEAR(A1594)</f>
        <v/>
      </c>
      <c r="H1594" s="214">
        <f>MONTH(A1594)</f>
        <v/>
      </c>
      <c r="I1594" s="179">
        <f>INDEX(mês[],Consolidado!H1594,2)</f>
        <v/>
      </c>
      <c r="J1594" s="179" t="inlineStr">
        <is>
          <t>ITAU</t>
        </is>
      </c>
      <c r="K1594" s="179" t="inlineStr">
        <is>
          <t>A IDEAL</t>
        </is>
      </c>
    </row>
    <row r="1595" hidden="1" s="180">
      <c r="A1595" s="17" t="n">
        <v>45723</v>
      </c>
      <c r="B1595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5" s="8" t="n"/>
      <c r="D1595" s="8" t="n">
        <v>331.06</v>
      </c>
      <c r="E1595" s="8" t="n">
        <v>42952.89999999997</v>
      </c>
      <c r="F1595" s="213" t="inlineStr">
        <is>
          <t>MANUTENÇÃO/PEÇAS  VEICULOS</t>
        </is>
      </c>
      <c r="G1595" s="172">
        <f>YEAR(A1595)</f>
        <v/>
      </c>
      <c r="H1595" s="214">
        <f>MONTH(A1595)</f>
        <v/>
      </c>
      <c r="I1595" s="179">
        <f>INDEX(mês[],Consolidado!H1595,2)</f>
        <v/>
      </c>
      <c r="J1595" s="179" t="inlineStr">
        <is>
          <t>ITAU</t>
        </is>
      </c>
      <c r="K1595" s="179" t="inlineStr">
        <is>
          <t>A IDEAL</t>
        </is>
      </c>
    </row>
    <row r="1596" hidden="1" s="180">
      <c r="A1596" s="17" t="n">
        <v>45723</v>
      </c>
      <c r="B1596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6" s="8" t="n"/>
      <c r="D1596" s="8" t="n">
        <v>248.29</v>
      </c>
      <c r="E1596" s="8" t="n">
        <v>42704.60999999996</v>
      </c>
      <c r="F1596" s="213" t="inlineStr">
        <is>
          <t>REFEIÇÕES COLABORADORES</t>
        </is>
      </c>
      <c r="G1596" s="172">
        <f>YEAR(A1596)</f>
        <v/>
      </c>
      <c r="H1596" s="214">
        <f>MONTH(A1596)</f>
        <v/>
      </c>
      <c r="I1596" s="179">
        <f>INDEX(mês[],Consolidado!H1596,2)</f>
        <v/>
      </c>
      <c r="J1596" s="179" t="inlineStr">
        <is>
          <t>ITAU</t>
        </is>
      </c>
      <c r="K1596" s="179" t="inlineStr">
        <is>
          <t>A IDEAL</t>
        </is>
      </c>
    </row>
    <row r="1597" hidden="1" s="180">
      <c r="A1597" s="17" t="n">
        <v>45723</v>
      </c>
      <c r="B1597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7" s="8" t="n"/>
      <c r="D1597" s="8" t="n">
        <v>113.04</v>
      </c>
      <c r="E1597" s="8" t="n">
        <v>42591.56999999996</v>
      </c>
      <c r="F1597" s="213" t="inlineStr">
        <is>
          <t>EPIS</t>
        </is>
      </c>
      <c r="G1597" s="172">
        <f>YEAR(A1597)</f>
        <v/>
      </c>
      <c r="H1597" s="214">
        <f>MONTH(A1597)</f>
        <v/>
      </c>
      <c r="I1597" s="179">
        <f>INDEX(mês[],Consolidado!H1597,2)</f>
        <v/>
      </c>
      <c r="J1597" s="179" t="inlineStr">
        <is>
          <t>ITAU</t>
        </is>
      </c>
      <c r="K1597" s="179" t="inlineStr">
        <is>
          <t>A IDEAL</t>
        </is>
      </c>
    </row>
    <row r="1598" hidden="1" s="180">
      <c r="A1598" s="17" t="n">
        <v>45723</v>
      </c>
      <c r="B1598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8" s="8" t="n"/>
      <c r="D1598" s="8" t="n">
        <v>319.96</v>
      </c>
      <c r="E1598" s="8" t="n">
        <v>42271.60999999996</v>
      </c>
      <c r="F1598" s="213" t="inlineStr">
        <is>
          <t xml:space="preserve">TRANSPORTE DE COLABORADORES </t>
        </is>
      </c>
      <c r="G1598" s="172">
        <f>YEAR(A1598)</f>
        <v/>
      </c>
      <c r="H1598" s="214">
        <f>MONTH(A1598)</f>
        <v/>
      </c>
      <c r="I1598" s="179">
        <f>INDEX(mês[],Consolidado!H1598,2)</f>
        <v/>
      </c>
      <c r="J1598" s="179" t="inlineStr">
        <is>
          <t>ITAU</t>
        </is>
      </c>
      <c r="K1598" s="179" t="inlineStr">
        <is>
          <t>A IDEAL</t>
        </is>
      </c>
    </row>
    <row r="1599" hidden="1" s="180">
      <c r="A1599" s="17" t="n">
        <v>45723</v>
      </c>
      <c r="B1599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9" s="8" t="n"/>
      <c r="D1599" s="8" t="n">
        <v>357.94</v>
      </c>
      <c r="E1599" s="8" t="n">
        <v>41913.66999999996</v>
      </c>
      <c r="F1599" s="213" t="inlineStr">
        <is>
          <t xml:space="preserve">MATERIAIS / FERRAMENTAS  MANUAIS </t>
        </is>
      </c>
      <c r="G1599" s="172">
        <f>YEAR(A1599)</f>
        <v/>
      </c>
      <c r="H1599" s="214">
        <f>MONTH(A1599)</f>
        <v/>
      </c>
      <c r="I1599" s="179">
        <f>INDEX(mês[],Consolidado!H1599,2)</f>
        <v/>
      </c>
      <c r="J1599" s="179" t="inlineStr">
        <is>
          <t>ITAU</t>
        </is>
      </c>
      <c r="K1599" s="179" t="inlineStr">
        <is>
          <t>A IDEAL</t>
        </is>
      </c>
    </row>
    <row r="1600" hidden="1" s="180">
      <c r="A1600" s="17" t="n">
        <v>45723</v>
      </c>
      <c r="B1600" s="179" t="inlineStr">
        <is>
          <t>JULIO CESAR DE OLIVEIRA QUEIROZ - PIX 416.142.593-72 - TRANSPORTE DE COLABORADORES  (100,00%);</t>
        </is>
      </c>
      <c r="C1600" s="8" t="n"/>
      <c r="D1600" s="8" t="n">
        <v>5400</v>
      </c>
      <c r="E1600" s="8" t="n">
        <v>36513.66999999996</v>
      </c>
      <c r="F1600" s="213" t="inlineStr">
        <is>
          <t xml:space="preserve">TRANSPORTE DE COLABORADORES </t>
        </is>
      </c>
      <c r="G1600" s="172">
        <f>YEAR(A1600)</f>
        <v/>
      </c>
      <c r="H1600" s="214">
        <f>MONTH(A1600)</f>
        <v/>
      </c>
      <c r="I1600" s="179">
        <f>INDEX(mês[],Consolidado!H1600,2)</f>
        <v/>
      </c>
      <c r="J1600" s="179" t="inlineStr">
        <is>
          <t>ITAU</t>
        </is>
      </c>
      <c r="K1600" s="179" t="inlineStr">
        <is>
          <t>A IDEAL</t>
        </is>
      </c>
    </row>
    <row r="1601" hidden="1" s="180">
      <c r="A1601" s="17" t="n">
        <v>45723</v>
      </c>
      <c r="B1601" s="179" t="inlineStr">
        <is>
          <t>JOÃO PAULO - PIX   (85) 9 9631-9092 - ENERGIA ALOJAMENTO (100,00%);</t>
        </is>
      </c>
      <c r="C1601" s="8" t="n"/>
      <c r="D1601" s="8" t="n">
        <v>600</v>
      </c>
      <c r="E1601" s="8" t="n">
        <v>35913.66999999996</v>
      </c>
      <c r="F1601" s="213" t="inlineStr">
        <is>
          <t>ENERGIA ALOJAMENTO</t>
        </is>
      </c>
      <c r="G1601" s="172">
        <f>YEAR(A1601)</f>
        <v/>
      </c>
      <c r="H1601" s="214">
        <f>MONTH(A1601)</f>
        <v/>
      </c>
      <c r="I1601" s="179">
        <f>INDEX(mês[],Consolidado!H1601,2)</f>
        <v/>
      </c>
      <c r="J1601" s="179" t="inlineStr">
        <is>
          <t>ITAU</t>
        </is>
      </c>
      <c r="K1601" s="179" t="inlineStr">
        <is>
          <t>A IDEAL</t>
        </is>
      </c>
    </row>
    <row r="1602" hidden="1" s="180">
      <c r="A1602" s="17" t="n">
        <v>45723</v>
      </c>
      <c r="B1602" s="179" t="inlineStr">
        <is>
          <t>NATALIA SILVEIRA CANEDO - PIX 34-148-025-0001-59 - ALIMENTAÇÃO ADM (100,00%);</t>
        </is>
      </c>
      <c r="C1602" s="8" t="n"/>
      <c r="D1602" s="8" t="n">
        <v>200</v>
      </c>
      <c r="E1602" s="8" t="n">
        <v>35713.66999999996</v>
      </c>
      <c r="F1602" s="213" t="inlineStr">
        <is>
          <t>ALIMENTAÇÃO ADM</t>
        </is>
      </c>
      <c r="G1602" s="172">
        <f>YEAR(A1602)</f>
        <v/>
      </c>
      <c r="H1602" s="214">
        <f>MONTH(A1602)</f>
        <v/>
      </c>
      <c r="I1602" s="179">
        <f>INDEX(mês[],Consolidado!H1602,2)</f>
        <v/>
      </c>
      <c r="J1602" s="179" t="inlineStr">
        <is>
          <t>ITAU</t>
        </is>
      </c>
      <c r="K1602" s="179" t="inlineStr">
        <is>
          <t>A IDEAL</t>
        </is>
      </c>
    </row>
    <row r="1603" hidden="1" s="180">
      <c r="A1603" s="17" t="n">
        <v>45723</v>
      </c>
      <c r="B1603" s="179" t="inlineStr">
        <is>
          <t>PASSAGENS COLABORADORES - PASSAGENS COLABORADORES (100,00%);</t>
        </is>
      </c>
      <c r="C1603" s="8" t="n"/>
      <c r="D1603" s="8" t="n">
        <v>1116.14</v>
      </c>
      <c r="E1603" s="8" t="n">
        <v>34597.52999999996</v>
      </c>
      <c r="F1603" s="213" t="inlineStr">
        <is>
          <t>PASSAGENS COLABORADORES</t>
        </is>
      </c>
      <c r="G1603" s="172">
        <f>YEAR(A1603)</f>
        <v/>
      </c>
      <c r="H1603" s="214">
        <f>MONTH(A1603)</f>
        <v/>
      </c>
      <c r="I1603" s="179">
        <f>INDEX(mês[],Consolidado!H1603,2)</f>
        <v/>
      </c>
      <c r="J1603" s="179" t="inlineStr">
        <is>
          <t>ITAU</t>
        </is>
      </c>
      <c r="K1603" s="179" t="inlineStr">
        <is>
          <t>A IDEAL</t>
        </is>
      </c>
    </row>
    <row r="1604" hidden="1" s="180">
      <c r="A1604" s="17" t="n">
        <v>45723</v>
      </c>
      <c r="B1604" s="179" t="inlineStr">
        <is>
          <t>RODRIGO DANIEL DA CONCEIÇAO - PIX 017.143.291-60 - SERVIÇO ELETRICO  (100,00%);</t>
        </is>
      </c>
      <c r="C1604" s="8" t="n"/>
      <c r="D1604" s="8" t="n">
        <v>1000</v>
      </c>
      <c r="E1604" s="8" t="n">
        <v>33597.52999999996</v>
      </c>
      <c r="F1604" s="213" t="inlineStr">
        <is>
          <t xml:space="preserve">SERVIÇO ELETRICO </t>
        </is>
      </c>
      <c r="G1604" s="172">
        <f>YEAR(A1604)</f>
        <v/>
      </c>
      <c r="H1604" s="214">
        <f>MONTH(A1604)</f>
        <v/>
      </c>
      <c r="I1604" s="179">
        <f>INDEX(mês[],Consolidado!H1604,2)</f>
        <v/>
      </c>
      <c r="J1604" s="179" t="inlineStr">
        <is>
          <t>ITAU</t>
        </is>
      </c>
      <c r="K1604" s="179" t="inlineStr">
        <is>
          <t>A IDEAL</t>
        </is>
      </c>
    </row>
    <row r="1605" hidden="1" s="180">
      <c r="A1605" s="17" t="n">
        <v>45723</v>
      </c>
      <c r="B1605" s="179" t="inlineStr">
        <is>
          <t>R. DAS CAMELIAS Nº 475  COND. PAMPULHA REF. 12/2023 - AGUA ALOJAMENTO (100,00%);</t>
        </is>
      </c>
      <c r="C1605" s="8" t="n"/>
      <c r="D1605" s="8" t="n">
        <v>26.43</v>
      </c>
      <c r="E1605" s="8" t="n">
        <v>33571.09999999996</v>
      </c>
      <c r="F1605" s="213" t="inlineStr">
        <is>
          <t>AGUA ALOJAMENTO</t>
        </is>
      </c>
      <c r="G1605" s="172">
        <f>YEAR(A1605)</f>
        <v/>
      </c>
      <c r="H1605" s="214">
        <f>MONTH(A1605)</f>
        <v/>
      </c>
      <c r="I1605" s="179">
        <f>INDEX(mês[],Consolidado!H1605,2)</f>
        <v/>
      </c>
      <c r="J1605" s="179" t="inlineStr">
        <is>
          <t>ITAU</t>
        </is>
      </c>
      <c r="K1605" s="179" t="inlineStr">
        <is>
          <t>A IDEAL</t>
        </is>
      </c>
    </row>
    <row r="1606" hidden="1" s="180">
      <c r="A1606" s="17" t="n">
        <v>45723</v>
      </c>
      <c r="B1606" s="179" t="inlineStr">
        <is>
          <t>R. DAS CAMELIAS Nº 475  COND. PAMPULHA REF. 01/2025 - AGUA ALOJAMENTO (100,00%);</t>
        </is>
      </c>
      <c r="C1606" s="8" t="n"/>
      <c r="D1606" s="8" t="n">
        <v>37.1</v>
      </c>
      <c r="E1606" s="8" t="n">
        <v>33533.99999999996</v>
      </c>
      <c r="F1606" s="213" t="inlineStr">
        <is>
          <t>AGUA ALOJAMENTO</t>
        </is>
      </c>
      <c r="G1606" s="172">
        <f>YEAR(A1606)</f>
        <v/>
      </c>
      <c r="H1606" s="214">
        <f>MONTH(A1606)</f>
        <v/>
      </c>
      <c r="I1606" s="179">
        <f>INDEX(mês[],Consolidado!H1606,2)</f>
        <v/>
      </c>
      <c r="J1606" s="179" t="inlineStr">
        <is>
          <t>ITAU</t>
        </is>
      </c>
      <c r="K1606" s="179" t="inlineStr">
        <is>
          <t>A IDEAL</t>
        </is>
      </c>
    </row>
    <row r="1607" hidden="1" s="180">
      <c r="A1607" s="17" t="n">
        <v>45723</v>
      </c>
      <c r="B1607" s="179" t="inlineStr">
        <is>
          <t>R. DAS CAMELIAS Nº 475  COND. PAMPULHA REF. 02/2025 - AGUA ALOJAMENTO (100,00%);</t>
        </is>
      </c>
      <c r="C1607" s="8" t="n"/>
      <c r="D1607" s="8" t="n">
        <v>51.74</v>
      </c>
      <c r="E1607" s="8" t="n">
        <v>33482.25999999997</v>
      </c>
      <c r="F1607" s="213" t="inlineStr">
        <is>
          <t>AGUA ALOJAMENTO</t>
        </is>
      </c>
      <c r="G1607" s="172">
        <f>YEAR(A1607)</f>
        <v/>
      </c>
      <c r="H1607" s="214">
        <f>MONTH(A1607)</f>
        <v/>
      </c>
      <c r="I1607" s="179">
        <f>INDEX(mês[],Consolidado!H1607,2)</f>
        <v/>
      </c>
      <c r="J1607" s="179" t="inlineStr">
        <is>
          <t>ITAU</t>
        </is>
      </c>
      <c r="K1607" s="179" t="inlineStr">
        <is>
          <t>A IDEAL</t>
        </is>
      </c>
    </row>
    <row r="1608" hidden="1" s="180">
      <c r="A1608" s="17" t="n">
        <v>45723</v>
      </c>
      <c r="B1608" s="179" t="inlineStr">
        <is>
          <t>R. DAS CAMELIAS Nº 475 COND. PAMPULHA REF. 01/2025 - ENERGIA ALOJAMENTO (100,00%);</t>
        </is>
      </c>
      <c r="C1608" s="8" t="n"/>
      <c r="D1608" s="8" t="n">
        <v>133.09</v>
      </c>
      <c r="E1608" s="8" t="n">
        <v>33349.16999999997</v>
      </c>
      <c r="F1608" s="213" t="inlineStr">
        <is>
          <t>ENERGIA ALOJAMENTO</t>
        </is>
      </c>
      <c r="G1608" s="172">
        <f>YEAR(A1608)</f>
        <v/>
      </c>
      <c r="H1608" s="214">
        <f>MONTH(A1608)</f>
        <v/>
      </c>
      <c r="I1608" s="179">
        <f>INDEX(mês[],Consolidado!H1608,2)</f>
        <v/>
      </c>
      <c r="J1608" s="179" t="inlineStr">
        <is>
          <t>ITAU</t>
        </is>
      </c>
      <c r="K1608" s="179" t="inlineStr">
        <is>
          <t>A IDEAL</t>
        </is>
      </c>
    </row>
    <row r="1609" hidden="1" s="180">
      <c r="A1609" s="17" t="n">
        <v>45723</v>
      </c>
      <c r="B1609" s="179" t="inlineStr">
        <is>
          <t>R. DAS CAMELIAS Nº 475 COND. PAMPULHA REF. 02/2025 - ENERGIA ALOJAMENTO (100,00%);</t>
        </is>
      </c>
      <c r="C1609" s="8" t="n"/>
      <c r="D1609" s="8" t="n">
        <v>111.44</v>
      </c>
      <c r="E1609" s="8" t="n">
        <v>33237.72999999997</v>
      </c>
      <c r="F1609" s="213" t="inlineStr">
        <is>
          <t>ENERGIA ALOJAMENTO</t>
        </is>
      </c>
      <c r="G1609" s="172">
        <f>YEAR(A1609)</f>
        <v/>
      </c>
      <c r="H1609" s="214">
        <f>MONTH(A1609)</f>
        <v/>
      </c>
      <c r="I1609" s="179">
        <f>INDEX(mês[],Consolidado!H1609,2)</f>
        <v/>
      </c>
      <c r="J1609" s="179" t="inlineStr">
        <is>
          <t>ITAU</t>
        </is>
      </c>
      <c r="K1609" s="179" t="inlineStr">
        <is>
          <t>A IDEAL</t>
        </is>
      </c>
    </row>
    <row r="1610" hidden="1" s="180">
      <c r="A1610" s="17" t="n">
        <v>45723</v>
      </c>
      <c r="B1610" s="179" t="inlineStr">
        <is>
          <t>EDIVANA GOMES VERAS - PIX 475.354.311-00 - HOTEL COLABORADORES  (100,00%);</t>
        </is>
      </c>
      <c r="C1610" s="8" t="n"/>
      <c r="D1610" s="8" t="n">
        <v>2050</v>
      </c>
      <c r="E1610" s="8" t="n">
        <v>31187.72999999997</v>
      </c>
      <c r="F1610" s="213" t="inlineStr">
        <is>
          <t xml:space="preserve">HOTEL COLABORADORES </t>
        </is>
      </c>
      <c r="G1610" s="172">
        <f>YEAR(A1610)</f>
        <v/>
      </c>
      <c r="H1610" s="214">
        <f>MONTH(A1610)</f>
        <v/>
      </c>
      <c r="I1610" s="179">
        <f>INDEX(mês[],Consolidado!H1610,2)</f>
        <v/>
      </c>
      <c r="J1610" s="179" t="inlineStr">
        <is>
          <t>ITAU</t>
        </is>
      </c>
      <c r="K1610" s="179" t="inlineStr">
        <is>
          <t>A IDEAL</t>
        </is>
      </c>
    </row>
    <row r="1611" hidden="1" s="180">
      <c r="A1611" s="17" t="n">
        <v>45723</v>
      </c>
      <c r="B1611" s="179" t="inlineStr">
        <is>
          <t>SALARIO MURILO REF. 02/2025 - SALARIO (100,00%);</t>
        </is>
      </c>
      <c r="C1611" s="8" t="n"/>
      <c r="D1611" s="8" t="n">
        <v>150</v>
      </c>
      <c r="E1611" s="8" t="n">
        <v>31037.72999999997</v>
      </c>
      <c r="F1611" s="213" t="inlineStr">
        <is>
          <t>SALARIO</t>
        </is>
      </c>
      <c r="G1611" s="172">
        <f>YEAR(A1611)</f>
        <v/>
      </c>
      <c r="H1611" s="214">
        <f>MONTH(A1611)</f>
        <v/>
      </c>
      <c r="I1611" s="179">
        <f>INDEX(mês[],Consolidado!H1611,2)</f>
        <v/>
      </c>
      <c r="J1611" s="179" t="inlineStr">
        <is>
          <t>ITAU</t>
        </is>
      </c>
      <c r="K1611" s="179" t="inlineStr">
        <is>
          <t>A IDEAL</t>
        </is>
      </c>
    </row>
    <row r="1612" hidden="1" s="180">
      <c r="A1612" s="17" t="n">
        <v>45723</v>
      </c>
      <c r="B1612" s="179" t="inlineStr">
        <is>
          <t>RIVALDO DOS SANTOS MARTINS - ACERTO RESCISORIOS  (100,00%);</t>
        </is>
      </c>
      <c r="C1612" s="8" t="n"/>
      <c r="D1612" s="8" t="n">
        <v>4024.01</v>
      </c>
      <c r="E1612" s="8" t="n">
        <v>27013.71999999996</v>
      </c>
      <c r="F1612" s="213" t="inlineStr">
        <is>
          <t xml:space="preserve">ACERTO RESCISORIOS </t>
        </is>
      </c>
      <c r="G1612" s="172">
        <f>YEAR(A1612)</f>
        <v/>
      </c>
      <c r="H1612" s="214">
        <f>MONTH(A1612)</f>
        <v/>
      </c>
      <c r="I1612" s="179">
        <f>INDEX(mês[],Consolidado!H1612,2)</f>
        <v/>
      </c>
      <c r="J1612" s="179" t="inlineStr">
        <is>
          <t>ITAU</t>
        </is>
      </c>
      <c r="K1612" s="179" t="inlineStr">
        <is>
          <t>A IDEAL</t>
        </is>
      </c>
    </row>
    <row r="1613" hidden="1" s="180">
      <c r="A1613" s="17" t="n">
        <v>45723</v>
      </c>
      <c r="B1613" s="179" t="inlineStr">
        <is>
          <t>RIVALDO DOS SANTOS MARTINS - MULTA RESCISORIAS FGTS (100,00%);</t>
        </is>
      </c>
      <c r="C1613" s="8" t="n"/>
      <c r="D1613" s="8" t="n">
        <v>1775.73</v>
      </c>
      <c r="E1613" s="8" t="n">
        <v>25237.98999999997</v>
      </c>
      <c r="F1613" s="213" t="inlineStr">
        <is>
          <t>MULTA RESCISORIAS FGTS</t>
        </is>
      </c>
      <c r="G1613" s="172">
        <f>YEAR(A1613)</f>
        <v/>
      </c>
      <c r="H1613" s="214">
        <f>MONTH(A1613)</f>
        <v/>
      </c>
      <c r="I1613" s="179">
        <f>INDEX(mês[],Consolidado!H1613,2)</f>
        <v/>
      </c>
      <c r="J1613" s="179" t="inlineStr">
        <is>
          <t>ITAU</t>
        </is>
      </c>
      <c r="K1613" s="179" t="inlineStr">
        <is>
          <t>A IDEAL</t>
        </is>
      </c>
    </row>
    <row r="1614" hidden="1" s="180">
      <c r="A1614" s="17" t="n">
        <v>45723</v>
      </c>
      <c r="B1614" s="179" t="inlineStr">
        <is>
          <t>UBER MOACIR - SERVIÇO MOTOBOY / UBER  (100,00%);</t>
        </is>
      </c>
      <c r="C1614" s="8" t="n"/>
      <c r="D1614" s="8" t="n">
        <v>80</v>
      </c>
      <c r="E1614" s="8" t="n">
        <v>25157.98999999997</v>
      </c>
      <c r="F1614" s="213" t="inlineStr">
        <is>
          <t xml:space="preserve">SERVIÇO MOTOBOY / UBER </t>
        </is>
      </c>
      <c r="G1614" s="172">
        <f>YEAR(A1614)</f>
        <v/>
      </c>
      <c r="H1614" s="214">
        <f>MONTH(A1614)</f>
        <v/>
      </c>
      <c r="I1614" s="179">
        <f>INDEX(mês[],Consolidado!H1614,2)</f>
        <v/>
      </c>
      <c r="J1614" s="179" t="inlineStr">
        <is>
          <t>ITAU</t>
        </is>
      </c>
      <c r="K1614" s="179" t="inlineStr">
        <is>
          <t>A IDEAL</t>
        </is>
      </c>
    </row>
    <row r="1615" hidden="1" s="180">
      <c r="A1615" s="17" t="n">
        <v>45723</v>
      </c>
      <c r="B1615" s="179" t="inlineStr">
        <is>
          <t>REFEIÇÕES COLABORADORES - REFEIÇÕES COLABORADORES (100,00%);</t>
        </is>
      </c>
      <c r="C1615" s="8" t="n"/>
      <c r="D1615" s="8" t="n">
        <v>144</v>
      </c>
      <c r="E1615" s="8" t="n">
        <v>25013.98999999997</v>
      </c>
      <c r="F1615" s="213" t="inlineStr">
        <is>
          <t>REFEIÇÕES COLABORADORES</t>
        </is>
      </c>
      <c r="G1615" s="172">
        <f>YEAR(A1615)</f>
        <v/>
      </c>
      <c r="H1615" s="214">
        <f>MONTH(A1615)</f>
        <v/>
      </c>
      <c r="I1615" s="179">
        <f>INDEX(mês[],Consolidado!H1615,2)</f>
        <v/>
      </c>
      <c r="J1615" s="179" t="inlineStr">
        <is>
          <t>ITAU</t>
        </is>
      </c>
      <c r="K1615" s="179" t="inlineStr">
        <is>
          <t>A IDEAL</t>
        </is>
      </c>
    </row>
    <row r="1616" hidden="1" s="180">
      <c r="A1616" s="17" t="n">
        <v>45723</v>
      </c>
      <c r="B1616" s="179" t="inlineStr">
        <is>
          <t>PIX - (62) 9 9475-2890 - SERVIÇO LAVA JATO (100,00%);</t>
        </is>
      </c>
      <c r="C1616" s="8" t="n"/>
      <c r="D1616" s="8" t="n">
        <v>130</v>
      </c>
      <c r="E1616" s="8" t="n">
        <v>24883.98999999997</v>
      </c>
      <c r="F1616" s="213" t="inlineStr">
        <is>
          <t>SERVIÇO LAVA JATO</t>
        </is>
      </c>
      <c r="G1616" s="172">
        <f>YEAR(A1616)</f>
        <v/>
      </c>
      <c r="H1616" s="214">
        <f>MONTH(A1616)</f>
        <v/>
      </c>
      <c r="I1616" s="179">
        <f>INDEX(mês[],Consolidado!H1616,2)</f>
        <v/>
      </c>
      <c r="J1616" s="179" t="inlineStr">
        <is>
          <t>ITAU</t>
        </is>
      </c>
      <c r="K1616" s="179" t="inlineStr">
        <is>
          <t>A IDEAL</t>
        </is>
      </c>
    </row>
    <row r="1617" hidden="1" s="180">
      <c r="A1617" s="17" t="n">
        <v>45723</v>
      </c>
      <c r="B1617" s="179" t="inlineStr">
        <is>
          <t>KLEBER GARCIA DE SOUSA - PIX (62) 9 9331-1571 - MANUTENÇÃO/PEÇAS  VEICULOS (100,00%);</t>
        </is>
      </c>
      <c r="C1617" s="8" t="n"/>
      <c r="D1617" s="8" t="n">
        <v>700</v>
      </c>
      <c r="E1617" s="8" t="n">
        <v>24183.98999999997</v>
      </c>
      <c r="F1617" s="213" t="inlineStr">
        <is>
          <t>MANUTENÇÃO/PEÇAS  VEICULOS</t>
        </is>
      </c>
      <c r="G1617" s="172">
        <f>YEAR(A1617)</f>
        <v/>
      </c>
      <c r="H1617" s="214">
        <f>MONTH(A1617)</f>
        <v/>
      </c>
      <c r="I1617" s="179">
        <f>INDEX(mês[],Consolidado!H1617,2)</f>
        <v/>
      </c>
      <c r="J1617" s="179" t="inlineStr">
        <is>
          <t>ITAU</t>
        </is>
      </c>
      <c r="K1617" s="179" t="inlineStr">
        <is>
          <t>A IDEAL</t>
        </is>
      </c>
    </row>
    <row r="1618" hidden="1" s="180">
      <c r="A1618" s="17" t="n">
        <v>45723</v>
      </c>
      <c r="B1618" s="179" t="inlineStr">
        <is>
          <t>JORGE MARQUES DA  SILVA - PIX 474.809.803-10 - FRETE TRANSPORTADORA (100,00%);</t>
        </is>
      </c>
      <c r="C1618" s="8" t="n"/>
      <c r="D1618" s="8" t="n">
        <v>1200</v>
      </c>
      <c r="E1618" s="8" t="n">
        <v>22983.98999999997</v>
      </c>
      <c r="F1618" s="213" t="inlineStr">
        <is>
          <t>FRETE TRANSPORTADORA</t>
        </is>
      </c>
      <c r="G1618" s="172">
        <f>YEAR(A1618)</f>
        <v/>
      </c>
      <c r="H1618" s="214">
        <f>MONTH(A1618)</f>
        <v/>
      </c>
      <c r="I1618" s="179">
        <f>INDEX(mês[],Consolidado!H1618,2)</f>
        <v/>
      </c>
      <c r="J1618" s="179" t="inlineStr">
        <is>
          <t>ITAU</t>
        </is>
      </c>
      <c r="K1618" s="179" t="inlineStr">
        <is>
          <t>A IDEAL</t>
        </is>
      </c>
    </row>
    <row r="1619" hidden="1" s="180">
      <c r="A1619" s="17" t="n">
        <v>45723</v>
      </c>
      <c r="B1619" s="179" t="inlineStr">
        <is>
          <t>ROUNDUP ORIGINAL - MATERIAIS DE CONSUMO EM OBRAS  (100,00%);</t>
        </is>
      </c>
      <c r="C1619" s="8" t="n"/>
      <c r="D1619" s="8" t="n">
        <v>150</v>
      </c>
      <c r="E1619" s="8" t="n">
        <v>22833.98999999997</v>
      </c>
      <c r="F1619" s="213" t="inlineStr">
        <is>
          <t xml:space="preserve">MATERIAIS DE CONSUMO EM OBRAS </t>
        </is>
      </c>
      <c r="G1619" s="172">
        <f>YEAR(A1619)</f>
        <v/>
      </c>
      <c r="H1619" s="214">
        <f>MONTH(A1619)</f>
        <v/>
      </c>
      <c r="I1619" s="179">
        <f>INDEX(mês[],Consolidado!H1619,2)</f>
        <v/>
      </c>
      <c r="J1619" s="179" t="inlineStr">
        <is>
          <t>ITAU</t>
        </is>
      </c>
      <c r="K1619" s="179" t="inlineStr">
        <is>
          <t>A IDEAL</t>
        </is>
      </c>
    </row>
    <row r="1620" hidden="1" s="180">
      <c r="A1620" s="17" t="n">
        <v>45723</v>
      </c>
      <c r="B1620" s="179" t="inlineStr">
        <is>
          <t>GASTOS COMERCIAIS P/ VISITA - COMBUSTIVEL VEICULOS (98,62%);
PEDAGIOS  (1,38%);</t>
        </is>
      </c>
      <c r="C1620" s="8" t="n"/>
      <c r="D1620" s="8" t="n">
        <v>986.2</v>
      </c>
      <c r="E1620" s="8" t="n">
        <v>21847.78999999996</v>
      </c>
      <c r="F1620" s="213" t="inlineStr">
        <is>
          <t>COMBUSTIVEL VEICULOS</t>
        </is>
      </c>
      <c r="G1620" s="172">
        <f>YEAR(A1620)</f>
        <v/>
      </c>
      <c r="H1620" s="214">
        <f>MONTH(A1620)</f>
        <v/>
      </c>
      <c r="I1620" s="179">
        <f>INDEX(mês[],Consolidado!H1620,2)</f>
        <v/>
      </c>
      <c r="J1620" s="179" t="inlineStr">
        <is>
          <t>ITAU</t>
        </is>
      </c>
      <c r="K1620" s="179" t="inlineStr">
        <is>
          <t>A IDEAL</t>
        </is>
      </c>
    </row>
    <row r="1621" hidden="1" s="180">
      <c r="A1621" s="17" t="n">
        <v>45723</v>
      </c>
      <c r="B1621" s="179" t="inlineStr">
        <is>
          <t>GASTOS COMERCIAIS P/ VISITA - COMBUSTIVEL VEICULOS (98,62%);
PEDAGIOS  (1,38%);</t>
        </is>
      </c>
      <c r="C1621" s="8" t="n"/>
      <c r="D1621" s="8" t="n">
        <v>13.8</v>
      </c>
      <c r="E1621" s="8" t="n">
        <v>21833.98999999997</v>
      </c>
      <c r="F1621" s="213" t="inlineStr">
        <is>
          <t xml:space="preserve">PEDAGIOS </t>
        </is>
      </c>
      <c r="G1621" s="172">
        <f>YEAR(A1621)</f>
        <v/>
      </c>
      <c r="H1621" s="214">
        <f>MONTH(A1621)</f>
        <v/>
      </c>
      <c r="I1621" s="179">
        <f>INDEX(mês[],Consolidado!H1621,2)</f>
        <v/>
      </c>
      <c r="J1621" s="179" t="inlineStr">
        <is>
          <t>ITAU</t>
        </is>
      </c>
      <c r="K1621" s="179" t="inlineStr">
        <is>
          <t>A IDEAL</t>
        </is>
      </c>
    </row>
    <row r="1622" hidden="1" s="180">
      <c r="A1622" s="17" t="n">
        <v>45723</v>
      </c>
      <c r="B1622" s="179" t="inlineStr">
        <is>
          <t>GUIA PARA SOLICITAÇÃO DE CERTIDÃO NEGATIVA - HONORARIOS ADVOCATICIOS  (100,00%);</t>
        </is>
      </c>
      <c r="C1622" s="8" t="n"/>
      <c r="D1622" s="8" t="n">
        <v>73.36</v>
      </c>
      <c r="E1622" s="8" t="n">
        <v>21760.62999999996</v>
      </c>
      <c r="F1622" s="213" t="inlineStr">
        <is>
          <t>HONORÁRIOS ADVOCATÍCIOS</t>
        </is>
      </c>
      <c r="G1622" s="172">
        <f>YEAR(A1622)</f>
        <v/>
      </c>
      <c r="H1622" s="214">
        <f>MONTH(A1622)</f>
        <v/>
      </c>
      <c r="I1622" s="179">
        <f>INDEX(mês[],Consolidado!H1622,2)</f>
        <v/>
      </c>
      <c r="J1622" s="179" t="inlineStr">
        <is>
          <t>ITAU</t>
        </is>
      </c>
      <c r="K1622" s="179" t="inlineStr">
        <is>
          <t>A IDEAL</t>
        </is>
      </c>
    </row>
    <row r="1623" hidden="1" s="180">
      <c r="A1623" s="17" t="n">
        <v>45723</v>
      </c>
      <c r="B1623" s="179" t="inlineStr">
        <is>
          <t>HORAS EXTRAS EXTRAORDINARIAS REF. 02/2025 - SALARIO (100,00%);</t>
        </is>
      </c>
      <c r="C1623" s="8" t="n"/>
      <c r="D1623" s="8" t="n">
        <v>1467.41</v>
      </c>
      <c r="E1623" s="8" t="n">
        <v>20293.21999999996</v>
      </c>
      <c r="F1623" s="213" t="inlineStr">
        <is>
          <t>SALARIO</t>
        </is>
      </c>
      <c r="G1623" s="172">
        <f>YEAR(A1623)</f>
        <v/>
      </c>
      <c r="H1623" s="214">
        <f>MONTH(A1623)</f>
        <v/>
      </c>
      <c r="I1623" s="179">
        <f>INDEX(mês[],Consolidado!H1623,2)</f>
        <v/>
      </c>
      <c r="J1623" s="179" t="inlineStr">
        <is>
          <t>ITAU</t>
        </is>
      </c>
      <c r="K1623" s="179" t="inlineStr">
        <is>
          <t>A IDEAL</t>
        </is>
      </c>
    </row>
    <row r="1624" hidden="1" s="180">
      <c r="A1624" s="17" t="n">
        <v>45723</v>
      </c>
      <c r="B1624" s="179" t="inlineStr">
        <is>
          <t>TRANSPORTE DE COLABORADORES 26/02 A 01/03 - TRANSPORTE DE COLABORADORES  (100,00%);</t>
        </is>
      </c>
      <c r="C1624" s="8" t="n"/>
      <c r="D1624" s="8" t="n">
        <v>1020</v>
      </c>
      <c r="E1624" s="8" t="n">
        <v>19273.21999999996</v>
      </c>
      <c r="F1624" s="213" t="inlineStr">
        <is>
          <t xml:space="preserve">TRANSPORTE DE COLABORADORES </t>
        </is>
      </c>
      <c r="G1624" s="172">
        <f>YEAR(A1624)</f>
        <v/>
      </c>
      <c r="H1624" s="214">
        <f>MONTH(A1624)</f>
        <v/>
      </c>
      <c r="I1624" s="179">
        <f>INDEX(mês[],Consolidado!H1624,2)</f>
        <v/>
      </c>
      <c r="J1624" s="179" t="inlineStr">
        <is>
          <t>ITAU</t>
        </is>
      </c>
      <c r="K1624" s="179" t="inlineStr">
        <is>
          <t>A IDEAL</t>
        </is>
      </c>
    </row>
    <row r="1625" hidden="1" s="180">
      <c r="A1625" s="17" t="n">
        <v>45723</v>
      </c>
      <c r="B1625" s="179" t="inlineStr">
        <is>
          <t>KIT 5 FILTROS PISTOLA - MANUTENÇÃO/PEÇAS MAQUINAS E EQUIPAMENTOS (100,00%);</t>
        </is>
      </c>
      <c r="C1625" s="8" t="n"/>
      <c r="D1625" s="8" t="n">
        <v>41.69</v>
      </c>
      <c r="E1625" s="8" t="n">
        <v>19231.52999999997</v>
      </c>
      <c r="F1625" s="213" t="inlineStr">
        <is>
          <t>MANUTENÇÃO/PEÇAS MAQUINAS E EQUIPAMENTOS</t>
        </is>
      </c>
      <c r="G1625" s="172">
        <f>YEAR(A1625)</f>
        <v/>
      </c>
      <c r="H1625" s="214">
        <f>MONTH(A1625)</f>
        <v/>
      </c>
      <c r="I1625" s="179">
        <f>INDEX(mês[],Consolidado!H1625,2)</f>
        <v/>
      </c>
      <c r="J1625" s="179" t="inlineStr">
        <is>
          <t>ITAU</t>
        </is>
      </c>
      <c r="K1625" s="179" t="inlineStr">
        <is>
          <t>A IDEAL</t>
        </is>
      </c>
    </row>
    <row r="1626" hidden="1" s="180">
      <c r="A1626" s="17" t="n">
        <v>45726</v>
      </c>
      <c r="B1626" s="179" t="inlineStr">
        <is>
          <t>ALUGUEL SIDNEY / ENCARREGADO - ALUGUEL ALOJAMENTO  (100,00%);</t>
        </is>
      </c>
      <c r="C1626" s="8" t="n"/>
      <c r="D1626" s="8" t="n">
        <v>1400</v>
      </c>
      <c r="E1626" s="8" t="n">
        <v>17831.52999999997</v>
      </c>
      <c r="F1626" s="213" t="inlineStr">
        <is>
          <t xml:space="preserve">ALUGUEL ALOJAMENTO </t>
        </is>
      </c>
      <c r="G1626" s="172">
        <f>YEAR(A1626)</f>
        <v/>
      </c>
      <c r="H1626" s="214">
        <f>MONTH(A1626)</f>
        <v/>
      </c>
      <c r="I1626" s="179">
        <f>INDEX(mês[],Consolidado!H1626,2)</f>
        <v/>
      </c>
      <c r="J1626" s="179" t="inlineStr">
        <is>
          <t>ITAU</t>
        </is>
      </c>
      <c r="K1626" s="179" t="inlineStr">
        <is>
          <t>A IDEAL</t>
        </is>
      </c>
    </row>
    <row r="1627" hidden="1" s="180">
      <c r="A1627" s="17" t="n">
        <v>45726</v>
      </c>
      <c r="B1627" s="179" t="inlineStr">
        <is>
          <t>MARIA ANGELA P LOPES - ALUGUEL ALOJAMENTO  (100,00%);</t>
        </is>
      </c>
      <c r="C1627" s="8" t="n"/>
      <c r="D1627" s="8" t="n">
        <v>2118</v>
      </c>
      <c r="E1627" s="8" t="n">
        <v>15713.52999999997</v>
      </c>
      <c r="F1627" s="213" t="inlineStr">
        <is>
          <t xml:space="preserve">ALUGUEL ALOJAMENTO </t>
        </is>
      </c>
      <c r="G1627" s="172">
        <f>YEAR(A1627)</f>
        <v/>
      </c>
      <c r="H1627" s="214">
        <f>MONTH(A1627)</f>
        <v/>
      </c>
      <c r="I1627" s="179">
        <f>INDEX(mês[],Consolidado!H1627,2)</f>
        <v/>
      </c>
      <c r="J1627" s="179" t="inlineStr">
        <is>
          <t>ITAU</t>
        </is>
      </c>
      <c r="K1627" s="179" t="inlineStr">
        <is>
          <t>A IDEAL</t>
        </is>
      </c>
    </row>
    <row r="1628" hidden="1" s="180">
      <c r="A1628" s="17" t="n">
        <v>45726</v>
      </c>
      <c r="B1628" s="179" t="inlineStr">
        <is>
          <t>MARIA ANGELA P LOPES - ALUGUEL ALOJAMENTO  (100,00%);</t>
        </is>
      </c>
      <c r="C1628" s="8" t="n"/>
      <c r="D1628" s="8" t="n">
        <v>1412</v>
      </c>
      <c r="E1628" s="8" t="n">
        <v>14301.52999999997</v>
      </c>
      <c r="F1628" s="213" t="inlineStr">
        <is>
          <t xml:space="preserve">ALUGUEL ALOJAMENTO </t>
        </is>
      </c>
      <c r="G1628" s="172">
        <f>YEAR(A1628)</f>
        <v/>
      </c>
      <c r="H1628" s="214">
        <f>MONTH(A1628)</f>
        <v/>
      </c>
      <c r="I1628" s="179">
        <f>INDEX(mês[],Consolidado!H1628,2)</f>
        <v/>
      </c>
      <c r="J1628" s="179" t="inlineStr">
        <is>
          <t>ITAU</t>
        </is>
      </c>
      <c r="K1628" s="179" t="inlineStr">
        <is>
          <t>A IDEAL</t>
        </is>
      </c>
    </row>
    <row r="1629" hidden="1" s="180">
      <c r="A1629" s="17" t="n">
        <v>45726</v>
      </c>
      <c r="B1629" s="179" t="inlineStr">
        <is>
          <t>RUA DOS ANDRADES N 211 PERIODO 10-03 A 10-04 - ALUGUEL ALOJAMENTO  (100,00%);</t>
        </is>
      </c>
      <c r="C1629" s="8" t="n"/>
      <c r="D1629" s="8" t="n">
        <v>4800</v>
      </c>
      <c r="E1629" s="8" t="n">
        <v>9501.529999999966</v>
      </c>
      <c r="F1629" s="213" t="inlineStr">
        <is>
          <t xml:space="preserve">ALUGUEL ALOJAMENTO </t>
        </is>
      </c>
      <c r="G1629" s="172">
        <f>YEAR(A1629)</f>
        <v/>
      </c>
      <c r="H1629" s="214">
        <f>MONTH(A1629)</f>
        <v/>
      </c>
      <c r="I1629" s="179">
        <f>INDEX(mês[],Consolidado!H1629,2)</f>
        <v/>
      </c>
      <c r="J1629" s="179" t="inlineStr">
        <is>
          <t>ITAU</t>
        </is>
      </c>
      <c r="K1629" s="179" t="inlineStr">
        <is>
          <t>A IDEAL</t>
        </is>
      </c>
    </row>
    <row r="1630" hidden="1" s="180">
      <c r="A1630" s="17" t="n">
        <v>45726</v>
      </c>
      <c r="B1630" s="179" t="inlineStr">
        <is>
          <t>ALUGUEL JULIANO  10-03 a 10-04 - ALUGUEL ALOJAMENTO  (100,00%);</t>
        </is>
      </c>
      <c r="C1630" s="8" t="n"/>
      <c r="D1630" s="8" t="n">
        <v>3200</v>
      </c>
      <c r="E1630" s="8" t="n">
        <v>6301.529999999966</v>
      </c>
      <c r="F1630" s="213" t="inlineStr">
        <is>
          <t xml:space="preserve">ALUGUEL ALOJAMENTO </t>
        </is>
      </c>
      <c r="G1630" s="172">
        <f>YEAR(A1630)</f>
        <v/>
      </c>
      <c r="H1630" s="214">
        <f>MONTH(A1630)</f>
        <v/>
      </c>
      <c r="I1630" s="179">
        <f>INDEX(mês[],Consolidado!H1630,2)</f>
        <v/>
      </c>
      <c r="J1630" s="179" t="inlineStr">
        <is>
          <t>ITAU</t>
        </is>
      </c>
      <c r="K1630" s="179" t="inlineStr">
        <is>
          <t>A IDEAL</t>
        </is>
      </c>
    </row>
    <row r="1631" hidden="1" s="180">
      <c r="A1631" s="17" t="n">
        <v>45726</v>
      </c>
      <c r="B1631" s="179" t="inlineStr">
        <is>
          <t>MAGNO - ALUGUEL ALOJAMENTO  (100,00%);</t>
        </is>
      </c>
      <c r="C1631" s="8" t="n"/>
      <c r="D1631" s="8" t="n">
        <v>1000</v>
      </c>
      <c r="E1631" s="8" t="n">
        <v>5301.529999999966</v>
      </c>
      <c r="F1631" s="213" t="inlineStr">
        <is>
          <t xml:space="preserve">ALUGUEL ALOJAMENTO </t>
        </is>
      </c>
      <c r="G1631" s="172">
        <f>YEAR(A1631)</f>
        <v/>
      </c>
      <c r="H1631" s="214">
        <f>MONTH(A1631)</f>
        <v/>
      </c>
      <c r="I1631" s="179">
        <f>INDEX(mês[],Consolidado!H1631,2)</f>
        <v/>
      </c>
      <c r="J1631" s="179" t="inlineStr">
        <is>
          <t>ITAU</t>
        </is>
      </c>
      <c r="K1631" s="179" t="inlineStr">
        <is>
          <t>A IDEAL</t>
        </is>
      </c>
    </row>
    <row r="1632" hidden="1" s="180">
      <c r="A1632" s="17" t="n">
        <v>45726</v>
      </c>
      <c r="B1632" s="179" t="inlineStr">
        <is>
          <t>REF. 10/03 A 10/04 - SR APRIGIO (100,00%);</t>
        </is>
      </c>
      <c r="C1632" s="8" t="n"/>
      <c r="D1632" s="8" t="n">
        <v>900</v>
      </c>
      <c r="E1632" s="8" t="n">
        <v>4401.529999999966</v>
      </c>
      <c r="F1632" s="213" t="inlineStr">
        <is>
          <t>Pró-Labore</t>
        </is>
      </c>
      <c r="G1632" s="172">
        <f>YEAR(A1632)</f>
        <v/>
      </c>
      <c r="H1632" s="214">
        <f>MONTH(A1632)</f>
        <v/>
      </c>
      <c r="I1632" s="179">
        <f>INDEX(mês[],Consolidado!H1632,2)</f>
        <v/>
      </c>
      <c r="J1632" s="179" t="inlineStr">
        <is>
          <t>ITAU</t>
        </is>
      </c>
      <c r="K1632" s="179" t="inlineStr">
        <is>
          <t>A IDEAL</t>
        </is>
      </c>
    </row>
    <row r="1633" hidden="1" s="180">
      <c r="A1633" s="17" t="n">
        <v>45726</v>
      </c>
      <c r="B1633" s="179" t="inlineStr">
        <is>
          <t>SISTEMA OBRA PRIMA - SISTEMA / SERVIDOR  (100,00%);</t>
        </is>
      </c>
      <c r="C1633" s="8" t="n"/>
      <c r="D1633" s="8" t="n">
        <v>750.05</v>
      </c>
      <c r="E1633" s="8" t="n">
        <v>3651.479999999966</v>
      </c>
      <c r="F1633" s="213" t="inlineStr">
        <is>
          <t xml:space="preserve">SISTEMA / SERVIDOR </t>
        </is>
      </c>
      <c r="G1633" s="172">
        <f>YEAR(A1633)</f>
        <v/>
      </c>
      <c r="H1633" s="214">
        <f>MONTH(A1633)</f>
        <v/>
      </c>
      <c r="I1633" s="179">
        <f>INDEX(mês[],Consolidado!H1633,2)</f>
        <v/>
      </c>
      <c r="J1633" s="179" t="inlineStr">
        <is>
          <t>ITAU</t>
        </is>
      </c>
      <c r="K1633" s="179" t="inlineStr">
        <is>
          <t>A IDEAL</t>
        </is>
      </c>
    </row>
    <row r="1634" hidden="1" s="180">
      <c r="A1634" s="17" t="n">
        <v>45726</v>
      </c>
      <c r="B1634" s="179" t="inlineStr">
        <is>
          <t>SEGURO VEÍCULOS - SEGUROS DE VEICULOS  (100,00%);</t>
        </is>
      </c>
      <c r="C1634" s="8" t="n"/>
      <c r="D1634" s="8" t="n">
        <v>1863.88</v>
      </c>
      <c r="E1634" s="8" t="n">
        <v>1787.599999999966</v>
      </c>
      <c r="F1634" s="213" t="inlineStr">
        <is>
          <t xml:space="preserve">SEGUROS DE VEICULOS </t>
        </is>
      </c>
      <c r="G1634" s="172">
        <f>YEAR(A1634)</f>
        <v/>
      </c>
      <c r="H1634" s="214">
        <f>MONTH(A1634)</f>
        <v/>
      </c>
      <c r="I1634" s="179">
        <f>INDEX(mês[],Consolidado!H1634,2)</f>
        <v/>
      </c>
      <c r="J1634" s="179" t="inlineStr">
        <is>
          <t>ITAU</t>
        </is>
      </c>
      <c r="K1634" s="179" t="inlineStr">
        <is>
          <t>A IDEAL</t>
        </is>
      </c>
    </row>
    <row r="1635" hidden="1" s="180">
      <c r="A1635" s="17" t="n">
        <v>45726</v>
      </c>
      <c r="B1635" s="179" t="inlineStr">
        <is>
          <t>DESPESAS COM PROCESSO - PEDRO JORGE ARAUJO - DESPESAS COM PROCESSOS  (100,00%);</t>
        </is>
      </c>
      <c r="C1635" s="8" t="n"/>
      <c r="D1635" s="8" t="n">
        <v>100</v>
      </c>
      <c r="E1635" s="8" t="n">
        <v>1687.599999999966</v>
      </c>
      <c r="F1635" s="213" t="inlineStr">
        <is>
          <t>Processos Trabalhistas</t>
        </is>
      </c>
      <c r="G1635" s="172">
        <f>YEAR(A1635)</f>
        <v/>
      </c>
      <c r="H1635" s="214">
        <f>MONTH(A1635)</f>
        <v/>
      </c>
      <c r="I1635" s="179">
        <f>INDEX(mês[],Consolidado!H1635,2)</f>
        <v/>
      </c>
      <c r="J1635" s="179" t="inlineStr">
        <is>
          <t>ITAU</t>
        </is>
      </c>
      <c r="K1635" s="179" t="inlineStr">
        <is>
          <t>A IDEAL</t>
        </is>
      </c>
    </row>
    <row r="1636" hidden="1" s="180">
      <c r="A1636" s="17" t="n">
        <v>45726</v>
      </c>
      <c r="B1636" s="179" t="inlineStr">
        <is>
          <t>VALE ALIMENTAÇÃO REF. 02/2025 - VALE ALIMENTAÇÃO (100,00%);</t>
        </is>
      </c>
      <c r="C1636" s="8" t="n"/>
      <c r="D1636" s="8" t="n">
        <v>551</v>
      </c>
      <c r="E1636" s="8" t="n">
        <v>1136.599999999966</v>
      </c>
      <c r="F1636" s="213" t="inlineStr">
        <is>
          <t>VALE ALIMENTAÇÃO</t>
        </is>
      </c>
      <c r="G1636" s="172">
        <f>YEAR(A1636)</f>
        <v/>
      </c>
      <c r="H1636" s="214">
        <f>MONTH(A1636)</f>
        <v/>
      </c>
      <c r="I1636" s="179">
        <f>INDEX(mês[],Consolidado!H1636,2)</f>
        <v/>
      </c>
      <c r="J1636" s="179" t="inlineStr">
        <is>
          <t>ITAU</t>
        </is>
      </c>
      <c r="K1636" s="179" t="inlineStr">
        <is>
          <t>A IDEAL</t>
        </is>
      </c>
    </row>
    <row r="1637" hidden="1" s="180">
      <c r="A1637" s="17" t="n">
        <v>45726</v>
      </c>
      <c r="B1637" s="179" t="inlineStr">
        <is>
          <t>VALE ALIMENTAÇÃO REF. 02/2025 - VALE ALIMENTAÇÃO (100,00%);</t>
        </is>
      </c>
      <c r="C1637" s="8" t="n"/>
      <c r="D1637" s="8" t="n">
        <v>17651</v>
      </c>
      <c r="E1637" s="8" t="n">
        <v>-16514.40000000003</v>
      </c>
      <c r="F1637" s="213" t="inlineStr">
        <is>
          <t>VALE ALIMENTAÇÃO</t>
        </is>
      </c>
      <c r="G1637" s="172">
        <f>YEAR(A1637)</f>
        <v/>
      </c>
      <c r="H1637" s="214">
        <f>MONTH(A1637)</f>
        <v/>
      </c>
      <c r="I1637" s="179">
        <f>INDEX(mês[],Consolidado!H1637,2)</f>
        <v/>
      </c>
      <c r="J1637" s="179" t="inlineStr">
        <is>
          <t>ITAU</t>
        </is>
      </c>
      <c r="K1637" s="179" t="inlineStr">
        <is>
          <t>A IDEAL</t>
        </is>
      </c>
    </row>
    <row r="1638" hidden="1" s="180">
      <c r="A1638" s="17" t="n">
        <v>45726</v>
      </c>
      <c r="B1638" s="179" t="inlineStr">
        <is>
          <t>VALE ALIMENTAÇÃO REF. 02/2025 - VALE ALIMENTAÇÃO (100,00%);</t>
        </is>
      </c>
      <c r="C1638" s="8" t="n"/>
      <c r="D1638" s="8" t="n">
        <v>5061.66</v>
      </c>
      <c r="E1638" s="8" t="n">
        <v>-21576.06000000003</v>
      </c>
      <c r="F1638" s="213" t="inlineStr">
        <is>
          <t>VALE ALIMENTAÇÃO</t>
        </is>
      </c>
      <c r="G1638" s="172">
        <f>YEAR(A1638)</f>
        <v/>
      </c>
      <c r="H1638" s="214">
        <f>MONTH(A1638)</f>
        <v/>
      </c>
      <c r="I1638" s="179">
        <f>INDEX(mês[],Consolidado!H1638,2)</f>
        <v/>
      </c>
      <c r="J1638" s="179" t="inlineStr">
        <is>
          <t>ITAU</t>
        </is>
      </c>
      <c r="K1638" s="179" t="inlineStr">
        <is>
          <t>A IDEAL</t>
        </is>
      </c>
    </row>
    <row r="1639" hidden="1" s="180">
      <c r="A1639" s="17" t="n">
        <v>45726</v>
      </c>
      <c r="B1639" s="179" t="inlineStr">
        <is>
          <t>VALE ALIMENTAÇÃO REF. 02/2025 - VALE ALIMENTAÇÃO (100,00%);</t>
        </is>
      </c>
      <c r="C1639" s="8" t="n"/>
      <c r="D1639" s="8" t="n">
        <v>500</v>
      </c>
      <c r="E1639" s="8" t="n">
        <v>-22076.06000000003</v>
      </c>
      <c r="F1639" s="213" t="inlineStr">
        <is>
          <t>VALE ALIMENTAÇÃO</t>
        </is>
      </c>
      <c r="G1639" s="172">
        <f>YEAR(A1639)</f>
        <v/>
      </c>
      <c r="H1639" s="214">
        <f>MONTH(A1639)</f>
        <v/>
      </c>
      <c r="I1639" s="179">
        <f>INDEX(mês[],Consolidado!H1639,2)</f>
        <v/>
      </c>
      <c r="J1639" s="179" t="inlineStr">
        <is>
          <t>ITAU</t>
        </is>
      </c>
      <c r="K1639" s="179" t="inlineStr">
        <is>
          <t>A IDEAL</t>
        </is>
      </c>
    </row>
    <row r="1640" hidden="1" s="180">
      <c r="A1640" s="17" t="n">
        <v>45726</v>
      </c>
      <c r="B1640" s="179" t="inlineStr">
        <is>
          <t>VALE ALIMENTAÇÃO REF. 02/2025 - VALE ALIMENTAÇÃO (100,00%);</t>
        </is>
      </c>
      <c r="C1640" s="8" t="n"/>
      <c r="D1640" s="8" t="n">
        <v>173.34</v>
      </c>
      <c r="E1640" s="8" t="n">
        <v>-22249.40000000003</v>
      </c>
      <c r="F1640" s="213" t="inlineStr">
        <is>
          <t>VALE ALIMENTAÇÃO</t>
        </is>
      </c>
      <c r="G1640" s="172">
        <f>YEAR(A1640)</f>
        <v/>
      </c>
      <c r="H1640" s="214">
        <f>MONTH(A1640)</f>
        <v/>
      </c>
      <c r="I1640" s="179">
        <f>INDEX(mês[],Consolidado!H1640,2)</f>
        <v/>
      </c>
      <c r="J1640" s="179" t="inlineStr">
        <is>
          <t>ITAU</t>
        </is>
      </c>
      <c r="K1640" s="179" t="inlineStr">
        <is>
          <t>A IDEAL</t>
        </is>
      </c>
    </row>
    <row r="1641" hidden="1" s="180">
      <c r="A1641" s="17" t="n">
        <v>45726</v>
      </c>
      <c r="B1641" s="179" t="inlineStr">
        <is>
          <t>VALE ALIMENTAÇÃO REF. 02/2025 - VALE ALIMENTAÇÃO (100,00%);</t>
        </is>
      </c>
      <c r="C1641" s="8" t="n"/>
      <c r="D1641" s="8" t="n">
        <v>970</v>
      </c>
      <c r="E1641" s="8" t="n">
        <v>-23219.40000000003</v>
      </c>
      <c r="F1641" s="213" t="inlineStr">
        <is>
          <t>VALE ALIMENTAÇÃO</t>
        </is>
      </c>
      <c r="G1641" s="172">
        <f>YEAR(A1641)</f>
        <v/>
      </c>
      <c r="H1641" s="214">
        <f>MONTH(A1641)</f>
        <v/>
      </c>
      <c r="I1641" s="179">
        <f>INDEX(mês[],Consolidado!H1641,2)</f>
        <v/>
      </c>
      <c r="J1641" s="179" t="inlineStr">
        <is>
          <t>ITAU</t>
        </is>
      </c>
      <c r="K1641" s="179" t="inlineStr">
        <is>
          <t>A IDEAL</t>
        </is>
      </c>
    </row>
    <row r="1642" hidden="1" s="180">
      <c r="A1642" s="17" t="n">
        <v>45726</v>
      </c>
      <c r="B1642" s="179" t="inlineStr">
        <is>
          <t>VALE ALIMENTAÇÃO REF. 02/2025 - VALE ALIMENTAÇÃO (100,00%);</t>
        </is>
      </c>
      <c r="C1642" s="8" t="n"/>
      <c r="D1642" s="8" t="n">
        <v>1710</v>
      </c>
      <c r="E1642" s="8" t="n">
        <v>-24929.40000000003</v>
      </c>
      <c r="F1642" s="213" t="inlineStr">
        <is>
          <t>VALE ALIMENTAÇÃO</t>
        </is>
      </c>
      <c r="G1642" s="172">
        <f>YEAR(A1642)</f>
        <v/>
      </c>
      <c r="H1642" s="214">
        <f>MONTH(A1642)</f>
        <v/>
      </c>
      <c r="I1642" s="179">
        <f>INDEX(mês[],Consolidado!H1642,2)</f>
        <v/>
      </c>
      <c r="J1642" s="179" t="inlineStr">
        <is>
          <t>ITAU</t>
        </is>
      </c>
      <c r="K1642" s="179" t="inlineStr">
        <is>
          <t>A IDEAL</t>
        </is>
      </c>
    </row>
    <row r="1643" hidden="1" s="180">
      <c r="A1643" s="17" t="n">
        <v>45726</v>
      </c>
      <c r="B1643" s="179" t="inlineStr">
        <is>
          <t>PEDRO MOURA BEZERRA - PIX 290.944.881-91 - LAVANDERIA (100,00%);</t>
        </is>
      </c>
      <c r="C1643" s="8" t="n"/>
      <c r="D1643" s="8" t="n">
        <v>805</v>
      </c>
      <c r="E1643" s="8" t="n">
        <v>-25734.40000000003</v>
      </c>
      <c r="F1643" s="213" t="inlineStr">
        <is>
          <t>LAVANDERIA</t>
        </is>
      </c>
      <c r="G1643" s="172">
        <f>YEAR(A1643)</f>
        <v/>
      </c>
      <c r="H1643" s="214">
        <f>MONTH(A1643)</f>
        <v/>
      </c>
      <c r="I1643" s="179">
        <f>INDEX(mês[],Consolidado!H1643,2)</f>
        <v/>
      </c>
      <c r="J1643" s="179" t="inlineStr">
        <is>
          <t>ITAU</t>
        </is>
      </c>
      <c r="K1643" s="179" t="inlineStr">
        <is>
          <t>A IDEAL</t>
        </is>
      </c>
    </row>
    <row r="1644" hidden="1" s="180">
      <c r="A1644" s="17" t="n">
        <v>45726</v>
      </c>
      <c r="B1644" s="179" t="inlineStr">
        <is>
          <t>CLEVELAND C. LUCENA JR - PIX 002.178.061-71 - GUINCHO  (100,00%);</t>
        </is>
      </c>
      <c r="C1644" s="8" t="n"/>
      <c r="D1644" s="8" t="n">
        <v>450</v>
      </c>
      <c r="E1644" s="8" t="n">
        <v>-26184.40000000003</v>
      </c>
      <c r="F1644" s="213" t="inlineStr">
        <is>
          <t xml:space="preserve">GUINCHO </t>
        </is>
      </c>
      <c r="G1644" s="172">
        <f>YEAR(A1644)</f>
        <v/>
      </c>
      <c r="H1644" s="214">
        <f>MONTH(A1644)</f>
        <v/>
      </c>
      <c r="I1644" s="179">
        <f>INDEX(mês[],Consolidado!H1644,2)</f>
        <v/>
      </c>
      <c r="J1644" s="179" t="inlineStr">
        <is>
          <t>ITAU</t>
        </is>
      </c>
      <c r="K1644" s="179" t="inlineStr">
        <is>
          <t>A IDEAL</t>
        </is>
      </c>
    </row>
    <row r="1645" hidden="1" s="180">
      <c r="A1645" s="17" t="n">
        <v>45726</v>
      </c>
      <c r="B1645" s="179" t="inlineStr">
        <is>
          <t>SINDICATO - SINDICATO  (100,00%);</t>
        </is>
      </c>
      <c r="C1645" s="8" t="n"/>
      <c r="D1645" s="8" t="n">
        <v>471.45</v>
      </c>
      <c r="E1645" s="8" t="n">
        <v>-26655.85000000003</v>
      </c>
      <c r="F1645" s="213" t="inlineStr">
        <is>
          <t xml:space="preserve">SINDICATO </t>
        </is>
      </c>
      <c r="G1645" s="172">
        <f>YEAR(A1645)</f>
        <v/>
      </c>
      <c r="H1645" s="214">
        <f>MONTH(A1645)</f>
        <v/>
      </c>
      <c r="I1645" s="179">
        <f>INDEX(mês[],Consolidado!H1645,2)</f>
        <v/>
      </c>
      <c r="J1645" s="179" t="inlineStr">
        <is>
          <t>ITAU</t>
        </is>
      </c>
      <c r="K1645" s="179" t="inlineStr">
        <is>
          <t>A IDEAL</t>
        </is>
      </c>
    </row>
    <row r="1646" hidden="1" s="180">
      <c r="A1646" s="17" t="n">
        <v>45726</v>
      </c>
      <c r="B1646" s="179" t="inlineStr">
        <is>
          <t>LEILA ELIAS DA SILVA - PIX (64) 9 8424-8021 - MOVEIS OBRAS  (100,00%);</t>
        </is>
      </c>
      <c r="C1646" s="8" t="n"/>
      <c r="D1646" s="8" t="n">
        <v>340</v>
      </c>
      <c r="E1646" s="8" t="n">
        <v>-26995.85000000003</v>
      </c>
      <c r="F1646" s="213" t="inlineStr">
        <is>
          <t xml:space="preserve">MOVEIS OBRAS </t>
        </is>
      </c>
      <c r="G1646" s="172">
        <f>YEAR(A1646)</f>
        <v/>
      </c>
      <c r="H1646" s="214">
        <f>MONTH(A1646)</f>
        <v/>
      </c>
      <c r="I1646" s="179">
        <f>INDEX(mês[],Consolidado!H1646,2)</f>
        <v/>
      </c>
      <c r="J1646" s="179" t="inlineStr">
        <is>
          <t>ITAU</t>
        </is>
      </c>
      <c r="K1646" s="179" t="inlineStr">
        <is>
          <t>A IDEAL</t>
        </is>
      </c>
    </row>
    <row r="1647" hidden="1" s="180">
      <c r="A1647" s="17" t="n">
        <v>45726</v>
      </c>
      <c r="B1647" s="179" t="inlineStr">
        <is>
          <t>MARIA DA FE VIDAL PASCOA - PIX 07.430.239/0004-93 - COMBUSTIVEL VEICULOS (100,00%);</t>
        </is>
      </c>
      <c r="C1647" s="8" t="n"/>
      <c r="D1647" s="8" t="n">
        <v>1000</v>
      </c>
      <c r="E1647" s="8" t="n">
        <v>-27995.85000000003</v>
      </c>
      <c r="F1647" s="213" t="inlineStr">
        <is>
          <t>COMBUSTIVEL VEICULOS</t>
        </is>
      </c>
      <c r="G1647" s="172">
        <f>YEAR(A1647)</f>
        <v/>
      </c>
      <c r="H1647" s="214">
        <f>MONTH(A1647)</f>
        <v/>
      </c>
      <c r="I1647" s="179">
        <f>INDEX(mês[],Consolidado!H1647,2)</f>
        <v/>
      </c>
      <c r="J1647" s="179" t="inlineStr">
        <is>
          <t>ITAU</t>
        </is>
      </c>
      <c r="K1647" s="179" t="inlineStr">
        <is>
          <t>A IDEAL</t>
        </is>
      </c>
    </row>
    <row r="1648" hidden="1" s="180">
      <c r="A1648" s="17" t="n">
        <v>45726</v>
      </c>
      <c r="B1648" s="179" t="inlineStr">
        <is>
          <t>TAG CAIXA REF. MÊS 02/2025 - PEDAGIOS  (100,00%);</t>
        </is>
      </c>
      <c r="C1648" s="8" t="n"/>
      <c r="D1648" s="8" t="n">
        <v>135.1</v>
      </c>
      <c r="E1648" s="8" t="n">
        <v>-28130.95000000003</v>
      </c>
      <c r="F1648" s="213" t="inlineStr">
        <is>
          <t xml:space="preserve">PEDAGIOS </t>
        </is>
      </c>
      <c r="G1648" s="172">
        <f>YEAR(A1648)</f>
        <v/>
      </c>
      <c r="H1648" s="214">
        <f>MONTH(A1648)</f>
        <v/>
      </c>
      <c r="I1648" s="179">
        <f>INDEX(mês[],Consolidado!H1648,2)</f>
        <v/>
      </c>
      <c r="J1648" s="179" t="inlineStr">
        <is>
          <t>ITAU</t>
        </is>
      </c>
      <c r="K1648" s="179" t="inlineStr">
        <is>
          <t>A IDEAL</t>
        </is>
      </c>
    </row>
    <row r="1649" hidden="1" s="180">
      <c r="A1649" s="17" t="n">
        <v>45726</v>
      </c>
      <c r="B1649" s="179" t="inlineStr">
        <is>
          <t>SEGUROS EFFA / IVECO - SEGUROS DE VEICULOS  (100,00%);</t>
        </is>
      </c>
      <c r="C1649" s="8" t="n"/>
      <c r="D1649" s="8" t="n">
        <v>690.1</v>
      </c>
      <c r="E1649" s="8" t="n">
        <v>-28821.05000000003</v>
      </c>
      <c r="F1649" s="213" t="inlineStr">
        <is>
          <t xml:space="preserve">SEGUROS DE VEICULOS </t>
        </is>
      </c>
      <c r="G1649" s="172">
        <f>YEAR(A1649)</f>
        <v/>
      </c>
      <c r="H1649" s="214">
        <f>MONTH(A1649)</f>
        <v/>
      </c>
      <c r="I1649" s="179">
        <f>INDEX(mês[],Consolidado!H1649,2)</f>
        <v/>
      </c>
      <c r="J1649" s="179" t="inlineStr">
        <is>
          <t>ITAU</t>
        </is>
      </c>
      <c r="K1649" s="179" t="inlineStr">
        <is>
          <t>A IDEAL</t>
        </is>
      </c>
    </row>
    <row r="1650" hidden="1" s="180">
      <c r="A1650" s="17" t="n">
        <v>45726</v>
      </c>
      <c r="B1650" s="179" t="inlineStr">
        <is>
          <t>REFEIÇÕES COLABORADORES - REFEIÇÕES COLABORADORES (100,00%);</t>
        </is>
      </c>
      <c r="C1650" s="8" t="n"/>
      <c r="D1650" s="8" t="n">
        <v>80</v>
      </c>
      <c r="E1650" s="8" t="n">
        <v>-28901.05000000003</v>
      </c>
      <c r="F1650" s="213" t="inlineStr">
        <is>
          <t>REFEIÇÕES COLABORADORES</t>
        </is>
      </c>
      <c r="G1650" s="172">
        <f>YEAR(A1650)</f>
        <v/>
      </c>
      <c r="H1650" s="214">
        <f>MONTH(A1650)</f>
        <v/>
      </c>
      <c r="I1650" s="179">
        <f>INDEX(mês[],Consolidado!H1650,2)</f>
        <v/>
      </c>
      <c r="J1650" s="179" t="inlineStr">
        <is>
          <t>ITAU</t>
        </is>
      </c>
      <c r="K1650" s="179" t="inlineStr">
        <is>
          <t>A IDEAL</t>
        </is>
      </c>
    </row>
    <row r="1651" hidden="1" s="180">
      <c r="A1651" s="17" t="n">
        <v>45726</v>
      </c>
      <c r="B1651" s="179" t="inlineStr">
        <is>
          <t>REFEIÇÕES COLABORADORES - REFEIÇÕES COLABORADORES (100,00%);</t>
        </is>
      </c>
      <c r="C1651" s="8" t="n"/>
      <c r="D1651" s="8" t="n">
        <v>80</v>
      </c>
      <c r="E1651" s="8" t="n">
        <v>-28981.05000000003</v>
      </c>
      <c r="F1651" s="213" t="inlineStr">
        <is>
          <t>REFEIÇÕES COLABORADORES</t>
        </is>
      </c>
      <c r="G1651" s="172">
        <f>YEAR(A1651)</f>
        <v/>
      </c>
      <c r="H1651" s="214">
        <f>MONTH(A1651)</f>
        <v/>
      </c>
      <c r="I1651" s="179">
        <f>INDEX(mês[],Consolidado!H1651,2)</f>
        <v/>
      </c>
      <c r="J1651" s="179" t="inlineStr">
        <is>
          <t>ITAU</t>
        </is>
      </c>
      <c r="K1651" s="179" t="inlineStr">
        <is>
          <t>A IDEAL</t>
        </is>
      </c>
    </row>
    <row r="1652" hidden="1" s="180">
      <c r="A1652" s="17" t="n">
        <v>45726</v>
      </c>
      <c r="B1652" s="179" t="inlineStr">
        <is>
          <t>VISTORIA OROCH - CUSTOS E GUIAS DE TRANSFERENCIA VEICULOS (100,00%);</t>
        </is>
      </c>
      <c r="C1652" s="8" t="n"/>
      <c r="D1652" s="8" t="n">
        <v>108</v>
      </c>
      <c r="E1652" s="8" t="n">
        <v>-29089.05000000003</v>
      </c>
      <c r="F1652" s="213" t="inlineStr">
        <is>
          <t>CUSTOS E GUIAS DE TRANSFERENCIA VEICULOS</t>
        </is>
      </c>
      <c r="G1652" s="172">
        <f>YEAR(A1652)</f>
        <v/>
      </c>
      <c r="H1652" s="214">
        <f>MONTH(A1652)</f>
        <v/>
      </c>
      <c r="I1652" s="179">
        <f>INDEX(mês[],Consolidado!H1652,2)</f>
        <v/>
      </c>
      <c r="J1652" s="179" t="inlineStr">
        <is>
          <t>ITAU</t>
        </is>
      </c>
      <c r="K1652" s="179" t="inlineStr">
        <is>
          <t>A IDEAL</t>
        </is>
      </c>
    </row>
    <row r="1653" hidden="1" s="180">
      <c r="A1653" s="17" t="n">
        <v>45726</v>
      </c>
      <c r="B1653" s="179" t="inlineStr">
        <is>
          <t>MAURO J. MACEDO - PIX Josemacedo2412@gmail.com - SERVIÇO PLOTAGEM / ADESIVO / PLACAS / CRACHAS  (100,00%);</t>
        </is>
      </c>
      <c r="C1653" s="8" t="n"/>
      <c r="D1653" s="8" t="n">
        <v>650</v>
      </c>
      <c r="E1653" s="8" t="n">
        <v>-29739.05000000003</v>
      </c>
      <c r="F1653" s="213" t="inlineStr">
        <is>
          <t xml:space="preserve">SERVIÇO PLOTAGEM / ADESIVO / PLACAS / CRACHAS </t>
        </is>
      </c>
      <c r="G1653" s="172">
        <f>YEAR(A1653)</f>
        <v/>
      </c>
      <c r="H1653" s="214">
        <f>MONTH(A1653)</f>
        <v/>
      </c>
      <c r="I1653" s="179">
        <f>INDEX(mês[],Consolidado!H1653,2)</f>
        <v/>
      </c>
      <c r="J1653" s="179" t="inlineStr">
        <is>
          <t>ITAU</t>
        </is>
      </c>
      <c r="K1653" s="179" t="inlineStr">
        <is>
          <t>A IDEAL</t>
        </is>
      </c>
    </row>
    <row r="1654" hidden="1" s="180">
      <c r="A1654" s="17" t="n">
        <v>45726</v>
      </c>
      <c r="B1654" s="179" t="inlineStr">
        <is>
          <t>UBER MOACIR BERNARDO - PIX (62) 9 9179-6006 - SERVIÇO MOTOBOY / UBER  (100,00%);</t>
        </is>
      </c>
      <c r="C1654" s="8" t="n"/>
      <c r="D1654" s="8" t="n">
        <v>80</v>
      </c>
      <c r="E1654" s="8" t="n">
        <v>-29819.05000000003</v>
      </c>
      <c r="F1654" s="213" t="inlineStr">
        <is>
          <t xml:space="preserve">SERVIÇO MOTOBOY / UBER </t>
        </is>
      </c>
      <c r="G1654" s="172">
        <f>YEAR(A1654)</f>
        <v/>
      </c>
      <c r="H1654" s="214">
        <f>MONTH(A1654)</f>
        <v/>
      </c>
      <c r="I1654" s="179">
        <f>INDEX(mês[],Consolidado!H1654,2)</f>
        <v/>
      </c>
      <c r="J1654" s="179" t="inlineStr">
        <is>
          <t>ITAU</t>
        </is>
      </c>
      <c r="K1654" s="179" t="inlineStr">
        <is>
          <t>A IDEAL</t>
        </is>
      </c>
    </row>
    <row r="1655" hidden="1" s="180">
      <c r="A1655" s="17" t="n">
        <v>45726</v>
      </c>
      <c r="B1655" s="179" t="inlineStr">
        <is>
          <t>ENCOMENTA EPEIS - COMPUTADOR E CARTAO VA - FRETE TRANSPORTADORA (100,00%);</t>
        </is>
      </c>
      <c r="C1655" s="8" t="n"/>
      <c r="D1655" s="8" t="n">
        <v>630</v>
      </c>
      <c r="E1655" s="8" t="n">
        <v>-30449.05000000003</v>
      </c>
      <c r="F1655" s="213" t="inlineStr">
        <is>
          <t>FRETE TRANSPORTADORA</t>
        </is>
      </c>
      <c r="G1655" s="172">
        <f>YEAR(A1655)</f>
        <v/>
      </c>
      <c r="H1655" s="214">
        <f>MONTH(A1655)</f>
        <v/>
      </c>
      <c r="I1655" s="179">
        <f>INDEX(mês[],Consolidado!H1655,2)</f>
        <v/>
      </c>
      <c r="J1655" s="179" t="inlineStr">
        <is>
          <t>ITAU</t>
        </is>
      </c>
      <c r="K1655" s="179" t="inlineStr">
        <is>
          <t>A IDEAL</t>
        </is>
      </c>
    </row>
    <row r="1656" hidden="1" s="180">
      <c r="A1656" s="17" t="n">
        <v>45726</v>
      </c>
      <c r="B1656" s="179" t="inlineStr">
        <is>
          <t>TACÓGRAFO ÔNIBUS SCANER - MANUTENÇÃO/PEÇAS  VEICULOS (100,00%);</t>
        </is>
      </c>
      <c r="C1656" s="8" t="n"/>
      <c r="D1656" s="8" t="n">
        <v>2750</v>
      </c>
      <c r="E1656" s="8" t="n">
        <v>-33199.05000000003</v>
      </c>
      <c r="F1656" s="213" t="inlineStr">
        <is>
          <t>MANUTENÇÃO/PEÇAS  VEICULOS</t>
        </is>
      </c>
      <c r="G1656" s="172">
        <f>YEAR(A1656)</f>
        <v/>
      </c>
      <c r="H1656" s="214">
        <f>MONTH(A1656)</f>
        <v/>
      </c>
      <c r="I1656" s="179">
        <f>INDEX(mês[],Consolidado!H1656,2)</f>
        <v/>
      </c>
      <c r="J1656" s="179" t="inlineStr">
        <is>
          <t>ITAU</t>
        </is>
      </c>
      <c r="K1656" s="179" t="inlineStr">
        <is>
          <t>A IDEAL</t>
        </is>
      </c>
    </row>
    <row r="1657" hidden="1" s="180">
      <c r="A1657" s="17" t="n">
        <v>45726</v>
      </c>
      <c r="B1657" s="179" t="inlineStr">
        <is>
          <t>SINDICATO - SINDICATO  (100,00%);</t>
        </is>
      </c>
      <c r="C1657" s="8" t="n"/>
      <c r="D1657" s="8" t="n">
        <v>1018.78</v>
      </c>
      <c r="E1657" s="8" t="n">
        <v>-34217.83000000003</v>
      </c>
      <c r="F1657" s="213" t="inlineStr">
        <is>
          <t xml:space="preserve">SINDICATO </t>
        </is>
      </c>
      <c r="G1657" s="172">
        <f>YEAR(A1657)</f>
        <v/>
      </c>
      <c r="H1657" s="214">
        <f>MONTH(A1657)</f>
        <v/>
      </c>
      <c r="I1657" s="179">
        <f>INDEX(mês[],Consolidado!H1657,2)</f>
        <v/>
      </c>
      <c r="J1657" s="179" t="inlineStr">
        <is>
          <t>ITAU</t>
        </is>
      </c>
      <c r="K1657" s="179" t="inlineStr">
        <is>
          <t>A IDEAL</t>
        </is>
      </c>
    </row>
    <row r="1658" hidden="1" s="180">
      <c r="A1658" s="17" t="n">
        <v>45726</v>
      </c>
      <c r="B1658" s="179" t="inlineStr">
        <is>
          <t>FOLHA PGTO REF. MÊS 02/2025 - SALARIO (100,00%);</t>
        </is>
      </c>
      <c r="C1658" s="8" t="n"/>
      <c r="D1658" s="8" t="n">
        <v>43870.28</v>
      </c>
      <c r="E1658" s="8" t="n">
        <v>-78088.11000000003</v>
      </c>
      <c r="F1658" s="213" t="inlineStr">
        <is>
          <t>SALARIO</t>
        </is>
      </c>
      <c r="G1658" s="172">
        <f>YEAR(A1658)</f>
        <v/>
      </c>
      <c r="H1658" s="214">
        <f>MONTH(A1658)</f>
        <v/>
      </c>
      <c r="I1658" s="179">
        <f>INDEX(mês[],Consolidado!H1658,2)</f>
        <v/>
      </c>
      <c r="J1658" s="179" t="inlineStr">
        <is>
          <t>ITAU</t>
        </is>
      </c>
      <c r="K1658" s="179" t="inlineStr">
        <is>
          <t>A IDEAL</t>
        </is>
      </c>
    </row>
    <row r="1659" hidden="1" s="180">
      <c r="A1659" s="17" t="n">
        <v>45726</v>
      </c>
      <c r="B1659" s="179" t="inlineStr">
        <is>
          <t>SALARIO EXTRAORDINARIO INSS - SALARIO (100,00%);</t>
        </is>
      </c>
      <c r="C1659" s="8" t="n"/>
      <c r="D1659" s="8" t="n">
        <v>702.23</v>
      </c>
      <c r="E1659" s="8" t="n">
        <v>-78790.34000000003</v>
      </c>
      <c r="F1659" s="213" t="inlineStr">
        <is>
          <t>SALARIO</t>
        </is>
      </c>
      <c r="G1659" s="172">
        <f>YEAR(A1659)</f>
        <v/>
      </c>
      <c r="H1659" s="214">
        <f>MONTH(A1659)</f>
        <v/>
      </c>
      <c r="I1659" s="179">
        <f>INDEX(mês[],Consolidado!H1659,2)</f>
        <v/>
      </c>
      <c r="J1659" s="179" t="inlineStr">
        <is>
          <t>ITAU</t>
        </is>
      </c>
      <c r="K1659" s="179" t="inlineStr">
        <is>
          <t>A IDEAL</t>
        </is>
      </c>
    </row>
    <row r="1660" hidden="1" s="180">
      <c r="A1660" s="17" t="n">
        <v>45726</v>
      </c>
      <c r="B1660" s="179" t="inlineStr">
        <is>
          <t>TRANSFERENCIA ENTRE BANCOS CEF X ITAÚ - Transferência entre Bancos (100,00%);</t>
        </is>
      </c>
      <c r="C1660" s="8" t="n">
        <v>100000</v>
      </c>
      <c r="E1660" s="8" t="n">
        <v>21209.65999999997</v>
      </c>
      <c r="F1660" s="213" t="inlineStr">
        <is>
          <t>Transferência Recebida</t>
        </is>
      </c>
      <c r="G1660" s="172">
        <f>YEAR(A1660)</f>
        <v/>
      </c>
      <c r="H1660" s="214">
        <f>MONTH(A1660)</f>
        <v/>
      </c>
      <c r="I1660" s="179">
        <f>INDEX(mês[],Consolidado!H1660,2)</f>
        <v/>
      </c>
      <c r="J1660" s="179" t="inlineStr">
        <is>
          <t>ITAU</t>
        </is>
      </c>
      <c r="K1660" s="179" t="inlineStr">
        <is>
          <t>A IDEAL</t>
        </is>
      </c>
    </row>
    <row r="1661" hidden="1" s="180">
      <c r="A1661" s="17" t="n">
        <v>45726</v>
      </c>
      <c r="B1661" s="179" t="inlineStr">
        <is>
          <t>TRANSFERÊNCIA ENTRE BANCOS ITAÚ X SAFRA - Transferência entre Bancos (100,00%);</t>
        </is>
      </c>
      <c r="C1661" s="8" t="n"/>
      <c r="D1661" s="8" t="n">
        <v>3184.37</v>
      </c>
      <c r="E1661" s="8" t="n">
        <v>18025.28999999998</v>
      </c>
      <c r="F1661" s="213" t="inlineStr">
        <is>
          <t>Transferência Emitida</t>
        </is>
      </c>
      <c r="G1661" s="172">
        <f>YEAR(A1661)</f>
        <v/>
      </c>
      <c r="H1661" s="214">
        <f>MONTH(A1661)</f>
        <v/>
      </c>
      <c r="I1661" s="179">
        <f>INDEX(mês[],Consolidado!H1661,2)</f>
        <v/>
      </c>
      <c r="J1661" s="179" t="inlineStr">
        <is>
          <t>ITAU</t>
        </is>
      </c>
      <c r="K1661" s="179" t="inlineStr">
        <is>
          <t>A IDEAL</t>
        </is>
      </c>
    </row>
    <row r="1662" hidden="1" s="180">
      <c r="A1662" s="17" t="n">
        <v>45726</v>
      </c>
      <c r="B1662" s="179" t="inlineStr">
        <is>
          <t>BM 27 ROTINA RAPALLO - Recebimento de Clientes (100,00%);</t>
        </is>
      </c>
      <c r="C1662" s="8" t="n">
        <v>17418.79</v>
      </c>
      <c r="E1662" s="8" t="n">
        <v>35444.07999999997</v>
      </c>
      <c r="F1662" s="213" t="inlineStr">
        <is>
          <t>Recebimento de Clientes</t>
        </is>
      </c>
      <c r="G1662" s="172">
        <f>YEAR(A1662)</f>
        <v/>
      </c>
      <c r="H1662" s="214">
        <f>MONTH(A1662)</f>
        <v/>
      </c>
      <c r="I1662" s="179">
        <f>INDEX(mês[],Consolidado!H1662,2)</f>
        <v/>
      </c>
      <c r="J1662" s="179" t="inlineStr">
        <is>
          <t>ITAU</t>
        </is>
      </c>
      <c r="K1662" s="179" t="inlineStr">
        <is>
          <t>A IDEAL</t>
        </is>
      </c>
    </row>
    <row r="1663" hidden="1" s="180">
      <c r="A1663" s="17" t="n">
        <v>45726</v>
      </c>
      <c r="B1663" s="179" t="inlineStr">
        <is>
          <t>BM 19 ROTINA BRENDA NATAL - Recebimento de Clientes (100,00%);</t>
        </is>
      </c>
      <c r="C1663" s="8" t="n">
        <v>36181.83</v>
      </c>
      <c r="E1663" s="8" t="n">
        <v>71625.90999999997</v>
      </c>
      <c r="F1663" s="213" t="inlineStr">
        <is>
          <t>Recebimento de Clientes</t>
        </is>
      </c>
      <c r="G1663" s="172">
        <f>YEAR(A1663)</f>
        <v/>
      </c>
      <c r="H1663" s="214">
        <f>MONTH(A1663)</f>
        <v/>
      </c>
      <c r="I1663" s="179">
        <f>INDEX(mês[],Consolidado!H1663,2)</f>
        <v/>
      </c>
      <c r="J1663" s="179" t="inlineStr">
        <is>
          <t>ITAU</t>
        </is>
      </c>
      <c r="K1663" s="179" t="inlineStr">
        <is>
          <t>A IDEAL</t>
        </is>
      </c>
    </row>
    <row r="1664" hidden="1" s="180">
      <c r="A1664" s="17" t="n">
        <v>45726</v>
      </c>
      <c r="B1664" s="179" t="inlineStr">
        <is>
          <t>RIBEIRO REMOÇÕES LEVES - PIX (64) 9 9671-3849 - FRETE MATERIAIS E EQUIPAMENTOS (100,00%);</t>
        </is>
      </c>
      <c r="C1664" s="8" t="n"/>
      <c r="D1664" s="8" t="n">
        <v>500</v>
      </c>
      <c r="E1664" s="8" t="n">
        <v>71125.90999999997</v>
      </c>
      <c r="F1664" s="213" t="inlineStr">
        <is>
          <t>FRETE MATERIAIS E EQUIPAMENTOS</t>
        </is>
      </c>
      <c r="G1664" s="172">
        <f>YEAR(A1664)</f>
        <v/>
      </c>
      <c r="H1664" s="214">
        <f>MONTH(A1664)</f>
        <v/>
      </c>
      <c r="I1664" s="179">
        <f>INDEX(mês[],Consolidado!H1664,2)</f>
        <v/>
      </c>
      <c r="J1664" s="179" t="inlineStr">
        <is>
          <t>ITAU</t>
        </is>
      </c>
      <c r="K1664" s="179" t="inlineStr">
        <is>
          <t>A IDEAL</t>
        </is>
      </c>
    </row>
    <row r="1665" hidden="1" s="180">
      <c r="A1665" s="17" t="n">
        <v>45726</v>
      </c>
      <c r="B1665" s="179" t="inlineStr">
        <is>
          <t>PLANO DE SAÚDE REF. MÊS 03/2025 - PLANO DE SAUDE  (100,00%);</t>
        </is>
      </c>
      <c r="C1665" s="8" t="n"/>
      <c r="D1665" s="8" t="n">
        <v>1278.78</v>
      </c>
      <c r="E1665" s="8" t="n">
        <v>69847.12999999998</v>
      </c>
      <c r="F1665" s="213" t="inlineStr">
        <is>
          <t xml:space="preserve">PLANO DE SAUDE </t>
        </is>
      </c>
      <c r="G1665" s="172">
        <f>YEAR(A1665)</f>
        <v/>
      </c>
      <c r="H1665" s="214">
        <f>MONTH(A1665)</f>
        <v/>
      </c>
      <c r="I1665" s="179">
        <f>INDEX(mês[],Consolidado!H1665,2)</f>
        <v/>
      </c>
      <c r="J1665" s="179" t="inlineStr">
        <is>
          <t>ITAU</t>
        </is>
      </c>
      <c r="K1665" s="179" t="inlineStr">
        <is>
          <t>A IDEAL</t>
        </is>
      </c>
    </row>
    <row r="1666" hidden="1" s="180">
      <c r="A1666" s="17" t="n">
        <v>45726</v>
      </c>
      <c r="B1666" s="179" t="inlineStr">
        <is>
          <t>40 VALE REFEIÇÕES - REFEIÇÕES COLABORADORES (100,00%);</t>
        </is>
      </c>
      <c r="C1666" s="8" t="n"/>
      <c r="D1666" s="8" t="n">
        <v>1020</v>
      </c>
      <c r="E1666" s="8" t="n">
        <v>68827.12999999998</v>
      </c>
      <c r="F1666" s="213" t="inlineStr">
        <is>
          <t>REFEIÇÕES COLABORADORES</t>
        </is>
      </c>
      <c r="G1666" s="172">
        <f>YEAR(A1666)</f>
        <v/>
      </c>
      <c r="H1666" s="214">
        <f>MONTH(A1666)</f>
        <v/>
      </c>
      <c r="I1666" s="179">
        <f>INDEX(mês[],Consolidado!H1666,2)</f>
        <v/>
      </c>
      <c r="J1666" s="179" t="inlineStr">
        <is>
          <t>ITAU</t>
        </is>
      </c>
      <c r="K1666" s="179" t="inlineStr">
        <is>
          <t>A IDEAL</t>
        </is>
      </c>
    </row>
    <row r="1667" hidden="1" s="180">
      <c r="A1667" s="17" t="n">
        <v>45726</v>
      </c>
      <c r="B1667" s="179" t="inlineStr">
        <is>
          <t>VALE ALIMENTAÇÃO REF. 02/2025 - VALE ALIMENTAÇÃO (100,00%);</t>
        </is>
      </c>
      <c r="C1667" s="8" t="n"/>
      <c r="D1667" s="8" t="n">
        <v>2867.22</v>
      </c>
      <c r="E1667" s="8" t="n">
        <v>65959.90999999997</v>
      </c>
      <c r="F1667" s="213" t="inlineStr">
        <is>
          <t>VALE ALIMENTAÇÃO</t>
        </is>
      </c>
      <c r="G1667" s="172">
        <f>YEAR(A1667)</f>
        <v/>
      </c>
      <c r="H1667" s="214">
        <f>MONTH(A1667)</f>
        <v/>
      </c>
      <c r="I1667" s="179">
        <f>INDEX(mês[],Consolidado!H1667,2)</f>
        <v/>
      </c>
      <c r="J1667" s="179" t="inlineStr">
        <is>
          <t>ITAU</t>
        </is>
      </c>
      <c r="K1667" s="179" t="inlineStr">
        <is>
          <t>A IDEAL</t>
        </is>
      </c>
    </row>
    <row r="1668" hidden="1" s="180">
      <c r="A1668" s="17" t="n">
        <v>45727</v>
      </c>
      <c r="B1668" s="179" t="inlineStr">
        <is>
          <t>PROCESSO TRABALHISTA ROBSON SANTIAGO DOS SANTOS - GUIAS TRABALHISTAS E PROCESSO (100,00%);</t>
        </is>
      </c>
      <c r="C1668" s="8" t="n"/>
      <c r="D1668" s="8" t="n">
        <v>3195.64</v>
      </c>
      <c r="E1668" s="8" t="n">
        <v>62764.26999999997</v>
      </c>
      <c r="F1668" s="213" t="inlineStr">
        <is>
          <t>Processos Trabalhistas</t>
        </is>
      </c>
      <c r="G1668" s="172">
        <f>YEAR(A1668)</f>
        <v/>
      </c>
      <c r="H1668" s="214">
        <f>MONTH(A1668)</f>
        <v/>
      </c>
      <c r="I1668" s="179">
        <f>INDEX(mês[],Consolidado!H1668,2)</f>
        <v/>
      </c>
      <c r="J1668" s="179" t="inlineStr">
        <is>
          <t>ITAU</t>
        </is>
      </c>
      <c r="K1668" s="179" t="inlineStr">
        <is>
          <t>A IDEAL</t>
        </is>
      </c>
    </row>
    <row r="1669" hidden="1" s="180">
      <c r="A1669" s="17" t="n">
        <v>45727</v>
      </c>
      <c r="B1669" s="179" t="inlineStr">
        <is>
          <t>RODINHAS DA MAQUINA DE HIDROJATO - MANUTENÇÃO/PEÇAS MAQUINAS E EQUIPAMENTOS (100,00%);</t>
        </is>
      </c>
      <c r="C1669" s="8" t="n"/>
      <c r="D1669" s="8" t="n">
        <v>390</v>
      </c>
      <c r="E1669" s="8" t="n">
        <v>62374.26999999997</v>
      </c>
      <c r="F1669" s="213" t="inlineStr">
        <is>
          <t>MANUTENÇÃO/PEÇAS MAQUINAS E EQUIPAMENTOS</t>
        </is>
      </c>
      <c r="G1669" s="172">
        <f>YEAR(A1669)</f>
        <v/>
      </c>
      <c r="H1669" s="214">
        <f>MONTH(A1669)</f>
        <v/>
      </c>
      <c r="I1669" s="179">
        <f>INDEX(mês[],Consolidado!H1669,2)</f>
        <v/>
      </c>
      <c r="J1669" s="179" t="inlineStr">
        <is>
          <t>ITAU</t>
        </is>
      </c>
      <c r="K1669" s="179" t="inlineStr">
        <is>
          <t>A IDEAL</t>
        </is>
      </c>
    </row>
    <row r="1670" hidden="1" s="180">
      <c r="A1670" s="17" t="n">
        <v>45727</v>
      </c>
      <c r="B1670" s="179" t="inlineStr">
        <is>
          <t>COMBUSTIVEL - COMBUSTIVEL VEICULOS (100,00%);</t>
        </is>
      </c>
      <c r="C1670" s="8" t="n"/>
      <c r="D1670" s="8" t="n">
        <v>50</v>
      </c>
      <c r="E1670" s="8" t="n">
        <v>62324.26999999997</v>
      </c>
      <c r="F1670" s="213" t="inlineStr">
        <is>
          <t>COMBUSTIVEL VEICULOS</t>
        </is>
      </c>
      <c r="G1670" s="172">
        <f>YEAR(A1670)</f>
        <v/>
      </c>
      <c r="H1670" s="214">
        <f>MONTH(A1670)</f>
        <v/>
      </c>
      <c r="I1670" s="179">
        <f>INDEX(mês[],Consolidado!H1670,2)</f>
        <v/>
      </c>
      <c r="J1670" s="179" t="inlineStr">
        <is>
          <t>ITAU</t>
        </is>
      </c>
      <c r="K1670" s="179" t="inlineStr">
        <is>
          <t>A IDEAL</t>
        </is>
      </c>
    </row>
    <row r="1671" hidden="1" s="180">
      <c r="A1671" s="17" t="n">
        <v>45727</v>
      </c>
      <c r="B1671" s="179" t="inlineStr">
        <is>
          <t>LOCAÇÃO CONTEINER - LOCAÇÃO CONTAINER  (100,00%);</t>
        </is>
      </c>
      <c r="C1671" s="8" t="n"/>
      <c r="D1671" s="8" t="n">
        <v>444.88</v>
      </c>
      <c r="E1671" s="8" t="n">
        <v>61879.38999999998</v>
      </c>
      <c r="F1671" s="213" t="inlineStr">
        <is>
          <t xml:space="preserve">LOCAÇÃO CONTAINER </t>
        </is>
      </c>
      <c r="G1671" s="172">
        <f>YEAR(A1671)</f>
        <v/>
      </c>
      <c r="H1671" s="214">
        <f>MONTH(A1671)</f>
        <v/>
      </c>
      <c r="I1671" s="179">
        <f>INDEX(mês[],Consolidado!H1671,2)</f>
        <v/>
      </c>
      <c r="J1671" s="179" t="inlineStr">
        <is>
          <t>ITAU</t>
        </is>
      </c>
      <c r="K1671" s="179" t="inlineStr">
        <is>
          <t>A IDEAL</t>
        </is>
      </c>
    </row>
    <row r="1672" hidden="1" s="180">
      <c r="A1672" s="17" t="n">
        <v>45727</v>
      </c>
      <c r="B1672" s="179" t="inlineStr">
        <is>
          <t>CONTA DE ENERGIA REF 12/2024 - ENERGIA ALOJAMENTO (100,00%);</t>
        </is>
      </c>
      <c r="C1672" s="8" t="n"/>
      <c r="D1672" s="8" t="n">
        <v>323.15</v>
      </c>
      <c r="E1672" s="8" t="n">
        <v>61556.23999999998</v>
      </c>
      <c r="F1672" s="213" t="inlineStr">
        <is>
          <t>ENERGIA ALOJAMENTO</t>
        </is>
      </c>
      <c r="G1672" s="172">
        <f>YEAR(A1672)</f>
        <v/>
      </c>
      <c r="H1672" s="214">
        <f>MONTH(A1672)</f>
        <v/>
      </c>
      <c r="I1672" s="179">
        <f>INDEX(mês[],Consolidado!H1672,2)</f>
        <v/>
      </c>
      <c r="J1672" s="179" t="inlineStr">
        <is>
          <t>ITAU</t>
        </is>
      </c>
      <c r="K1672" s="179" t="inlineStr">
        <is>
          <t>A IDEAL</t>
        </is>
      </c>
    </row>
    <row r="1673" hidden="1" s="180">
      <c r="A1673" s="17" t="n">
        <v>45727</v>
      </c>
      <c r="B1673" s="179" t="inlineStr">
        <is>
          <t>REFEIÇÃO COLABORADORES - REFEIÇÕES COLABORADORES (100,00%);</t>
        </is>
      </c>
      <c r="C1673" s="8" t="n"/>
      <c r="D1673" s="8" t="n">
        <v>80</v>
      </c>
      <c r="E1673" s="8" t="n">
        <v>61476.23999999998</v>
      </c>
      <c r="F1673" s="213" t="inlineStr">
        <is>
          <t>REFEIÇÕES COLABORADORES</t>
        </is>
      </c>
      <c r="G1673" s="172">
        <f>YEAR(A1673)</f>
        <v/>
      </c>
      <c r="H1673" s="214">
        <f>MONTH(A1673)</f>
        <v/>
      </c>
      <c r="I1673" s="179">
        <f>INDEX(mês[],Consolidado!H1673,2)</f>
        <v/>
      </c>
      <c r="J1673" s="179" t="inlineStr">
        <is>
          <t>ITAU</t>
        </is>
      </c>
      <c r="K1673" s="179" t="inlineStr">
        <is>
          <t>A IDEAL</t>
        </is>
      </c>
    </row>
    <row r="1674" hidden="1" s="180">
      <c r="A1674" s="17" t="n">
        <v>45727</v>
      </c>
      <c r="B1674" s="179" t="inlineStr">
        <is>
          <t>COMBUSTIVEL MARCOS EXAMES - COMBUSTIVEL VEICULOS (100,00%);</t>
        </is>
      </c>
      <c r="C1674" s="8" t="n"/>
      <c r="D1674" s="8" t="n">
        <v>40</v>
      </c>
      <c r="E1674" s="8" t="n">
        <v>61436.23999999998</v>
      </c>
      <c r="F1674" s="213" t="inlineStr">
        <is>
          <t>COMBUSTIVEL VEICULOS</t>
        </is>
      </c>
      <c r="G1674" s="172">
        <f>YEAR(A1674)</f>
        <v/>
      </c>
      <c r="H1674" s="214">
        <f>MONTH(A1674)</f>
        <v/>
      </c>
      <c r="I1674" s="179">
        <f>INDEX(mês[],Consolidado!H1674,2)</f>
        <v/>
      </c>
      <c r="J1674" s="179" t="inlineStr">
        <is>
          <t>ITAU</t>
        </is>
      </c>
      <c r="K1674" s="179" t="inlineStr">
        <is>
          <t>A IDEAL</t>
        </is>
      </c>
    </row>
    <row r="1675" hidden="1" s="180">
      <c r="A1675" s="17" t="n">
        <v>45727</v>
      </c>
      <c r="B1675" s="179" t="inlineStr">
        <is>
          <t>CAMINHÃO GUINCHO P/ RETIRADA COMPRESSOR - GUINCHO  (100,00%);</t>
        </is>
      </c>
      <c r="C1675" s="8" t="n"/>
      <c r="D1675" s="8" t="n">
        <v>800</v>
      </c>
      <c r="E1675" s="8" t="n">
        <v>60636.23999999998</v>
      </c>
      <c r="F1675" s="213" t="inlineStr">
        <is>
          <t xml:space="preserve">GUINCHO </t>
        </is>
      </c>
      <c r="G1675" s="172">
        <f>YEAR(A1675)</f>
        <v/>
      </c>
      <c r="H1675" s="214">
        <f>MONTH(A1675)</f>
        <v/>
      </c>
      <c r="I1675" s="179">
        <f>INDEX(mês[],Consolidado!H1675,2)</f>
        <v/>
      </c>
      <c r="J1675" s="179" t="inlineStr">
        <is>
          <t>ITAU</t>
        </is>
      </c>
      <c r="K1675" s="179" t="inlineStr">
        <is>
          <t>A IDEAL</t>
        </is>
      </c>
    </row>
    <row r="1676" hidden="1" s="180">
      <c r="A1676" s="17" t="n">
        <v>45727</v>
      </c>
      <c r="B1676" s="179" t="inlineStr">
        <is>
          <t>ARMARIO 12 PORTAS E ARMARIO 41 P/ OBRA - MATERIAS DE ESCRITORIO / PAPELARIA  (100,00%);</t>
        </is>
      </c>
      <c r="C1676" s="8" t="n"/>
      <c r="D1676" s="8" t="n">
        <v>2600</v>
      </c>
      <c r="E1676" s="8" t="n">
        <v>58036.23999999998</v>
      </c>
      <c r="F1676" s="213" t="inlineStr">
        <is>
          <t xml:space="preserve">MATERIAS DE ESCRITORIO / PAPELARIA </t>
        </is>
      </c>
      <c r="G1676" s="172">
        <f>YEAR(A1676)</f>
        <v/>
      </c>
      <c r="H1676" s="214">
        <f>MONTH(A1676)</f>
        <v/>
      </c>
      <c r="I1676" s="179">
        <f>INDEX(mês[],Consolidado!H1676,2)</f>
        <v/>
      </c>
      <c r="J1676" s="179" t="inlineStr">
        <is>
          <t>ITAU</t>
        </is>
      </c>
      <c r="K1676" s="179" t="inlineStr">
        <is>
          <t>A IDEAL</t>
        </is>
      </c>
    </row>
    <row r="1677" hidden="1" s="180">
      <c r="A1677" s="17" t="n">
        <v>45727</v>
      </c>
      <c r="B1677" s="179" t="inlineStr">
        <is>
          <t>ENERGIA ADM TRINDADE - ENERGIA ADM (100,00%);</t>
        </is>
      </c>
      <c r="C1677" s="8" t="n"/>
      <c r="D1677" s="8" t="n">
        <v>125.59</v>
      </c>
      <c r="E1677" s="8" t="n">
        <v>57910.64999999998</v>
      </c>
      <c r="F1677" s="213" t="inlineStr">
        <is>
          <t>ENERGIA ADM</t>
        </is>
      </c>
      <c r="G1677" s="172">
        <f>YEAR(A1677)</f>
        <v/>
      </c>
      <c r="H1677" s="214">
        <f>MONTH(A1677)</f>
        <v/>
      </c>
      <c r="I1677" s="179">
        <f>INDEX(mês[],Consolidado!H1677,2)</f>
        <v/>
      </c>
      <c r="J1677" s="179" t="inlineStr">
        <is>
          <t>ITAU</t>
        </is>
      </c>
      <c r="K1677" s="179" t="inlineStr">
        <is>
          <t>A IDEAL</t>
        </is>
      </c>
    </row>
    <row r="1678" hidden="1" s="180">
      <c r="A1678" s="17" t="n">
        <v>45727</v>
      </c>
      <c r="B1678" s="179" t="inlineStr">
        <is>
          <t>RUA 402 Nº 916 CASA 02 BAIRRO PORTAL NORTE - ENERGIA ALOJAMENTO (100,00%);</t>
        </is>
      </c>
      <c r="C1678" s="8" t="n"/>
      <c r="D1678" s="8" t="n">
        <v>122.15</v>
      </c>
      <c r="E1678" s="8" t="n">
        <v>57788.49999999998</v>
      </c>
      <c r="F1678" s="213" t="inlineStr">
        <is>
          <t>ENERGIA ALOJAMENTO</t>
        </is>
      </c>
      <c r="G1678" s="172">
        <f>YEAR(A1678)</f>
        <v/>
      </c>
      <c r="H1678" s="214">
        <f>MONTH(A1678)</f>
        <v/>
      </c>
      <c r="I1678" s="179">
        <f>INDEX(mês[],Consolidado!H1678,2)</f>
        <v/>
      </c>
      <c r="J1678" s="179" t="inlineStr">
        <is>
          <t>ITAU</t>
        </is>
      </c>
      <c r="K1678" s="179" t="inlineStr">
        <is>
          <t>A IDEAL</t>
        </is>
      </c>
    </row>
    <row r="1679" hidden="1" s="180">
      <c r="A1679" s="17" t="n">
        <v>45727</v>
      </c>
      <c r="B1679" s="179" t="inlineStr">
        <is>
          <t>SUSPENSÃO DO ÔNIBUS IVECO - MANUTENÇÃO/PEÇAS  VEICULOS (100,00%);</t>
        </is>
      </c>
      <c r="C1679" s="8" t="n"/>
      <c r="D1679" s="8" t="n">
        <v>800</v>
      </c>
      <c r="E1679" s="8" t="n">
        <v>56988.49999999998</v>
      </c>
      <c r="F1679" s="213" t="inlineStr">
        <is>
          <t>MANUTENÇÃO/PEÇAS  VEICULOS</t>
        </is>
      </c>
      <c r="G1679" s="172">
        <f>YEAR(A1679)</f>
        <v/>
      </c>
      <c r="H1679" s="214">
        <f>MONTH(A1679)</f>
        <v/>
      </c>
      <c r="I1679" s="179">
        <f>INDEX(mês[],Consolidado!H1679,2)</f>
        <v/>
      </c>
      <c r="J1679" s="179" t="inlineStr">
        <is>
          <t>ITAU</t>
        </is>
      </c>
      <c r="K1679" s="179" t="inlineStr">
        <is>
          <t>A IDEAL</t>
        </is>
      </c>
    </row>
    <row r="1680" hidden="1" s="180">
      <c r="A1680" s="17" t="n">
        <v>45727</v>
      </c>
      <c r="B1680" s="179" t="inlineStr">
        <is>
          <t>UBER P/ MURILO - SERVIÇO MOTOBOY / UBER  (100,00%);</t>
        </is>
      </c>
      <c r="C1680" s="8" t="n"/>
      <c r="D1680" s="8" t="n">
        <v>8.970000000000001</v>
      </c>
      <c r="E1680" s="8" t="n">
        <v>56979.52999999998</v>
      </c>
      <c r="F1680" s="213" t="inlineStr">
        <is>
          <t xml:space="preserve">SERVIÇO MOTOBOY / UBER </t>
        </is>
      </c>
      <c r="G1680" s="172">
        <f>YEAR(A1680)</f>
        <v/>
      </c>
      <c r="H1680" s="214">
        <f>MONTH(A1680)</f>
        <v/>
      </c>
      <c r="I1680" s="179">
        <f>INDEX(mês[],Consolidado!H1680,2)</f>
        <v/>
      </c>
      <c r="J1680" s="179" t="inlineStr">
        <is>
          <t>ITAU</t>
        </is>
      </c>
      <c r="K1680" s="179" t="inlineStr">
        <is>
          <t>A IDEAL</t>
        </is>
      </c>
    </row>
    <row r="1681" hidden="1" s="180">
      <c r="A1681" s="17" t="n">
        <v>45727</v>
      </c>
      <c r="B1681" s="179" t="inlineStr">
        <is>
          <t>TACOGRAFO ÔNIBUS SCANIA - MANUTENÇÃO/PEÇAS  VEICULOS (100,00%);</t>
        </is>
      </c>
      <c r="C1681" s="8" t="n"/>
      <c r="D1681" s="8" t="n">
        <v>800</v>
      </c>
      <c r="E1681" s="8" t="n">
        <v>56179.52999999998</v>
      </c>
      <c r="F1681" s="213" t="inlineStr">
        <is>
          <t>MANUTENÇÃO/PEÇAS  VEICULOS</t>
        </is>
      </c>
      <c r="G1681" s="172">
        <f>YEAR(A1681)</f>
        <v/>
      </c>
      <c r="H1681" s="214">
        <f>MONTH(A1681)</f>
        <v/>
      </c>
      <c r="I1681" s="179">
        <f>INDEX(mês[],Consolidado!H1681,2)</f>
        <v/>
      </c>
      <c r="J1681" s="179" t="inlineStr">
        <is>
          <t>ITAU</t>
        </is>
      </c>
      <c r="K1681" s="179" t="inlineStr">
        <is>
          <t>A IDEAL</t>
        </is>
      </c>
    </row>
    <row r="1682" hidden="1" s="180">
      <c r="A1682" s="17" t="n">
        <v>45727</v>
      </c>
      <c r="B1682" s="179" t="inlineStr">
        <is>
          <t>COMISSAO VENDA DAS TINTAS NF 1220 - 1221 - COMISSÃO  (100,00%);</t>
        </is>
      </c>
      <c r="C1682" s="8" t="n"/>
      <c r="D1682" s="8" t="n">
        <v>4076.58</v>
      </c>
      <c r="E1682" s="8" t="n">
        <v>52102.94999999998</v>
      </c>
      <c r="F1682" s="213" t="inlineStr">
        <is>
          <t xml:space="preserve">COMISSÃO </t>
        </is>
      </c>
      <c r="G1682" s="172">
        <f>YEAR(A1682)</f>
        <v/>
      </c>
      <c r="H1682" s="214">
        <f>MONTH(A1682)</f>
        <v/>
      </c>
      <c r="I1682" s="179">
        <f>INDEX(mês[],Consolidado!H1682,2)</f>
        <v/>
      </c>
      <c r="J1682" s="179" t="inlineStr">
        <is>
          <t>ITAU</t>
        </is>
      </c>
      <c r="K1682" s="179" t="inlineStr">
        <is>
          <t>A IDEAL</t>
        </is>
      </c>
    </row>
    <row r="1683" hidden="1" s="180">
      <c r="A1683" s="17" t="n">
        <v>45727</v>
      </c>
      <c r="B1683" s="179" t="inlineStr">
        <is>
          <t>R. JACY GUIMARÃES, 12 REF. 01/2025 e 02/2025 - AGUA ALOJAMENTO (100,00%);</t>
        </is>
      </c>
      <c r="C1683" s="8" t="n"/>
      <c r="D1683" s="8" t="n">
        <v>92.84</v>
      </c>
      <c r="E1683" s="8" t="n">
        <v>52010.10999999998</v>
      </c>
      <c r="F1683" s="213" t="inlineStr">
        <is>
          <t>AGUA ALOJAMENTO</t>
        </is>
      </c>
      <c r="G1683" s="172">
        <f>YEAR(A1683)</f>
        <v/>
      </c>
      <c r="H1683" s="214">
        <f>MONTH(A1683)</f>
        <v/>
      </c>
      <c r="I1683" s="179">
        <f>INDEX(mês[],Consolidado!H1683,2)</f>
        <v/>
      </c>
      <c r="J1683" s="179" t="inlineStr">
        <is>
          <t>ITAU</t>
        </is>
      </c>
      <c r="K1683" s="179" t="inlineStr">
        <is>
          <t>A IDEAL</t>
        </is>
      </c>
    </row>
    <row r="1684" hidden="1" s="180">
      <c r="A1684" s="17" t="n">
        <v>45727</v>
      </c>
      <c r="B1684" s="179" t="inlineStr">
        <is>
          <t>MANUTENÇÃO OROCH - MANUTENÇÃO/PEÇAS  VEICULOS (100,00%);</t>
        </is>
      </c>
      <c r="C1684" s="8" t="n"/>
      <c r="D1684" s="8" t="n">
        <v>1350</v>
      </c>
      <c r="E1684" s="8" t="n">
        <v>50660.10999999998</v>
      </c>
      <c r="F1684" s="213" t="inlineStr">
        <is>
          <t>MANUTENÇÃO/PEÇAS  VEICULOS</t>
        </is>
      </c>
      <c r="G1684" s="172">
        <f>YEAR(A1684)</f>
        <v/>
      </c>
      <c r="H1684" s="214">
        <f>MONTH(A1684)</f>
        <v/>
      </c>
      <c r="I1684" s="179">
        <f>INDEX(mês[],Consolidado!H1684,2)</f>
        <v/>
      </c>
      <c r="J1684" s="179" t="inlineStr">
        <is>
          <t>ITAU</t>
        </is>
      </c>
      <c r="K1684" s="179" t="inlineStr">
        <is>
          <t>A IDEAL</t>
        </is>
      </c>
    </row>
    <row r="1685" hidden="1" s="180">
      <c r="A1685" s="17" t="n">
        <v>45727</v>
      </c>
      <c r="B1685" s="179" t="inlineStr">
        <is>
          <t>MARCO AURÉLIO SOUZA DE BARROS - PIX (62) 9 8544-7000 - MANUTENÇÃO/PEÇAS MAQUINAS E EQUIPAMENTOS (100,00%);</t>
        </is>
      </c>
      <c r="C1685" s="8" t="n"/>
      <c r="D1685" s="8" t="n">
        <v>370</v>
      </c>
      <c r="E1685" s="8" t="n">
        <v>50290.10999999998</v>
      </c>
      <c r="F1685" s="213" t="inlineStr">
        <is>
          <t>MANUTENÇÃO/PEÇAS MAQUINAS E EQUIPAMENTOS</t>
        </is>
      </c>
      <c r="G1685" s="172">
        <f>YEAR(A1685)</f>
        <v/>
      </c>
      <c r="H1685" s="214">
        <f>MONTH(A1685)</f>
        <v/>
      </c>
      <c r="I1685" s="179">
        <f>INDEX(mês[],Consolidado!H1685,2)</f>
        <v/>
      </c>
      <c r="J1685" s="179" t="inlineStr">
        <is>
          <t>ITAU</t>
        </is>
      </c>
      <c r="K1685" s="179" t="inlineStr">
        <is>
          <t>A IDEAL</t>
        </is>
      </c>
    </row>
    <row r="1686" hidden="1" s="180">
      <c r="A1686" s="17" t="n">
        <v>45727</v>
      </c>
      <c r="B1686" s="179" t="inlineStr">
        <is>
          <t>MOVEIS ESTRELA - PIX 15.065.786/0001-00 - MATERIAS DE ESCRITORIO / PAPELARIA  (100,00%);</t>
        </is>
      </c>
      <c r="C1686" s="8" t="n"/>
      <c r="D1686" s="8" t="n">
        <v>749</v>
      </c>
      <c r="E1686" s="8" t="n">
        <v>49541.10999999998</v>
      </c>
      <c r="F1686" s="213" t="inlineStr">
        <is>
          <t xml:space="preserve">MATERIAS DE ESCRITORIO / PAPELARIA </t>
        </is>
      </c>
      <c r="G1686" s="172">
        <f>YEAR(A1686)</f>
        <v/>
      </c>
      <c r="H1686" s="214">
        <f>MONTH(A1686)</f>
        <v/>
      </c>
      <c r="I1686" s="179">
        <f>INDEX(mês[],Consolidado!H1686,2)</f>
        <v/>
      </c>
      <c r="J1686" s="179" t="inlineStr">
        <is>
          <t>ITAU</t>
        </is>
      </c>
      <c r="K1686" s="179" t="inlineStr">
        <is>
          <t>A IDEAL</t>
        </is>
      </c>
    </row>
    <row r="1687" hidden="1" s="180">
      <c r="A1687" s="17" t="n">
        <v>45727</v>
      </c>
      <c r="B1687" s="179" t="inlineStr">
        <is>
          <t>SERVIÇO UBER MOACIR - SERVIÇO MOTOBOY / UBER  (100,00%);</t>
        </is>
      </c>
      <c r="C1687" s="8" t="n"/>
      <c r="D1687" s="8" t="n">
        <v>100</v>
      </c>
      <c r="E1687" s="8" t="n">
        <v>49441.10999999998</v>
      </c>
      <c r="F1687" s="213" t="inlineStr">
        <is>
          <t xml:space="preserve">SERVIÇO MOTOBOY / UBER </t>
        </is>
      </c>
      <c r="G1687" s="172">
        <f>YEAR(A1687)</f>
        <v/>
      </c>
      <c r="H1687" s="214">
        <f>MONTH(A1687)</f>
        <v/>
      </c>
      <c r="I1687" s="179">
        <f>INDEX(mês[],Consolidado!H1687,2)</f>
        <v/>
      </c>
      <c r="J1687" s="179" t="inlineStr">
        <is>
          <t>ITAU</t>
        </is>
      </c>
      <c r="K1687" s="179" t="inlineStr">
        <is>
          <t>A IDEAL</t>
        </is>
      </c>
    </row>
    <row r="1688" hidden="1" s="180">
      <c r="A1688" s="17" t="n">
        <v>45727</v>
      </c>
      <c r="B1688" s="179" t="inlineStr">
        <is>
          <t>TAR CONTR/RENOV CTA GAR - TARIFAS BANCARIAS (100,00%);</t>
        </is>
      </c>
      <c r="C1688" s="8" t="n"/>
      <c r="D1688" s="8" t="n">
        <v>36</v>
      </c>
      <c r="E1688" s="8" t="n">
        <v>49405.10999999998</v>
      </c>
      <c r="F1688" s="213" t="inlineStr">
        <is>
          <t>TARIFAS BANCARIAS</t>
        </is>
      </c>
      <c r="G1688" s="172">
        <f>YEAR(A1688)</f>
        <v/>
      </c>
      <c r="H1688" s="214">
        <f>MONTH(A1688)</f>
        <v/>
      </c>
      <c r="I1688" s="179">
        <f>INDEX(mês[],Consolidado!H1688,2)</f>
        <v/>
      </c>
      <c r="J1688" s="179" t="inlineStr">
        <is>
          <t>ITAU</t>
        </is>
      </c>
      <c r="K1688" s="179" t="inlineStr">
        <is>
          <t>A IDEAL</t>
        </is>
      </c>
    </row>
    <row r="1689" hidden="1" s="180">
      <c r="A1689" s="17" t="n">
        <v>45727</v>
      </c>
      <c r="B1689" s="179" t="inlineStr">
        <is>
          <t>INTERNET ADM - INTERNET / TELEFONE ADM  (100,00%);</t>
        </is>
      </c>
      <c r="C1689" s="8" t="n"/>
      <c r="D1689" s="8" t="n">
        <v>143.9</v>
      </c>
      <c r="E1689" s="8" t="n">
        <v>49261.20999999998</v>
      </c>
      <c r="F1689" s="213" t="inlineStr">
        <is>
          <t xml:space="preserve">INTERNET / TELEFONE ADM </t>
        </is>
      </c>
      <c r="G1689" s="172">
        <f>YEAR(A1689)</f>
        <v/>
      </c>
      <c r="H1689" s="214">
        <f>MONTH(A1689)</f>
        <v/>
      </c>
      <c r="I1689" s="179">
        <f>INDEX(mês[],Consolidado!H1689,2)</f>
        <v/>
      </c>
      <c r="J1689" s="179" t="inlineStr">
        <is>
          <t>ITAU</t>
        </is>
      </c>
      <c r="K1689" s="179" t="inlineStr">
        <is>
          <t>A IDEAL</t>
        </is>
      </c>
    </row>
    <row r="1690" hidden="1" s="180">
      <c r="A1690" s="17" t="n">
        <v>45727</v>
      </c>
      <c r="B1690" s="179" t="inlineStr">
        <is>
          <t>ALIMENTAÇÃO ADM - ALIMENTAÇÃO ADM (100,00%);</t>
        </is>
      </c>
      <c r="C1690" s="8" t="n"/>
      <c r="D1690" s="8" t="n">
        <v>64</v>
      </c>
      <c r="E1690" s="8" t="n">
        <v>49197.20999999998</v>
      </c>
      <c r="F1690" s="213" t="inlineStr">
        <is>
          <t>ALIMENTAÇÃO ADM</t>
        </is>
      </c>
      <c r="G1690" s="172">
        <f>YEAR(A1690)</f>
        <v/>
      </c>
      <c r="H1690" s="214">
        <f>MONTH(A1690)</f>
        <v/>
      </c>
      <c r="I1690" s="179">
        <f>INDEX(mês[],Consolidado!H1690,2)</f>
        <v/>
      </c>
      <c r="J1690" s="179" t="inlineStr">
        <is>
          <t>ITAU</t>
        </is>
      </c>
      <c r="K1690" s="179" t="inlineStr">
        <is>
          <t>A IDEAL</t>
        </is>
      </c>
    </row>
    <row r="1691" hidden="1" s="180">
      <c r="A1691" s="17" t="n">
        <v>45728</v>
      </c>
      <c r="B1691" s="179" t="inlineStr">
        <is>
          <t>BM 03 - Recebimento de Clientes (100,00%);</t>
        </is>
      </c>
      <c r="C1691" s="8" t="n">
        <v>68113.06</v>
      </c>
      <c r="E1691" s="8" t="n">
        <v>117310.27</v>
      </c>
      <c r="F1691" s="213" t="inlineStr">
        <is>
          <t>Recebimento de Clientes</t>
        </is>
      </c>
      <c r="G1691" s="172">
        <f>YEAR(A1691)</f>
        <v/>
      </c>
      <c r="H1691" s="214">
        <f>MONTH(A1691)</f>
        <v/>
      </c>
      <c r="I1691" s="179">
        <f>INDEX(mês[],Consolidado!H1691,2)</f>
        <v/>
      </c>
      <c r="J1691" s="179" t="inlineStr">
        <is>
          <t>ITAU</t>
        </is>
      </c>
      <c r="K1691" s="179" t="inlineStr">
        <is>
          <t>A IDEAL</t>
        </is>
      </c>
    </row>
    <row r="1692" hidden="1" s="180">
      <c r="A1692" s="17" t="n">
        <v>45728</v>
      </c>
      <c r="B1692" s="179" t="inlineStr">
        <is>
          <t>ACORDO JUDICIAL REINALDO FREITAS - MOSAIC UBA - GUIAS TRABALHISTAS E PROCESSO (100,00%);</t>
        </is>
      </c>
      <c r="C1692" s="8" t="n"/>
      <c r="D1692" s="8" t="n">
        <v>1500</v>
      </c>
      <c r="E1692" s="8" t="n">
        <v>115810.27</v>
      </c>
      <c r="F1692" s="213" t="inlineStr">
        <is>
          <t>Processos Trabalhistas</t>
        </is>
      </c>
      <c r="G1692" s="172">
        <f>YEAR(A1692)</f>
        <v/>
      </c>
      <c r="H1692" s="214">
        <f>MONTH(A1692)</f>
        <v/>
      </c>
      <c r="I1692" s="179">
        <f>INDEX(mês[],Consolidado!H1692,2)</f>
        <v/>
      </c>
      <c r="J1692" s="179" t="inlineStr">
        <is>
          <t>ITAU</t>
        </is>
      </c>
      <c r="K1692" s="179" t="inlineStr">
        <is>
          <t>A IDEAL</t>
        </is>
      </c>
    </row>
    <row r="1693" hidden="1" s="180">
      <c r="A1693" s="17" t="n">
        <v>45728</v>
      </c>
      <c r="B1693" s="179" t="inlineStr">
        <is>
          <t>MANGUEIRAS E CONEXÕES - MANGUEIRAS / CONEXÕES (100,00%);</t>
        </is>
      </c>
      <c r="C1693" s="8" t="n"/>
      <c r="D1693" s="8" t="n">
        <v>390</v>
      </c>
      <c r="E1693" s="8" t="n">
        <v>115420.27</v>
      </c>
      <c r="F1693" s="213" t="inlineStr">
        <is>
          <t>MANGUEIRAS / CONEXÕES</t>
        </is>
      </c>
      <c r="G1693" s="172">
        <f>YEAR(A1693)</f>
        <v/>
      </c>
      <c r="H1693" s="214">
        <f>MONTH(A1693)</f>
        <v/>
      </c>
      <c r="I1693" s="179">
        <f>INDEX(mês[],Consolidado!H1693,2)</f>
        <v/>
      </c>
      <c r="J1693" s="179" t="inlineStr">
        <is>
          <t>ITAU</t>
        </is>
      </c>
      <c r="K1693" s="179" t="inlineStr">
        <is>
          <t>A IDEAL</t>
        </is>
      </c>
    </row>
    <row r="1694" hidden="1" s="180">
      <c r="A1694" s="17" t="n">
        <v>45728</v>
      </c>
      <c r="B1694" s="179" t="inlineStr">
        <is>
          <t>MATERIAIS DE PAPELARIA - MATERIAS DE ESCRITORIO / PAPELARIA  (100,00%);</t>
        </is>
      </c>
      <c r="C1694" s="8" t="n"/>
      <c r="D1694" s="8" t="n">
        <v>427.95</v>
      </c>
      <c r="E1694" s="8" t="n">
        <v>114992.32</v>
      </c>
      <c r="F1694" s="213" t="inlineStr">
        <is>
          <t xml:space="preserve">MATERIAS DE ESCRITORIO / PAPELARIA </t>
        </is>
      </c>
      <c r="G1694" s="172">
        <f>YEAR(A1694)</f>
        <v/>
      </c>
      <c r="H1694" s="214">
        <f>MONTH(A1694)</f>
        <v/>
      </c>
      <c r="I1694" s="179">
        <f>INDEX(mês[],Consolidado!H1694,2)</f>
        <v/>
      </c>
      <c r="J1694" s="179" t="inlineStr">
        <is>
          <t>ITAU</t>
        </is>
      </c>
      <c r="K1694" s="179" t="inlineStr">
        <is>
          <t>A IDEAL</t>
        </is>
      </c>
    </row>
    <row r="1695" hidden="1" s="180">
      <c r="A1695" s="17" t="n">
        <v>45728</v>
      </c>
      <c r="B1695" s="179" t="inlineStr">
        <is>
          <t>MANGUEIRAS E CONEXÕES - MANGUEIRAS / CONEXÕES (100,00%);</t>
        </is>
      </c>
      <c r="C1695" s="8" t="n"/>
      <c r="D1695" s="8" t="n">
        <v>742.2</v>
      </c>
      <c r="E1695" s="8" t="n">
        <v>114250.12</v>
      </c>
      <c r="F1695" s="213" t="inlineStr">
        <is>
          <t>MANGUEIRAS / CONEXÕES</t>
        </is>
      </c>
      <c r="G1695" s="172">
        <f>YEAR(A1695)</f>
        <v/>
      </c>
      <c r="H1695" s="214">
        <f>MONTH(A1695)</f>
        <v/>
      </c>
      <c r="I1695" s="179">
        <f>INDEX(mês[],Consolidado!H1695,2)</f>
        <v/>
      </c>
      <c r="J1695" s="179" t="inlineStr">
        <is>
          <t>ITAU</t>
        </is>
      </c>
      <c r="K1695" s="179" t="inlineStr">
        <is>
          <t>A IDEAL</t>
        </is>
      </c>
    </row>
    <row r="1696" hidden="1" s="180">
      <c r="A1696" s="17" t="n">
        <v>45728</v>
      </c>
      <c r="B1696" s="179" t="inlineStr">
        <is>
          <t>EPIS - EPIS (100,00%);</t>
        </is>
      </c>
      <c r="C1696" s="8" t="n"/>
      <c r="D1696" s="8" t="n">
        <v>852.25</v>
      </c>
      <c r="E1696" s="8" t="n">
        <v>113397.87</v>
      </c>
      <c r="F1696" s="213" t="inlineStr">
        <is>
          <t>EPIS</t>
        </is>
      </c>
      <c r="G1696" s="172">
        <f>YEAR(A1696)</f>
        <v/>
      </c>
      <c r="H1696" s="214">
        <f>MONTH(A1696)</f>
        <v/>
      </c>
      <c r="I1696" s="179">
        <f>INDEX(mês[],Consolidado!H1696,2)</f>
        <v/>
      </c>
      <c r="J1696" s="179" t="inlineStr">
        <is>
          <t>ITAU</t>
        </is>
      </c>
      <c r="K1696" s="179" t="inlineStr">
        <is>
          <t>A IDEAL</t>
        </is>
      </c>
    </row>
    <row r="1697" hidden="1" s="180">
      <c r="A1697" s="17" t="n">
        <v>45728</v>
      </c>
      <c r="B1697" s="179" t="inlineStr">
        <is>
          <t>TREINAMENTO NR6 EPIs EPCs - CURSOS / TREINAMENTOS  (100,00%);</t>
        </is>
      </c>
      <c r="C1697" s="8" t="n"/>
      <c r="D1697" s="8" t="n">
        <v>819.4</v>
      </c>
      <c r="E1697" s="8" t="n">
        <v>112578.47</v>
      </c>
      <c r="F1697" s="213" t="inlineStr">
        <is>
          <t xml:space="preserve">CURSOS / TREINAMENTOS </t>
        </is>
      </c>
      <c r="G1697" s="172">
        <f>YEAR(A1697)</f>
        <v/>
      </c>
      <c r="H1697" s="214">
        <f>MONTH(A1697)</f>
        <v/>
      </c>
      <c r="I1697" s="179">
        <f>INDEX(mês[],Consolidado!H1697,2)</f>
        <v/>
      </c>
      <c r="J1697" s="179" t="inlineStr">
        <is>
          <t>ITAU</t>
        </is>
      </c>
      <c r="K1697" s="179" t="inlineStr">
        <is>
          <t>A IDEAL</t>
        </is>
      </c>
    </row>
    <row r="1698" hidden="1" s="180">
      <c r="A1698" s="17" t="n">
        <v>45728</v>
      </c>
      <c r="B1698" s="179" t="inlineStr">
        <is>
          <t>FERRAMENTAS MANUAIS - MATERIAIS / FERRAMENTAS  MANUAIS  (100,00%);</t>
        </is>
      </c>
      <c r="C1698" s="8" t="n"/>
      <c r="D1698" s="8" t="n">
        <v>437.5</v>
      </c>
      <c r="E1698" s="8" t="n">
        <v>112140.97</v>
      </c>
      <c r="F1698" s="213" t="inlineStr">
        <is>
          <t xml:space="preserve">MATERIAIS / FERRAMENTAS  MANUAIS </t>
        </is>
      </c>
      <c r="G1698" s="172">
        <f>YEAR(A1698)</f>
        <v/>
      </c>
      <c r="H1698" s="214">
        <f>MONTH(A1698)</f>
        <v/>
      </c>
      <c r="I1698" s="179">
        <f>INDEX(mês[],Consolidado!H1698,2)</f>
        <v/>
      </c>
      <c r="J1698" s="179" t="inlineStr">
        <is>
          <t>ITAU</t>
        </is>
      </c>
      <c r="K1698" s="179" t="inlineStr">
        <is>
          <t>A IDEAL</t>
        </is>
      </c>
    </row>
    <row r="1699" hidden="1" s="180">
      <c r="A1699" s="17" t="n">
        <v>45728</v>
      </c>
      <c r="B1699" s="179" t="inlineStr">
        <is>
          <t>MATERIAIS ELETRICOS - MATERIAL ELETRICO  (100,00%);</t>
        </is>
      </c>
      <c r="C1699" s="8" t="n"/>
      <c r="D1699" s="8" t="n">
        <v>94.84999999999999</v>
      </c>
      <c r="E1699" s="8" t="n">
        <v>112046.12</v>
      </c>
      <c r="F1699" s="213" t="inlineStr">
        <is>
          <t xml:space="preserve">MATERIAL ELETRICO </t>
        </is>
      </c>
      <c r="G1699" s="172">
        <f>YEAR(A1699)</f>
        <v/>
      </c>
      <c r="H1699" s="214">
        <f>MONTH(A1699)</f>
        <v/>
      </c>
      <c r="I1699" s="179">
        <f>INDEX(mês[],Consolidado!H1699,2)</f>
        <v/>
      </c>
      <c r="J1699" s="179" t="inlineStr">
        <is>
          <t>ITAU</t>
        </is>
      </c>
      <c r="K1699" s="179" t="inlineStr">
        <is>
          <t>A IDEAL</t>
        </is>
      </c>
    </row>
    <row r="1700" hidden="1" s="180">
      <c r="A1700" s="17" t="n">
        <v>45728</v>
      </c>
      <c r="B1700" s="179" t="inlineStr">
        <is>
          <t>MATERIAIS DE PAPELARIA - MATERIAS DE ESCRITORIO / PAPELARIA  (100,00%);</t>
        </is>
      </c>
      <c r="C1700" s="8" t="n"/>
      <c r="D1700" s="8" t="n">
        <v>287.1</v>
      </c>
      <c r="E1700" s="8" t="n">
        <v>111759.02</v>
      </c>
      <c r="F1700" s="213" t="inlineStr">
        <is>
          <t xml:space="preserve">MATERIAS DE ESCRITORIO / PAPELARIA </t>
        </is>
      </c>
      <c r="G1700" s="172">
        <f>YEAR(A1700)</f>
        <v/>
      </c>
      <c r="H1700" s="214">
        <f>MONTH(A1700)</f>
        <v/>
      </c>
      <c r="I1700" s="179">
        <f>INDEX(mês[],Consolidado!H1700,2)</f>
        <v/>
      </c>
      <c r="J1700" s="179" t="inlineStr">
        <is>
          <t>ITAU</t>
        </is>
      </c>
      <c r="K1700" s="179" t="inlineStr">
        <is>
          <t>A IDEAL</t>
        </is>
      </c>
    </row>
    <row r="1701" hidden="1" s="180">
      <c r="A1701" s="17" t="n">
        <v>45728</v>
      </c>
      <c r="B1701" s="179" t="inlineStr">
        <is>
          <t>TINTAS E SOLVENTES - TINTAS E SOLVENTES (100,00%);</t>
        </is>
      </c>
      <c r="C1701" s="8" t="n"/>
      <c r="D1701" s="8" t="n">
        <v>2080.11</v>
      </c>
      <c r="E1701" s="8" t="n">
        <v>109678.91</v>
      </c>
      <c r="F1701" s="213" t="inlineStr">
        <is>
          <t>TINTAS E SOLVENTES</t>
        </is>
      </c>
      <c r="G1701" s="172">
        <f>YEAR(A1701)</f>
        <v/>
      </c>
      <c r="H1701" s="214">
        <f>MONTH(A1701)</f>
        <v/>
      </c>
      <c r="I1701" s="179">
        <f>INDEX(mês[],Consolidado!H1701,2)</f>
        <v/>
      </c>
      <c r="J1701" s="179" t="inlineStr">
        <is>
          <t>ITAU</t>
        </is>
      </c>
      <c r="K1701" s="179" t="inlineStr">
        <is>
          <t>A IDEAL</t>
        </is>
      </c>
    </row>
    <row r="1702" hidden="1" s="180">
      <c r="A1702" s="17" t="n">
        <v>45728</v>
      </c>
      <c r="B1702" s="179" t="inlineStr">
        <is>
          <t>EPIS - EPIS (100,00%);</t>
        </is>
      </c>
      <c r="C1702" s="8" t="n"/>
      <c r="D1702" s="8" t="n">
        <v>1719.25</v>
      </c>
      <c r="E1702" s="8" t="n">
        <v>107959.66</v>
      </c>
      <c r="F1702" s="213" t="inlineStr">
        <is>
          <t>EPIS</t>
        </is>
      </c>
      <c r="G1702" s="172">
        <f>YEAR(A1702)</f>
        <v/>
      </c>
      <c r="H1702" s="214">
        <f>MONTH(A1702)</f>
        <v/>
      </c>
      <c r="I1702" s="179">
        <f>INDEX(mês[],Consolidado!H1702,2)</f>
        <v/>
      </c>
      <c r="J1702" s="179" t="inlineStr">
        <is>
          <t>ITAU</t>
        </is>
      </c>
      <c r="K1702" s="179" t="inlineStr">
        <is>
          <t>A IDEAL</t>
        </is>
      </c>
    </row>
    <row r="1703" hidden="1" s="180">
      <c r="A1703" s="17" t="n">
        <v>45728</v>
      </c>
      <c r="B1703" s="179" t="inlineStr">
        <is>
          <t>EPIS - EPIS (100,00%);</t>
        </is>
      </c>
      <c r="C1703" s="8" t="n"/>
      <c r="D1703" s="8" t="n">
        <v>976.12</v>
      </c>
      <c r="E1703" s="8" t="n">
        <v>106983.54</v>
      </c>
      <c r="F1703" s="213" t="inlineStr">
        <is>
          <t>EPIS</t>
        </is>
      </c>
      <c r="G1703" s="172">
        <f>YEAR(A1703)</f>
        <v/>
      </c>
      <c r="H1703" s="214">
        <f>MONTH(A1703)</f>
        <v/>
      </c>
      <c r="I1703" s="179">
        <f>INDEX(mês[],Consolidado!H1703,2)</f>
        <v/>
      </c>
      <c r="J1703" s="179" t="inlineStr">
        <is>
          <t>ITAU</t>
        </is>
      </c>
      <c r="K1703" s="179" t="inlineStr">
        <is>
          <t>A IDEAL</t>
        </is>
      </c>
    </row>
    <row r="1704" hidden="1" s="180">
      <c r="A1704" s="17" t="n">
        <v>45728</v>
      </c>
      <c r="B1704" s="179" t="inlineStr">
        <is>
          <t>R&amp;L FERRAGENS - PIX 56.634.956/0001-08 - MATERIAIS DE CONSUMO EM OBRAS  (100,00%);</t>
        </is>
      </c>
      <c r="C1704" s="8" t="n"/>
      <c r="D1704" s="8" t="n">
        <v>600</v>
      </c>
      <c r="E1704" s="8" t="n">
        <v>106383.54</v>
      </c>
      <c r="F1704" s="213" t="inlineStr">
        <is>
          <t xml:space="preserve">MATERIAIS DE CONSUMO EM OBRAS </t>
        </is>
      </c>
      <c r="G1704" s="172">
        <f>YEAR(A1704)</f>
        <v/>
      </c>
      <c r="H1704" s="214">
        <f>MONTH(A1704)</f>
        <v/>
      </c>
      <c r="I1704" s="179">
        <f>INDEX(mês[],Consolidado!H1704,2)</f>
        <v/>
      </c>
      <c r="J1704" s="179" t="inlineStr">
        <is>
          <t>ITAU</t>
        </is>
      </c>
      <c r="K1704" s="179" t="inlineStr">
        <is>
          <t>A IDEAL</t>
        </is>
      </c>
    </row>
    <row r="1705" hidden="1" s="180">
      <c r="A1705" s="17" t="n">
        <v>45728</v>
      </c>
      <c r="B1705" s="179" t="inlineStr">
        <is>
          <t>MATERIAL DE PAPELARIA - MATERIAS DE ESCRITORIO / PAPELARIA  (100,00%);</t>
        </is>
      </c>
      <c r="C1705" s="8" t="n"/>
      <c r="D1705" s="8" t="n">
        <v>237.3</v>
      </c>
      <c r="E1705" s="8" t="n">
        <v>106146.24</v>
      </c>
      <c r="F1705" s="213" t="inlineStr">
        <is>
          <t xml:space="preserve">MATERIAS DE ESCRITORIO / PAPELARIA </t>
        </is>
      </c>
      <c r="G1705" s="172">
        <f>YEAR(A1705)</f>
        <v/>
      </c>
      <c r="H1705" s="214">
        <f>MONTH(A1705)</f>
        <v/>
      </c>
      <c r="I1705" s="179">
        <f>INDEX(mês[],Consolidado!H1705,2)</f>
        <v/>
      </c>
      <c r="J1705" s="179" t="inlineStr">
        <is>
          <t>ITAU</t>
        </is>
      </c>
      <c r="K1705" s="179" t="inlineStr">
        <is>
          <t>A IDEAL</t>
        </is>
      </c>
    </row>
    <row r="1706" hidden="1" s="180">
      <c r="A1706" s="17" t="n">
        <v>45728</v>
      </c>
      <c r="B1706" s="179" t="inlineStr">
        <is>
          <t>NR22 - PROGRAMA DE GERENCIAMENTO DE RISCOS - PGR - PROGRAMA DE SEGURANÇA DO TRABALHO  (100,00%);</t>
        </is>
      </c>
      <c r="C1706" s="8" t="n"/>
      <c r="D1706" s="8" t="n">
        <v>1100</v>
      </c>
      <c r="E1706" s="8" t="n">
        <v>105046.24</v>
      </c>
      <c r="F1706" s="213" t="inlineStr">
        <is>
          <t xml:space="preserve">PROGRAMA DE SEGURANÇA DO TRABALHO </t>
        </is>
      </c>
      <c r="G1706" s="172">
        <f>YEAR(A1706)</f>
        <v/>
      </c>
      <c r="H1706" s="214">
        <f>MONTH(A1706)</f>
        <v/>
      </c>
      <c r="I1706" s="179">
        <f>INDEX(mês[],Consolidado!H1706,2)</f>
        <v/>
      </c>
      <c r="J1706" s="179" t="inlineStr">
        <is>
          <t>ITAU</t>
        </is>
      </c>
      <c r="K1706" s="179" t="inlineStr">
        <is>
          <t>A IDEAL</t>
        </is>
      </c>
    </row>
    <row r="1707" hidden="1" s="180">
      <c r="A1707" s="17" t="n">
        <v>45728</v>
      </c>
      <c r="B1707" s="179" t="inlineStr">
        <is>
          <t>EPIS - EPIS (100,00%);</t>
        </is>
      </c>
      <c r="C1707" s="8" t="n"/>
      <c r="D1707" s="8" t="n">
        <v>900</v>
      </c>
      <c r="E1707" s="8" t="n">
        <v>104146.24</v>
      </c>
      <c r="F1707" s="213" t="inlineStr">
        <is>
          <t>EPIS</t>
        </is>
      </c>
      <c r="G1707" s="172">
        <f>YEAR(A1707)</f>
        <v/>
      </c>
      <c r="H1707" s="214">
        <f>MONTH(A1707)</f>
        <v/>
      </c>
      <c r="I1707" s="179">
        <f>INDEX(mês[],Consolidado!H1707,2)</f>
        <v/>
      </c>
      <c r="J1707" s="179" t="inlineStr">
        <is>
          <t>ITAU</t>
        </is>
      </c>
      <c r="K1707" s="179" t="inlineStr">
        <is>
          <t>A IDEAL</t>
        </is>
      </c>
    </row>
    <row r="1708" hidden="1" s="180">
      <c r="A1708" s="17" t="n">
        <v>45728</v>
      </c>
      <c r="B1708" s="179" t="inlineStr">
        <is>
          <t>EPIS - EPIS (100,00%);</t>
        </is>
      </c>
      <c r="C1708" s="8" t="n"/>
      <c r="D1708" s="8" t="n">
        <v>507</v>
      </c>
      <c r="E1708" s="8" t="n">
        <v>103639.24</v>
      </c>
      <c r="F1708" s="213" t="inlineStr">
        <is>
          <t>EPIS</t>
        </is>
      </c>
      <c r="G1708" s="172">
        <f>YEAR(A1708)</f>
        <v/>
      </c>
      <c r="H1708" s="214">
        <f>MONTH(A1708)</f>
        <v/>
      </c>
      <c r="I1708" s="179">
        <f>INDEX(mês[],Consolidado!H1708,2)</f>
        <v/>
      </c>
      <c r="J1708" s="179" t="inlineStr">
        <is>
          <t>ITAU</t>
        </is>
      </c>
      <c r="K1708" s="179" t="inlineStr">
        <is>
          <t>A IDEAL</t>
        </is>
      </c>
    </row>
    <row r="1709" hidden="1" s="180">
      <c r="A1709" s="17" t="n">
        <v>45728</v>
      </c>
      <c r="B1709" s="179" t="inlineStr">
        <is>
          <t>EPIS - EPIS (100,00%);</t>
        </is>
      </c>
      <c r="C1709" s="8" t="n"/>
      <c r="D1709" s="8" t="n">
        <v>455</v>
      </c>
      <c r="E1709" s="8" t="n">
        <v>103184.24</v>
      </c>
      <c r="F1709" s="213" t="inlineStr">
        <is>
          <t>EPIS</t>
        </is>
      </c>
      <c r="G1709" s="172">
        <f>YEAR(A1709)</f>
        <v/>
      </c>
      <c r="H1709" s="214">
        <f>MONTH(A1709)</f>
        <v/>
      </c>
      <c r="I1709" s="179">
        <f>INDEX(mês[],Consolidado!H1709,2)</f>
        <v/>
      </c>
      <c r="J1709" s="179" t="inlineStr">
        <is>
          <t>ITAU</t>
        </is>
      </c>
      <c r="K1709" s="179" t="inlineStr">
        <is>
          <t>A IDEAL</t>
        </is>
      </c>
    </row>
    <row r="1710" hidden="1" s="180">
      <c r="A1710" s="17" t="n">
        <v>45728</v>
      </c>
      <c r="B1710" s="179" t="inlineStr">
        <is>
          <t>MATERIAL DE CONSUMO - MATERIAIS DE CONSUMO EM OBRAS  (100,00%);</t>
        </is>
      </c>
      <c r="C1710" s="8" t="n"/>
      <c r="D1710" s="8" t="n">
        <v>1077.05</v>
      </c>
      <c r="E1710" s="8" t="n">
        <v>102107.19</v>
      </c>
      <c r="F1710" s="213" t="inlineStr">
        <is>
          <t xml:space="preserve">MATERIAIS DE CONSUMO EM OBRAS </t>
        </is>
      </c>
      <c r="G1710" s="172">
        <f>YEAR(A1710)</f>
        <v/>
      </c>
      <c r="H1710" s="214">
        <f>MONTH(A1710)</f>
        <v/>
      </c>
      <c r="I1710" s="179">
        <f>INDEX(mês[],Consolidado!H1710,2)</f>
        <v/>
      </c>
      <c r="J1710" s="179" t="inlineStr">
        <is>
          <t>ITAU</t>
        </is>
      </c>
      <c r="K1710" s="179" t="inlineStr">
        <is>
          <t>A IDEAL</t>
        </is>
      </c>
    </row>
    <row r="1711" hidden="1" s="180">
      <c r="A1711" s="17" t="n">
        <v>45728</v>
      </c>
      <c r="B1711" s="179" t="inlineStr">
        <is>
          <t>EPIS - EPIS (100,00%);</t>
        </is>
      </c>
      <c r="C1711" s="8" t="n"/>
      <c r="D1711" s="8" t="n">
        <v>1215</v>
      </c>
      <c r="E1711" s="8" t="n">
        <v>100892.19</v>
      </c>
      <c r="F1711" s="213" t="inlineStr">
        <is>
          <t>EPIS</t>
        </is>
      </c>
      <c r="G1711" s="172">
        <f>YEAR(A1711)</f>
        <v/>
      </c>
      <c r="H1711" s="214">
        <f>MONTH(A1711)</f>
        <v/>
      </c>
      <c r="I1711" s="179">
        <f>INDEX(mês[],Consolidado!H1711,2)</f>
        <v/>
      </c>
      <c r="J1711" s="179" t="inlineStr">
        <is>
          <t>ITAU</t>
        </is>
      </c>
      <c r="K1711" s="179" t="inlineStr">
        <is>
          <t>A IDEAL</t>
        </is>
      </c>
    </row>
    <row r="1712" hidden="1" s="180">
      <c r="A1712" s="17" t="n">
        <v>45728</v>
      </c>
      <c r="B1712" s="179" t="inlineStr">
        <is>
          <t>PLANO ODONTOLÓGICO REF. 02/2024 - PLANO DE SAUDE  (100,00%);</t>
        </is>
      </c>
      <c r="C1712" s="8" t="n"/>
      <c r="D1712" s="8" t="n">
        <v>304.47</v>
      </c>
      <c r="E1712" s="8" t="n">
        <v>100587.72</v>
      </c>
      <c r="F1712" s="213" t="inlineStr">
        <is>
          <t xml:space="preserve">PLANO DE SAUDE </t>
        </is>
      </c>
      <c r="G1712" s="172">
        <f>YEAR(A1712)</f>
        <v/>
      </c>
      <c r="H1712" s="214">
        <f>MONTH(A1712)</f>
        <v/>
      </c>
      <c r="I1712" s="179">
        <f>INDEX(mês[],Consolidado!H1712,2)</f>
        <v/>
      </c>
      <c r="J1712" s="179" t="inlineStr">
        <is>
          <t>ITAU</t>
        </is>
      </c>
      <c r="K1712" s="179" t="inlineStr">
        <is>
          <t>A IDEAL</t>
        </is>
      </c>
    </row>
    <row r="1713" hidden="1" s="180">
      <c r="A1713" s="17" t="n">
        <v>45728</v>
      </c>
      <c r="B1713" s="179" t="inlineStr">
        <is>
          <t>LOCAÇÃO CONTAINER REF. 05/03 A 04/04 - LOCAÇÃO CONTAINER  (100,00%);</t>
        </is>
      </c>
      <c r="C1713" s="8" t="n"/>
      <c r="D1713" s="8" t="n">
        <v>900</v>
      </c>
      <c r="E1713" s="8" t="n">
        <v>99687.71999999997</v>
      </c>
      <c r="F1713" s="213" t="inlineStr">
        <is>
          <t xml:space="preserve">LOCAÇÃO CONTAINER </t>
        </is>
      </c>
      <c r="G1713" s="172">
        <f>YEAR(A1713)</f>
        <v/>
      </c>
      <c r="H1713" s="214">
        <f>MONTH(A1713)</f>
        <v/>
      </c>
      <c r="I1713" s="179">
        <f>INDEX(mês[],Consolidado!H1713,2)</f>
        <v/>
      </c>
      <c r="J1713" s="179" t="inlineStr">
        <is>
          <t>ITAU</t>
        </is>
      </c>
      <c r="K1713" s="179" t="inlineStr">
        <is>
          <t>A IDEAL</t>
        </is>
      </c>
    </row>
    <row r="1714" hidden="1" s="180">
      <c r="A1714" s="17" t="n">
        <v>45728</v>
      </c>
      <c r="B1714" s="179" t="inlineStr">
        <is>
          <t>MATERIAL DE CONSUMO - ESCOVA DE AÇO PINCEL - MATERIAIS DE CONSUMO EM OBRAS  (100,00%);</t>
        </is>
      </c>
      <c r="C1714" s="8" t="n"/>
      <c r="D1714" s="8" t="n">
        <v>60</v>
      </c>
      <c r="E1714" s="8" t="n">
        <v>99627.71999999997</v>
      </c>
      <c r="F1714" s="213" t="inlineStr">
        <is>
          <t xml:space="preserve">MATERIAIS DE CONSUMO EM OBRAS </t>
        </is>
      </c>
      <c r="G1714" s="172">
        <f>YEAR(A1714)</f>
        <v/>
      </c>
      <c r="H1714" s="214">
        <f>MONTH(A1714)</f>
        <v/>
      </c>
      <c r="I1714" s="179">
        <f>INDEX(mês[],Consolidado!H1714,2)</f>
        <v/>
      </c>
      <c r="J1714" s="179" t="inlineStr">
        <is>
          <t>ITAU</t>
        </is>
      </c>
      <c r="K1714" s="179" t="inlineStr">
        <is>
          <t>A IDEAL</t>
        </is>
      </c>
    </row>
    <row r="1715" hidden="1" s="180">
      <c r="A1715" s="17" t="n">
        <v>45728</v>
      </c>
      <c r="B1715" s="179" t="inlineStr">
        <is>
          <t>TINTAS E SOLVENTES - TINTAS E SOLVENTES (100,00%);</t>
        </is>
      </c>
      <c r="C1715" s="8" t="n"/>
      <c r="D1715" s="8" t="n">
        <v>2025</v>
      </c>
      <c r="E1715" s="8" t="n">
        <v>97602.71999999997</v>
      </c>
      <c r="F1715" s="213" t="inlineStr">
        <is>
          <t>TINTAS E SOLVENTES</t>
        </is>
      </c>
      <c r="G1715" s="172">
        <f>YEAR(A1715)</f>
        <v/>
      </c>
      <c r="H1715" s="214">
        <f>MONTH(A1715)</f>
        <v/>
      </c>
      <c r="I1715" s="179">
        <f>INDEX(mês[],Consolidado!H1715,2)</f>
        <v/>
      </c>
      <c r="J1715" s="179" t="inlineStr">
        <is>
          <t>ITAU</t>
        </is>
      </c>
      <c r="K1715" s="179" t="inlineStr">
        <is>
          <t>A IDEAL</t>
        </is>
      </c>
    </row>
    <row r="1716" hidden="1" s="180">
      <c r="A1716" s="17" t="n">
        <v>45728</v>
      </c>
      <c r="B1716" s="179" t="inlineStr">
        <is>
          <t>EMPRESTIMO FEITO PELO GENILDO PARA O SIDNEY - PAGAMENTOS EMPRESTIMOS (100,00%);</t>
        </is>
      </c>
      <c r="C1716" s="8" t="n"/>
      <c r="D1716" s="8" t="n">
        <v>550</v>
      </c>
      <c r="E1716" s="8" t="n">
        <v>97052.71999999997</v>
      </c>
      <c r="F1716" s="213" t="inlineStr">
        <is>
          <t>Pagamento de Empréstimos Bancários</t>
        </is>
      </c>
      <c r="G1716" s="172">
        <f>YEAR(A1716)</f>
        <v/>
      </c>
      <c r="H1716" s="214">
        <f>MONTH(A1716)</f>
        <v/>
      </c>
      <c r="I1716" s="179">
        <f>INDEX(mês[],Consolidado!H1716,2)</f>
        <v/>
      </c>
      <c r="J1716" s="179" t="inlineStr">
        <is>
          <t>ITAU</t>
        </is>
      </c>
      <c r="K1716" s="179" t="inlineStr">
        <is>
          <t>A IDEAL</t>
        </is>
      </c>
    </row>
    <row r="1717" hidden="1" s="180">
      <c r="A1717" s="17" t="n">
        <v>45728</v>
      </c>
      <c r="B1717" s="179" t="inlineStr">
        <is>
          <t>R &amp; L FERRAGENS - PIX 001.866.121-17 - MATERIAIS DE CONSUMO EM OBRAS  (100,00%);</t>
        </is>
      </c>
      <c r="C1717" s="8" t="n"/>
      <c r="D1717" s="8" t="n">
        <v>475.5</v>
      </c>
      <c r="E1717" s="8" t="n">
        <v>96577.21999999997</v>
      </c>
      <c r="F1717" s="213" t="inlineStr">
        <is>
          <t xml:space="preserve">MATERIAIS DE CONSUMO EM OBRAS </t>
        </is>
      </c>
      <c r="G1717" s="172">
        <f>YEAR(A1717)</f>
        <v/>
      </c>
      <c r="H1717" s="214">
        <f>MONTH(A1717)</f>
        <v/>
      </c>
      <c r="I1717" s="179">
        <f>INDEX(mês[],Consolidado!H1717,2)</f>
        <v/>
      </c>
      <c r="J1717" s="179" t="inlineStr">
        <is>
          <t>ITAU</t>
        </is>
      </c>
      <c r="K1717" s="179" t="inlineStr">
        <is>
          <t>A IDEAL</t>
        </is>
      </c>
    </row>
    <row r="1718" hidden="1" s="180">
      <c r="A1718" s="17" t="n">
        <v>45728</v>
      </c>
      <c r="B1718" s="179" t="inlineStr">
        <is>
          <t>MASTER TUR TRANSPORTE - PIX 46.829.447/0001-79 - TRANSPORTE DE COLABORADORES  (100,00%);</t>
        </is>
      </c>
      <c r="C1718" s="8" t="n"/>
      <c r="D1718" s="8" t="n">
        <v>2727.25</v>
      </c>
      <c r="E1718" s="8" t="n">
        <v>93849.96999999997</v>
      </c>
      <c r="F1718" s="213" t="inlineStr">
        <is>
          <t xml:space="preserve">TRANSPORTE DE COLABORADORES </t>
        </is>
      </c>
      <c r="G1718" s="172">
        <f>YEAR(A1718)</f>
        <v/>
      </c>
      <c r="H1718" s="214">
        <f>MONTH(A1718)</f>
        <v/>
      </c>
      <c r="I1718" s="179">
        <f>INDEX(mês[],Consolidado!H1718,2)</f>
        <v/>
      </c>
      <c r="J1718" s="179" t="inlineStr">
        <is>
          <t>ITAU</t>
        </is>
      </c>
      <c r="K1718" s="179" t="inlineStr">
        <is>
          <t>A IDEAL</t>
        </is>
      </c>
    </row>
    <row r="1719" hidden="1" s="180">
      <c r="A1719" s="17" t="n">
        <v>45728</v>
      </c>
      <c r="B1719" s="179" t="inlineStr">
        <is>
          <t>REFEIÇÕES COLABORADORES - REFEIÇÕES COLABORADORES (100,00%);</t>
        </is>
      </c>
      <c r="C1719" s="8" t="n"/>
      <c r="D1719" s="8" t="n">
        <v>2640</v>
      </c>
      <c r="E1719" s="8" t="n">
        <v>91209.96999999997</v>
      </c>
      <c r="F1719" s="213" t="inlineStr">
        <is>
          <t>REFEIÇÕES COLABORADORES</t>
        </is>
      </c>
      <c r="G1719" s="172">
        <f>YEAR(A1719)</f>
        <v/>
      </c>
      <c r="H1719" s="214">
        <f>MONTH(A1719)</f>
        <v/>
      </c>
      <c r="I1719" s="179">
        <f>INDEX(mês[],Consolidado!H1719,2)</f>
        <v/>
      </c>
      <c r="J1719" s="179" t="inlineStr">
        <is>
          <t>ITAU</t>
        </is>
      </c>
      <c r="K1719" s="179" t="inlineStr">
        <is>
          <t>A IDEAL</t>
        </is>
      </c>
    </row>
    <row r="1720" hidden="1" s="180">
      <c r="A1720" s="17" t="n">
        <v>45728</v>
      </c>
      <c r="B1720" s="179" t="inlineStr">
        <is>
          <t>LOCAÇÃO CONTAINER REF. PERÍODO 23/01 A 23/02 - LOCAÇÃO CONTAINER  (100,00%);</t>
        </is>
      </c>
      <c r="C1720" s="8" t="n"/>
      <c r="D1720" s="8" t="n">
        <v>1532.5</v>
      </c>
      <c r="E1720" s="8" t="n">
        <v>89677.46999999997</v>
      </c>
      <c r="F1720" s="213" t="inlineStr">
        <is>
          <t xml:space="preserve">LOCAÇÃO CONTAINER </t>
        </is>
      </c>
      <c r="G1720" s="172">
        <f>YEAR(A1720)</f>
        <v/>
      </c>
      <c r="H1720" s="214">
        <f>MONTH(A1720)</f>
        <v/>
      </c>
      <c r="I1720" s="179">
        <f>INDEX(mês[],Consolidado!H1720,2)</f>
        <v/>
      </c>
      <c r="J1720" s="179" t="inlineStr">
        <is>
          <t>ITAU</t>
        </is>
      </c>
      <c r="K1720" s="179" t="inlineStr">
        <is>
          <t>A IDEAL</t>
        </is>
      </c>
    </row>
    <row r="1721" hidden="1" s="180">
      <c r="A1721" s="17" t="n">
        <v>45728</v>
      </c>
      <c r="B1721" s="179" t="inlineStr">
        <is>
          <t>INTERNET OBRA - INTERNET OBRAS  (100,00%);</t>
        </is>
      </c>
      <c r="C1721" s="8" t="n"/>
      <c r="D1721" s="8" t="n">
        <v>380</v>
      </c>
      <c r="E1721" s="8" t="n">
        <v>89297.46999999997</v>
      </c>
      <c r="F1721" s="213" t="inlineStr">
        <is>
          <t xml:space="preserve">INTERNET OBRAS </t>
        </is>
      </c>
      <c r="G1721" s="172">
        <f>YEAR(A1721)</f>
        <v/>
      </c>
      <c r="H1721" s="214">
        <f>MONTH(A1721)</f>
        <v/>
      </c>
      <c r="I1721" s="179">
        <f>INDEX(mês[],Consolidado!H1721,2)</f>
        <v/>
      </c>
      <c r="J1721" s="179" t="inlineStr">
        <is>
          <t>ITAU</t>
        </is>
      </c>
      <c r="K1721" s="179" t="inlineStr">
        <is>
          <t>A IDEAL</t>
        </is>
      </c>
    </row>
    <row r="1722" hidden="1" s="180">
      <c r="A1722" s="17" t="n">
        <v>45728</v>
      </c>
      <c r="B1722" s="179" t="inlineStr">
        <is>
          <t>CURSO POS GECYKA 2º MENSALIDADE - CURSOS / TREINAMENTOS  (100,00%);</t>
        </is>
      </c>
      <c r="C1722" s="8" t="n"/>
      <c r="D1722" s="8" t="n">
        <v>1105</v>
      </c>
      <c r="E1722" s="8" t="n">
        <v>88192.46999999997</v>
      </c>
      <c r="F1722" s="213" t="inlineStr">
        <is>
          <t xml:space="preserve">CURSOS / TREINAMENTOS </t>
        </is>
      </c>
      <c r="G1722" s="172">
        <f>YEAR(A1722)</f>
        <v/>
      </c>
      <c r="H1722" s="214">
        <f>MONTH(A1722)</f>
        <v/>
      </c>
      <c r="I1722" s="179">
        <f>INDEX(mês[],Consolidado!H1722,2)</f>
        <v/>
      </c>
      <c r="J1722" s="179" t="inlineStr">
        <is>
          <t>ITAU</t>
        </is>
      </c>
      <c r="K1722" s="179" t="inlineStr">
        <is>
          <t>A IDEAL</t>
        </is>
      </c>
    </row>
    <row r="1723" hidden="1" s="180">
      <c r="A1723" s="17" t="n">
        <v>45728</v>
      </c>
      <c r="B1723" s="179" t="inlineStr">
        <is>
          <t>LOCAÇÃO MUNCK - LOCAÇÃO MUNCK / GUINDASTES (100,00%);</t>
        </is>
      </c>
      <c r="C1723" s="8" t="n"/>
      <c r="D1723" s="8" t="n">
        <v>1340.1</v>
      </c>
      <c r="E1723" s="8" t="n">
        <v>86852.36999999997</v>
      </c>
      <c r="F1723" s="213" t="inlineStr">
        <is>
          <t>LOCAÇÃO MUNCK / GUINDASTES</t>
        </is>
      </c>
      <c r="G1723" s="172">
        <f>YEAR(A1723)</f>
        <v/>
      </c>
      <c r="H1723" s="214">
        <f>MONTH(A1723)</f>
        <v/>
      </c>
      <c r="I1723" s="179">
        <f>INDEX(mês[],Consolidado!H1723,2)</f>
        <v/>
      </c>
      <c r="J1723" s="179" t="inlineStr">
        <is>
          <t>ITAU</t>
        </is>
      </c>
      <c r="K1723" s="179" t="inlineStr">
        <is>
          <t>A IDEAL</t>
        </is>
      </c>
    </row>
    <row r="1724" hidden="1" s="180">
      <c r="A1724" s="17" t="n">
        <v>45728</v>
      </c>
      <c r="B1724" s="179" t="inlineStr">
        <is>
          <t>SISTEMA / SERVIDOR - SISTEMA / SERVIDOR  (100,00%);</t>
        </is>
      </c>
      <c r="C1724" s="8" t="n"/>
      <c r="D1724" s="8" t="n">
        <v>730.9400000000001</v>
      </c>
      <c r="E1724" s="8" t="n">
        <v>86121.42999999996</v>
      </c>
      <c r="F1724" s="213" t="inlineStr">
        <is>
          <t xml:space="preserve">SISTEMA / SERVIDOR </t>
        </is>
      </c>
      <c r="G1724" s="172">
        <f>YEAR(A1724)</f>
        <v/>
      </c>
      <c r="H1724" s="214">
        <f>MONTH(A1724)</f>
        <v/>
      </c>
      <c r="I1724" s="179">
        <f>INDEX(mês[],Consolidado!H1724,2)</f>
        <v/>
      </c>
      <c r="J1724" s="179" t="inlineStr">
        <is>
          <t>ITAU</t>
        </is>
      </c>
      <c r="K1724" s="179" t="inlineStr">
        <is>
          <t>A IDEAL</t>
        </is>
      </c>
    </row>
    <row r="1725" hidden="1" s="180">
      <c r="A1725" s="17" t="n">
        <v>45728</v>
      </c>
      <c r="B1725" s="179" t="inlineStr">
        <is>
          <t>CONSULTA CONNECT REF. MÊS 02/2025 - SERVIÇO SERASA (100,00%);</t>
        </is>
      </c>
      <c r="C1725" s="8" t="n"/>
      <c r="D1725" s="8" t="n">
        <v>892.6</v>
      </c>
      <c r="E1725" s="8" t="n">
        <v>85228.82999999996</v>
      </c>
      <c r="F1725" s="213" t="inlineStr">
        <is>
          <t>SERVIÇO SERASA</t>
        </is>
      </c>
      <c r="G1725" s="172">
        <f>YEAR(A1725)</f>
        <v/>
      </c>
      <c r="H1725" s="214">
        <f>MONTH(A1725)</f>
        <v/>
      </c>
      <c r="I1725" s="179">
        <f>INDEX(mês[],Consolidado!H1725,2)</f>
        <v/>
      </c>
      <c r="J1725" s="179" t="inlineStr">
        <is>
          <t>ITAU</t>
        </is>
      </c>
      <c r="K1725" s="179" t="inlineStr">
        <is>
          <t>A IDEAL</t>
        </is>
      </c>
    </row>
    <row r="1726" hidden="1" s="180">
      <c r="A1726" s="17" t="n">
        <v>45728</v>
      </c>
      <c r="B1726" s="179" t="inlineStr">
        <is>
          <t>FRETE MOBILIZAÇÃO GOIÂNIA X CATALÃO - PARADA GABRIELLE - FRETE MATERIAIS E EQUIPAMENTOS (100,00%);</t>
        </is>
      </c>
      <c r="C1726" s="8" t="n"/>
      <c r="D1726" s="8" t="n">
        <v>731.5</v>
      </c>
      <c r="E1726" s="8" t="n">
        <v>84497.32999999996</v>
      </c>
      <c r="F1726" s="213" t="inlineStr">
        <is>
          <t>FRETE MATERIAIS E EQUIPAMENTOS</t>
        </is>
      </c>
      <c r="G1726" s="172">
        <f>YEAR(A1726)</f>
        <v/>
      </c>
      <c r="H1726" s="214">
        <f>MONTH(A1726)</f>
        <v/>
      </c>
      <c r="I1726" s="179">
        <f>INDEX(mês[],Consolidado!H1726,2)</f>
        <v/>
      </c>
      <c r="J1726" s="179" t="inlineStr">
        <is>
          <t>ITAU</t>
        </is>
      </c>
      <c r="K1726" s="179" t="inlineStr">
        <is>
          <t>A IDEAL</t>
        </is>
      </c>
    </row>
    <row r="1727" hidden="1" s="180">
      <c r="A1727" s="17" t="n">
        <v>45728</v>
      </c>
      <c r="B1727" s="179" t="inlineStr">
        <is>
          <t>COMBUSTIVEL VEICULOS - COMBUSTIVEL VEICULOS (100,00%);</t>
        </is>
      </c>
      <c r="C1727" s="8" t="n"/>
      <c r="D1727" s="8" t="n">
        <v>1765.07</v>
      </c>
      <c r="E1727" s="8" t="n">
        <v>82732.25999999995</v>
      </c>
      <c r="F1727" s="213" t="inlineStr">
        <is>
          <t>COMBUSTIVEL VEICULOS</t>
        </is>
      </c>
      <c r="G1727" s="172">
        <f>YEAR(A1727)</f>
        <v/>
      </c>
      <c r="H1727" s="214">
        <f>MONTH(A1727)</f>
        <v/>
      </c>
      <c r="I1727" s="179">
        <f>INDEX(mês[],Consolidado!H1727,2)</f>
        <v/>
      </c>
      <c r="J1727" s="179" t="inlineStr">
        <is>
          <t>ITAU</t>
        </is>
      </c>
      <c r="K1727" s="179" t="inlineStr">
        <is>
          <t>A IDEAL</t>
        </is>
      </c>
    </row>
    <row r="1728" hidden="1" s="180">
      <c r="A1728" s="17" t="n">
        <v>45728</v>
      </c>
      <c r="B1728" s="179" t="inlineStr">
        <is>
          <t>IDEVANIR CARVALHO RAMOS - PIX (64) 98452-4746 - REFEIÇÕES COLABORADORES (100,00%);</t>
        </is>
      </c>
      <c r="C1728" s="8" t="n"/>
      <c r="D1728" s="8" t="n">
        <v>1593</v>
      </c>
      <c r="E1728" s="8" t="n">
        <v>81139.25999999995</v>
      </c>
      <c r="F1728" s="213" t="inlineStr">
        <is>
          <t>REFEIÇÕES COLABORADORES</t>
        </is>
      </c>
      <c r="G1728" s="172">
        <f>YEAR(A1728)</f>
        <v/>
      </c>
      <c r="H1728" s="214">
        <f>MONTH(A1728)</f>
        <v/>
      </c>
      <c r="I1728" s="179">
        <f>INDEX(mês[],Consolidado!H1728,2)</f>
        <v/>
      </c>
      <c r="J1728" s="179" t="inlineStr">
        <is>
          <t>ITAU</t>
        </is>
      </c>
      <c r="K1728" s="179" t="inlineStr">
        <is>
          <t>A IDEAL</t>
        </is>
      </c>
    </row>
    <row r="1729" hidden="1" s="180">
      <c r="A1729" s="17" t="n">
        <v>45728</v>
      </c>
      <c r="B1729" s="179" t="inlineStr">
        <is>
          <t>REFEIÇÕES COLABORADORES REF. 16/02 A 28/02 - REFEIÇÕES COLABORADORES (100,00%);</t>
        </is>
      </c>
      <c r="C1729" s="8" t="n"/>
      <c r="D1729" s="8" t="n">
        <v>4312</v>
      </c>
      <c r="E1729" s="8" t="n">
        <v>76827.25999999995</v>
      </c>
      <c r="F1729" s="213" t="inlineStr">
        <is>
          <t>REFEIÇÕES COLABORADORES</t>
        </is>
      </c>
      <c r="G1729" s="172">
        <f>YEAR(A1729)</f>
        <v/>
      </c>
      <c r="H1729" s="214">
        <f>MONTH(A1729)</f>
        <v/>
      </c>
      <c r="I1729" s="179">
        <f>INDEX(mês[],Consolidado!H1729,2)</f>
        <v/>
      </c>
      <c r="J1729" s="179" t="inlineStr">
        <is>
          <t>ITAU</t>
        </is>
      </c>
      <c r="K1729" s="179" t="inlineStr">
        <is>
          <t>A IDEAL</t>
        </is>
      </c>
    </row>
    <row r="1730" hidden="1" s="180">
      <c r="A1730" s="17" t="n">
        <v>45728</v>
      </c>
      <c r="B1730" s="179" t="inlineStr">
        <is>
          <t>CARLOS RITLER MOREIRA GADELHA - PIX 943.891.013-15 - MANUTENÇÃO/PEÇAS  VEICULOS (100,00%);</t>
        </is>
      </c>
      <c r="C1730" s="8" t="n"/>
      <c r="D1730" s="8" t="n">
        <v>1634</v>
      </c>
      <c r="E1730" s="8" t="n">
        <v>75193.25999999995</v>
      </c>
      <c r="F1730" s="213" t="inlineStr">
        <is>
          <t>MANUTENÇÃO/PEÇAS  VEICULOS</t>
        </is>
      </c>
      <c r="G1730" s="172">
        <f>YEAR(A1730)</f>
        <v/>
      </c>
      <c r="H1730" s="214">
        <f>MONTH(A1730)</f>
        <v/>
      </c>
      <c r="I1730" s="179">
        <f>INDEX(mês[],Consolidado!H1730,2)</f>
        <v/>
      </c>
      <c r="J1730" s="179" t="inlineStr">
        <is>
          <t>ITAU</t>
        </is>
      </c>
      <c r="K1730" s="179" t="inlineStr">
        <is>
          <t>A IDEAL</t>
        </is>
      </c>
    </row>
    <row r="1731" hidden="1" s="180">
      <c r="A1731" s="17" t="n">
        <v>45728</v>
      </c>
      <c r="B1731" s="179" t="inlineStr">
        <is>
          <t>CARLOS RITLER MOREIRA GADELHA - PIX 943.891.013-15 - MANUTENÇÃO/PEÇAS  VEICULOS (100,00%);</t>
        </is>
      </c>
      <c r="C1731" s="8" t="n"/>
      <c r="D1731" s="8" t="n">
        <v>637</v>
      </c>
      <c r="E1731" s="8" t="n">
        <v>74556.25999999995</v>
      </c>
      <c r="F1731" s="213" t="inlineStr">
        <is>
          <t>MANUTENÇÃO/PEÇAS  VEICULOS</t>
        </is>
      </c>
      <c r="G1731" s="172">
        <f>YEAR(A1731)</f>
        <v/>
      </c>
      <c r="H1731" s="214">
        <f>MONTH(A1731)</f>
        <v/>
      </c>
      <c r="I1731" s="179">
        <f>INDEX(mês[],Consolidado!H1731,2)</f>
        <v/>
      </c>
      <c r="J1731" s="179" t="inlineStr">
        <is>
          <t>ITAU</t>
        </is>
      </c>
      <c r="K1731" s="179" t="inlineStr">
        <is>
          <t>A IDEAL</t>
        </is>
      </c>
    </row>
    <row r="1732" hidden="1" s="180">
      <c r="A1732" s="17" t="n">
        <v>45728</v>
      </c>
      <c r="B1732" s="179" t="inlineStr">
        <is>
          <t>GASTOS COMERCIAIS P/ VISITA - COMBUSTIVEL VEICULOS (98,62%);
PEDAGIOS  (1,38%);</t>
        </is>
      </c>
      <c r="C1732" s="8" t="n"/>
      <c r="D1732" s="8" t="n">
        <v>106.76</v>
      </c>
      <c r="E1732" s="8" t="n">
        <v>74447.99999999996</v>
      </c>
      <c r="F1732" s="213" t="inlineStr">
        <is>
          <t>COMBUSTIVEL VEICULOS</t>
        </is>
      </c>
      <c r="G1732" s="172">
        <f>YEAR(A1732)</f>
        <v/>
      </c>
      <c r="H1732" s="214">
        <f>MONTH(A1732)</f>
        <v/>
      </c>
      <c r="I1732" s="179">
        <f>INDEX(mês[],Consolidado!H1732,2)</f>
        <v/>
      </c>
      <c r="J1732" s="179" t="inlineStr">
        <is>
          <t>ITAU</t>
        </is>
      </c>
      <c r="K1732" s="179" t="inlineStr">
        <is>
          <t>A IDEAL</t>
        </is>
      </c>
    </row>
    <row r="1733" hidden="1" s="180">
      <c r="A1733" s="17" t="n">
        <v>45728</v>
      </c>
      <c r="B1733" s="179" t="inlineStr">
        <is>
          <t>GASTOS COMERCIAIS P/ VISITA - COMBUSTIVEL VEICULOS (98,62%);
PEDAGIOS  (1,38%);</t>
        </is>
      </c>
      <c r="C1733" s="8" t="n"/>
      <c r="D1733" s="8" t="n">
        <v>1.5</v>
      </c>
      <c r="E1733" s="8" t="n">
        <v>74447.99999999996</v>
      </c>
      <c r="F1733" s="213" t="inlineStr">
        <is>
          <t xml:space="preserve">PEDAGIOS </t>
        </is>
      </c>
      <c r="G1733" s="172">
        <f>YEAR(A1733)</f>
        <v/>
      </c>
      <c r="H1733" s="214">
        <f>MONTH(A1733)</f>
        <v/>
      </c>
      <c r="I1733" s="179">
        <f>INDEX(mês[],Consolidado!H1733,2)</f>
        <v/>
      </c>
      <c r="J1733" s="179" t="inlineStr">
        <is>
          <t>ITAU</t>
        </is>
      </c>
      <c r="K1733" s="179" t="inlineStr">
        <is>
          <t>A IDEAL</t>
        </is>
      </c>
    </row>
    <row r="1734" hidden="1" s="180">
      <c r="A1734" s="17" t="n">
        <v>45728</v>
      </c>
      <c r="B1734" s="179" t="inlineStr">
        <is>
          <t>COMBUSTIVEL OROCH - COMBUSTIVEL VEICULOS (100,00%);</t>
        </is>
      </c>
      <c r="C1734" s="8" t="n"/>
      <c r="D1734" s="8" t="n">
        <v>100</v>
      </c>
      <c r="E1734" s="8" t="n">
        <v>74347.99999999996</v>
      </c>
      <c r="F1734" s="213" t="inlineStr">
        <is>
          <t>COMBUSTIVEL VEICULOS</t>
        </is>
      </c>
      <c r="G1734" s="172">
        <f>YEAR(A1734)</f>
        <v/>
      </c>
      <c r="H1734" s="214">
        <f>MONTH(A1734)</f>
        <v/>
      </c>
      <c r="I1734" s="179">
        <f>INDEX(mês[],Consolidado!H1734,2)</f>
        <v/>
      </c>
      <c r="J1734" s="179" t="inlineStr">
        <is>
          <t>ITAU</t>
        </is>
      </c>
      <c r="K1734" s="179" t="inlineStr">
        <is>
          <t>A IDEAL</t>
        </is>
      </c>
    </row>
    <row r="1735" hidden="1" s="180">
      <c r="A1735" s="17" t="n">
        <v>45728</v>
      </c>
      <c r="B1735" s="179" t="inlineStr">
        <is>
          <t>COMBUSTIVEL - COMBUSTIVEL VEICULOS (44,11%);
COMBUSTIVEL EQUIPAMENTOS (55,89%);</t>
        </is>
      </c>
      <c r="C1735" s="8" t="n"/>
      <c r="D1735" s="8" t="n">
        <v>947.01</v>
      </c>
      <c r="E1735" s="8" t="n">
        <v>73400.98999999996</v>
      </c>
      <c r="F1735" s="213" t="inlineStr">
        <is>
          <t>COMBUSTIVEL VEICULOS</t>
        </is>
      </c>
      <c r="G1735" s="172">
        <f>YEAR(A1735)</f>
        <v/>
      </c>
      <c r="H1735" s="214">
        <f>MONTH(A1735)</f>
        <v/>
      </c>
      <c r="I1735" s="179">
        <f>INDEX(mês[],Consolidado!H1735,2)</f>
        <v/>
      </c>
      <c r="J1735" s="179" t="inlineStr">
        <is>
          <t>ITAU</t>
        </is>
      </c>
      <c r="K1735" s="179" t="inlineStr">
        <is>
          <t>A IDEAL</t>
        </is>
      </c>
    </row>
    <row r="1736" hidden="1" s="180">
      <c r="A1736" s="17" t="n">
        <v>45728</v>
      </c>
      <c r="B1736" s="179" t="inlineStr">
        <is>
          <t>COMBUSTIVEL - COMBUSTIVEL VEICULOS (44,11%);
COMBUSTIVEL EQUIPAMENTOS (55,89%);</t>
        </is>
      </c>
      <c r="C1736" s="8" t="n"/>
      <c r="D1736" s="8" t="n">
        <v>1199.92</v>
      </c>
      <c r="E1736" s="8" t="n">
        <v>72201.06999999996</v>
      </c>
      <c r="F1736" s="213" t="inlineStr">
        <is>
          <t>COMBUSTIVEL EQUIPAMENTOS</t>
        </is>
      </c>
      <c r="G1736" s="172">
        <f>YEAR(A1736)</f>
        <v/>
      </c>
      <c r="H1736" s="214">
        <f>MONTH(A1736)</f>
        <v/>
      </c>
      <c r="I1736" s="179">
        <f>INDEX(mês[],Consolidado!H1736,2)</f>
        <v/>
      </c>
      <c r="J1736" s="179" t="inlineStr">
        <is>
          <t>ITAU</t>
        </is>
      </c>
      <c r="K1736" s="179" t="inlineStr">
        <is>
          <t>A IDEAL</t>
        </is>
      </c>
    </row>
    <row r="1737" hidden="1" s="180">
      <c r="A1737" s="17" t="n">
        <v>45728</v>
      </c>
      <c r="B1737" s="179" t="inlineStr">
        <is>
          <t>TRANSPORTE DE COLABORADORES 05/03 A 10/03 - TRANSPORTE DE COLABORADORES  (100,00%);</t>
        </is>
      </c>
      <c r="C1737" s="8" t="n"/>
      <c r="D1737" s="8" t="n">
        <v>370</v>
      </c>
      <c r="E1737" s="8" t="n">
        <v>71831.06999999996</v>
      </c>
      <c r="F1737" s="213" t="inlineStr">
        <is>
          <t xml:space="preserve">TRANSPORTE DE COLABORADORES </t>
        </is>
      </c>
      <c r="G1737" s="172">
        <f>YEAR(A1737)</f>
        <v/>
      </c>
      <c r="H1737" s="214">
        <f>MONTH(A1737)</f>
        <v/>
      </c>
      <c r="I1737" s="179">
        <f>INDEX(mês[],Consolidado!H1737,2)</f>
        <v/>
      </c>
      <c r="J1737" s="179" t="inlineStr">
        <is>
          <t>ITAU</t>
        </is>
      </c>
      <c r="K1737" s="179" t="inlineStr">
        <is>
          <t>A IDEAL</t>
        </is>
      </c>
    </row>
    <row r="1738" hidden="1" s="180">
      <c r="A1738" s="17" t="n">
        <v>45728</v>
      </c>
      <c r="B1738" s="179" t="inlineStr">
        <is>
          <t>PASSAGENS COLABORADORES 05/03 A 08/03 - PASSAGENS COLABORADORES (100,00%);</t>
        </is>
      </c>
      <c r="C1738" s="8" t="n"/>
      <c r="D1738" s="8" t="n">
        <v>1141.5</v>
      </c>
      <c r="E1738" s="8" t="n">
        <v>70689.56999999996</v>
      </c>
      <c r="F1738" s="213" t="inlineStr">
        <is>
          <t>PASSAGENS COLABORADORES</t>
        </is>
      </c>
      <c r="G1738" s="172">
        <f>YEAR(A1738)</f>
        <v/>
      </c>
      <c r="H1738" s="214">
        <f>MONTH(A1738)</f>
        <v/>
      </c>
      <c r="I1738" s="179">
        <f>INDEX(mês[],Consolidado!H1738,2)</f>
        <v/>
      </c>
      <c r="J1738" s="179" t="inlineStr">
        <is>
          <t>ITAU</t>
        </is>
      </c>
      <c r="K1738" s="179" t="inlineStr">
        <is>
          <t>A IDEAL</t>
        </is>
      </c>
    </row>
    <row r="1739" hidden="1" s="180">
      <c r="A1739" s="17" t="n">
        <v>45728</v>
      </c>
      <c r="B1739" s="179" t="inlineStr">
        <is>
          <t>CAIXA ROTATIVO MES MARÇO A ABRIL 2025 - REFEIÇÕES COLABORADORES (49,83%);
MATERIAIS DE LIMPEZA / HIGIENE  (44,53%);
SERVIÇO GRAFICA / IMPRESSAO  (3,51%);
MATERIAIS DE CONSUMO EM OBRAS  (2,13%);</t>
        </is>
      </c>
      <c r="C1739" s="8" t="n"/>
      <c r="D1739" s="8" t="n">
        <v>481.13</v>
      </c>
      <c r="E1739" s="8" t="n">
        <v>70208.43999999996</v>
      </c>
      <c r="F1739" s="213" t="inlineStr">
        <is>
          <t>REFEIÇÕES COLABORADORES</t>
        </is>
      </c>
      <c r="G1739" s="172">
        <f>YEAR(A1739)</f>
        <v/>
      </c>
      <c r="H1739" s="214">
        <f>MONTH(A1739)</f>
        <v/>
      </c>
      <c r="I1739" s="179">
        <f>INDEX(mês[],Consolidado!H1739,2)</f>
        <v/>
      </c>
      <c r="J1739" s="179" t="inlineStr">
        <is>
          <t>ITAU</t>
        </is>
      </c>
      <c r="K1739" s="179" t="inlineStr">
        <is>
          <t>A IDEAL</t>
        </is>
      </c>
    </row>
    <row r="1740" hidden="1" s="180">
      <c r="A1740" s="17" t="n">
        <v>45728</v>
      </c>
      <c r="B1740" s="179" t="inlineStr">
        <is>
          <t>CAIXA ROTATIVO MES MARÇO A ABRIL 2025 - REFEIÇÕES COLABORADORES (49,83%);
MATERIAIS DE LIMPEZA / HIGIENE  (44,53%);
SERVIÇO GRAFICA / IMPRESSAO  (3,51%);
MATERIAIS DE CONSUMO EM OBRAS  (2,13%);</t>
        </is>
      </c>
      <c r="C1740" s="8" t="n"/>
      <c r="D1740" s="8" t="n">
        <v>429.96</v>
      </c>
      <c r="E1740" s="8" t="n">
        <v>69778.47999999995</v>
      </c>
      <c r="F1740" s="213" t="inlineStr">
        <is>
          <t xml:space="preserve">MATERIAIS DE LIMPEZA / HIGIENE </t>
        </is>
      </c>
      <c r="G1740" s="172">
        <f>YEAR(A1740)</f>
        <v/>
      </c>
      <c r="H1740" s="214">
        <f>MONTH(A1740)</f>
        <v/>
      </c>
      <c r="I1740" s="179">
        <f>INDEX(mês[],Consolidado!H1740,2)</f>
        <v/>
      </c>
      <c r="J1740" s="179" t="inlineStr">
        <is>
          <t>ITAU</t>
        </is>
      </c>
      <c r="K1740" s="179" t="inlineStr">
        <is>
          <t>A IDEAL</t>
        </is>
      </c>
    </row>
    <row r="1741" hidden="1" s="180">
      <c r="A1741" s="17" t="n">
        <v>45728</v>
      </c>
      <c r="B1741" s="179" t="inlineStr">
        <is>
          <t>CAIXA ROTATIVO MES MARÇO A ABRIL 2025 - REFEIÇÕES COLABORADORES (49,83%);
MATERIAIS DE LIMPEZA / HIGIENE  (44,53%);
SERVIÇO GRAFICA / IMPRESSAO  (3,51%);
MATERIAIS DE CONSUMO EM OBRAS  (2,13%);</t>
        </is>
      </c>
      <c r="C1741" s="8" t="n"/>
      <c r="D1741" s="8" t="n">
        <v>33.89</v>
      </c>
      <c r="E1741" s="8" t="n">
        <v>69744.58999999995</v>
      </c>
      <c r="F1741" s="213" t="inlineStr">
        <is>
          <t xml:space="preserve">SERVIÇO GRAFICA / IMPRESSAO </t>
        </is>
      </c>
      <c r="G1741" s="172">
        <f>YEAR(A1741)</f>
        <v/>
      </c>
      <c r="H1741" s="214">
        <f>MONTH(A1741)</f>
        <v/>
      </c>
      <c r="I1741" s="179">
        <f>INDEX(mês[],Consolidado!H1741,2)</f>
        <v/>
      </c>
      <c r="J1741" s="179" t="inlineStr">
        <is>
          <t>ITAU</t>
        </is>
      </c>
      <c r="K1741" s="179" t="inlineStr">
        <is>
          <t>A IDEAL</t>
        </is>
      </c>
    </row>
    <row r="1742" hidden="1" s="180">
      <c r="A1742" s="17" t="n">
        <v>45728</v>
      </c>
      <c r="B1742" s="179" t="inlineStr">
        <is>
          <t>CAIXA ROTATIVO MES MARÇO A ABRIL 2025 - REFEIÇÕES COLABORADORES (49,83%);
MATERIAIS DE LIMPEZA / HIGIENE  (44,53%);
SERVIÇO GRAFICA / IMPRESSAO  (3,51%);
MATERIAIS DE CONSUMO EM OBRAS  (2,13%);</t>
        </is>
      </c>
      <c r="C1742" s="8" t="n"/>
      <c r="D1742" s="8" t="n">
        <v>20.58</v>
      </c>
      <c r="E1742" s="8" t="n">
        <v>69724.00999999995</v>
      </c>
      <c r="F1742" s="213" t="inlineStr">
        <is>
          <t xml:space="preserve">MATERIAIS DE CONSUMO EM OBRAS </t>
        </is>
      </c>
      <c r="G1742" s="172">
        <f>YEAR(A1742)</f>
        <v/>
      </c>
      <c r="H1742" s="214">
        <f>MONTH(A1742)</f>
        <v/>
      </c>
      <c r="I1742" s="179">
        <f>INDEX(mês[],Consolidado!H1742,2)</f>
        <v/>
      </c>
      <c r="J1742" s="179" t="inlineStr">
        <is>
          <t>ITAU</t>
        </is>
      </c>
      <c r="K1742" s="179" t="inlineStr">
        <is>
          <t>A IDEAL</t>
        </is>
      </c>
    </row>
    <row r="1743" hidden="1" s="180">
      <c r="A1743" s="17" t="n">
        <v>45728</v>
      </c>
      <c r="B1743" s="179" t="inlineStr">
        <is>
          <t>VALE TRANSPORTE REF. 15 DIAS - TRANSPORTE DE COLABORADORES  (100,00%);</t>
        </is>
      </c>
      <c r="C1743" s="8" t="n"/>
      <c r="D1743" s="8" t="n">
        <v>129</v>
      </c>
      <c r="E1743" s="8" t="n">
        <v>69595.00999999995</v>
      </c>
      <c r="F1743" s="213" t="inlineStr">
        <is>
          <t xml:space="preserve">TRANSPORTE DE COLABORADORES </t>
        </is>
      </c>
      <c r="G1743" s="172">
        <f>YEAR(A1743)</f>
        <v/>
      </c>
      <c r="H1743" s="214">
        <f>MONTH(A1743)</f>
        <v/>
      </c>
      <c r="I1743" s="179">
        <f>INDEX(mês[],Consolidado!H1743,2)</f>
        <v/>
      </c>
      <c r="J1743" s="179" t="inlineStr">
        <is>
          <t>ITAU</t>
        </is>
      </c>
      <c r="K1743" s="179" t="inlineStr">
        <is>
          <t>A IDEAL</t>
        </is>
      </c>
    </row>
    <row r="1744" hidden="1" s="180">
      <c r="A1744" s="17" t="n">
        <v>45728</v>
      </c>
      <c r="B1744" s="179" t="inlineStr">
        <is>
          <t>HOSPEDAGEM DE SITE / E-MAIL - SISTEMA / SERVIDOR  (100,00%);</t>
        </is>
      </c>
      <c r="C1744" s="8" t="n"/>
      <c r="D1744" s="8" t="n">
        <v>517.22</v>
      </c>
      <c r="E1744" s="8" t="n">
        <v>69077.78999999996</v>
      </c>
      <c r="F1744" s="213" t="inlineStr">
        <is>
          <t xml:space="preserve">SISTEMA / SERVIDOR </t>
        </is>
      </c>
      <c r="G1744" s="172">
        <f>YEAR(A1744)</f>
        <v/>
      </c>
      <c r="H1744" s="214">
        <f>MONTH(A1744)</f>
        <v/>
      </c>
      <c r="I1744" s="179">
        <f>INDEX(mês[],Consolidado!H1744,2)</f>
        <v/>
      </c>
      <c r="J1744" s="179" t="inlineStr">
        <is>
          <t>ITAU</t>
        </is>
      </c>
      <c r="K1744" s="179" t="inlineStr">
        <is>
          <t>A IDEAL</t>
        </is>
      </c>
    </row>
    <row r="1745" hidden="1" s="180">
      <c r="A1745" s="17" t="n">
        <v>45728</v>
      </c>
      <c r="B1745" s="179" t="inlineStr">
        <is>
          <t>ELEUSA DE SOUZA - PIX  422.497.756-72 - SERVIÇO ELETRICO  (100,00%);</t>
        </is>
      </c>
      <c r="C1745" s="8" t="n"/>
      <c r="D1745" s="8" t="n">
        <v>240</v>
      </c>
      <c r="E1745" s="8" t="n">
        <v>68837.78999999996</v>
      </c>
      <c r="F1745" s="213" t="inlineStr">
        <is>
          <t xml:space="preserve">SERVIÇO ELETRICO </t>
        </is>
      </c>
      <c r="G1745" s="172">
        <f>YEAR(A1745)</f>
        <v/>
      </c>
      <c r="H1745" s="214">
        <f>MONTH(A1745)</f>
        <v/>
      </c>
      <c r="I1745" s="179">
        <f>INDEX(mês[],Consolidado!H1745,2)</f>
        <v/>
      </c>
      <c r="J1745" s="179" t="inlineStr">
        <is>
          <t>ITAU</t>
        </is>
      </c>
      <c r="K1745" s="179" t="inlineStr">
        <is>
          <t>A IDEAL</t>
        </is>
      </c>
    </row>
    <row r="1746" hidden="1" s="180">
      <c r="A1746" s="17" t="n">
        <v>45728</v>
      </c>
      <c r="B1746" s="179" t="inlineStr">
        <is>
          <t>ALIMENTAÇÃO ADM - ALIMENTAÇÃO ADM (100,00%);</t>
        </is>
      </c>
      <c r="C1746" s="8" t="n"/>
      <c r="D1746" s="8" t="n">
        <v>96</v>
      </c>
      <c r="E1746" s="8" t="n">
        <v>68741.78999999996</v>
      </c>
      <c r="F1746" s="213" t="inlineStr">
        <is>
          <t>ALIMENTAÇÃO ADM</t>
        </is>
      </c>
      <c r="G1746" s="172">
        <f>YEAR(A1746)</f>
        <v/>
      </c>
      <c r="H1746" s="214">
        <f>MONTH(A1746)</f>
        <v/>
      </c>
      <c r="I1746" s="179">
        <f>INDEX(mês[],Consolidado!H1746,2)</f>
        <v/>
      </c>
      <c r="J1746" s="179" t="inlineStr">
        <is>
          <t>ITAU</t>
        </is>
      </c>
      <c r="K1746" s="179" t="inlineStr">
        <is>
          <t>A IDEAL</t>
        </is>
      </c>
    </row>
    <row r="1747" hidden="1" s="180">
      <c r="A1747" s="17" t="n">
        <v>45728</v>
      </c>
      <c r="B1747" s="179" t="inlineStr">
        <is>
          <t>MATERIAIS DE PAPELARIA - MATERIAS DE ESCRITORIO / PAPELARIA  (100,00%);</t>
        </is>
      </c>
      <c r="C1747" s="8" t="n"/>
      <c r="D1747" s="8" t="n">
        <v>111.3</v>
      </c>
      <c r="E1747" s="8" t="n">
        <v>68630.48999999996</v>
      </c>
      <c r="F1747" s="213" t="inlineStr">
        <is>
          <t xml:space="preserve">MATERIAS DE ESCRITORIO / PAPELARIA </t>
        </is>
      </c>
      <c r="G1747" s="172">
        <f>YEAR(A1747)</f>
        <v/>
      </c>
      <c r="H1747" s="214">
        <f>MONTH(A1747)</f>
        <v/>
      </c>
      <c r="I1747" s="179">
        <f>INDEX(mês[],Consolidado!H1747,2)</f>
        <v/>
      </c>
      <c r="J1747" s="179" t="inlineStr">
        <is>
          <t>ITAU</t>
        </is>
      </c>
      <c r="K1747" s="179" t="inlineStr">
        <is>
          <t>A IDEAL</t>
        </is>
      </c>
    </row>
    <row r="1748" hidden="1" s="180">
      <c r="A1748" s="17" t="n">
        <v>45728</v>
      </c>
      <c r="B1748" s="179" t="inlineStr">
        <is>
          <t>COMBUSTIVEL PICK-UP - COMBUSTIVEL VEICULOS (100,00%);</t>
        </is>
      </c>
      <c r="C1748" s="8" t="n"/>
      <c r="D1748" s="8" t="n">
        <v>100</v>
      </c>
      <c r="E1748" s="8" t="n">
        <v>68530.48999999996</v>
      </c>
      <c r="F1748" s="213" t="inlineStr">
        <is>
          <t>COMBUSTIVEL VEICULOS</t>
        </is>
      </c>
      <c r="G1748" s="172">
        <f>YEAR(A1748)</f>
        <v/>
      </c>
      <c r="H1748" s="214">
        <f>MONTH(A1748)</f>
        <v/>
      </c>
      <c r="I1748" s="179">
        <f>INDEX(mês[],Consolidado!H1748,2)</f>
        <v/>
      </c>
      <c r="J1748" s="179" t="inlineStr">
        <is>
          <t>ITAU</t>
        </is>
      </c>
      <c r="K1748" s="179" t="inlineStr">
        <is>
          <t>A IDEAL</t>
        </is>
      </c>
    </row>
    <row r="1749" hidden="1" s="180">
      <c r="A1749" s="17" t="n">
        <v>45728</v>
      </c>
      <c r="B1749" s="179" t="inlineStr">
        <is>
          <t>04 ENCHADAS P/ OBRA - MATERIAIS / FERRAMENTAS  MANUAIS  (100,00%);</t>
        </is>
      </c>
      <c r="C1749" s="8" t="n"/>
      <c r="D1749" s="8" t="n">
        <v>248</v>
      </c>
      <c r="E1749" s="8" t="n">
        <v>68282.48999999996</v>
      </c>
      <c r="F1749" s="213" t="inlineStr">
        <is>
          <t xml:space="preserve">MATERIAIS / FERRAMENTAS  MANUAIS </t>
        </is>
      </c>
      <c r="G1749" s="172">
        <f>YEAR(A1749)</f>
        <v/>
      </c>
      <c r="H1749" s="214">
        <f>MONTH(A1749)</f>
        <v/>
      </c>
      <c r="I1749" s="179">
        <f>INDEX(mês[],Consolidado!H1749,2)</f>
        <v/>
      </c>
      <c r="J1749" s="179" t="inlineStr">
        <is>
          <t>ITAU</t>
        </is>
      </c>
      <c r="K1749" s="179" t="inlineStr">
        <is>
          <t>A IDEAL</t>
        </is>
      </c>
    </row>
    <row r="1750" hidden="1" s="180">
      <c r="A1750" s="17" t="n">
        <v>45728</v>
      </c>
      <c r="B1750" s="179" t="inlineStr">
        <is>
          <t>TRANSFERÊNCIA ENTRE BANCOS ITAÚ X SAFRA - Transferência entre Bancos (100,00%);</t>
        </is>
      </c>
      <c r="C1750" s="8" t="n"/>
      <c r="D1750" s="8" t="n">
        <v>7363.8</v>
      </c>
      <c r="E1750" s="8" t="n">
        <v>60918.68999999996</v>
      </c>
      <c r="F1750" s="213" t="inlineStr">
        <is>
          <t>Transferência Emitida</t>
        </is>
      </c>
      <c r="G1750" s="172">
        <f>YEAR(A1750)</f>
        <v/>
      </c>
      <c r="H1750" s="214">
        <f>MONTH(A1750)</f>
        <v/>
      </c>
      <c r="I1750" s="179">
        <f>INDEX(mês[],Consolidado!H1750,2)</f>
        <v/>
      </c>
      <c r="J1750" s="179" t="inlineStr">
        <is>
          <t>ITAU</t>
        </is>
      </c>
      <c r="K1750" s="179" t="inlineStr">
        <is>
          <t>A IDEAL</t>
        </is>
      </c>
    </row>
    <row r="1751" hidden="1" s="180">
      <c r="A1751" s="17" t="n">
        <v>45728</v>
      </c>
      <c r="B1751" s="179" t="inlineStr">
        <is>
          <t>MATERIAS FERRAGISTAS - MATERIAIS DE CONSUMO EM OBRAS  (100,00%);</t>
        </is>
      </c>
      <c r="C1751" s="8" t="n"/>
      <c r="D1751" s="8" t="n">
        <v>259.06</v>
      </c>
      <c r="E1751" s="8" t="n">
        <v>60659.62999999996</v>
      </c>
      <c r="F1751" s="213" t="inlineStr">
        <is>
          <t xml:space="preserve">MATERIAIS DE CONSUMO EM OBRAS </t>
        </is>
      </c>
      <c r="G1751" s="172">
        <f>YEAR(A1751)</f>
        <v/>
      </c>
      <c r="H1751" s="214">
        <f>MONTH(A1751)</f>
        <v/>
      </c>
      <c r="I1751" s="179">
        <f>INDEX(mês[],Consolidado!H1751,2)</f>
        <v/>
      </c>
      <c r="J1751" s="179" t="inlineStr">
        <is>
          <t>ITAU</t>
        </is>
      </c>
      <c r="K1751" s="179" t="inlineStr">
        <is>
          <t>A IDEAL</t>
        </is>
      </c>
    </row>
    <row r="1752" hidden="1" s="180">
      <c r="A1752" s="17" t="n">
        <v>45728</v>
      </c>
      <c r="B1752" s="179" t="inlineStr">
        <is>
          <t>FRETE TRANSPORTADORA GOIÂNIA X SERRA SALITRE - FRETE TRANSPORTADORA (100,00%);</t>
        </is>
      </c>
      <c r="C1752" s="8" t="n"/>
      <c r="D1752" s="8" t="n">
        <v>461.02</v>
      </c>
      <c r="E1752" s="8" t="n">
        <v>60198.60999999996</v>
      </c>
      <c r="F1752" s="213" t="inlineStr">
        <is>
          <t>FRETE TRANSPORTADORA</t>
        </is>
      </c>
      <c r="G1752" s="172">
        <f>YEAR(A1752)</f>
        <v/>
      </c>
      <c r="H1752" s="214">
        <f>MONTH(A1752)</f>
        <v/>
      </c>
      <c r="I1752" s="179">
        <f>INDEX(mês[],Consolidado!H1752,2)</f>
        <v/>
      </c>
      <c r="J1752" s="179" t="inlineStr">
        <is>
          <t>ITAU</t>
        </is>
      </c>
      <c r="K1752" s="179" t="inlineStr">
        <is>
          <t>A IDEAL</t>
        </is>
      </c>
    </row>
    <row r="1753" hidden="1" s="180">
      <c r="A1753" s="17" t="n">
        <v>45729</v>
      </c>
      <c r="B1753" s="179" t="inlineStr">
        <is>
          <t>NOTA DÉBITO FEVEREIRO/2025 - Recebimento de Clientes (100,00%);</t>
        </is>
      </c>
      <c r="C1753" s="8" t="n">
        <v>15464.47</v>
      </c>
      <c r="E1753" s="8" t="n">
        <v>75663.07999999996</v>
      </c>
      <c r="F1753" s="213" t="inlineStr">
        <is>
          <t>Recebimento de Clientes</t>
        </is>
      </c>
      <c r="G1753" s="172">
        <f>YEAR(A1753)</f>
        <v/>
      </c>
      <c r="H1753" s="214">
        <f>MONTH(A1753)</f>
        <v/>
      </c>
      <c r="I1753" s="179">
        <f>INDEX(mês[],Consolidado!H1753,2)</f>
        <v/>
      </c>
      <c r="J1753" s="179" t="inlineStr">
        <is>
          <t>ITAU</t>
        </is>
      </c>
      <c r="K1753" s="179" t="inlineStr">
        <is>
          <t>A IDEAL</t>
        </is>
      </c>
    </row>
    <row r="1754" hidden="1" s="180">
      <c r="A1754" s="17" t="n">
        <v>45729</v>
      </c>
      <c r="B1754" s="179" t="inlineStr">
        <is>
          <t>LUCIANO DE ARISTEU FLORENCIO - FERIAS  (100,00%);</t>
        </is>
      </c>
      <c r="C1754" s="8" t="n"/>
      <c r="D1754" s="8" t="n">
        <v>3634.13</v>
      </c>
      <c r="E1754" s="8" t="n">
        <v>72028.94999999995</v>
      </c>
      <c r="F1754" s="213" t="inlineStr">
        <is>
          <t xml:space="preserve">FERIAS </t>
        </is>
      </c>
      <c r="G1754" s="172">
        <f>YEAR(A1754)</f>
        <v/>
      </c>
      <c r="H1754" s="214">
        <f>MONTH(A1754)</f>
        <v/>
      </c>
      <c r="I1754" s="179">
        <f>INDEX(mês[],Consolidado!H1754,2)</f>
        <v/>
      </c>
      <c r="J1754" s="179" t="inlineStr">
        <is>
          <t>ITAU</t>
        </is>
      </c>
      <c r="K1754" s="179" t="inlineStr">
        <is>
          <t>A IDEAL</t>
        </is>
      </c>
    </row>
    <row r="1755" hidden="1" s="180">
      <c r="A1755" s="17" t="n">
        <v>45729</v>
      </c>
      <c r="B1755" s="179" t="inlineStr">
        <is>
          <t>GERSON DA SILVA GOMES - FERIAS  (100,00%);</t>
        </is>
      </c>
      <c r="C1755" s="8" t="n"/>
      <c r="D1755" s="8" t="n">
        <v>2212.64</v>
      </c>
      <c r="E1755" s="8" t="n">
        <v>69816.30999999995</v>
      </c>
      <c r="F1755" s="213" t="inlineStr">
        <is>
          <t xml:space="preserve">FERIAS </t>
        </is>
      </c>
      <c r="G1755" s="172">
        <f>YEAR(A1755)</f>
        <v/>
      </c>
      <c r="H1755" s="214">
        <f>MONTH(A1755)</f>
        <v/>
      </c>
      <c r="I1755" s="179">
        <f>INDEX(mês[],Consolidado!H1755,2)</f>
        <v/>
      </c>
      <c r="J1755" s="179" t="inlineStr">
        <is>
          <t>ITAU</t>
        </is>
      </c>
      <c r="K1755" s="179" t="inlineStr">
        <is>
          <t>A IDEAL</t>
        </is>
      </c>
    </row>
    <row r="1756" hidden="1" s="180">
      <c r="A1756" s="17" t="n">
        <v>45729</v>
      </c>
      <c r="B1756" s="179" t="inlineStr">
        <is>
          <t>RODRIGO DANIEL DA CONCEIÇAO - PIX 017.143.291-60 - SERVIÇO ELETRICO  (100,00%);</t>
        </is>
      </c>
      <c r="C1756" s="8" t="n"/>
      <c r="D1756" s="8" t="n">
        <v>150</v>
      </c>
      <c r="E1756" s="8" t="n">
        <v>69666.30999999995</v>
      </c>
      <c r="F1756" s="213" t="inlineStr">
        <is>
          <t xml:space="preserve">SERVIÇO ELETRICO </t>
        </is>
      </c>
      <c r="G1756" s="172">
        <f>YEAR(A1756)</f>
        <v/>
      </c>
      <c r="H1756" s="214">
        <f>MONTH(A1756)</f>
        <v/>
      </c>
      <c r="I1756" s="179">
        <f>INDEX(mês[],Consolidado!H1756,2)</f>
        <v/>
      </c>
      <c r="J1756" s="179" t="inlineStr">
        <is>
          <t>ITAU</t>
        </is>
      </c>
      <c r="K1756" s="179" t="inlineStr">
        <is>
          <t>A IDEAL</t>
        </is>
      </c>
    </row>
    <row r="1757" hidden="1" s="180">
      <c r="A1757" s="17" t="n">
        <v>45729</v>
      </c>
      <c r="B1757" s="179" t="inlineStr">
        <is>
          <t>EPIS - EPIS (100,00%);</t>
        </is>
      </c>
      <c r="C1757" s="8" t="n"/>
      <c r="D1757" s="8" t="n">
        <v>1270.74</v>
      </c>
      <c r="E1757" s="8" t="n">
        <v>68395.56999999995</v>
      </c>
      <c r="F1757" s="213" t="inlineStr">
        <is>
          <t>EPIS</t>
        </is>
      </c>
      <c r="G1757" s="172">
        <f>YEAR(A1757)</f>
        <v/>
      </c>
      <c r="H1757" s="214">
        <f>MONTH(A1757)</f>
        <v/>
      </c>
      <c r="I1757" s="179">
        <f>INDEX(mês[],Consolidado!H1757,2)</f>
        <v/>
      </c>
      <c r="J1757" s="179" t="inlineStr">
        <is>
          <t>ITAU</t>
        </is>
      </c>
      <c r="K1757" s="179" t="inlineStr">
        <is>
          <t>A IDEAL</t>
        </is>
      </c>
    </row>
    <row r="1758" hidden="1" s="180">
      <c r="A1758" s="17" t="n">
        <v>45729</v>
      </c>
      <c r="B1758" s="179" t="inlineStr">
        <is>
          <t>MATERIAIS DE CONSUMO - MATERIAIS DE CONSUMO EM OBRAS  (100,00%);</t>
        </is>
      </c>
      <c r="C1758" s="8" t="n"/>
      <c r="D1758" s="8" t="n">
        <v>4.54</v>
      </c>
      <c r="E1758" s="8" t="n">
        <v>68391.02999999996</v>
      </c>
      <c r="F1758" s="213" t="inlineStr">
        <is>
          <t xml:space="preserve">MATERIAIS DE CONSUMO EM OBRAS </t>
        </is>
      </c>
      <c r="G1758" s="172">
        <f>YEAR(A1758)</f>
        <v/>
      </c>
      <c r="H1758" s="214">
        <f>MONTH(A1758)</f>
        <v/>
      </c>
      <c r="I1758" s="179">
        <f>INDEX(mês[],Consolidado!H1758,2)</f>
        <v/>
      </c>
      <c r="J1758" s="179" t="inlineStr">
        <is>
          <t>ITAU</t>
        </is>
      </c>
      <c r="K1758" s="179" t="inlineStr">
        <is>
          <t>A IDEAL</t>
        </is>
      </c>
    </row>
    <row r="1759" hidden="1" s="180">
      <c r="A1759" s="17" t="n">
        <v>45729</v>
      </c>
      <c r="B1759" s="179" t="inlineStr">
        <is>
          <t>MANGUEIRAS E CONEXÕES - MANGUEIRAS / CONEXÕES (100,00%);</t>
        </is>
      </c>
      <c r="C1759" s="8" t="n"/>
      <c r="D1759" s="8" t="n">
        <v>29.84</v>
      </c>
      <c r="E1759" s="8" t="n">
        <v>68361.18999999996</v>
      </c>
      <c r="F1759" s="213" t="inlineStr">
        <is>
          <t>MANGUEIRAS / CONEXÕES</t>
        </is>
      </c>
      <c r="G1759" s="172">
        <f>YEAR(A1759)</f>
        <v/>
      </c>
      <c r="H1759" s="214">
        <f>MONTH(A1759)</f>
        <v/>
      </c>
      <c r="I1759" s="179">
        <f>INDEX(mês[],Consolidado!H1759,2)</f>
        <v/>
      </c>
      <c r="J1759" s="179" t="inlineStr">
        <is>
          <t>ITAU</t>
        </is>
      </c>
      <c r="K1759" s="179" t="inlineStr">
        <is>
          <t>A IDEAL</t>
        </is>
      </c>
    </row>
    <row r="1760" hidden="1" s="180">
      <c r="A1760" s="17" t="n">
        <v>45729</v>
      </c>
      <c r="B1760" s="179" t="inlineStr">
        <is>
          <t>SERRA AGRO - PIX 9 9727-7108 - EPIS (100,00%);</t>
        </is>
      </c>
      <c r="C1760" s="8" t="n"/>
      <c r="D1760" s="8" t="n">
        <v>288</v>
      </c>
      <c r="E1760" s="8" t="n">
        <v>68073.18999999996</v>
      </c>
      <c r="F1760" s="213" t="inlineStr">
        <is>
          <t>EPIS</t>
        </is>
      </c>
      <c r="G1760" s="172">
        <f>YEAR(A1760)</f>
        <v/>
      </c>
      <c r="H1760" s="214">
        <f>MONTH(A1760)</f>
        <v/>
      </c>
      <c r="I1760" s="179">
        <f>INDEX(mês[],Consolidado!H1760,2)</f>
        <v/>
      </c>
      <c r="J1760" s="179" t="inlineStr">
        <is>
          <t>ITAU</t>
        </is>
      </c>
      <c r="K1760" s="179" t="inlineStr">
        <is>
          <t>A IDEAL</t>
        </is>
      </c>
    </row>
    <row r="1761" hidden="1" s="180">
      <c r="A1761" s="17" t="n">
        <v>45729</v>
      </c>
      <c r="B1761" s="179" t="inlineStr">
        <is>
          <t>GABRIELLE ELIAS DE FREITAS - PIX (64) 9 9259-1215 - FRETE TRANSPORTADORA (100,00%);</t>
        </is>
      </c>
      <c r="C1761" s="8" t="n"/>
      <c r="D1761" s="8" t="n">
        <v>80</v>
      </c>
      <c r="E1761" s="8" t="n">
        <v>67993.18999999996</v>
      </c>
      <c r="F1761" s="213" t="inlineStr">
        <is>
          <t>FRETE TRANSPORTADORA</t>
        </is>
      </c>
      <c r="G1761" s="172">
        <f>YEAR(A1761)</f>
        <v/>
      </c>
      <c r="H1761" s="214">
        <f>MONTH(A1761)</f>
        <v/>
      </c>
      <c r="I1761" s="179">
        <f>INDEX(mês[],Consolidado!H1761,2)</f>
        <v/>
      </c>
      <c r="J1761" s="179" t="inlineStr">
        <is>
          <t>ITAU</t>
        </is>
      </c>
      <c r="K1761" s="179" t="inlineStr">
        <is>
          <t>A IDEAL</t>
        </is>
      </c>
    </row>
    <row r="1762" hidden="1" s="180">
      <c r="A1762" s="17" t="n">
        <v>45729</v>
      </c>
      <c r="B1762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2" s="8" t="n"/>
      <c r="D1762" s="8" t="n">
        <v>375.05</v>
      </c>
      <c r="E1762" s="8" t="n">
        <v>67618.13999999996</v>
      </c>
      <c r="F1762" s="213" t="inlineStr">
        <is>
          <t>MANUTENÇÃO/PEÇAS  VEICULOS</t>
        </is>
      </c>
      <c r="G1762" s="172">
        <f>YEAR(A1762)</f>
        <v/>
      </c>
      <c r="H1762" s="214">
        <f>MONTH(A1762)</f>
        <v/>
      </c>
      <c r="I1762" s="179">
        <f>INDEX(mês[],Consolidado!H1762,2)</f>
        <v/>
      </c>
      <c r="J1762" s="179" t="inlineStr">
        <is>
          <t>ITAU</t>
        </is>
      </c>
      <c r="K1762" s="179" t="inlineStr">
        <is>
          <t>A IDEAL</t>
        </is>
      </c>
    </row>
    <row r="1763" hidden="1" s="180">
      <c r="A1763" s="17" t="n">
        <v>45729</v>
      </c>
      <c r="B1763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3" s="8" t="n"/>
      <c r="D1763" s="8" t="n">
        <v>619.05</v>
      </c>
      <c r="E1763" s="8" t="n">
        <v>66999.08999999995</v>
      </c>
      <c r="F1763" s="213" t="inlineStr">
        <is>
          <t>COMBUSTIVEL VEICULOS</t>
        </is>
      </c>
      <c r="G1763" s="172">
        <f>YEAR(A1763)</f>
        <v/>
      </c>
      <c r="H1763" s="214">
        <f>MONTH(A1763)</f>
        <v/>
      </c>
      <c r="I1763" s="179">
        <f>INDEX(mês[],Consolidado!H1763,2)</f>
        <v/>
      </c>
      <c r="J1763" s="179" t="inlineStr">
        <is>
          <t>ITAU</t>
        </is>
      </c>
      <c r="K1763" s="179" t="inlineStr">
        <is>
          <t>A IDEAL</t>
        </is>
      </c>
    </row>
    <row r="1764" hidden="1" s="180">
      <c r="A1764" s="17" t="n">
        <v>45729</v>
      </c>
      <c r="B1764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4" s="8" t="n"/>
      <c r="D1764" s="8" t="n">
        <v>99.04000000000001</v>
      </c>
      <c r="E1764" s="8" t="n">
        <v>66900.04999999996</v>
      </c>
      <c r="F1764" s="213" t="inlineStr">
        <is>
          <t>REFEIÇÕES COLABORADORES</t>
        </is>
      </c>
      <c r="G1764" s="172">
        <f>YEAR(A1764)</f>
        <v/>
      </c>
      <c r="H1764" s="214">
        <f>MONTH(A1764)</f>
        <v/>
      </c>
      <c r="I1764" s="179">
        <f>INDEX(mês[],Consolidado!H1764,2)</f>
        <v/>
      </c>
      <c r="J1764" s="179" t="inlineStr">
        <is>
          <t>ITAU</t>
        </is>
      </c>
      <c r="K1764" s="179" t="inlineStr">
        <is>
          <t>A IDEAL</t>
        </is>
      </c>
    </row>
    <row r="1765" hidden="1" s="180">
      <c r="A1765" s="17" t="n">
        <v>45729</v>
      </c>
      <c r="B1765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5" s="8" t="n"/>
      <c r="D1765" s="8" t="n">
        <v>150.05</v>
      </c>
      <c r="E1765" s="8" t="n">
        <v>66749.99999999996</v>
      </c>
      <c r="F1765" s="213" t="inlineStr">
        <is>
          <t xml:space="preserve">SERVIÇO SERRALHEIRO </t>
        </is>
      </c>
      <c r="G1765" s="172">
        <f>YEAR(A1765)</f>
        <v/>
      </c>
      <c r="H1765" s="214">
        <f>MONTH(A1765)</f>
        <v/>
      </c>
      <c r="I1765" s="179">
        <f>INDEX(mês[],Consolidado!H1765,2)</f>
        <v/>
      </c>
      <c r="J1765" s="179" t="inlineStr">
        <is>
          <t>ITAU</t>
        </is>
      </c>
      <c r="K1765" s="179" t="inlineStr">
        <is>
          <t>A IDEAL</t>
        </is>
      </c>
    </row>
    <row r="1766" hidden="1" s="180">
      <c r="A1766" s="17" t="n">
        <v>45729</v>
      </c>
      <c r="B1766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6" s="8" t="n"/>
      <c r="D1766" s="8" t="n">
        <v>37.97</v>
      </c>
      <c r="E1766" s="8" t="n">
        <v>66712.02999999996</v>
      </c>
      <c r="F1766" s="213" t="inlineStr">
        <is>
          <t xml:space="preserve">SERVIÇO MOTOBOY / UBER </t>
        </is>
      </c>
      <c r="G1766" s="172">
        <f>YEAR(A1766)</f>
        <v/>
      </c>
      <c r="H1766" s="214">
        <f>MONTH(A1766)</f>
        <v/>
      </c>
      <c r="I1766" s="179">
        <f>INDEX(mês[],Consolidado!H1766,2)</f>
        <v/>
      </c>
      <c r="J1766" s="179" t="inlineStr">
        <is>
          <t>ITAU</t>
        </is>
      </c>
      <c r="K1766" s="179" t="inlineStr">
        <is>
          <t>A IDEAL</t>
        </is>
      </c>
    </row>
    <row r="1767" hidden="1" s="180">
      <c r="A1767" s="17" t="n">
        <v>45729</v>
      </c>
      <c r="B1767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7" s="8" t="n"/>
      <c r="D1767" s="8" t="n">
        <v>135.76</v>
      </c>
      <c r="E1767" s="8" t="n">
        <v>66576.26999999996</v>
      </c>
      <c r="F1767" s="213" t="inlineStr">
        <is>
          <t xml:space="preserve">MATERIAIS DE CONSUMO EM OBRAS </t>
        </is>
      </c>
      <c r="G1767" s="172">
        <f>YEAR(A1767)</f>
        <v/>
      </c>
      <c r="H1767" s="214">
        <f>MONTH(A1767)</f>
        <v/>
      </c>
      <c r="I1767" s="179">
        <f>INDEX(mês[],Consolidado!H1767,2)</f>
        <v/>
      </c>
      <c r="J1767" s="179" t="inlineStr">
        <is>
          <t>ITAU</t>
        </is>
      </c>
      <c r="K1767" s="179" t="inlineStr">
        <is>
          <t>A IDEAL</t>
        </is>
      </c>
    </row>
    <row r="1768" hidden="1" s="180">
      <c r="A1768" s="17" t="n">
        <v>45729</v>
      </c>
      <c r="B1768" s="179" t="inlineStr">
        <is>
          <t>02 PNEUS P/ HB20 S - MANUTENÇÃO/PEÇAS  VEICULOS (100,00%);</t>
        </is>
      </c>
      <c r="C1768" s="8" t="n"/>
      <c r="D1768" s="8" t="n">
        <v>680</v>
      </c>
      <c r="E1768" s="8" t="n">
        <v>65896.26999999996</v>
      </c>
      <c r="F1768" s="213" t="inlineStr">
        <is>
          <t>MANUTENÇÃO/PEÇAS  VEICULOS</t>
        </is>
      </c>
      <c r="G1768" s="172">
        <f>YEAR(A1768)</f>
        <v/>
      </c>
      <c r="H1768" s="214">
        <f>MONTH(A1768)</f>
        <v/>
      </c>
      <c r="I1768" s="179">
        <f>INDEX(mês[],Consolidado!H1768,2)</f>
        <v/>
      </c>
      <c r="J1768" s="179" t="inlineStr">
        <is>
          <t>ITAU</t>
        </is>
      </c>
      <c r="K1768" s="179" t="inlineStr">
        <is>
          <t>A IDEAL</t>
        </is>
      </c>
    </row>
    <row r="1769" hidden="1" s="180">
      <c r="A1769" s="17" t="n">
        <v>45729</v>
      </c>
      <c r="B1769" s="179" t="inlineStr">
        <is>
          <t>CURSO POS EDUARDO 2º MENSALIDADE - CURSOS / TREINAMENTOS  (100,00%);</t>
        </is>
      </c>
      <c r="C1769" s="8" t="n"/>
      <c r="D1769" s="8" t="n">
        <v>1105</v>
      </c>
      <c r="E1769" s="8" t="n">
        <v>64791.26999999996</v>
      </c>
      <c r="F1769" s="213" t="inlineStr">
        <is>
          <t xml:space="preserve">CURSOS / TREINAMENTOS </t>
        </is>
      </c>
      <c r="G1769" s="172">
        <f>YEAR(A1769)</f>
        <v/>
      </c>
      <c r="H1769" s="214">
        <f>MONTH(A1769)</f>
        <v/>
      </c>
      <c r="I1769" s="179">
        <f>INDEX(mês[],Consolidado!H1769,2)</f>
        <v/>
      </c>
      <c r="J1769" s="179" t="inlineStr">
        <is>
          <t>ITAU</t>
        </is>
      </c>
      <c r="K1769" s="179" t="inlineStr">
        <is>
          <t>A IDEAL</t>
        </is>
      </c>
    </row>
    <row r="1770" hidden="1" s="180">
      <c r="A1770" s="17" t="n">
        <v>45729</v>
      </c>
      <c r="B1770" s="179" t="inlineStr">
        <is>
          <t>TROCA DE 02 PNEUS ÔNIBUS SCANER - MANUTENÇÃO/PEÇAS  VEICULOS (100,00%);</t>
        </is>
      </c>
      <c r="C1770" s="8" t="n"/>
      <c r="D1770" s="8" t="n">
        <v>100</v>
      </c>
      <c r="E1770" s="8" t="n">
        <v>64691.26999999996</v>
      </c>
      <c r="F1770" s="213" t="inlineStr">
        <is>
          <t>MANUTENÇÃO/PEÇAS  VEICULOS</t>
        </is>
      </c>
      <c r="G1770" s="172">
        <f>YEAR(A1770)</f>
        <v/>
      </c>
      <c r="H1770" s="214">
        <f>MONTH(A1770)</f>
        <v/>
      </c>
      <c r="I1770" s="179">
        <f>INDEX(mês[],Consolidado!H1770,2)</f>
        <v/>
      </c>
      <c r="J1770" s="179" t="inlineStr">
        <is>
          <t>ITAU</t>
        </is>
      </c>
      <c r="K1770" s="179" t="inlineStr">
        <is>
          <t>A IDEAL</t>
        </is>
      </c>
    </row>
    <row r="1771" hidden="1" s="180">
      <c r="A1771" s="17" t="n">
        <v>45729</v>
      </c>
      <c r="B1771" s="179" t="inlineStr">
        <is>
          <t>COMBUSTIVEL OROCH - COMBUSTIVEL VEICULOS (100,00%);</t>
        </is>
      </c>
      <c r="C1771" s="8" t="n"/>
      <c r="D1771" s="8" t="n">
        <v>185.37</v>
      </c>
      <c r="E1771" s="8" t="n">
        <v>64505.89999999996</v>
      </c>
      <c r="F1771" s="213" t="inlineStr">
        <is>
          <t>COMBUSTIVEL VEICULOS</t>
        </is>
      </c>
      <c r="G1771" s="172">
        <f>YEAR(A1771)</f>
        <v/>
      </c>
      <c r="H1771" s="214">
        <f>MONTH(A1771)</f>
        <v/>
      </c>
      <c r="I1771" s="179">
        <f>INDEX(mês[],Consolidado!H1771,2)</f>
        <v/>
      </c>
      <c r="J1771" s="179" t="inlineStr">
        <is>
          <t>ITAU</t>
        </is>
      </c>
      <c r="K1771" s="179" t="inlineStr">
        <is>
          <t>A IDEAL</t>
        </is>
      </c>
    </row>
    <row r="1772" hidden="1" s="180">
      <c r="A1772" s="17" t="n">
        <v>45729</v>
      </c>
      <c r="B1772" s="179" t="inlineStr">
        <is>
          <t>TORNEIRA COM FILTRO COZINHA - MATERIAIS DE CONSUMO EM OBRAS  (100,00%);</t>
        </is>
      </c>
      <c r="C1772" s="8" t="n"/>
      <c r="D1772" s="8" t="n">
        <v>394.85</v>
      </c>
      <c r="E1772" s="8" t="n">
        <v>64111.04999999996</v>
      </c>
      <c r="F1772" s="213" t="inlineStr">
        <is>
          <t xml:space="preserve">MATERIAIS DE CONSUMO EM OBRAS </t>
        </is>
      </c>
      <c r="G1772" s="172">
        <f>YEAR(A1772)</f>
        <v/>
      </c>
      <c r="H1772" s="214">
        <f>MONTH(A1772)</f>
        <v/>
      </c>
      <c r="I1772" s="179">
        <f>INDEX(mês[],Consolidado!H1772,2)</f>
        <v/>
      </c>
      <c r="J1772" s="179" t="inlineStr">
        <is>
          <t>ITAU</t>
        </is>
      </c>
      <c r="K1772" s="179" t="inlineStr">
        <is>
          <t>A IDEAL</t>
        </is>
      </c>
    </row>
    <row r="1773" hidden="1" s="180">
      <c r="A1773" s="17" t="n">
        <v>45729</v>
      </c>
      <c r="B1773" s="179" t="inlineStr">
        <is>
          <t>TARIFAS P/ AGENDAMENTO DE REUNIÃO - SISTEMA / SERVIDOR  (100,00%);</t>
        </is>
      </c>
      <c r="C1773" s="8" t="n"/>
      <c r="D1773" s="8" t="n">
        <v>30</v>
      </c>
      <c r="E1773" s="8" t="n">
        <v>64081.04999999996</v>
      </c>
      <c r="F1773" s="213" t="inlineStr">
        <is>
          <t xml:space="preserve">SISTEMA / SERVIDOR </t>
        </is>
      </c>
      <c r="G1773" s="172">
        <f>YEAR(A1773)</f>
        <v/>
      </c>
      <c r="H1773" s="214">
        <f>MONTH(A1773)</f>
        <v/>
      </c>
      <c r="I1773" s="179">
        <f>INDEX(mês[],Consolidado!H1773,2)</f>
        <v/>
      </c>
      <c r="J1773" s="179" t="inlineStr">
        <is>
          <t>ITAU</t>
        </is>
      </c>
      <c r="K1773" s="179" t="inlineStr">
        <is>
          <t>A IDEAL</t>
        </is>
      </c>
    </row>
    <row r="1774" hidden="1" s="180">
      <c r="A1774" s="17" t="n">
        <v>45729</v>
      </c>
      <c r="B1774" s="179" t="inlineStr">
        <is>
          <t>DESPESA DE VIAGEM REF. SEMANA 10/03 A 14/03 - REFEIÇÕES COLABORADORES (51,43%);
PASSAGENS COLABORADORES (48,57%);</t>
        </is>
      </c>
      <c r="C1774" s="8" t="n"/>
      <c r="D1774" s="8" t="n">
        <v>360.01</v>
      </c>
      <c r="E1774" s="8" t="n">
        <v>63721.03999999996</v>
      </c>
      <c r="F1774" s="213" t="inlineStr">
        <is>
          <t>REFEIÇÕES COLABORADORES</t>
        </is>
      </c>
      <c r="G1774" s="172">
        <f>YEAR(A1774)</f>
        <v/>
      </c>
      <c r="H1774" s="214">
        <f>MONTH(A1774)</f>
        <v/>
      </c>
      <c r="I1774" s="179">
        <f>INDEX(mês[],Consolidado!H1774,2)</f>
        <v/>
      </c>
      <c r="J1774" s="179" t="inlineStr">
        <is>
          <t>ITAU</t>
        </is>
      </c>
      <c r="K1774" s="179" t="inlineStr">
        <is>
          <t>A IDEAL</t>
        </is>
      </c>
    </row>
    <row r="1775" hidden="1" s="180">
      <c r="A1775" s="17" t="n">
        <v>45729</v>
      </c>
      <c r="B1775" s="179" t="inlineStr">
        <is>
          <t>DESPESA DE VIAGEM REF. SEMANA 10/03 A 14/03 - REFEIÇÕES COLABORADORES (51,43%);
PASSAGENS COLABORADORES (48,57%);</t>
        </is>
      </c>
      <c r="C1775" s="8" t="n"/>
      <c r="D1775" s="8" t="n">
        <v>339.99</v>
      </c>
      <c r="E1775" s="8" t="n">
        <v>63381.04999999996</v>
      </c>
      <c r="F1775" s="213" t="inlineStr">
        <is>
          <t>PASSAGENS COLABORADORES</t>
        </is>
      </c>
      <c r="G1775" s="172">
        <f>YEAR(A1775)</f>
        <v/>
      </c>
      <c r="H1775" s="214">
        <f>MONTH(A1775)</f>
        <v/>
      </c>
      <c r="I1775" s="179">
        <f>INDEX(mês[],Consolidado!H1775,2)</f>
        <v/>
      </c>
      <c r="J1775" s="179" t="inlineStr">
        <is>
          <t>ITAU</t>
        </is>
      </c>
      <c r="K1775" s="179" t="inlineStr">
        <is>
          <t>A IDEAL</t>
        </is>
      </c>
    </row>
    <row r="1776" hidden="1" s="180">
      <c r="A1776" s="17" t="n">
        <v>45729</v>
      </c>
      <c r="B1776" s="179" t="inlineStr">
        <is>
          <t>BACIA DE CONTENÇÃO P/ PRODUTOS QUÍMICOS - MATERIAIS DE CONSUMO EM OBRAS  (100,00%);</t>
        </is>
      </c>
      <c r="C1776" s="8" t="n"/>
      <c r="D1776" s="8" t="n">
        <v>500</v>
      </c>
      <c r="E1776" s="8" t="n">
        <v>62881.04999999996</v>
      </c>
      <c r="F1776" s="213" t="inlineStr">
        <is>
          <t xml:space="preserve">MATERIAIS DE CONSUMO EM OBRAS </t>
        </is>
      </c>
      <c r="G1776" s="172">
        <f>YEAR(A1776)</f>
        <v/>
      </c>
      <c r="H1776" s="214">
        <f>MONTH(A1776)</f>
        <v/>
      </c>
      <c r="I1776" s="179">
        <f>INDEX(mês[],Consolidado!H1776,2)</f>
        <v/>
      </c>
      <c r="J1776" s="179" t="inlineStr">
        <is>
          <t>ITAU</t>
        </is>
      </c>
      <c r="K1776" s="179" t="inlineStr">
        <is>
          <t>A IDEAL</t>
        </is>
      </c>
    </row>
    <row r="1777" hidden="1" s="180">
      <c r="A1777" s="17" t="n">
        <v>45729</v>
      </c>
      <c r="B1777" s="179" t="inlineStr">
        <is>
          <t>BLOQUEIO JUDICIAL AÇÃO TRABALHISTA - ROBSON SANTIAGO - DESPESAS COM PROCESSOS  (100,00%);</t>
        </is>
      </c>
      <c r="C1777" s="8" t="n"/>
      <c r="D1777" s="8" t="n">
        <v>3259.55</v>
      </c>
      <c r="E1777" s="8" t="n">
        <v>59621.49999999996</v>
      </c>
      <c r="F1777" s="213" t="inlineStr">
        <is>
          <t>Devolução de Pagamento Recebido</t>
        </is>
      </c>
      <c r="G1777" s="172">
        <f>YEAR(A1777)</f>
        <v/>
      </c>
      <c r="H1777" s="214">
        <f>MONTH(A1777)</f>
        <v/>
      </c>
      <c r="I1777" s="179">
        <f>INDEX(mês[],Consolidado!H1777,2)</f>
        <v/>
      </c>
      <c r="J1777" s="179" t="inlineStr">
        <is>
          <t>ITAU</t>
        </is>
      </c>
      <c r="K1777" s="179" t="inlineStr">
        <is>
          <t>A IDEAL</t>
        </is>
      </c>
    </row>
    <row r="1778" hidden="1" s="180">
      <c r="A1778" s="17" t="n">
        <v>45730</v>
      </c>
      <c r="B1778" s="179" t="inlineStr">
        <is>
          <t>REFEIÇÃO COLABORADORES E ALIMENTAÇÃO ADM - REFEIÇÕES COLABORADORES (50,00%);
ALIMENTAÇÃO ADM (50,00%);</t>
        </is>
      </c>
      <c r="C1778" s="8" t="n"/>
      <c r="D1778" s="8" t="n">
        <v>136</v>
      </c>
      <c r="E1778" s="8" t="n">
        <v>59485.49999999996</v>
      </c>
      <c r="F1778" s="213" t="inlineStr">
        <is>
          <t>REFEIÇÕES COLABORADORES</t>
        </is>
      </c>
      <c r="G1778" s="172">
        <f>YEAR(A1778)</f>
        <v/>
      </c>
      <c r="H1778" s="214">
        <f>MONTH(A1778)</f>
        <v/>
      </c>
      <c r="I1778" s="179">
        <f>INDEX(mês[],Consolidado!H1778,2)</f>
        <v/>
      </c>
      <c r="J1778" s="179" t="inlineStr">
        <is>
          <t>ITAU</t>
        </is>
      </c>
      <c r="K1778" s="179" t="inlineStr">
        <is>
          <t>A IDEAL</t>
        </is>
      </c>
    </row>
    <row r="1779" hidden="1" s="180">
      <c r="A1779" s="17" t="n">
        <v>45730</v>
      </c>
      <c r="B1779" s="179" t="inlineStr">
        <is>
          <t>REFEIÇÃO COLABORADORES E ALIMENTAÇÃO ADM - REFEIÇÕES COLABORADORES (50,00%);
ALIMENTAÇÃO ADM (50,00%);</t>
        </is>
      </c>
      <c r="C1779" s="8" t="n"/>
      <c r="D1779" s="8" t="n">
        <v>136</v>
      </c>
      <c r="E1779" s="8" t="n">
        <v>59349.49999999996</v>
      </c>
      <c r="F1779" s="213" t="inlineStr">
        <is>
          <t>ALIMENTAÇÃO ADM</t>
        </is>
      </c>
      <c r="G1779" s="172">
        <f>YEAR(A1779)</f>
        <v/>
      </c>
      <c r="H1779" s="214">
        <f>MONTH(A1779)</f>
        <v/>
      </c>
      <c r="I1779" s="179">
        <f>INDEX(mês[],Consolidado!H1779,2)</f>
        <v/>
      </c>
      <c r="J1779" s="179" t="inlineStr">
        <is>
          <t>ITAU</t>
        </is>
      </c>
      <c r="K1779" s="179" t="inlineStr">
        <is>
          <t>A IDEAL</t>
        </is>
      </c>
    </row>
    <row r="1780" hidden="1" s="180">
      <c r="A1780" s="17" t="n">
        <v>45730</v>
      </c>
      <c r="B1780" s="179" t="inlineStr">
        <is>
          <t>R. FRANCISCO NOGUEIRA REF. 01/2025 - ENERGIA ALOJAMENTO (100,00%);</t>
        </is>
      </c>
      <c r="C1780" s="8" t="n"/>
      <c r="D1780" s="8" t="n">
        <v>745.29</v>
      </c>
      <c r="E1780" s="8" t="n">
        <v>58604.20999999996</v>
      </c>
      <c r="F1780" s="213" t="inlineStr">
        <is>
          <t>ENERGIA ALOJAMENTO</t>
        </is>
      </c>
      <c r="G1780" s="172">
        <f>YEAR(A1780)</f>
        <v/>
      </c>
      <c r="H1780" s="214">
        <f>MONTH(A1780)</f>
        <v/>
      </c>
      <c r="I1780" s="179">
        <f>INDEX(mês[],Consolidado!H1780,2)</f>
        <v/>
      </c>
      <c r="J1780" s="179" t="inlineStr">
        <is>
          <t>ITAU</t>
        </is>
      </c>
      <c r="K1780" s="179" t="inlineStr">
        <is>
          <t>A IDEAL</t>
        </is>
      </c>
    </row>
    <row r="1781" hidden="1" s="180">
      <c r="A1781" s="17" t="n">
        <v>45730</v>
      </c>
      <c r="B1781" s="179" t="inlineStr">
        <is>
          <t>MOBILIZAÇÃO OROCH  GOIANIA X SERRA - COMBUSTIVEL VEICULOS (27,65%);
FRETE MATERIAIS E EQUIPAMENTOS (59,24%);
REFEIÇÕES COLABORADORES (4,94%);
PEDAGIOS  (8,18%);</t>
        </is>
      </c>
      <c r="C1781" s="8" t="n"/>
      <c r="D1781" s="8" t="n">
        <v>140.01</v>
      </c>
      <c r="E1781" s="8" t="n">
        <v>58464.19999999995</v>
      </c>
      <c r="F1781" s="213" t="inlineStr">
        <is>
          <t>COMBUSTIVEL VEICULOS</t>
        </is>
      </c>
      <c r="G1781" s="172">
        <f>YEAR(A1781)</f>
        <v/>
      </c>
      <c r="H1781" s="214">
        <f>MONTH(A1781)</f>
        <v/>
      </c>
      <c r="I1781" s="179">
        <f>INDEX(mês[],Consolidado!H1781,2)</f>
        <v/>
      </c>
      <c r="J1781" s="179" t="inlineStr">
        <is>
          <t>ITAU</t>
        </is>
      </c>
      <c r="K1781" s="179" t="inlineStr">
        <is>
          <t>A IDEAL</t>
        </is>
      </c>
    </row>
    <row r="1782" hidden="1" s="180">
      <c r="A1782" s="17" t="n">
        <v>45730</v>
      </c>
      <c r="B1782" s="179" t="inlineStr">
        <is>
          <t>MOBILIZAÇÃO OROCH  GOIANIA X SERRA - COMBUSTIVEL VEICULOS (27,65%);
FRETE MATERIAIS E EQUIPAMENTOS (59,24%);
REFEIÇÕES COLABORADORES (4,94%);
PEDAGIOS  (8,18%);</t>
        </is>
      </c>
      <c r="C1782" s="8" t="n"/>
      <c r="D1782" s="8" t="n">
        <v>299.99</v>
      </c>
      <c r="E1782" s="8" t="n">
        <v>58164.20999999996</v>
      </c>
      <c r="F1782" s="213" t="inlineStr">
        <is>
          <t>FRETE MATERIAIS E EQUIPAMENTOS</t>
        </is>
      </c>
      <c r="G1782" s="172">
        <f>YEAR(A1782)</f>
        <v/>
      </c>
      <c r="H1782" s="214">
        <f>MONTH(A1782)</f>
        <v/>
      </c>
      <c r="I1782" s="179">
        <f>INDEX(mês[],Consolidado!H1782,2)</f>
        <v/>
      </c>
      <c r="J1782" s="179" t="inlineStr">
        <is>
          <t>ITAU</t>
        </is>
      </c>
      <c r="K1782" s="179" t="inlineStr">
        <is>
          <t>A IDEAL</t>
        </is>
      </c>
    </row>
    <row r="1783" hidden="1" s="180">
      <c r="A1783" s="17" t="n">
        <v>45730</v>
      </c>
      <c r="B1783" s="179" t="inlineStr">
        <is>
          <t>MOBILIZAÇÃO OROCH  GOIANIA X SERRA - COMBUSTIVEL VEICULOS (27,65%);
FRETE MATERIAIS E EQUIPAMENTOS (59,24%);
REFEIÇÕES COLABORADORES (4,94%);
PEDAGIOS  (8,18%);</t>
        </is>
      </c>
      <c r="C1783" s="8" t="n"/>
      <c r="D1783" s="8" t="n">
        <v>25.01</v>
      </c>
      <c r="E1783" s="8" t="n">
        <v>58139.19999999995</v>
      </c>
      <c r="F1783" s="213" t="inlineStr">
        <is>
          <t>REFEIÇÕES COLABORADORES</t>
        </is>
      </c>
      <c r="G1783" s="172">
        <f>YEAR(A1783)</f>
        <v/>
      </c>
      <c r="H1783" s="214">
        <f>MONTH(A1783)</f>
        <v/>
      </c>
      <c r="I1783" s="179">
        <f>INDEX(mês[],Consolidado!H1783,2)</f>
        <v/>
      </c>
      <c r="J1783" s="179" t="inlineStr">
        <is>
          <t>ITAU</t>
        </is>
      </c>
      <c r="K1783" s="179" t="inlineStr">
        <is>
          <t>A IDEAL</t>
        </is>
      </c>
    </row>
    <row r="1784" hidden="1" s="180">
      <c r="A1784" s="17" t="n">
        <v>45730</v>
      </c>
      <c r="B1784" s="179" t="inlineStr">
        <is>
          <t>MOBILIZAÇÃO OROCH  GOIANIA X SERRA - COMBUSTIVEL VEICULOS (27,65%);
FRETE MATERIAIS E EQUIPAMENTOS (59,24%);
REFEIÇÕES COLABORADORES (4,94%);
PEDAGIOS  (8,18%);</t>
        </is>
      </c>
      <c r="C1784" s="8" t="n"/>
      <c r="D1784" s="8" t="n">
        <v>41.39</v>
      </c>
      <c r="E1784" s="8" t="n">
        <v>58097.80999999995</v>
      </c>
      <c r="F1784" s="213" t="inlineStr">
        <is>
          <t xml:space="preserve">PEDAGIOS </t>
        </is>
      </c>
      <c r="G1784" s="172">
        <f>YEAR(A1784)</f>
        <v/>
      </c>
      <c r="H1784" s="214">
        <f>MONTH(A1784)</f>
        <v/>
      </c>
      <c r="I1784" s="179">
        <f>INDEX(mês[],Consolidado!H1784,2)</f>
        <v/>
      </c>
      <c r="J1784" s="179" t="inlineStr">
        <is>
          <t>ITAU</t>
        </is>
      </c>
      <c r="K1784" s="179" t="inlineStr">
        <is>
          <t>A IDEAL</t>
        </is>
      </c>
    </row>
    <row r="1785" hidden="1" s="180">
      <c r="A1785" s="17" t="n">
        <v>45730</v>
      </c>
      <c r="B1785" s="179" t="inlineStr">
        <is>
          <t>MATERIAIS DE LIMPEZA E ALIMENTAÇÃO ADM - MATERIAIS DE LIMPEZA / HIGIENE  (35,47%);
ALIMENTAÇÃO ADM (64,53%);</t>
        </is>
      </c>
      <c r="C1785" s="8" t="n"/>
      <c r="D1785" s="8" t="n">
        <v>100.01</v>
      </c>
      <c r="E1785" s="8" t="n">
        <v>57997.79999999995</v>
      </c>
      <c r="F1785" s="213" t="inlineStr">
        <is>
          <t xml:space="preserve">MATERIAIS DE LIMPEZA / HIGIENE </t>
        </is>
      </c>
      <c r="G1785" s="172">
        <f>YEAR(A1785)</f>
        <v/>
      </c>
      <c r="H1785" s="214">
        <f>MONTH(A1785)</f>
        <v/>
      </c>
      <c r="I1785" s="179">
        <f>INDEX(mês[],Consolidado!H1785,2)</f>
        <v/>
      </c>
      <c r="J1785" s="179" t="inlineStr">
        <is>
          <t>ITAU</t>
        </is>
      </c>
      <c r="K1785" s="179" t="inlineStr">
        <is>
          <t>A IDEAL</t>
        </is>
      </c>
    </row>
    <row r="1786" hidden="1" s="180">
      <c r="A1786" s="17" t="n">
        <v>45730</v>
      </c>
      <c r="B1786" s="179" t="inlineStr">
        <is>
          <t>MATERIAIS DE LIMPEZA E ALIMENTAÇÃO ADM - MATERIAIS DE LIMPEZA / HIGIENE  (35,47%);
ALIMENTAÇÃO ADM (64,53%);</t>
        </is>
      </c>
      <c r="C1786" s="8" t="n"/>
      <c r="D1786" s="8" t="n">
        <v>181.96</v>
      </c>
      <c r="E1786" s="8" t="n">
        <v>57815.83999999995</v>
      </c>
      <c r="F1786" s="213" t="inlineStr">
        <is>
          <t>ALIMENTAÇÃO ADM</t>
        </is>
      </c>
      <c r="G1786" s="172">
        <f>YEAR(A1786)</f>
        <v/>
      </c>
      <c r="H1786" s="214">
        <f>MONTH(A1786)</f>
        <v/>
      </c>
      <c r="I1786" s="179">
        <f>INDEX(mês[],Consolidado!H1786,2)</f>
        <v/>
      </c>
      <c r="J1786" s="179" t="inlineStr">
        <is>
          <t>ITAU</t>
        </is>
      </c>
      <c r="K1786" s="179" t="inlineStr">
        <is>
          <t>A IDEAL</t>
        </is>
      </c>
    </row>
    <row r="1787" hidden="1" s="180">
      <c r="A1787" s="17" t="n">
        <v>45730</v>
      </c>
      <c r="B1787" s="179" t="inlineStr">
        <is>
          <t>LOCAÇÃO MUNCK DEVOLUÇÃO TELHAR - LOCAÇÃO MUNCK / GUINDASTES (100,00%);</t>
        </is>
      </c>
      <c r="C1787" s="8" t="n"/>
      <c r="D1787" s="8" t="n">
        <v>1000</v>
      </c>
      <c r="E1787" s="8" t="n">
        <v>56815.83999999995</v>
      </c>
      <c r="F1787" s="213" t="inlineStr">
        <is>
          <t>LOCAÇÃO MUNCK / GUINDASTES</t>
        </is>
      </c>
      <c r="G1787" s="172">
        <f>YEAR(A1787)</f>
        <v/>
      </c>
      <c r="H1787" s="214">
        <f>MONTH(A1787)</f>
        <v/>
      </c>
      <c r="I1787" s="179">
        <f>INDEX(mês[],Consolidado!H1787,2)</f>
        <v/>
      </c>
      <c r="J1787" s="179" t="inlineStr">
        <is>
          <t>ITAU</t>
        </is>
      </c>
      <c r="K1787" s="179" t="inlineStr">
        <is>
          <t>A IDEAL</t>
        </is>
      </c>
    </row>
    <row r="1788" hidden="1" s="180">
      <c r="A1788" s="17" t="n">
        <v>45730</v>
      </c>
      <c r="B1788" s="179" t="inlineStr">
        <is>
          <t>LEONARDO LUIS DA SILVA SANTANA - PIX  leoluris2020@gmail.com - REFEIÇÕES COLABORADORES (100,00%);</t>
        </is>
      </c>
      <c r="C1788" s="8" t="n"/>
      <c r="D1788" s="8" t="n">
        <v>140</v>
      </c>
      <c r="E1788" s="8" t="n">
        <v>56675.83999999995</v>
      </c>
      <c r="F1788" s="213" t="inlineStr">
        <is>
          <t>REFEIÇÕES COLABORADORES</t>
        </is>
      </c>
      <c r="G1788" s="172">
        <f>YEAR(A1788)</f>
        <v/>
      </c>
      <c r="H1788" s="214">
        <f>MONTH(A1788)</f>
        <v/>
      </c>
      <c r="I1788" s="179">
        <f>INDEX(mês[],Consolidado!H1788,2)</f>
        <v/>
      </c>
      <c r="J1788" s="179" t="inlineStr">
        <is>
          <t>ITAU</t>
        </is>
      </c>
      <c r="K1788" s="179" t="inlineStr">
        <is>
          <t>A IDEAL</t>
        </is>
      </c>
    </row>
    <row r="1789" hidden="1" s="180">
      <c r="A1789" s="17" t="n">
        <v>45730</v>
      </c>
      <c r="B1789" s="179" t="inlineStr">
        <is>
          <t>MANUTENÇAO FEIXA DE MOLA ONIBOS IVECO - MANUTENÇÃO/PEÇAS  VEICULOS (100,00%);</t>
        </is>
      </c>
      <c r="C1789" s="8" t="n"/>
      <c r="D1789" s="8" t="n">
        <v>882</v>
      </c>
      <c r="E1789" s="8" t="n">
        <v>55793.83999999995</v>
      </c>
      <c r="F1789" s="213" t="inlineStr">
        <is>
          <t>MANUTENÇÃO/PEÇAS  VEICULOS</t>
        </is>
      </c>
      <c r="G1789" s="172">
        <f>YEAR(A1789)</f>
        <v/>
      </c>
      <c r="H1789" s="214">
        <f>MONTH(A1789)</f>
        <v/>
      </c>
      <c r="I1789" s="179">
        <f>INDEX(mês[],Consolidado!H1789,2)</f>
        <v/>
      </c>
      <c r="J1789" s="179" t="inlineStr">
        <is>
          <t>ITAU</t>
        </is>
      </c>
      <c r="K1789" s="179" t="inlineStr">
        <is>
          <t>A IDEAL</t>
        </is>
      </c>
    </row>
    <row r="1790" hidden="1" s="180">
      <c r="A1790" s="17" t="n">
        <v>45730</v>
      </c>
      <c r="B1790" s="179" t="inlineStr">
        <is>
          <t>DESPESAS DE VIAGENS / VISITAS TECNICAS - REFEIÇÕES COLABORADORES (100,00%);</t>
        </is>
      </c>
      <c r="C1790" s="8" t="n"/>
      <c r="D1790" s="8" t="n">
        <v>14.37</v>
      </c>
      <c r="E1790" s="8" t="n">
        <v>55779.46999999995</v>
      </c>
      <c r="F1790" s="213" t="inlineStr">
        <is>
          <t>REFEIÇÕES COLABORADORES</t>
        </is>
      </c>
      <c r="G1790" s="172">
        <f>YEAR(A1790)</f>
        <v/>
      </c>
      <c r="H1790" s="214">
        <f>MONTH(A1790)</f>
        <v/>
      </c>
      <c r="I1790" s="179">
        <f>INDEX(mês[],Consolidado!H1790,2)</f>
        <v/>
      </c>
      <c r="J1790" s="179" t="inlineStr">
        <is>
          <t>ITAU</t>
        </is>
      </c>
      <c r="K1790" s="179" t="inlineStr">
        <is>
          <t>A IDEAL</t>
        </is>
      </c>
    </row>
    <row r="1791" hidden="1" s="180">
      <c r="A1791" s="17" t="n">
        <v>45730</v>
      </c>
      <c r="B1791" s="179" t="inlineStr">
        <is>
          <t>GASTOS COMERCIAIS VISITA ARAXA - MG - COMBUSTIVEL VEICULOS (100,00%);</t>
        </is>
      </c>
      <c r="C1791" s="8" t="n"/>
      <c r="D1791" s="8" t="n">
        <v>350</v>
      </c>
      <c r="E1791" s="8" t="n">
        <v>55429.46999999995</v>
      </c>
      <c r="F1791" s="213" t="inlineStr">
        <is>
          <t>COMBUSTIVEL VEICULOS</t>
        </is>
      </c>
      <c r="G1791" s="172">
        <f>YEAR(A1791)</f>
        <v/>
      </c>
      <c r="H1791" s="214">
        <f>MONTH(A1791)</f>
        <v/>
      </c>
      <c r="I1791" s="179">
        <f>INDEX(mês[],Consolidado!H1791,2)</f>
        <v/>
      </c>
      <c r="J1791" s="179" t="inlineStr">
        <is>
          <t>ITAU</t>
        </is>
      </c>
      <c r="K1791" s="179" t="inlineStr">
        <is>
          <t>A IDEAL</t>
        </is>
      </c>
    </row>
    <row r="1792" hidden="1" s="180">
      <c r="A1792" s="17" t="n">
        <v>45730</v>
      </c>
      <c r="B1792" s="179" t="inlineStr">
        <is>
          <t>WALTERCIDES DE PAIVA JUNIOR - PIX 593.645.051-15 - MANUTENÇÃO/PEÇAS MAQUINAS E EQUIPAMENTOS (100,00%);</t>
        </is>
      </c>
      <c r="C1792" s="8" t="n"/>
      <c r="D1792" s="8" t="n">
        <v>250</v>
      </c>
      <c r="E1792" s="8" t="n">
        <v>55179.46999999995</v>
      </c>
      <c r="F1792" s="213" t="inlineStr">
        <is>
          <t>MANUTENÇÃO/PEÇAS MAQUINAS E EQUIPAMENTOS</t>
        </is>
      </c>
      <c r="G1792" s="172">
        <f>YEAR(A1792)</f>
        <v/>
      </c>
      <c r="H1792" s="214">
        <f>MONTH(A1792)</f>
        <v/>
      </c>
      <c r="I1792" s="179">
        <f>INDEX(mês[],Consolidado!H1792,2)</f>
        <v/>
      </c>
      <c r="J1792" s="179" t="inlineStr">
        <is>
          <t>ITAU</t>
        </is>
      </c>
      <c r="K1792" s="179" t="inlineStr">
        <is>
          <t>A IDEAL</t>
        </is>
      </c>
    </row>
    <row r="1793" hidden="1" s="180">
      <c r="A1793" s="17" t="n">
        <v>45730</v>
      </c>
      <c r="B1793" s="179" t="inlineStr">
        <is>
          <t>TAG FRONTAL AIS 001 - SERVIÇO PLOTAGEM / ADESIVO / PLACAS / CRACHAS  (100,00%);</t>
        </is>
      </c>
      <c r="C1793" s="8" t="n"/>
      <c r="D1793" s="8" t="n">
        <v>80</v>
      </c>
      <c r="E1793" s="8" t="n">
        <v>55099.46999999995</v>
      </c>
      <c r="F1793" s="213" t="inlineStr">
        <is>
          <t xml:space="preserve">SERVIÇO PLOTAGEM / ADESIVO / PLACAS / CRACHAS </t>
        </is>
      </c>
      <c r="G1793" s="172">
        <f>YEAR(A1793)</f>
        <v/>
      </c>
      <c r="H1793" s="214">
        <f>MONTH(A1793)</f>
        <v/>
      </c>
      <c r="I1793" s="179">
        <f>INDEX(mês[],Consolidado!H1793,2)</f>
        <v/>
      </c>
      <c r="J1793" s="179" t="inlineStr">
        <is>
          <t>ITAU</t>
        </is>
      </c>
      <c r="K1793" s="179" t="inlineStr">
        <is>
          <t>A IDEAL</t>
        </is>
      </c>
    </row>
    <row r="1794" hidden="1" s="180">
      <c r="A1794" s="17" t="n">
        <v>45730</v>
      </c>
      <c r="B1794" s="179" t="inlineStr">
        <is>
          <t>DESPESAS REF. SEMANA 03/03 A 07/03 - REFEIÇÕES COLABORADORES (9,74%);
MATERIAS DE ESCRITORIO / PAPELARIA  (20,73%);
COMBUSTIVEL EQUIPAMENTOS (26,24%);
MATERIAIS DE INFORMATICA / COMPUTADOR (43,29%);</t>
        </is>
      </c>
      <c r="C1794" s="8" t="n"/>
      <c r="D1794" s="8" t="n">
        <v>92.03</v>
      </c>
      <c r="E1794" s="8" t="n">
        <v>55007.43999999995</v>
      </c>
      <c r="F1794" s="213" t="inlineStr">
        <is>
          <t>REFEIÇÕES COLABORADORES</t>
        </is>
      </c>
      <c r="G1794" s="172">
        <f>YEAR(A1794)</f>
        <v/>
      </c>
      <c r="H1794" s="214">
        <f>MONTH(A1794)</f>
        <v/>
      </c>
      <c r="I1794" s="179">
        <f>INDEX(mês[],Consolidado!H1794,2)</f>
        <v/>
      </c>
      <c r="J1794" s="179" t="inlineStr">
        <is>
          <t>ITAU</t>
        </is>
      </c>
      <c r="K1794" s="179" t="inlineStr">
        <is>
          <t>A IDEAL</t>
        </is>
      </c>
    </row>
    <row r="1795" hidden="1" s="180">
      <c r="A1795" s="17" t="n">
        <v>45730</v>
      </c>
      <c r="B1795" s="179" t="inlineStr">
        <is>
          <t>DESPESAS REF. SEMANA 03/03 A 07/03 - REFEIÇÕES COLABORADORES (9,74%);
MATERIAS DE ESCRITORIO / PAPELARIA  (20,73%);
COMBUSTIVEL EQUIPAMENTOS (26,24%);
MATERIAIS DE INFORMATICA / COMPUTADOR (43,29%);</t>
        </is>
      </c>
      <c r="C1795" s="8" t="n"/>
      <c r="D1795" s="8" t="n">
        <v>195.89</v>
      </c>
      <c r="E1795" s="8" t="n">
        <v>54811.54999999995</v>
      </c>
      <c r="F1795" s="213" t="inlineStr">
        <is>
          <t xml:space="preserve">MATERIAS DE ESCRITORIO / PAPELARIA </t>
        </is>
      </c>
      <c r="G1795" s="172">
        <f>YEAR(A1795)</f>
        <v/>
      </c>
      <c r="H1795" s="214">
        <f>MONTH(A1795)</f>
        <v/>
      </c>
      <c r="I1795" s="179">
        <f>INDEX(mês[],Consolidado!H1795,2)</f>
        <v/>
      </c>
      <c r="J1795" s="179" t="inlineStr">
        <is>
          <t>ITAU</t>
        </is>
      </c>
      <c r="K1795" s="179" t="inlineStr">
        <is>
          <t>A IDEAL</t>
        </is>
      </c>
    </row>
    <row r="1796" hidden="1" s="180">
      <c r="A1796" s="17" t="n">
        <v>45730</v>
      </c>
      <c r="B1796" s="179" t="inlineStr">
        <is>
          <t>DESPESAS REF. SEMANA 03/03 A 07/03 - REFEIÇÕES COLABORADORES (9,74%);
MATERIAS DE ESCRITORIO / PAPELARIA  (20,73%);
COMBUSTIVEL EQUIPAMENTOS (26,24%);
MATERIAIS DE INFORMATICA / COMPUTADOR (43,29%);</t>
        </is>
      </c>
      <c r="C1796" s="8" t="n"/>
      <c r="D1796" s="8" t="n">
        <v>247.95</v>
      </c>
      <c r="E1796" s="8" t="n">
        <v>54563.59999999995</v>
      </c>
      <c r="F1796" s="213" t="inlineStr">
        <is>
          <t>COMBUSTIVEL EQUIPAMENTOS</t>
        </is>
      </c>
      <c r="G1796" s="172">
        <f>YEAR(A1796)</f>
        <v/>
      </c>
      <c r="H1796" s="214">
        <f>MONTH(A1796)</f>
        <v/>
      </c>
      <c r="I1796" s="179">
        <f>INDEX(mês[],Consolidado!H1796,2)</f>
        <v/>
      </c>
      <c r="J1796" s="179" t="inlineStr">
        <is>
          <t>ITAU</t>
        </is>
      </c>
      <c r="K1796" s="179" t="inlineStr">
        <is>
          <t>A IDEAL</t>
        </is>
      </c>
    </row>
    <row r="1797" hidden="1" s="180">
      <c r="A1797" s="17" t="n">
        <v>45730</v>
      </c>
      <c r="B1797" s="179" t="inlineStr">
        <is>
          <t>DESPESAS REF. SEMANA 03/03 A 07/03 - REFEIÇÕES COLABORADORES (9,74%);
MATERIAS DE ESCRITORIO / PAPELARIA  (20,73%);
COMBUSTIVEL EQUIPAMENTOS (26,24%);
MATERIAIS DE INFORMATICA / COMPUTADOR (43,29%);</t>
        </is>
      </c>
      <c r="C1797" s="8" t="n"/>
      <c r="D1797" s="8" t="n">
        <v>409.09</v>
      </c>
      <c r="E1797" s="8" t="n">
        <v>54154.50999999996</v>
      </c>
      <c r="F1797" s="213" t="inlineStr">
        <is>
          <t>MATERIAIS DE INFORMATICA / COMPUTADOR</t>
        </is>
      </c>
      <c r="G1797" s="172">
        <f>YEAR(A1797)</f>
        <v/>
      </c>
      <c r="H1797" s="214">
        <f>MONTH(A1797)</f>
        <v/>
      </c>
      <c r="I1797" s="179">
        <f>INDEX(mês[],Consolidado!H1797,2)</f>
        <v/>
      </c>
      <c r="J1797" s="179" t="inlineStr">
        <is>
          <t>ITAU</t>
        </is>
      </c>
      <c r="K1797" s="179" t="inlineStr">
        <is>
          <t>A IDEAL</t>
        </is>
      </c>
    </row>
    <row r="1798" hidden="1" s="180">
      <c r="A1798" s="17" t="n">
        <v>45730</v>
      </c>
      <c r="B1798" s="179" t="inlineStr">
        <is>
          <t>JULIO CESAR DE OLIVEIRA QUEIROZ - PIX 416.142.593-72 - TRANSPORTE DE COLABORADORES  (100,00%);</t>
        </is>
      </c>
      <c r="C1798" s="8" t="n"/>
      <c r="D1798" s="8" t="n">
        <v>2450</v>
      </c>
      <c r="E1798" s="8" t="n">
        <v>51704.50999999996</v>
      </c>
      <c r="F1798" s="213" t="inlineStr">
        <is>
          <t xml:space="preserve">TRANSPORTE DE COLABORADORES </t>
        </is>
      </c>
      <c r="G1798" s="172">
        <f>YEAR(A1798)</f>
        <v/>
      </c>
      <c r="H1798" s="214">
        <f>MONTH(A1798)</f>
        <v/>
      </c>
      <c r="I1798" s="179">
        <f>INDEX(mês[],Consolidado!H1798,2)</f>
        <v/>
      </c>
      <c r="J1798" s="179" t="inlineStr">
        <is>
          <t>ITAU</t>
        </is>
      </c>
      <c r="K1798" s="179" t="inlineStr">
        <is>
          <t>A IDEAL</t>
        </is>
      </c>
    </row>
    <row r="1799" hidden="1" s="180">
      <c r="A1799" s="17" t="n">
        <v>45730</v>
      </c>
      <c r="B1799" s="179" t="inlineStr">
        <is>
          <t>VALE ALIMENTAÇÃO REF. 02/2025 - VALE ALIMENTAÇÃO (100,00%);</t>
        </is>
      </c>
      <c r="C1799" s="8" t="n"/>
      <c r="D1799" s="8" t="n">
        <v>17000</v>
      </c>
      <c r="E1799" s="8" t="n">
        <v>34704.50999999996</v>
      </c>
      <c r="F1799" s="213" t="inlineStr">
        <is>
          <t>VALE ALIMENTAÇÃO</t>
        </is>
      </c>
      <c r="G1799" s="172">
        <f>YEAR(A1799)</f>
        <v/>
      </c>
      <c r="H1799" s="214">
        <f>MONTH(A1799)</f>
        <v/>
      </c>
      <c r="I1799" s="179">
        <f>INDEX(mês[],Consolidado!H1799,2)</f>
        <v/>
      </c>
      <c r="J1799" s="179" t="inlineStr">
        <is>
          <t>ITAU</t>
        </is>
      </c>
      <c r="K1799" s="179" t="inlineStr">
        <is>
          <t>A IDEAL</t>
        </is>
      </c>
    </row>
    <row r="1800" hidden="1" s="180">
      <c r="A1800" s="17" t="n">
        <v>45730</v>
      </c>
      <c r="B1800" s="179" t="inlineStr">
        <is>
          <t>CIANO JUNIOR JUNAO DOBLO - SERVIÇO MECANICO  (100,00%);</t>
        </is>
      </c>
      <c r="C1800" s="8" t="n"/>
      <c r="D1800" s="8" t="n">
        <v>2257.41</v>
      </c>
      <c r="E1800" s="8" t="n">
        <v>32447.09999999995</v>
      </c>
      <c r="F1800" s="213" t="inlineStr">
        <is>
          <t xml:space="preserve">SERVIÇO MECANICO </t>
        </is>
      </c>
      <c r="G1800" s="172">
        <f>YEAR(A1800)</f>
        <v/>
      </c>
      <c r="H1800" s="214">
        <f>MONTH(A1800)</f>
        <v/>
      </c>
      <c r="I1800" s="179">
        <f>INDEX(mês[],Consolidado!H1800,2)</f>
        <v/>
      </c>
      <c r="J1800" s="179" t="inlineStr">
        <is>
          <t>ITAU</t>
        </is>
      </c>
      <c r="K1800" s="179" t="inlineStr">
        <is>
          <t>A IDEAL</t>
        </is>
      </c>
    </row>
    <row r="1801" hidden="1" s="180">
      <c r="A1801" s="17" t="n">
        <v>45730</v>
      </c>
      <c r="B1801" s="179" t="inlineStr">
        <is>
          <t>BEBEDOR P/ OBRA - MATERIAS DE ESCRITORIO / PAPELARIA  (100,00%);</t>
        </is>
      </c>
      <c r="C1801" s="8" t="n"/>
      <c r="D1801" s="8" t="n">
        <v>850</v>
      </c>
      <c r="E1801" s="8" t="n">
        <v>31597.09999999995</v>
      </c>
      <c r="F1801" s="213" t="inlineStr">
        <is>
          <t xml:space="preserve">MATERIAS DE ESCRITORIO / PAPELARIA </t>
        </is>
      </c>
      <c r="G1801" s="172">
        <f>YEAR(A1801)</f>
        <v/>
      </c>
      <c r="H1801" s="214">
        <f>MONTH(A1801)</f>
        <v/>
      </c>
      <c r="I1801" s="179">
        <f>INDEX(mês[],Consolidado!H1801,2)</f>
        <v/>
      </c>
      <c r="J1801" s="179" t="inlineStr">
        <is>
          <t>ITAU</t>
        </is>
      </c>
      <c r="K1801" s="179" t="inlineStr">
        <is>
          <t>A IDEAL</t>
        </is>
      </c>
    </row>
    <row r="1802" hidden="1" s="180">
      <c r="A1802" s="17" t="n">
        <v>45730</v>
      </c>
      <c r="B1802" s="179" t="inlineStr">
        <is>
          <t>MANUTENÇÃO OROCH - CAMERA DE RE - MANUTENÇÃO/PEÇAS  VEICULOS (100,00%);</t>
        </is>
      </c>
      <c r="C1802" s="8" t="n"/>
      <c r="D1802" s="8" t="n">
        <v>1100</v>
      </c>
      <c r="E1802" s="8" t="n">
        <v>30497.09999999995</v>
      </c>
      <c r="F1802" s="213" t="inlineStr">
        <is>
          <t>MANUTENÇÃO/PEÇAS  VEICULOS</t>
        </is>
      </c>
      <c r="G1802" s="172">
        <f>YEAR(A1802)</f>
        <v/>
      </c>
      <c r="H1802" s="214">
        <f>MONTH(A1802)</f>
        <v/>
      </c>
      <c r="I1802" s="179">
        <f>INDEX(mês[],Consolidado!H1802,2)</f>
        <v/>
      </c>
      <c r="J1802" s="179" t="inlineStr">
        <is>
          <t>ITAU</t>
        </is>
      </c>
      <c r="K1802" s="179" t="inlineStr">
        <is>
          <t>A IDEAL</t>
        </is>
      </c>
    </row>
    <row r="1803" hidden="1" s="180">
      <c r="A1803" s="17" t="n">
        <v>45730</v>
      </c>
      <c r="B1803" s="179" t="inlineStr">
        <is>
          <t>REFEIÇÕES COLABORADORES 2º QUINZENA MARÇO - REFEIÇÕES COLABORADORES (100,00%);</t>
        </is>
      </c>
      <c r="C1803" s="8" t="n"/>
      <c r="D1803" s="8" t="n">
        <v>6000</v>
      </c>
      <c r="E1803" s="8" t="n">
        <v>24497.09999999995</v>
      </c>
      <c r="F1803" s="213" t="inlineStr">
        <is>
          <t>REFEIÇÕES COLABORADORES</t>
        </is>
      </c>
      <c r="G1803" s="172">
        <f>YEAR(A1803)</f>
        <v/>
      </c>
      <c r="H1803" s="214">
        <f>MONTH(A1803)</f>
        <v/>
      </c>
      <c r="I1803" s="179">
        <f>INDEX(mês[],Consolidado!H1803,2)</f>
        <v/>
      </c>
      <c r="J1803" s="179" t="inlineStr">
        <is>
          <t>ITAU</t>
        </is>
      </c>
      <c r="K1803" s="179" t="inlineStr">
        <is>
          <t>A IDEAL</t>
        </is>
      </c>
    </row>
    <row r="1804" hidden="1" s="180">
      <c r="A1804" s="17" t="n">
        <v>45730</v>
      </c>
      <c r="B1804" s="179" t="inlineStr">
        <is>
          <t>LAVAGEM DOBLO - SERVIÇO LAVA JATO (100,00%);</t>
        </is>
      </c>
      <c r="C1804" s="8" t="n"/>
      <c r="D1804" s="8" t="n">
        <v>150</v>
      </c>
      <c r="E1804" s="8" t="n">
        <v>24347.09999999995</v>
      </c>
      <c r="F1804" s="213" t="inlineStr">
        <is>
          <t>SERVIÇO LAVA JATO</t>
        </is>
      </c>
      <c r="G1804" s="172">
        <f>YEAR(A1804)</f>
        <v/>
      </c>
      <c r="H1804" s="214">
        <f>MONTH(A1804)</f>
        <v/>
      </c>
      <c r="I1804" s="179">
        <f>INDEX(mês[],Consolidado!H1804,2)</f>
        <v/>
      </c>
      <c r="J1804" s="179" t="inlineStr">
        <is>
          <t>ITAU</t>
        </is>
      </c>
      <c r="K1804" s="179" t="inlineStr">
        <is>
          <t>A IDEAL</t>
        </is>
      </c>
    </row>
    <row r="1805" hidden="1" s="180">
      <c r="A1805" s="17" t="n">
        <v>45730</v>
      </c>
      <c r="B1805" s="179" t="inlineStr">
        <is>
          <t>REFEIÇÕES COLABORADORES 2º QUINZENA MARÇO - REFEIÇÕES COLABORADORES (100,00%);</t>
        </is>
      </c>
      <c r="C1805" s="8" t="n"/>
      <c r="D1805" s="8" t="n">
        <v>1080</v>
      </c>
      <c r="E1805" s="8" t="n">
        <v>23267.09999999995</v>
      </c>
      <c r="F1805" s="213" t="inlineStr">
        <is>
          <t>REFEIÇÕES COLABORADORES</t>
        </is>
      </c>
      <c r="G1805" s="172">
        <f>YEAR(A1805)</f>
        <v/>
      </c>
      <c r="H1805" s="214">
        <f>MONTH(A1805)</f>
        <v/>
      </c>
      <c r="I1805" s="179">
        <f>INDEX(mês[],Consolidado!H1805,2)</f>
        <v/>
      </c>
      <c r="J1805" s="179" t="inlineStr">
        <is>
          <t>ITAU</t>
        </is>
      </c>
      <c r="K1805" s="179" t="inlineStr">
        <is>
          <t>A IDEAL</t>
        </is>
      </c>
    </row>
    <row r="1806" hidden="1" s="180">
      <c r="A1806" s="17" t="n">
        <v>45730</v>
      </c>
      <c r="B1806" s="179" t="inlineStr">
        <is>
          <t>REFEIÇÕES COLABORADORES 2º QUINZENA MARÇO - REFEIÇÕES COLABORADORES (100,00%);</t>
        </is>
      </c>
      <c r="C1806" s="8" t="n"/>
      <c r="D1806" s="8" t="n">
        <v>5169</v>
      </c>
      <c r="E1806" s="8" t="n">
        <v>18098.09999999995</v>
      </c>
      <c r="F1806" s="213" t="inlineStr">
        <is>
          <t>REFEIÇÕES COLABORADORES</t>
        </is>
      </c>
      <c r="G1806" s="172">
        <f>YEAR(A1806)</f>
        <v/>
      </c>
      <c r="H1806" s="214">
        <f>MONTH(A1806)</f>
        <v/>
      </c>
      <c r="I1806" s="179">
        <f>INDEX(mês[],Consolidado!H1806,2)</f>
        <v/>
      </c>
      <c r="J1806" s="179" t="inlineStr">
        <is>
          <t>ITAU</t>
        </is>
      </c>
      <c r="K1806" s="179" t="inlineStr">
        <is>
          <t>A IDEAL</t>
        </is>
      </c>
    </row>
    <row r="1807" hidden="1" s="180">
      <c r="A1807" s="17" t="n">
        <v>45730</v>
      </c>
      <c r="B1807" s="179" t="inlineStr">
        <is>
          <t>REFEIÇÕES COLABORADORES 2º QUINZENA MARÇO - REFEIÇÕES COLABORADORES (100,00%);</t>
        </is>
      </c>
      <c r="C1807" s="8" t="n"/>
      <c r="D1807" s="8" t="n">
        <v>3244</v>
      </c>
      <c r="E1807" s="8" t="n">
        <v>14854.09999999995</v>
      </c>
      <c r="F1807" s="213" t="inlineStr">
        <is>
          <t>REFEIÇÕES COLABORADORES</t>
        </is>
      </c>
      <c r="G1807" s="172">
        <f>YEAR(A1807)</f>
        <v/>
      </c>
      <c r="H1807" s="214">
        <f>MONTH(A1807)</f>
        <v/>
      </c>
      <c r="I1807" s="179">
        <f>INDEX(mês[],Consolidado!H1807,2)</f>
        <v/>
      </c>
      <c r="J1807" s="179" t="inlineStr">
        <is>
          <t>ITAU</t>
        </is>
      </c>
      <c r="K1807" s="179" t="inlineStr">
        <is>
          <t>A IDEAL</t>
        </is>
      </c>
    </row>
    <row r="1808" hidden="1" s="180">
      <c r="A1808" s="17" t="n">
        <v>45730</v>
      </c>
      <c r="B1808" s="179" t="inlineStr">
        <is>
          <t>REFEIÇÕES COLABORADORES 2º QUINZENA MARÇO - REFEIÇÕES COLABORADORES (100,00%);</t>
        </is>
      </c>
      <c r="C1808" s="8" t="n"/>
      <c r="D1808" s="8" t="n">
        <v>3480</v>
      </c>
      <c r="E1808" s="8" t="n">
        <v>11374.09999999995</v>
      </c>
      <c r="F1808" s="213" t="inlineStr">
        <is>
          <t>REFEIÇÕES COLABORADORES</t>
        </is>
      </c>
      <c r="G1808" s="172">
        <f>YEAR(A1808)</f>
        <v/>
      </c>
      <c r="H1808" s="214">
        <f>MONTH(A1808)</f>
        <v/>
      </c>
      <c r="I1808" s="179">
        <f>INDEX(mês[],Consolidado!H1808,2)</f>
        <v/>
      </c>
      <c r="J1808" s="179" t="inlineStr">
        <is>
          <t>ITAU</t>
        </is>
      </c>
      <c r="K1808" s="179" t="inlineStr">
        <is>
          <t>A IDEAL</t>
        </is>
      </c>
    </row>
    <row r="1809" hidden="1" s="180">
      <c r="A1809" s="17" t="n">
        <v>45730</v>
      </c>
      <c r="B1809" s="179" t="inlineStr">
        <is>
          <t>REFEIÇÕES COLABORADORES 2º QUINZENA MARÇO - REFEIÇÕES COLABORADORES (100,00%);</t>
        </is>
      </c>
      <c r="C1809" s="8" t="n"/>
      <c r="D1809" s="8" t="n">
        <v>3900</v>
      </c>
      <c r="E1809" s="8" t="n">
        <v>7474.099999999951</v>
      </c>
      <c r="F1809" s="213" t="inlineStr">
        <is>
          <t>REFEIÇÕES COLABORADORES</t>
        </is>
      </c>
      <c r="G1809" s="172">
        <f>YEAR(A1809)</f>
        <v/>
      </c>
      <c r="H1809" s="214">
        <f>MONTH(A1809)</f>
        <v/>
      </c>
      <c r="I1809" s="179">
        <f>INDEX(mês[],Consolidado!H1809,2)</f>
        <v/>
      </c>
      <c r="J1809" s="179" t="inlineStr">
        <is>
          <t>ITAU</t>
        </is>
      </c>
      <c r="K1809" s="179" t="inlineStr">
        <is>
          <t>A IDEAL</t>
        </is>
      </c>
    </row>
    <row r="1810" hidden="1" s="180">
      <c r="A1810" s="17" t="n">
        <v>45730</v>
      </c>
      <c r="B1810" s="179" t="inlineStr">
        <is>
          <t>REFEIÇÕES COLABORADORES 2º QUINZENA MARÇO - REFEIÇÕES COLABORADORES (100,00%);</t>
        </is>
      </c>
      <c r="C1810" s="8" t="n"/>
      <c r="D1810" s="8" t="n">
        <v>7356</v>
      </c>
      <c r="E1810" s="8" t="n">
        <v>118.0999999999513</v>
      </c>
      <c r="F1810" s="213" t="inlineStr">
        <is>
          <t>REFEIÇÕES COLABORADORES</t>
        </is>
      </c>
      <c r="G1810" s="172">
        <f>YEAR(A1810)</f>
        <v/>
      </c>
      <c r="H1810" s="214">
        <f>MONTH(A1810)</f>
        <v/>
      </c>
      <c r="I1810" s="179">
        <f>INDEX(mês[],Consolidado!H1810,2)</f>
        <v/>
      </c>
      <c r="J1810" s="179" t="inlineStr">
        <is>
          <t>ITAU</t>
        </is>
      </c>
      <c r="K1810" s="179" t="inlineStr">
        <is>
          <t>A IDEAL</t>
        </is>
      </c>
    </row>
    <row r="1811" hidden="1" s="180">
      <c r="A1811" s="17" t="n">
        <v>45730</v>
      </c>
      <c r="B1811" s="179" t="inlineStr">
        <is>
          <t>REFEIÇÕES COLABORADORES 2º QUINZENA MARÇO - REFEIÇÕES COLABORADORES (100,00%);</t>
        </is>
      </c>
      <c r="C1811" s="8" t="n"/>
      <c r="D1811" s="8" t="n">
        <v>1910</v>
      </c>
      <c r="E1811" s="8" t="n">
        <v>-1791.900000000049</v>
      </c>
      <c r="F1811" s="213" t="inlineStr">
        <is>
          <t>REFEIÇÕES COLABORADORES</t>
        </is>
      </c>
      <c r="G1811" s="172">
        <f>YEAR(A1811)</f>
        <v/>
      </c>
      <c r="H1811" s="214">
        <f>MONTH(A1811)</f>
        <v/>
      </c>
      <c r="I1811" s="179">
        <f>INDEX(mês[],Consolidado!H1811,2)</f>
        <v/>
      </c>
      <c r="J1811" s="179" t="inlineStr">
        <is>
          <t>ITAU</t>
        </is>
      </c>
      <c r="K1811" s="179" t="inlineStr">
        <is>
          <t>A IDEAL</t>
        </is>
      </c>
    </row>
    <row r="1812" hidden="1" s="180">
      <c r="A1812" s="17" t="n">
        <v>45730</v>
      </c>
      <c r="B1812" s="179" t="inlineStr">
        <is>
          <t>REFEIÇÕES COLABORADORES - REFEIÇÕES COLABORADORES (100,00%);</t>
        </is>
      </c>
      <c r="C1812" s="8" t="n"/>
      <c r="D1812" s="8" t="n">
        <v>1785</v>
      </c>
      <c r="E1812" s="8" t="n">
        <v>-3576.900000000049</v>
      </c>
      <c r="F1812" s="213" t="inlineStr">
        <is>
          <t>REFEIÇÕES COLABORADORES</t>
        </is>
      </c>
      <c r="G1812" s="172">
        <f>YEAR(A1812)</f>
        <v/>
      </c>
      <c r="H1812" s="214">
        <f>MONTH(A1812)</f>
        <v/>
      </c>
      <c r="I1812" s="179">
        <f>INDEX(mês[],Consolidado!H1812,2)</f>
        <v/>
      </c>
      <c r="J1812" s="179" t="inlineStr">
        <is>
          <t>ITAU</t>
        </is>
      </c>
      <c r="K1812" s="179" t="inlineStr">
        <is>
          <t>A IDEAL</t>
        </is>
      </c>
    </row>
    <row r="1813" hidden="1" s="180">
      <c r="A1813" s="17" t="n">
        <v>45730</v>
      </c>
      <c r="B1813" s="179" t="inlineStr">
        <is>
          <t>CORREIOS - FRETE TRANSPORTADORA (100,00%);</t>
        </is>
      </c>
      <c r="C1813" s="8" t="n"/>
      <c r="D1813" s="8" t="n">
        <v>284.2</v>
      </c>
      <c r="E1813" s="8" t="n">
        <v>-3861.100000000049</v>
      </c>
      <c r="F1813" s="213" t="inlineStr">
        <is>
          <t>FRETE TRANSPORTADORA</t>
        </is>
      </c>
      <c r="G1813" s="172">
        <f>YEAR(A1813)</f>
        <v/>
      </c>
      <c r="H1813" s="214">
        <f>MONTH(A1813)</f>
        <v/>
      </c>
      <c r="I1813" s="179">
        <f>INDEX(mês[],Consolidado!H1813,2)</f>
        <v/>
      </c>
      <c r="J1813" s="179" t="inlineStr">
        <is>
          <t>ITAU</t>
        </is>
      </c>
      <c r="K1813" s="179" t="inlineStr">
        <is>
          <t>A IDEAL</t>
        </is>
      </c>
    </row>
    <row r="1814" hidden="1" s="180">
      <c r="A1814" s="17" t="n">
        <v>45733</v>
      </c>
      <c r="B1814" s="179" t="inlineStr">
        <is>
          <t>BM 14 - Recebimento de Clientes (100,00%);</t>
        </is>
      </c>
      <c r="C1814" s="8" t="n">
        <v>407147.47</v>
      </c>
      <c r="E1814" s="8" t="n">
        <v>403286.3699999999</v>
      </c>
      <c r="F1814" s="213" t="inlineStr">
        <is>
          <t>Recebimento de Clientes</t>
        </is>
      </c>
      <c r="G1814" s="172">
        <f>YEAR(A1814)</f>
        <v/>
      </c>
      <c r="H1814" s="214">
        <f>MONTH(A1814)</f>
        <v/>
      </c>
      <c r="I1814" s="179">
        <f>INDEX(mês[],Consolidado!H1814,2)</f>
        <v/>
      </c>
      <c r="J1814" s="179" t="inlineStr">
        <is>
          <t>ITAU</t>
        </is>
      </c>
      <c r="K1814" s="179" t="inlineStr">
        <is>
          <t>A IDEAL</t>
        </is>
      </c>
    </row>
    <row r="1815" hidden="1" s="180">
      <c r="A1815" s="17" t="n">
        <v>45733</v>
      </c>
      <c r="B1815" s="179" t="inlineStr">
        <is>
          <t>SISTEMA CNPJ 01.116.645/0001-57 - SISTEMA / SERVIDOR  (100,00%);</t>
        </is>
      </c>
      <c r="C1815" s="8" t="n"/>
      <c r="D1815" s="8" t="n">
        <v>658</v>
      </c>
      <c r="E1815" s="8" t="n">
        <v>402628.3699999999</v>
      </c>
      <c r="F1815" s="213" t="inlineStr">
        <is>
          <t xml:space="preserve">SISTEMA / SERVIDOR </t>
        </is>
      </c>
      <c r="G1815" s="172">
        <f>YEAR(A1815)</f>
        <v/>
      </c>
      <c r="H1815" s="214">
        <f>MONTH(A1815)</f>
        <v/>
      </c>
      <c r="I1815" s="179">
        <f>INDEX(mês[],Consolidado!H1815,2)</f>
        <v/>
      </c>
      <c r="J1815" s="179" t="inlineStr">
        <is>
          <t>ITAU</t>
        </is>
      </c>
      <c r="K1815" s="179" t="inlineStr">
        <is>
          <t>A IDEAL</t>
        </is>
      </c>
    </row>
    <row r="1816" hidden="1" s="180">
      <c r="A1816" s="17" t="n">
        <v>45733</v>
      </c>
      <c r="B1816" s="179" t="inlineStr">
        <is>
          <t>INTERNET AABA - INTERNET OBRAS  (100,00%);</t>
        </is>
      </c>
      <c r="C1816" s="8" t="n"/>
      <c r="D1816" s="8" t="n">
        <v>70</v>
      </c>
      <c r="E1816" s="8" t="n">
        <v>402558.3699999999</v>
      </c>
      <c r="F1816" s="213" t="inlineStr">
        <is>
          <t xml:space="preserve">INTERNET OBRAS </t>
        </is>
      </c>
      <c r="G1816" s="172">
        <f>YEAR(A1816)</f>
        <v/>
      </c>
      <c r="H1816" s="214">
        <f>MONTH(A1816)</f>
        <v/>
      </c>
      <c r="I1816" s="179">
        <f>INDEX(mês[],Consolidado!H1816,2)</f>
        <v/>
      </c>
      <c r="J1816" s="179" t="inlineStr">
        <is>
          <t>ITAU</t>
        </is>
      </c>
      <c r="K1816" s="179" t="inlineStr">
        <is>
          <t>A IDEAL</t>
        </is>
      </c>
    </row>
    <row r="1817" hidden="1" s="180">
      <c r="A1817" s="17" t="n">
        <v>45733</v>
      </c>
      <c r="B1817" s="179" t="inlineStr">
        <is>
          <t>IPVA SAVEIRO RB MBVS - PLACA QTN3I85 3º PARCELA - IPVA (100,00%);</t>
        </is>
      </c>
      <c r="C1817" s="8" t="n"/>
      <c r="D1817" s="8" t="n">
        <v>198.65</v>
      </c>
      <c r="E1817" s="8" t="n">
        <v>402359.7199999999</v>
      </c>
      <c r="F1817" s="213" t="inlineStr">
        <is>
          <t>IPVA</t>
        </is>
      </c>
      <c r="G1817" s="172">
        <f>YEAR(A1817)</f>
        <v/>
      </c>
      <c r="H1817" s="214">
        <f>MONTH(A1817)</f>
        <v/>
      </c>
      <c r="I1817" s="179">
        <f>INDEX(mês[],Consolidado!H1817,2)</f>
        <v/>
      </c>
      <c r="J1817" s="179" t="inlineStr">
        <is>
          <t>ITAU</t>
        </is>
      </c>
      <c r="K1817" s="179" t="inlineStr">
        <is>
          <t>A IDEAL</t>
        </is>
      </c>
    </row>
    <row r="1818" hidden="1" s="180">
      <c r="A1818" s="17" t="n">
        <v>45733</v>
      </c>
      <c r="B1818" s="179" t="inlineStr">
        <is>
          <t>IPVA FIAT/TORO FREEDOM AT9 D - PLACA PLQ2I02 3º PARCELA - IPVA (100,00%);</t>
        </is>
      </c>
      <c r="C1818" s="8" t="n"/>
      <c r="D1818" s="8" t="n">
        <v>440.35</v>
      </c>
      <c r="E1818" s="8" t="n">
        <v>401919.3699999999</v>
      </c>
      <c r="F1818" s="213" t="inlineStr">
        <is>
          <t>IPVA</t>
        </is>
      </c>
      <c r="G1818" s="172">
        <f>YEAR(A1818)</f>
        <v/>
      </c>
      <c r="H1818" s="214">
        <f>MONTH(A1818)</f>
        <v/>
      </c>
      <c r="I1818" s="179">
        <f>INDEX(mês[],Consolidado!H1818,2)</f>
        <v/>
      </c>
      <c r="J1818" s="179" t="inlineStr">
        <is>
          <t>ITAU</t>
        </is>
      </c>
      <c r="K1818" s="179" t="inlineStr">
        <is>
          <t>A IDEAL</t>
        </is>
      </c>
    </row>
    <row r="1819" hidden="1" s="180">
      <c r="A1819" s="17" t="n">
        <v>45733</v>
      </c>
      <c r="B1819" s="179" t="inlineStr">
        <is>
          <t>IPVA CHEVROLET/S10 LT DD4 - PLACA OBA1J57 3º PARCELA - IPVA (100,00%);</t>
        </is>
      </c>
      <c r="C1819" s="8" t="n"/>
      <c r="D1819" s="8" t="n">
        <v>354.6</v>
      </c>
      <c r="E1819" s="8" t="n">
        <v>401564.77</v>
      </c>
      <c r="F1819" s="213" t="inlineStr">
        <is>
          <t>IPVA</t>
        </is>
      </c>
      <c r="G1819" s="172">
        <f>YEAR(A1819)</f>
        <v/>
      </c>
      <c r="H1819" s="214">
        <f>MONTH(A1819)</f>
        <v/>
      </c>
      <c r="I1819" s="179">
        <f>INDEX(mês[],Consolidado!H1819,2)</f>
        <v/>
      </c>
      <c r="J1819" s="179" t="inlineStr">
        <is>
          <t>ITAU</t>
        </is>
      </c>
      <c r="K1819" s="179" t="inlineStr">
        <is>
          <t>A IDEAL</t>
        </is>
      </c>
    </row>
    <row r="1820" hidden="1" s="180">
      <c r="A1820" s="17" t="n">
        <v>45733</v>
      </c>
      <c r="B1820" s="179" t="inlineStr">
        <is>
          <t>IPVA RENAULT/OROCH PRO 16 - PLACA SDK1B29 3º PARCELA - IPVA (100,00%);</t>
        </is>
      </c>
      <c r="C1820" s="8" t="n"/>
      <c r="D1820" s="8" t="n">
        <v>353.48</v>
      </c>
      <c r="E1820" s="8" t="n">
        <v>401211.29</v>
      </c>
      <c r="F1820" s="213" t="inlineStr">
        <is>
          <t>IPVA</t>
        </is>
      </c>
      <c r="G1820" s="172">
        <f>YEAR(A1820)</f>
        <v/>
      </c>
      <c r="H1820" s="214">
        <f>MONTH(A1820)</f>
        <v/>
      </c>
      <c r="I1820" s="179">
        <f>INDEX(mês[],Consolidado!H1820,2)</f>
        <v/>
      </c>
      <c r="J1820" s="179" t="inlineStr">
        <is>
          <t>ITAU</t>
        </is>
      </c>
      <c r="K1820" s="179" t="inlineStr">
        <is>
          <t>A IDEAL</t>
        </is>
      </c>
    </row>
    <row r="1821" hidden="1" s="180">
      <c r="A1821" s="17" t="n">
        <v>45733</v>
      </c>
      <c r="B1821" s="179" t="inlineStr">
        <is>
          <t>IPVA IVECO/CITYCLASS 70C17 - PLACA ONB7A66 3º PARCELA - IPVA (100,00%);</t>
        </is>
      </c>
      <c r="C1821" s="8" t="n"/>
      <c r="D1821" s="8" t="n">
        <v>117.39</v>
      </c>
      <c r="E1821" s="8" t="n">
        <v>401093.9</v>
      </c>
      <c r="F1821" s="213" t="inlineStr">
        <is>
          <t>IPVA</t>
        </is>
      </c>
      <c r="G1821" s="172">
        <f>YEAR(A1821)</f>
        <v/>
      </c>
      <c r="H1821" s="214">
        <f>MONTH(A1821)</f>
        <v/>
      </c>
      <c r="I1821" s="179">
        <f>INDEX(mês[],Consolidado!H1821,2)</f>
        <v/>
      </c>
      <c r="J1821" s="179" t="inlineStr">
        <is>
          <t>ITAU</t>
        </is>
      </c>
      <c r="K1821" s="179" t="inlineStr">
        <is>
          <t>A IDEAL</t>
        </is>
      </c>
    </row>
    <row r="1822" hidden="1" s="180">
      <c r="A1822" s="17" t="n">
        <v>45733</v>
      </c>
      <c r="B1822" s="179" t="inlineStr">
        <is>
          <t>IPVA HYUNDAI/HB20S 1.6A PREM - PLACA QTS7F16 3º PARCELA - IPVA (100,00%);</t>
        </is>
      </c>
      <c r="C1822" s="8" t="n"/>
      <c r="D1822" s="8" t="n">
        <v>253.11</v>
      </c>
      <c r="E1822" s="8" t="n">
        <v>400840.79</v>
      </c>
      <c r="F1822" s="213" t="inlineStr">
        <is>
          <t>IPVA</t>
        </is>
      </c>
      <c r="G1822" s="172">
        <f>YEAR(A1822)</f>
        <v/>
      </c>
      <c r="H1822" s="214">
        <f>MONTH(A1822)</f>
        <v/>
      </c>
      <c r="I1822" s="179">
        <f>INDEX(mês[],Consolidado!H1822,2)</f>
        <v/>
      </c>
      <c r="J1822" s="179" t="inlineStr">
        <is>
          <t>ITAU</t>
        </is>
      </c>
      <c r="K1822" s="179" t="inlineStr">
        <is>
          <t>A IDEAL</t>
        </is>
      </c>
    </row>
    <row r="1823" hidden="1" s="180">
      <c r="A1823" s="17" t="n">
        <v>45733</v>
      </c>
      <c r="B1823" s="179" t="inlineStr">
        <is>
          <t>IPVA FORD/KA SE 1.0 HA C - PLACA RBM4C88 3º PARCELA - IPVA (100,00%);</t>
        </is>
      </c>
      <c r="C1823" s="8" t="n"/>
      <c r="D1823" s="8" t="n">
        <v>132.57</v>
      </c>
      <c r="E1823" s="8" t="n">
        <v>400708.22</v>
      </c>
      <c r="F1823" s="213" t="inlineStr">
        <is>
          <t>IPVA</t>
        </is>
      </c>
      <c r="G1823" s="172">
        <f>YEAR(A1823)</f>
        <v/>
      </c>
      <c r="H1823" s="214">
        <f>MONTH(A1823)</f>
        <v/>
      </c>
      <c r="I1823" s="179">
        <f>INDEX(mês[],Consolidado!H1823,2)</f>
        <v/>
      </c>
      <c r="J1823" s="179" t="inlineStr">
        <is>
          <t>ITAU</t>
        </is>
      </c>
      <c r="K1823" s="179" t="inlineStr">
        <is>
          <t>A IDEAL</t>
        </is>
      </c>
    </row>
    <row r="1824" hidden="1" s="180">
      <c r="A1824" s="17" t="n">
        <v>45733</v>
      </c>
      <c r="B1824" s="179" t="inlineStr">
        <is>
          <t>IPVA FIAT/ARGO DRIVE 1.0 - PLACA PBE2E75 3º PARCELA - IPVA (100,00%);</t>
        </is>
      </c>
      <c r="C1824" s="8" t="n"/>
      <c r="D1824" s="8" t="n">
        <v>129.22</v>
      </c>
      <c r="E1824" s="8" t="n">
        <v>400579</v>
      </c>
      <c r="F1824" s="213" t="inlineStr">
        <is>
          <t>IPVA</t>
        </is>
      </c>
      <c r="G1824" s="172">
        <f>YEAR(A1824)</f>
        <v/>
      </c>
      <c r="H1824" s="214">
        <f>MONTH(A1824)</f>
        <v/>
      </c>
      <c r="I1824" s="179">
        <f>INDEX(mês[],Consolidado!H1824,2)</f>
        <v/>
      </c>
      <c r="J1824" s="179" t="inlineStr">
        <is>
          <t>ITAU</t>
        </is>
      </c>
      <c r="K1824" s="179" t="inlineStr">
        <is>
          <t>A IDEAL</t>
        </is>
      </c>
    </row>
    <row r="1825" hidden="1" s="180">
      <c r="A1825" s="17" t="n">
        <v>45733</v>
      </c>
      <c r="B1825" s="179" t="inlineStr">
        <is>
          <t>IPVA I/FORD RANGER XLTCD3D4A - PLACA SDN9A29 3º PARCELA - IPVA (100,00%);</t>
        </is>
      </c>
      <c r="C1825" s="8" t="n"/>
      <c r="D1825" s="8" t="n">
        <v>980.62</v>
      </c>
      <c r="E1825" s="8" t="n">
        <v>399598.38</v>
      </c>
      <c r="F1825" s="213" t="inlineStr">
        <is>
          <t>IPVA</t>
        </is>
      </c>
      <c r="G1825" s="172">
        <f>YEAR(A1825)</f>
        <v/>
      </c>
      <c r="H1825" s="214">
        <f>MONTH(A1825)</f>
        <v/>
      </c>
      <c r="I1825" s="179">
        <f>INDEX(mês[],Consolidado!H1825,2)</f>
        <v/>
      </c>
      <c r="J1825" s="179" t="inlineStr">
        <is>
          <t>ITAU</t>
        </is>
      </c>
      <c r="K1825" s="179" t="inlineStr">
        <is>
          <t>A IDEAL</t>
        </is>
      </c>
    </row>
    <row r="1826" hidden="1" s="180">
      <c r="A1826" s="17" t="n">
        <v>45733</v>
      </c>
      <c r="B1826" s="179" t="inlineStr">
        <is>
          <t>IPVA I/FORD RANGER XLTCD4A32C - PLACA RCF2A85 3º PARCELA - IPVA (100,00%);</t>
        </is>
      </c>
      <c r="C1826" s="8" t="n"/>
      <c r="D1826" s="8" t="n">
        <v>621.51</v>
      </c>
      <c r="E1826" s="8" t="n">
        <v>398976.87</v>
      </c>
      <c r="F1826" s="213" t="inlineStr">
        <is>
          <t>IPVA</t>
        </is>
      </c>
      <c r="G1826" s="172">
        <f>YEAR(A1826)</f>
        <v/>
      </c>
      <c r="H1826" s="214">
        <f>MONTH(A1826)</f>
        <v/>
      </c>
      <c r="I1826" s="179">
        <f>INDEX(mês[],Consolidado!H1826,2)</f>
        <v/>
      </c>
      <c r="J1826" s="179" t="inlineStr">
        <is>
          <t>ITAU</t>
        </is>
      </c>
      <c r="K1826" s="179" t="inlineStr">
        <is>
          <t>A IDEAL</t>
        </is>
      </c>
    </row>
    <row r="1827" hidden="1" s="180">
      <c r="A1827" s="17" t="n">
        <v>45733</v>
      </c>
      <c r="B1827" s="179" t="inlineStr">
        <is>
          <t>IPVA I/FORD RANGER XLTCD4A32C - PLACA PRW6F12 3º PARCELA - IPVA (100,00%);</t>
        </is>
      </c>
      <c r="C1827" s="8" t="n"/>
      <c r="D1827" s="8" t="n">
        <v>562.98</v>
      </c>
      <c r="E1827" s="8" t="n">
        <v>398413.89</v>
      </c>
      <c r="F1827" s="213" t="inlineStr">
        <is>
          <t>IPVA</t>
        </is>
      </c>
      <c r="G1827" s="172">
        <f>YEAR(A1827)</f>
        <v/>
      </c>
      <c r="H1827" s="214">
        <f>MONTH(A1827)</f>
        <v/>
      </c>
      <c r="I1827" s="179">
        <f>INDEX(mês[],Consolidado!H1827,2)</f>
        <v/>
      </c>
      <c r="J1827" s="179" t="inlineStr">
        <is>
          <t>ITAU</t>
        </is>
      </c>
      <c r="K1827" s="179" t="inlineStr">
        <is>
          <t>A IDEAL</t>
        </is>
      </c>
    </row>
    <row r="1828" hidden="1" s="180">
      <c r="A1828" s="17" t="n">
        <v>45733</v>
      </c>
      <c r="B1828" s="179" t="inlineStr">
        <is>
          <t>IPVA EFFA/V21 - PLACA SDJ9E34 3º PARCELA - IPVA (100,00%);</t>
        </is>
      </c>
      <c r="C1828" s="8" t="n"/>
      <c r="D1828" s="8" t="n">
        <v>323.81</v>
      </c>
      <c r="E1828" s="8" t="n">
        <v>398090.08</v>
      </c>
      <c r="F1828" s="213" t="inlineStr">
        <is>
          <t>IPVA</t>
        </is>
      </c>
      <c r="G1828" s="172">
        <f>YEAR(A1828)</f>
        <v/>
      </c>
      <c r="H1828" s="214">
        <f>MONTH(A1828)</f>
        <v/>
      </c>
      <c r="I1828" s="179">
        <f>INDEX(mês[],Consolidado!H1828,2)</f>
        <v/>
      </c>
      <c r="J1828" s="179" t="inlineStr">
        <is>
          <t>ITAU</t>
        </is>
      </c>
      <c r="K1828" s="179" t="inlineStr">
        <is>
          <t>A IDEAL</t>
        </is>
      </c>
    </row>
    <row r="1829" hidden="1" s="180">
      <c r="A1829" s="17" t="n">
        <v>45733</v>
      </c>
      <c r="B1829" s="179" t="inlineStr">
        <is>
          <t>IPVA FIAT/DOBLO ESSENCE 7L E - PLACA RMN9D83 3º PARCELA - IPVA (100,00%);</t>
        </is>
      </c>
      <c r="C1829" s="8" t="n"/>
      <c r="D1829" s="8" t="n">
        <v>276.27</v>
      </c>
      <c r="E1829" s="8" t="n">
        <v>397813.81</v>
      </c>
      <c r="F1829" s="213" t="inlineStr">
        <is>
          <t>IPVA</t>
        </is>
      </c>
      <c r="G1829" s="172">
        <f>YEAR(A1829)</f>
        <v/>
      </c>
      <c r="H1829" s="214">
        <f>MONTH(A1829)</f>
        <v/>
      </c>
      <c r="I1829" s="179">
        <f>INDEX(mês[],Consolidado!H1829,2)</f>
        <v/>
      </c>
      <c r="J1829" s="179" t="inlineStr">
        <is>
          <t>ITAU</t>
        </is>
      </c>
      <c r="K1829" s="179" t="inlineStr">
        <is>
          <t>A IDEAL</t>
        </is>
      </c>
    </row>
    <row r="1830" hidden="1" s="180">
      <c r="A1830" s="17" t="n">
        <v>45733</v>
      </c>
      <c r="B1830" s="179" t="inlineStr">
        <is>
          <t>ALUGUEL KITNET GOIANIA  15/03 A 15/04 - ALUGUEL ALOJAMENTO  (100,00%);</t>
        </is>
      </c>
      <c r="C1830" s="8" t="n"/>
      <c r="D1830" s="8" t="n">
        <v>1300</v>
      </c>
      <c r="E1830" s="8" t="n">
        <v>396513.81</v>
      </c>
      <c r="F1830" s="213" t="inlineStr">
        <is>
          <t xml:space="preserve">ALUGUEL ALOJAMENTO </t>
        </is>
      </c>
      <c r="G1830" s="172">
        <f>YEAR(A1830)</f>
        <v/>
      </c>
      <c r="H1830" s="214">
        <f>MONTH(A1830)</f>
        <v/>
      </c>
      <c r="I1830" s="179">
        <f>INDEX(mês[],Consolidado!H1830,2)</f>
        <v/>
      </c>
      <c r="J1830" s="179" t="inlineStr">
        <is>
          <t>ITAU</t>
        </is>
      </c>
      <c r="K1830" s="179" t="inlineStr">
        <is>
          <t>A IDEAL</t>
        </is>
      </c>
    </row>
    <row r="1831" hidden="1" s="180">
      <c r="A1831" s="17" t="n">
        <v>45733</v>
      </c>
      <c r="B1831" s="179" t="inlineStr">
        <is>
          <t>ALUGUEL KITNET 15-03 A 15-04-25 - ALUGUEL ALOJAMENTO  (100,00%);</t>
        </is>
      </c>
      <c r="C1831" s="8" t="n"/>
      <c r="D1831" s="8" t="n">
        <v>800</v>
      </c>
      <c r="E1831" s="8" t="n">
        <v>395713.81</v>
      </c>
      <c r="F1831" s="213" t="inlineStr">
        <is>
          <t xml:space="preserve">ALUGUEL ALOJAMENTO </t>
        </is>
      </c>
      <c r="G1831" s="172">
        <f>YEAR(A1831)</f>
        <v/>
      </c>
      <c r="H1831" s="214">
        <f>MONTH(A1831)</f>
        <v/>
      </c>
      <c r="I1831" s="179">
        <f>INDEX(mês[],Consolidado!H1831,2)</f>
        <v/>
      </c>
      <c r="J1831" s="179" t="inlineStr">
        <is>
          <t>ITAU</t>
        </is>
      </c>
      <c r="K1831" s="179" t="inlineStr">
        <is>
          <t>A IDEAL</t>
        </is>
      </c>
    </row>
    <row r="1832" hidden="1" s="180">
      <c r="A1832" s="17" t="n">
        <v>45733</v>
      </c>
      <c r="B1832" s="179" t="inlineStr">
        <is>
          <t>YCARO ELIANA 15.03 A 15.04 - ALUGUEL ALOJAMENTO  (100,00%);</t>
        </is>
      </c>
      <c r="C1832" s="8" t="n"/>
      <c r="D1832" s="8" t="n">
        <v>1500</v>
      </c>
      <c r="E1832" s="8" t="n">
        <v>394213.81</v>
      </c>
      <c r="F1832" s="213" t="inlineStr">
        <is>
          <t xml:space="preserve">ALUGUEL ALOJAMENTO </t>
        </is>
      </c>
      <c r="G1832" s="172">
        <f>YEAR(A1832)</f>
        <v/>
      </c>
      <c r="H1832" s="214">
        <f>MONTH(A1832)</f>
        <v/>
      </c>
      <c r="I1832" s="179">
        <f>INDEX(mês[],Consolidado!H1832,2)</f>
        <v/>
      </c>
      <c r="J1832" s="179" t="inlineStr">
        <is>
          <t>ITAU</t>
        </is>
      </c>
      <c r="K1832" s="179" t="inlineStr">
        <is>
          <t>A IDEAL</t>
        </is>
      </c>
    </row>
    <row r="1833" hidden="1" s="180">
      <c r="A1833" s="17" t="n">
        <v>45733</v>
      </c>
      <c r="B1833" s="179" t="inlineStr">
        <is>
          <t>ALUG 15-03 A 15-04 RUA DO NIQUEL PECEM - ALUGUEL ALOJAMENTO  (100,00%);</t>
        </is>
      </c>
      <c r="C1833" s="8" t="n"/>
      <c r="D1833" s="8" t="n">
        <v>1160</v>
      </c>
      <c r="E1833" s="8" t="n">
        <v>393053.81</v>
      </c>
      <c r="F1833" s="213" t="inlineStr">
        <is>
          <t xml:space="preserve">ALUGUEL ALOJAMENTO </t>
        </is>
      </c>
      <c r="G1833" s="172">
        <f>YEAR(A1833)</f>
        <v/>
      </c>
      <c r="H1833" s="214">
        <f>MONTH(A1833)</f>
        <v/>
      </c>
      <c r="I1833" s="179">
        <f>INDEX(mês[],Consolidado!H1833,2)</f>
        <v/>
      </c>
      <c r="J1833" s="179" t="inlineStr">
        <is>
          <t>ITAU</t>
        </is>
      </c>
      <c r="K1833" s="179" t="inlineStr">
        <is>
          <t>A IDEAL</t>
        </is>
      </c>
    </row>
    <row r="1834" hidden="1" s="180">
      <c r="A1834" s="17" t="n">
        <v>45733</v>
      </c>
      <c r="B1834" s="179" t="inlineStr">
        <is>
          <t>ELESSANDRO OLIVEIRA - PIX  elessandrodeoliveira07@gmail.com - ALUGUEL ALOJAMENTO  (100,00%);</t>
        </is>
      </c>
      <c r="C1834" s="8" t="n"/>
      <c r="D1834" s="8" t="n">
        <v>850</v>
      </c>
      <c r="E1834" s="8" t="n">
        <v>392203.81</v>
      </c>
      <c r="F1834" s="213" t="inlineStr">
        <is>
          <t xml:space="preserve">ALUGUEL ALOJAMENTO </t>
        </is>
      </c>
      <c r="G1834" s="172">
        <f>YEAR(A1834)</f>
        <v/>
      </c>
      <c r="H1834" s="214">
        <f>MONTH(A1834)</f>
        <v/>
      </c>
      <c r="I1834" s="179">
        <f>INDEX(mês[],Consolidado!H1834,2)</f>
        <v/>
      </c>
      <c r="J1834" s="179" t="inlineStr">
        <is>
          <t>ITAU</t>
        </is>
      </c>
      <c r="K1834" s="179" t="inlineStr">
        <is>
          <t>A IDEAL</t>
        </is>
      </c>
    </row>
    <row r="1835" hidden="1" s="180">
      <c r="A1835" s="17" t="n">
        <v>45733</v>
      </c>
      <c r="B1835" s="179" t="inlineStr">
        <is>
          <t>COMBUSTIVEL - COMBUSTIVEL VEICULOS (100,00%);</t>
        </is>
      </c>
      <c r="C1835" s="8" t="n"/>
      <c r="D1835" s="8" t="n">
        <v>2526.52</v>
      </c>
      <c r="E1835" s="8" t="n">
        <v>389677.29</v>
      </c>
      <c r="F1835" s="213" t="inlineStr">
        <is>
          <t>COMBUSTIVEL VEICULOS</t>
        </is>
      </c>
      <c r="G1835" s="172">
        <f>YEAR(A1835)</f>
        <v/>
      </c>
      <c r="H1835" s="214">
        <f>MONTH(A1835)</f>
        <v/>
      </c>
      <c r="I1835" s="179">
        <f>INDEX(mês[],Consolidado!H1835,2)</f>
        <v/>
      </c>
      <c r="J1835" s="179" t="inlineStr">
        <is>
          <t>ITAU</t>
        </is>
      </c>
      <c r="K1835" s="179" t="inlineStr">
        <is>
          <t>A IDEAL</t>
        </is>
      </c>
    </row>
    <row r="1836" hidden="1" s="180">
      <c r="A1836" s="17" t="n">
        <v>45733</v>
      </c>
      <c r="B1836" s="179" t="inlineStr">
        <is>
          <t>SISTEMA CNPJ 01.116.645/0001-57 - SISTEMA / SERVIDOR  (100,00%);</t>
        </is>
      </c>
      <c r="C1836" s="8" t="n"/>
      <c r="D1836" s="8" t="n">
        <v>570</v>
      </c>
      <c r="E1836" s="8" t="n">
        <v>389107.29</v>
      </c>
      <c r="F1836" s="213" t="inlineStr">
        <is>
          <t xml:space="preserve">SISTEMA / SERVIDOR </t>
        </is>
      </c>
      <c r="G1836" s="172">
        <f>YEAR(A1836)</f>
        <v/>
      </c>
      <c r="H1836" s="214">
        <f>MONTH(A1836)</f>
        <v/>
      </c>
      <c r="I1836" s="179">
        <f>INDEX(mês[],Consolidado!H1836,2)</f>
        <v/>
      </c>
      <c r="J1836" s="179" t="inlineStr">
        <is>
          <t>ITAU</t>
        </is>
      </c>
      <c r="K1836" s="179" t="inlineStr">
        <is>
          <t>A IDEAL</t>
        </is>
      </c>
    </row>
    <row r="1837" hidden="1" s="180">
      <c r="A1837" s="17" t="n">
        <v>45733</v>
      </c>
      <c r="B1837" s="179" t="inlineStr">
        <is>
          <t>DESPESAS DA SEMANA REF. 10/03 A 14/03 - REFEIÇÕES COLABORADORES (5,16%);
MOVEIS OBRAS  (85,07%);
MATERIAIS DE CONSUMO EM OBRAS  (9,77%);</t>
        </is>
      </c>
      <c r="C1837" s="8" t="n"/>
      <c r="D1837" s="8" t="n">
        <v>70</v>
      </c>
      <c r="E1837" s="8" t="n">
        <v>389037.29</v>
      </c>
      <c r="F1837" s="213" t="inlineStr">
        <is>
          <t>REFEIÇÕES COLABORADORES</t>
        </is>
      </c>
      <c r="G1837" s="172">
        <f>YEAR(A1837)</f>
        <v/>
      </c>
      <c r="H1837" s="214">
        <f>MONTH(A1837)</f>
        <v/>
      </c>
      <c r="I1837" s="179">
        <f>INDEX(mês[],Consolidado!H1837,2)</f>
        <v/>
      </c>
      <c r="J1837" s="179" t="inlineStr">
        <is>
          <t>ITAU</t>
        </is>
      </c>
      <c r="K1837" s="179" t="inlineStr">
        <is>
          <t>A IDEAL</t>
        </is>
      </c>
    </row>
    <row r="1838" hidden="1" s="180">
      <c r="A1838" s="17" t="n">
        <v>45733</v>
      </c>
      <c r="B1838" s="179" t="inlineStr">
        <is>
          <t>DESPESAS DA SEMANA REF. 10/03 A 14/03 - REFEIÇÕES COLABORADORES (5,16%);
MOVEIS OBRAS  (85,07%);
MATERIAIS DE CONSUMO EM OBRAS  (9,77%);</t>
        </is>
      </c>
      <c r="C1838" s="8" t="n"/>
      <c r="D1838" s="8" t="n">
        <v>1154.17</v>
      </c>
      <c r="E1838" s="8" t="n">
        <v>387883.12</v>
      </c>
      <c r="F1838" s="213" t="inlineStr">
        <is>
          <t xml:space="preserve">MOVEIS OBRAS </t>
        </is>
      </c>
      <c r="G1838" s="172">
        <f>YEAR(A1838)</f>
        <v/>
      </c>
      <c r="H1838" s="214">
        <f>MONTH(A1838)</f>
        <v/>
      </c>
      <c r="I1838" s="179">
        <f>INDEX(mês[],Consolidado!H1838,2)</f>
        <v/>
      </c>
      <c r="J1838" s="179" t="inlineStr">
        <is>
          <t>ITAU</t>
        </is>
      </c>
      <c r="K1838" s="179" t="inlineStr">
        <is>
          <t>A IDEAL</t>
        </is>
      </c>
    </row>
    <row r="1839" hidden="1" s="180">
      <c r="A1839" s="17" t="n">
        <v>45733</v>
      </c>
      <c r="B1839" s="179" t="inlineStr">
        <is>
          <t>DESPESAS DA SEMANA REF. 10/03 A 14/03 - REFEIÇÕES COLABORADORES (5,16%);
MOVEIS OBRAS  (85,07%);
MATERIAIS DE CONSUMO EM OBRAS  (9,77%);</t>
        </is>
      </c>
      <c r="C1839" s="8" t="n"/>
      <c r="D1839" s="8" t="n">
        <v>132.56</v>
      </c>
      <c r="E1839" s="8" t="n">
        <v>387750.56</v>
      </c>
      <c r="F1839" s="213" t="inlineStr">
        <is>
          <t xml:space="preserve">MATERIAIS DE CONSUMO EM OBRAS </t>
        </is>
      </c>
      <c r="G1839" s="172">
        <f>YEAR(A1839)</f>
        <v/>
      </c>
      <c r="H1839" s="214">
        <f>MONTH(A1839)</f>
        <v/>
      </c>
      <c r="I1839" s="179">
        <f>INDEX(mês[],Consolidado!H1839,2)</f>
        <v/>
      </c>
      <c r="J1839" s="179" t="inlineStr">
        <is>
          <t>ITAU</t>
        </is>
      </c>
      <c r="K1839" s="179" t="inlineStr">
        <is>
          <t>A IDEAL</t>
        </is>
      </c>
    </row>
    <row r="1840" hidden="1" s="180">
      <c r="A1840" s="17" t="n">
        <v>45733</v>
      </c>
      <c r="B1840" s="179" t="inlineStr">
        <is>
          <t>IPVA RENAULT/OROCH EXP 16 SCE - PLACA RTP7H45 1º PARCELA - IPVA (100,00%);</t>
        </is>
      </c>
      <c r="C1840" s="8" t="n"/>
      <c r="D1840" s="8" t="n">
        <v>283.44</v>
      </c>
      <c r="E1840" s="8" t="n">
        <v>387467.12</v>
      </c>
      <c r="F1840" s="213" t="inlineStr">
        <is>
          <t>IPVA</t>
        </is>
      </c>
      <c r="G1840" s="172">
        <f>YEAR(A1840)</f>
        <v/>
      </c>
      <c r="H1840" s="214">
        <f>MONTH(A1840)</f>
        <v/>
      </c>
      <c r="I1840" s="179">
        <f>INDEX(mês[],Consolidado!H1840,2)</f>
        <v/>
      </c>
      <c r="J1840" s="179" t="inlineStr">
        <is>
          <t>ITAU</t>
        </is>
      </c>
      <c r="K1840" s="179" t="inlineStr">
        <is>
          <t>A IDEAL</t>
        </is>
      </c>
    </row>
    <row r="1841" hidden="1" s="180">
      <c r="A1841" s="17" t="n">
        <v>45733</v>
      </c>
      <c r="B1841" s="179" t="inlineStr">
        <is>
          <t>IPVA RENAULT/OROCH EXP 16 SCE - PLACA RTP7H45 2º PARCELA - IPVA (100,00%);</t>
        </is>
      </c>
      <c r="C1841" s="8" t="n"/>
      <c r="D1841" s="8" t="n">
        <v>283.44</v>
      </c>
      <c r="E1841" s="8" t="n">
        <v>387183.68</v>
      </c>
      <c r="F1841" s="213" t="inlineStr">
        <is>
          <t>IPVA</t>
        </is>
      </c>
      <c r="G1841" s="172">
        <f>YEAR(A1841)</f>
        <v/>
      </c>
      <c r="H1841" s="214">
        <f>MONTH(A1841)</f>
        <v/>
      </c>
      <c r="I1841" s="179">
        <f>INDEX(mês[],Consolidado!H1841,2)</f>
        <v/>
      </c>
      <c r="J1841" s="179" t="inlineStr">
        <is>
          <t>ITAU</t>
        </is>
      </c>
      <c r="K1841" s="179" t="inlineStr">
        <is>
          <t>A IDEAL</t>
        </is>
      </c>
    </row>
    <row r="1842" hidden="1" s="180">
      <c r="A1842" s="17" t="n">
        <v>45733</v>
      </c>
      <c r="B1842" s="179" t="inlineStr">
        <is>
          <t>IPVA RENAULT/OROCH EXP 16 SCE - PLACA RTP7H45 3º PARCELA - IPVA (100,00%);</t>
        </is>
      </c>
      <c r="C1842" s="8" t="n"/>
      <c r="D1842" s="8" t="n">
        <v>283.44</v>
      </c>
      <c r="E1842" s="8" t="n">
        <v>386900.24</v>
      </c>
      <c r="F1842" s="213" t="inlineStr">
        <is>
          <t>IPVA</t>
        </is>
      </c>
      <c r="G1842" s="172">
        <f>YEAR(A1842)</f>
        <v/>
      </c>
      <c r="H1842" s="214">
        <f>MONTH(A1842)</f>
        <v/>
      </c>
      <c r="I1842" s="179">
        <f>INDEX(mês[],Consolidado!H1842,2)</f>
        <v/>
      </c>
      <c r="J1842" s="179" t="inlineStr">
        <is>
          <t>ITAU</t>
        </is>
      </c>
      <c r="K1842" s="179" t="inlineStr">
        <is>
          <t>A IDEAL</t>
        </is>
      </c>
    </row>
    <row r="1843" hidden="1" s="180">
      <c r="A1843" s="17" t="n">
        <v>45733</v>
      </c>
      <c r="B1843" s="179" t="inlineStr">
        <is>
          <t>ALIMENTAÇÃO 15° NOVATO - REFEIÇÕES COLABORADORES (100,00%);</t>
        </is>
      </c>
      <c r="C1843" s="8" t="n"/>
      <c r="D1843" s="8" t="n">
        <v>712.5</v>
      </c>
      <c r="E1843" s="8" t="n">
        <v>386187.74</v>
      </c>
      <c r="F1843" s="213" t="inlineStr">
        <is>
          <t>REFEIÇÕES COLABORADORES</t>
        </is>
      </c>
      <c r="G1843" s="172">
        <f>YEAR(A1843)</f>
        <v/>
      </c>
      <c r="H1843" s="214">
        <f>MONTH(A1843)</f>
        <v/>
      </c>
      <c r="I1843" s="179">
        <f>INDEX(mês[],Consolidado!H1843,2)</f>
        <v/>
      </c>
      <c r="J1843" s="179" t="inlineStr">
        <is>
          <t>ITAU</t>
        </is>
      </c>
      <c r="K1843" s="179" t="inlineStr">
        <is>
          <t>A IDEAL</t>
        </is>
      </c>
    </row>
    <row r="1844" hidden="1" s="180">
      <c r="A1844" s="17" t="n">
        <v>45733</v>
      </c>
      <c r="B1844" s="179" t="inlineStr">
        <is>
          <t>TINTA DEMARCACAO SERVIÇO CMOC - TINTAS E SOLVENTES (100,00%);</t>
        </is>
      </c>
      <c r="C1844" s="8" t="n"/>
      <c r="D1844" s="8" t="n">
        <v>5966.87</v>
      </c>
      <c r="E1844" s="8" t="n">
        <v>380220.87</v>
      </c>
      <c r="F1844" s="213" t="inlineStr">
        <is>
          <t>TINTAS E SOLVENTES</t>
        </is>
      </c>
      <c r="G1844" s="172">
        <f>YEAR(A1844)</f>
        <v/>
      </c>
      <c r="H1844" s="214">
        <f>MONTH(A1844)</f>
        <v/>
      </c>
      <c r="I1844" s="179">
        <f>INDEX(mês[],Consolidado!H1844,2)</f>
        <v/>
      </c>
      <c r="J1844" s="179" t="inlineStr">
        <is>
          <t>ITAU</t>
        </is>
      </c>
      <c r="K1844" s="179" t="inlineStr">
        <is>
          <t>A IDEAL</t>
        </is>
      </c>
    </row>
    <row r="1845" hidden="1" s="180">
      <c r="A1845" s="17" t="n">
        <v>45733</v>
      </c>
      <c r="B1845" s="179" t="inlineStr">
        <is>
          <t>DESPESA VIAGEM MARCOS MAGALHÃES - REFEIÇÕES COLABORADORES (30,38%);
PASSAGENS COLABORADORES (69,62%);</t>
        </is>
      </c>
      <c r="C1845" s="8" t="n"/>
      <c r="D1845" s="8" t="n">
        <v>240</v>
      </c>
      <c r="E1845" s="8" t="n">
        <v>379980.87</v>
      </c>
      <c r="F1845" s="213" t="inlineStr">
        <is>
          <t>REFEIÇÕES COLABORADORES</t>
        </is>
      </c>
      <c r="G1845" s="172">
        <f>YEAR(A1845)</f>
        <v/>
      </c>
      <c r="H1845" s="214">
        <f>MONTH(A1845)</f>
        <v/>
      </c>
      <c r="I1845" s="179">
        <f>INDEX(mês[],Consolidado!H1845,2)</f>
        <v/>
      </c>
      <c r="J1845" s="179" t="inlineStr">
        <is>
          <t>ITAU</t>
        </is>
      </c>
      <c r="K1845" s="179" t="inlineStr">
        <is>
          <t>A IDEAL</t>
        </is>
      </c>
    </row>
    <row r="1846" hidden="1" s="180">
      <c r="A1846" s="17" t="n">
        <v>45733</v>
      </c>
      <c r="B1846" s="179" t="inlineStr">
        <is>
          <t>DESPESA VIAGEM MARCOS MAGALHÃES - REFEIÇÕES COLABORADORES (30,38%);
PASSAGENS COLABORADORES (69,62%);</t>
        </is>
      </c>
      <c r="C1846" s="8" t="n"/>
      <c r="D1846" s="8" t="n">
        <v>550</v>
      </c>
      <c r="E1846" s="8" t="n">
        <v>379430.87</v>
      </c>
      <c r="F1846" s="213" t="inlineStr">
        <is>
          <t>PASSAGENS COLABORADORES</t>
        </is>
      </c>
      <c r="G1846" s="172">
        <f>YEAR(A1846)</f>
        <v/>
      </c>
      <c r="H1846" s="214">
        <f>MONTH(A1846)</f>
        <v/>
      </c>
      <c r="I1846" s="179">
        <f>INDEX(mês[],Consolidado!H1846,2)</f>
        <v/>
      </c>
      <c r="J1846" s="179" t="inlineStr">
        <is>
          <t>ITAU</t>
        </is>
      </c>
      <c r="K1846" s="179" t="inlineStr">
        <is>
          <t>A IDEAL</t>
        </is>
      </c>
    </row>
    <row r="1847" hidden="1" s="180">
      <c r="A1847" s="17" t="n">
        <v>45733</v>
      </c>
      <c r="B1847" s="179" t="inlineStr">
        <is>
          <t>REFEIÇÃO COLABORADORES NIQUELANDIA MÊS 02/25 - REFEIÇÕES COLABORADORES (100,00%);</t>
        </is>
      </c>
      <c r="C1847" s="8" t="n"/>
      <c r="D1847" s="8" t="n">
        <v>1293.6</v>
      </c>
      <c r="E1847" s="8" t="n">
        <v>378137.27</v>
      </c>
      <c r="F1847" s="213" t="inlineStr">
        <is>
          <t>REFEIÇÕES COLABORADORES</t>
        </is>
      </c>
      <c r="G1847" s="172">
        <f>YEAR(A1847)</f>
        <v/>
      </c>
      <c r="H1847" s="214">
        <f>MONTH(A1847)</f>
        <v/>
      </c>
      <c r="I1847" s="179">
        <f>INDEX(mês[],Consolidado!H1847,2)</f>
        <v/>
      </c>
      <c r="J1847" s="179" t="inlineStr">
        <is>
          <t>ITAU</t>
        </is>
      </c>
      <c r="K1847" s="179" t="inlineStr">
        <is>
          <t>A IDEAL</t>
        </is>
      </c>
    </row>
    <row r="1848" hidden="1" s="180">
      <c r="A1848" s="17" t="n">
        <v>45733</v>
      </c>
      <c r="B1848" s="179" t="inlineStr">
        <is>
          <t>ENCOMENDA DE NOTEBOOK GOIÂNIA X BARRO ALTO - FRETE TRANSPORTADORA (100,00%);</t>
        </is>
      </c>
      <c r="C1848" s="8" t="n"/>
      <c r="D1848" s="8" t="n">
        <v>130</v>
      </c>
      <c r="E1848" s="8" t="n">
        <v>378007.27</v>
      </c>
      <c r="F1848" s="213" t="inlineStr">
        <is>
          <t>FRETE TRANSPORTADORA</t>
        </is>
      </c>
      <c r="G1848" s="172">
        <f>YEAR(A1848)</f>
        <v/>
      </c>
      <c r="H1848" s="214">
        <f>MONTH(A1848)</f>
        <v/>
      </c>
      <c r="I1848" s="179">
        <f>INDEX(mês[],Consolidado!H1848,2)</f>
        <v/>
      </c>
      <c r="J1848" s="179" t="inlineStr">
        <is>
          <t>ITAU</t>
        </is>
      </c>
      <c r="K1848" s="179" t="inlineStr">
        <is>
          <t>A IDEAL</t>
        </is>
      </c>
    </row>
    <row r="1849" hidden="1" s="180">
      <c r="A1849" s="17" t="n">
        <v>45733</v>
      </c>
      <c r="B1849" s="179" t="inlineStr">
        <is>
          <t>02 PNEUS P/ FIAT TORO - MANUTENÇÃO/PEÇAS  VEICULOS (100,00%);</t>
        </is>
      </c>
      <c r="C1849" s="8" t="n"/>
      <c r="D1849" s="8" t="n">
        <v>1360</v>
      </c>
      <c r="E1849" s="8" t="n">
        <v>376647.27</v>
      </c>
      <c r="F1849" s="213" t="inlineStr">
        <is>
          <t>MANUTENÇÃO/PEÇAS  VEICULOS</t>
        </is>
      </c>
      <c r="G1849" s="172">
        <f>YEAR(A1849)</f>
        <v/>
      </c>
      <c r="H1849" s="214">
        <f>MONTH(A1849)</f>
        <v/>
      </c>
      <c r="I1849" s="179">
        <f>INDEX(mês[],Consolidado!H1849,2)</f>
        <v/>
      </c>
      <c r="J1849" s="179" t="inlineStr">
        <is>
          <t>ITAU</t>
        </is>
      </c>
      <c r="K1849" s="179" t="inlineStr">
        <is>
          <t>A IDEAL</t>
        </is>
      </c>
    </row>
    <row r="1850" hidden="1" s="180">
      <c r="A1850" s="17" t="n">
        <v>45733</v>
      </c>
      <c r="B1850" s="179" t="inlineStr">
        <is>
          <t>TRANSFERÊNCIA ENTRE BANCOS ITAÚ X SAFRA - Transferência entre Bancos (100,00%);</t>
        </is>
      </c>
      <c r="C1850" s="8" t="n"/>
      <c r="D1850" s="8" t="n">
        <v>52190.25999999999</v>
      </c>
      <c r="E1850" s="8" t="n">
        <v>324457.01</v>
      </c>
      <c r="F1850" s="213" t="inlineStr">
        <is>
          <t>Transferência Emitida</t>
        </is>
      </c>
      <c r="G1850" s="172">
        <f>YEAR(A1850)</f>
        <v/>
      </c>
      <c r="H1850" s="214">
        <f>MONTH(A1850)</f>
        <v/>
      </c>
      <c r="I1850" s="179">
        <f>INDEX(mês[],Consolidado!H1850,2)</f>
        <v/>
      </c>
      <c r="J1850" s="179" t="inlineStr">
        <is>
          <t>ITAU</t>
        </is>
      </c>
      <c r="K1850" s="179" t="inlineStr">
        <is>
          <t>A IDEAL</t>
        </is>
      </c>
    </row>
    <row r="1851" hidden="1" s="180">
      <c r="A1851" s="17" t="n">
        <v>45733</v>
      </c>
      <c r="B1851" s="179" t="inlineStr">
        <is>
          <t>TRANSFERÊNCIA ENTRE BANCOS ITAÚ X SAFRA - Transferência entre Bancos (100,00%);</t>
        </is>
      </c>
      <c r="C1851" s="8" t="n"/>
      <c r="D1851" s="8" t="n">
        <v>3882.22</v>
      </c>
      <c r="E1851" s="8" t="n">
        <v>320574.79</v>
      </c>
      <c r="F1851" s="213" t="inlineStr">
        <is>
          <t>Transferência Emitida</t>
        </is>
      </c>
      <c r="G1851" s="172">
        <f>YEAR(A1851)</f>
        <v/>
      </c>
      <c r="H1851" s="214">
        <f>MONTH(A1851)</f>
        <v/>
      </c>
      <c r="I1851" s="179">
        <f>INDEX(mês[],Consolidado!H1851,2)</f>
        <v/>
      </c>
      <c r="J1851" s="179" t="inlineStr">
        <is>
          <t>ITAU</t>
        </is>
      </c>
      <c r="K1851" s="179" t="inlineStr">
        <is>
          <t>A IDEAL</t>
        </is>
      </c>
    </row>
    <row r="1852" hidden="1" s="180">
      <c r="A1852" s="17" t="n">
        <v>45733</v>
      </c>
      <c r="B1852" s="179" t="inlineStr">
        <is>
          <t>TRANSFERÊNCIA ENTRE BANCOS ITAÚ X MERCANTIL - Transferência entre Bancos (100,00%);</t>
        </is>
      </c>
      <c r="C1852" s="8" t="n"/>
      <c r="D1852" s="8" t="n">
        <v>100000</v>
      </c>
      <c r="E1852" s="8" t="n">
        <v>220574.79</v>
      </c>
      <c r="F1852" s="213" t="inlineStr">
        <is>
          <t>Transferência Emitida</t>
        </is>
      </c>
      <c r="G1852" s="172">
        <f>YEAR(A1852)</f>
        <v/>
      </c>
      <c r="H1852" s="214">
        <f>MONTH(A1852)</f>
        <v/>
      </c>
      <c r="I1852" s="179">
        <f>INDEX(mês[],Consolidado!H1852,2)</f>
        <v/>
      </c>
      <c r="J1852" s="179" t="inlineStr">
        <is>
          <t>ITAU</t>
        </is>
      </c>
      <c r="K1852" s="179" t="inlineStr">
        <is>
          <t>A IDEAL</t>
        </is>
      </c>
    </row>
    <row r="1853" hidden="1" s="180">
      <c r="A1853" s="17" t="n">
        <v>45733</v>
      </c>
      <c r="B1853" s="179" t="inlineStr">
        <is>
          <t>DESBLOQUEIO JUDICIAL AÇÃO TRABALHISTA ROBSON SANTIAGO - DESPESAS COM PROCESSOS  (100,00%);</t>
        </is>
      </c>
      <c r="C1853" s="8" t="n">
        <v>3259.55</v>
      </c>
      <c r="E1853" s="8" t="n">
        <v>223834.34</v>
      </c>
      <c r="F1853" s="213" t="inlineStr">
        <is>
          <t>Devolução / Estorno de Pagamento</t>
        </is>
      </c>
      <c r="G1853" s="172">
        <f>YEAR(A1853)</f>
        <v/>
      </c>
      <c r="H1853" s="214">
        <f>MONTH(A1853)</f>
        <v/>
      </c>
      <c r="I1853" s="179">
        <f>INDEX(mês[],Consolidado!H1853,2)</f>
        <v/>
      </c>
      <c r="J1853" s="179" t="inlineStr">
        <is>
          <t>ITAU</t>
        </is>
      </c>
      <c r="K1853" s="179" t="inlineStr">
        <is>
          <t>A IDEAL</t>
        </is>
      </c>
    </row>
    <row r="1854" hidden="1" s="180">
      <c r="A1854" s="17" t="n">
        <v>45733</v>
      </c>
      <c r="B1854" s="179" t="inlineStr">
        <is>
          <t>BM 12 FOSFATO CATALÃO MANUTENÇÃO - Recebimento de Clientes (100,00%);</t>
        </is>
      </c>
      <c r="C1854" s="8" t="n">
        <v>20408.8</v>
      </c>
      <c r="E1854" s="8" t="n">
        <v>244243.14</v>
      </c>
      <c r="F1854" s="213" t="inlineStr">
        <is>
          <t>Recebimento de Clientes</t>
        </is>
      </c>
      <c r="G1854" s="172">
        <f>YEAR(A1854)</f>
        <v/>
      </c>
      <c r="H1854" s="214">
        <f>MONTH(A1854)</f>
        <v/>
      </c>
      <c r="I1854" s="179">
        <f>INDEX(mês[],Consolidado!H1854,2)</f>
        <v/>
      </c>
      <c r="J1854" s="179" t="inlineStr">
        <is>
          <t>ITAU</t>
        </is>
      </c>
      <c r="K1854" s="179" t="inlineStr">
        <is>
          <t>A IDEAL</t>
        </is>
      </c>
    </row>
    <row r="1855" hidden="1" s="180">
      <c r="A1855" s="17" t="n">
        <v>45733</v>
      </c>
      <c r="B1855" s="179" t="inlineStr">
        <is>
          <t>BM 12 FOSFATO OUVIDOR MANUTENÇÃO - Recebimento de Clientes (100,00%);</t>
        </is>
      </c>
      <c r="C1855" s="8" t="n">
        <v>18294.91</v>
      </c>
      <c r="E1855" s="8" t="n">
        <v>262538.05</v>
      </c>
      <c r="F1855" s="213" t="inlineStr">
        <is>
          <t>Recebimento de Clientes</t>
        </is>
      </c>
      <c r="G1855" s="172">
        <f>YEAR(A1855)</f>
        <v/>
      </c>
      <c r="H1855" s="214">
        <f>MONTH(A1855)</f>
        <v/>
      </c>
      <c r="I1855" s="179">
        <f>INDEX(mês[],Consolidado!H1855,2)</f>
        <v/>
      </c>
      <c r="J1855" s="179" t="inlineStr">
        <is>
          <t>ITAU</t>
        </is>
      </c>
      <c r="K1855" s="179" t="inlineStr">
        <is>
          <t>A IDEAL</t>
        </is>
      </c>
    </row>
    <row r="1856" hidden="1" s="180">
      <c r="A1856" s="17" t="n">
        <v>45733</v>
      </c>
      <c r="B1856" s="179" t="inlineStr">
        <is>
          <t>BM 12 FOSFATO OUVIDOR ENGENHARIA - Recebimento de Clientes (100,00%);</t>
        </is>
      </c>
      <c r="C1856" s="8" t="n">
        <v>26643.05</v>
      </c>
      <c r="E1856" s="8" t="n">
        <v>289181.1</v>
      </c>
      <c r="F1856" s="213" t="inlineStr">
        <is>
          <t>Recebimento de Clientes</t>
        </is>
      </c>
      <c r="G1856" s="172">
        <f>YEAR(A1856)</f>
        <v/>
      </c>
      <c r="H1856" s="214">
        <f>MONTH(A1856)</f>
        <v/>
      </c>
      <c r="I1856" s="179">
        <f>INDEX(mês[],Consolidado!H1856,2)</f>
        <v/>
      </c>
      <c r="J1856" s="179" t="inlineStr">
        <is>
          <t>ITAU</t>
        </is>
      </c>
      <c r="K1856" s="179" t="inlineStr">
        <is>
          <t>A IDEAL</t>
        </is>
      </c>
    </row>
    <row r="1857" hidden="1" s="180">
      <c r="A1857" s="17" t="n">
        <v>45733</v>
      </c>
      <c r="B1857" s="179" t="inlineStr">
        <is>
          <t>REFEIÇÕES COLABORADORES E ALIM ADM - REFEIÇÕES COLABORADORES (50,00%);
ALIMENTAÇÃO ADM (50,00%);</t>
        </is>
      </c>
      <c r="C1857" s="8" t="n"/>
      <c r="D1857" s="8" t="n">
        <v>80</v>
      </c>
      <c r="E1857" s="8" t="n">
        <v>289101.1</v>
      </c>
      <c r="F1857" s="213" t="inlineStr">
        <is>
          <t>REFEIÇÕES COLABORADORES</t>
        </is>
      </c>
      <c r="G1857" s="172">
        <f>YEAR(A1857)</f>
        <v/>
      </c>
      <c r="H1857" s="214">
        <f>MONTH(A1857)</f>
        <v/>
      </c>
      <c r="I1857" s="179">
        <f>INDEX(mês[],Consolidado!H1857,2)</f>
        <v/>
      </c>
      <c r="J1857" s="179" t="inlineStr">
        <is>
          <t>ITAU</t>
        </is>
      </c>
      <c r="K1857" s="179" t="inlineStr">
        <is>
          <t>A IDEAL</t>
        </is>
      </c>
    </row>
    <row r="1858" hidden="1" s="180">
      <c r="A1858" s="17" t="n">
        <v>45733</v>
      </c>
      <c r="B1858" s="179" t="inlineStr">
        <is>
          <t>REFEIÇÕES COLABORADORES E ALIM ADM - REFEIÇÕES COLABORADORES (50,00%);
ALIMENTAÇÃO ADM (50,00%);</t>
        </is>
      </c>
      <c r="C1858" s="8" t="n"/>
      <c r="D1858" s="8" t="n">
        <v>80</v>
      </c>
      <c r="E1858" s="8" t="n">
        <v>289021.1</v>
      </c>
      <c r="F1858" s="213" t="inlineStr">
        <is>
          <t>ALIMENTAÇÃO ADM</t>
        </is>
      </c>
      <c r="G1858" s="172">
        <f>YEAR(A1858)</f>
        <v/>
      </c>
      <c r="H1858" s="214">
        <f>MONTH(A1858)</f>
        <v/>
      </c>
      <c r="I1858" s="179">
        <f>INDEX(mês[],Consolidado!H1858,2)</f>
        <v/>
      </c>
      <c r="J1858" s="179" t="inlineStr">
        <is>
          <t>ITAU</t>
        </is>
      </c>
      <c r="K1858" s="179" t="inlineStr">
        <is>
          <t>A IDEAL</t>
        </is>
      </c>
    </row>
    <row r="1859" hidden="1" s="180">
      <c r="A1859" s="17" t="n">
        <v>45733</v>
      </c>
      <c r="B1859" s="179" t="inlineStr">
        <is>
          <t>GASTOS COM PROPAGANDA/ COMERCIAL - SERVIÇO GOOGLE ADS (100,00%);</t>
        </is>
      </c>
      <c r="C1859" s="8" t="n"/>
      <c r="D1859" s="8" t="n">
        <v>2000</v>
      </c>
      <c r="E1859" s="8">
        <f>E1858+FluxoConsol[[#This Row],[Crédito]]-FluxoConsol[[#This Row],[Débito]]</f>
        <v/>
      </c>
      <c r="F1859" s="213" t="inlineStr">
        <is>
          <t>SERVIÇO GOOGLE ADS</t>
        </is>
      </c>
      <c r="G1859" s="172">
        <f>YEAR(A1859)</f>
        <v/>
      </c>
      <c r="H1859" s="214">
        <f>MONTH(A1859)</f>
        <v/>
      </c>
      <c r="I1859" s="179">
        <f>INDEX(mês[],Consolidado!H1859,2)</f>
        <v/>
      </c>
      <c r="J1859" s="179" t="inlineStr">
        <is>
          <t>ITAU</t>
        </is>
      </c>
      <c r="K1859" s="179" t="inlineStr">
        <is>
          <t>A IDEAL</t>
        </is>
      </c>
    </row>
    <row r="1860" hidden="1" s="180">
      <c r="A1860" s="17" t="n">
        <v>45733</v>
      </c>
      <c r="B1860" s="179" t="inlineStr">
        <is>
          <t>ANUIDADE ITAÚ - TARIFAS BANCARIAS (100,00%);</t>
        </is>
      </c>
      <c r="C1860" s="8" t="n"/>
      <c r="D1860" s="8" t="n">
        <v>44</v>
      </c>
      <c r="E1860" s="8" t="n">
        <v>286977.1</v>
      </c>
      <c r="F1860" s="213" t="inlineStr">
        <is>
          <t>TARIFAS BANCARIAS</t>
        </is>
      </c>
      <c r="G1860" s="172">
        <f>YEAR(A1860)</f>
        <v/>
      </c>
      <c r="H1860" s="214">
        <f>MONTH(A1860)</f>
        <v/>
      </c>
      <c r="I1860" s="179">
        <f>INDEX(mês[],Consolidado!H1860,2)</f>
        <v/>
      </c>
      <c r="J1860" s="179" t="inlineStr">
        <is>
          <t>ITAU</t>
        </is>
      </c>
      <c r="K1860" s="179" t="inlineStr">
        <is>
          <t>A IDEAL</t>
        </is>
      </c>
    </row>
    <row r="1861" hidden="1" s="180">
      <c r="A1861" s="17" t="n">
        <v>45733</v>
      </c>
      <c r="B1861" s="179" t="inlineStr">
        <is>
          <t>ANUIDADE ITAÚ NOVO 7/12 - TARIFAS BANCARIAS (100,00%);</t>
        </is>
      </c>
      <c r="C1861" s="8" t="n"/>
      <c r="D1861" s="8" t="n">
        <v>76.5</v>
      </c>
      <c r="E1861" s="8" t="n">
        <v>286900.6</v>
      </c>
      <c r="F1861" s="213" t="inlineStr">
        <is>
          <t>TARIFAS BANCARIAS</t>
        </is>
      </c>
      <c r="G1861" s="172">
        <f>YEAR(A1861)</f>
        <v/>
      </c>
      <c r="H1861" s="214">
        <f>MONTH(A1861)</f>
        <v/>
      </c>
      <c r="I1861" s="179">
        <f>INDEX(mês[],Consolidado!H1861,2)</f>
        <v/>
      </c>
      <c r="J1861" s="179" t="inlineStr">
        <is>
          <t>ITAU</t>
        </is>
      </c>
      <c r="K1861" s="179" t="inlineStr">
        <is>
          <t>A IDEAL</t>
        </is>
      </c>
    </row>
    <row r="1862" hidden="1" s="180">
      <c r="A1862" s="17" t="n">
        <v>45733</v>
      </c>
      <c r="B1862" s="179" t="inlineStr">
        <is>
          <t>SEGURO RANGER PRW 3/10 - SEGUROS DE VEICULOS  (100,00%);</t>
        </is>
      </c>
      <c r="C1862" s="8" t="n"/>
      <c r="D1862" s="8" t="n">
        <v>564.98</v>
      </c>
      <c r="E1862" s="8" t="n">
        <v>286335.62</v>
      </c>
      <c r="F1862" s="213" t="inlineStr">
        <is>
          <t xml:space="preserve">SEGUROS DE VEICULOS </t>
        </is>
      </c>
      <c r="G1862" s="172">
        <f>YEAR(A1862)</f>
        <v/>
      </c>
      <c r="H1862" s="214">
        <f>MONTH(A1862)</f>
        <v/>
      </c>
      <c r="I1862" s="179">
        <f>INDEX(mês[],Consolidado!H1862,2)</f>
        <v/>
      </c>
      <c r="J1862" s="179" t="inlineStr">
        <is>
          <t>ITAU</t>
        </is>
      </c>
      <c r="K1862" s="179" t="inlineStr">
        <is>
          <t>A IDEAL</t>
        </is>
      </c>
    </row>
    <row r="1863" hidden="1" s="180">
      <c r="A1863" s="17" t="n">
        <v>45733</v>
      </c>
      <c r="B1863" s="179" t="inlineStr">
        <is>
          <t>YELUMSEG / RANGER GENILDO 3/10 - SEGUROS DE VEICULOS  (100,00%);</t>
        </is>
      </c>
      <c r="C1863" s="8" t="n"/>
      <c r="D1863" s="8" t="n">
        <v>580.6900000000001</v>
      </c>
      <c r="E1863" s="8" t="n">
        <v>285754.93</v>
      </c>
      <c r="F1863" s="213" t="inlineStr">
        <is>
          <t xml:space="preserve">SEGUROS DE VEICULOS </t>
        </is>
      </c>
      <c r="G1863" s="172">
        <f>YEAR(A1863)</f>
        <v/>
      </c>
      <c r="H1863" s="214">
        <f>MONTH(A1863)</f>
        <v/>
      </c>
      <c r="I1863" s="179">
        <f>INDEX(mês[],Consolidado!H1863,2)</f>
        <v/>
      </c>
      <c r="J1863" s="179" t="inlineStr">
        <is>
          <t>ITAU</t>
        </is>
      </c>
      <c r="K1863" s="179" t="inlineStr">
        <is>
          <t>A IDEAL</t>
        </is>
      </c>
    </row>
    <row r="1864" hidden="1" s="180">
      <c r="A1864" s="17" t="n">
        <v>45733</v>
      </c>
      <c r="B1864" s="179" t="inlineStr">
        <is>
          <t>INFOMIDIA / NOTEBOOK SANSUMG 2/6 - MATERIAIS DE INFORMATICA / COMPUTADOR (100,00%);</t>
        </is>
      </c>
      <c r="C1864" s="8" t="n"/>
      <c r="D1864" s="8" t="n">
        <v>301.37</v>
      </c>
      <c r="E1864" s="8" t="n">
        <v>285453.56</v>
      </c>
      <c r="F1864" s="213" t="inlineStr">
        <is>
          <t>MATERIAIS DE INFORMATICA / COMPUTADOR</t>
        </is>
      </c>
      <c r="G1864" s="172">
        <f>YEAR(A1864)</f>
        <v/>
      </c>
      <c r="H1864" s="214">
        <f>MONTH(A1864)</f>
        <v/>
      </c>
      <c r="I1864" s="179">
        <f>INDEX(mês[],Consolidado!H1864,2)</f>
        <v/>
      </c>
      <c r="J1864" s="179" t="inlineStr">
        <is>
          <t>ITAU</t>
        </is>
      </c>
      <c r="K1864" s="179" t="inlineStr">
        <is>
          <t>A IDEAL</t>
        </is>
      </c>
    </row>
    <row r="1865" hidden="1" s="180">
      <c r="A1865" s="17" t="n">
        <v>45733</v>
      </c>
      <c r="B1865" s="179" t="inlineStr">
        <is>
          <t>PISOS P/ GALPÃO ADM 2/10 - DESPESAS C/ CONSTRUÇÃO ESCRITORIO ADM  (100,00%);</t>
        </is>
      </c>
      <c r="C1865" s="8" t="n"/>
      <c r="D1865" s="8" t="n">
        <v>445</v>
      </c>
      <c r="E1865" s="8" t="n">
        <v>285008.56</v>
      </c>
      <c r="F1865" s="213" t="inlineStr">
        <is>
          <t>Construção da Nova Sede</t>
        </is>
      </c>
      <c r="G1865" s="172">
        <f>YEAR(A1865)</f>
        <v/>
      </c>
      <c r="H1865" s="214">
        <f>MONTH(A1865)</f>
        <v/>
      </c>
      <c r="I1865" s="179">
        <f>INDEX(mês[],Consolidado!H1865,2)</f>
        <v/>
      </c>
      <c r="J1865" s="179" t="inlineStr">
        <is>
          <t>ITAU</t>
        </is>
      </c>
      <c r="K1865" s="179" t="inlineStr">
        <is>
          <t>A IDEAL</t>
        </is>
      </c>
    </row>
    <row r="1866" hidden="1" s="180">
      <c r="A1866" s="17" t="n">
        <v>45733</v>
      </c>
      <c r="B1866" s="179" t="inlineStr">
        <is>
          <t>PISOS P/ GALPÃO ADM 2/10 - DESPESAS C/ CONSTRUÇÃO ESCRITORIO ADM  (100,00%);</t>
        </is>
      </c>
      <c r="C1866" s="8" t="n"/>
      <c r="D1866" s="8" t="n">
        <v>1500</v>
      </c>
      <c r="E1866" s="8" t="n">
        <v>283508.56</v>
      </c>
      <c r="F1866" s="213" t="inlineStr">
        <is>
          <t>Construção da Nova Sede</t>
        </is>
      </c>
      <c r="G1866" s="172">
        <f>YEAR(A1866)</f>
        <v/>
      </c>
      <c r="H1866" s="214">
        <f>MONTH(A1866)</f>
        <v/>
      </c>
      <c r="I1866" s="179">
        <f>INDEX(mês[],Consolidado!H1866,2)</f>
        <v/>
      </c>
      <c r="J1866" s="179" t="inlineStr">
        <is>
          <t>ITAU</t>
        </is>
      </c>
      <c r="K1866" s="179" t="inlineStr">
        <is>
          <t>A IDEAL</t>
        </is>
      </c>
    </row>
    <row r="1867" hidden="1" s="180">
      <c r="A1867" s="17" t="n">
        <v>45733</v>
      </c>
      <c r="B1867" s="179" t="inlineStr">
        <is>
          <t>UBER - SERVIÇO MOTOBOY / UBER  (100,00%);</t>
        </is>
      </c>
      <c r="C1867" s="8" t="n"/>
      <c r="D1867" s="8" t="n">
        <v>179.43</v>
      </c>
      <c r="E1867" s="8" t="n">
        <v>283329.13</v>
      </c>
      <c r="F1867" s="213" t="inlineStr">
        <is>
          <t xml:space="preserve">SERVIÇO MOTOBOY / UBER </t>
        </is>
      </c>
      <c r="G1867" s="172">
        <f>YEAR(A1867)</f>
        <v/>
      </c>
      <c r="H1867" s="214">
        <f>MONTH(A1867)</f>
        <v/>
      </c>
      <c r="I1867" s="179">
        <f>INDEX(mês[],Consolidado!H1867,2)</f>
        <v/>
      </c>
      <c r="J1867" s="179" t="inlineStr">
        <is>
          <t>ITAU</t>
        </is>
      </c>
      <c r="K1867" s="179" t="inlineStr">
        <is>
          <t>A IDEAL</t>
        </is>
      </c>
    </row>
    <row r="1868" hidden="1" s="180">
      <c r="A1868" s="17" t="n">
        <v>45733</v>
      </c>
      <c r="B1868" s="179" t="inlineStr">
        <is>
          <t>STARLINK - INTERNET OBRAS  (100,00%);</t>
        </is>
      </c>
      <c r="C1868" s="8" t="n"/>
      <c r="D1868" s="8" t="n">
        <v>236.44</v>
      </c>
      <c r="E1868" s="8" t="n">
        <v>283092.69</v>
      </c>
      <c r="F1868" s="213" t="inlineStr">
        <is>
          <t xml:space="preserve">INTERNET OBRAS </t>
        </is>
      </c>
      <c r="G1868" s="172">
        <f>YEAR(A1868)</f>
        <v/>
      </c>
      <c r="H1868" s="214">
        <f>MONTH(A1868)</f>
        <v/>
      </c>
      <c r="I1868" s="179">
        <f>INDEX(mês[],Consolidado!H1868,2)</f>
        <v/>
      </c>
      <c r="J1868" s="179" t="inlineStr">
        <is>
          <t>ITAU</t>
        </is>
      </c>
      <c r="K1868" s="179" t="inlineStr">
        <is>
          <t>A IDEAL</t>
        </is>
      </c>
    </row>
    <row r="1869" hidden="1" s="180">
      <c r="A1869" s="17" t="n">
        <v>45733</v>
      </c>
      <c r="B1869" s="179" t="inlineStr">
        <is>
          <t>STARLINK - INTERNET OBRAS  (100,00%);</t>
        </is>
      </c>
      <c r="C1869" s="8" t="n"/>
      <c r="D1869" s="8" t="n">
        <v>237.9</v>
      </c>
      <c r="E1869" s="8" t="n">
        <v>282854.79</v>
      </c>
      <c r="F1869" s="213" t="inlineStr">
        <is>
          <t xml:space="preserve">INTERNET OBRAS </t>
        </is>
      </c>
      <c r="G1869" s="172">
        <f>YEAR(A1869)</f>
        <v/>
      </c>
      <c r="H1869" s="214">
        <f>MONTH(A1869)</f>
        <v/>
      </c>
      <c r="I1869" s="179">
        <f>INDEX(mês[],Consolidado!H1869,2)</f>
        <v/>
      </c>
      <c r="J1869" s="179" t="inlineStr">
        <is>
          <t>ITAU</t>
        </is>
      </c>
      <c r="K1869" s="179" t="inlineStr">
        <is>
          <t>A IDEAL</t>
        </is>
      </c>
    </row>
    <row r="1870" hidden="1" s="180">
      <c r="A1870" s="17" t="n">
        <v>45733</v>
      </c>
      <c r="B1870" s="179" t="inlineStr">
        <is>
          <t>AUTENTIQUE.COM - SISTEMA / SERVIDOR  (100,00%);</t>
        </is>
      </c>
      <c r="C1870" s="8" t="n"/>
      <c r="D1870" s="8" t="n">
        <v>99</v>
      </c>
      <c r="E1870" s="8" t="n">
        <v>282755.79</v>
      </c>
      <c r="F1870" s="213" t="inlineStr">
        <is>
          <t xml:space="preserve">SISTEMA / SERVIDOR </t>
        </is>
      </c>
      <c r="G1870" s="172">
        <f>YEAR(A1870)</f>
        <v/>
      </c>
      <c r="H1870" s="214">
        <f>MONTH(A1870)</f>
        <v/>
      </c>
      <c r="I1870" s="179">
        <f>INDEX(mês[],Consolidado!H1870,2)</f>
        <v/>
      </c>
      <c r="J1870" s="179" t="inlineStr">
        <is>
          <t>ITAU</t>
        </is>
      </c>
      <c r="K1870" s="179" t="inlineStr">
        <is>
          <t>A IDEAL</t>
        </is>
      </c>
    </row>
    <row r="1871" hidden="1" s="180">
      <c r="A1871" s="17" t="n">
        <v>45733</v>
      </c>
      <c r="B1871" s="179" t="inlineStr">
        <is>
          <t>MANUTENÇÃO VEÍCULO FIAT TORO 1/4 - MANUTENÇÃO/PEÇAS  VEICULOS (100,00%);</t>
        </is>
      </c>
      <c r="C1871" s="8" t="n"/>
      <c r="D1871" s="8" t="n">
        <v>1050</v>
      </c>
      <c r="E1871" s="8" t="n">
        <v>281705.79</v>
      </c>
      <c r="F1871" s="213" t="inlineStr">
        <is>
          <t>MANUTENÇÃO/PEÇAS  VEICULOS</t>
        </is>
      </c>
      <c r="G1871" s="172">
        <f>YEAR(A1871)</f>
        <v/>
      </c>
      <c r="H1871" s="214">
        <f>MONTH(A1871)</f>
        <v/>
      </c>
      <c r="I1871" s="179">
        <f>INDEX(mês[],Consolidado!H1871,2)</f>
        <v/>
      </c>
      <c r="J1871" s="179" t="inlineStr">
        <is>
          <t>ITAU</t>
        </is>
      </c>
      <c r="K1871" s="179" t="inlineStr">
        <is>
          <t>A IDEAL</t>
        </is>
      </c>
    </row>
    <row r="1872" hidden="1" s="180">
      <c r="A1872" s="17" t="n">
        <v>45733</v>
      </c>
      <c r="B1872" s="179" t="inlineStr">
        <is>
          <t>INFOMIDIA / ALEX COMPUTADOR ADM 1/6 - MATERIAIS DE INFORMATICA / COMPUTADOR (100,00%);</t>
        </is>
      </c>
      <c r="C1872" s="8" t="n"/>
      <c r="D1872" s="8" t="n">
        <v>332.22</v>
      </c>
      <c r="E1872" s="8" t="n">
        <v>281373.57</v>
      </c>
      <c r="F1872" s="213" t="inlineStr">
        <is>
          <t>MATERIAIS DE INFORMATICA / COMPUTADOR</t>
        </is>
      </c>
      <c r="G1872" s="172">
        <f>YEAR(A1872)</f>
        <v/>
      </c>
      <c r="H1872" s="214">
        <f>MONTH(A1872)</f>
        <v/>
      </c>
      <c r="I1872" s="179">
        <f>INDEX(mês[],Consolidado!H1872,2)</f>
        <v/>
      </c>
      <c r="J1872" s="179" t="inlineStr">
        <is>
          <t>ITAU</t>
        </is>
      </c>
      <c r="K1872" s="179" t="inlineStr">
        <is>
          <t>A IDEAL</t>
        </is>
      </c>
    </row>
    <row r="1873" hidden="1" s="180">
      <c r="A1873" s="17" t="n">
        <v>45733</v>
      </c>
      <c r="B1873" s="179" t="inlineStr">
        <is>
          <t>MANUTENÇÃO VEÍCULO FIAT TORO (BOMBA INJETORA) 1/4 - MANUTENÇÃO/PEÇAS  VEICULOS (100,00%);</t>
        </is>
      </c>
      <c r="C1873" s="8" t="n"/>
      <c r="D1873" s="8" t="n">
        <v>1032.5</v>
      </c>
      <c r="E1873" s="8" t="n">
        <v>280341.07</v>
      </c>
      <c r="F1873" s="213" t="inlineStr">
        <is>
          <t>MANUTENÇÃO/PEÇAS  VEICULOS</t>
        </is>
      </c>
      <c r="G1873" s="172">
        <f>YEAR(A1873)</f>
        <v/>
      </c>
      <c r="H1873" s="214">
        <f>MONTH(A1873)</f>
        <v/>
      </c>
      <c r="I1873" s="179">
        <f>INDEX(mês[],Consolidado!H1873,2)</f>
        <v/>
      </c>
      <c r="J1873" s="179" t="inlineStr">
        <is>
          <t>ITAU</t>
        </is>
      </c>
      <c r="K1873" s="179" t="inlineStr">
        <is>
          <t>A IDEAL</t>
        </is>
      </c>
    </row>
    <row r="1874" hidden="1" s="180">
      <c r="A1874" s="17" t="n">
        <v>45733</v>
      </c>
      <c r="B1874" s="179" t="inlineStr">
        <is>
          <t>ARTE NOVA / PLOTAGEM ÔNIBUS SCANER 1/2 - SERVIÇO PLOTAGEM / ADESIVO / PLACAS / CRACHAS  (100,00%);</t>
        </is>
      </c>
      <c r="C1874" s="8" t="n"/>
      <c r="D1874" s="8" t="n">
        <v>2225</v>
      </c>
      <c r="E1874" s="8" t="n">
        <v>278116.07</v>
      </c>
      <c r="F1874" s="213" t="inlineStr">
        <is>
          <t xml:space="preserve">SERVIÇO PLOTAGEM / ADESIVO / PLACAS / CRACHAS </t>
        </is>
      </c>
      <c r="G1874" s="172">
        <f>YEAR(A1874)</f>
        <v/>
      </c>
      <c r="H1874" s="214">
        <f>MONTH(A1874)</f>
        <v/>
      </c>
      <c r="I1874" s="179">
        <f>INDEX(mês[],Consolidado!H1874,2)</f>
        <v/>
      </c>
      <c r="J1874" s="179" t="inlineStr">
        <is>
          <t>ITAU</t>
        </is>
      </c>
      <c r="K1874" s="179" t="inlineStr">
        <is>
          <t>A IDEAL</t>
        </is>
      </c>
    </row>
    <row r="1875" hidden="1" s="180">
      <c r="A1875" s="17" t="n">
        <v>45733</v>
      </c>
      <c r="B1875" s="179" t="inlineStr">
        <is>
          <t>REDE MENDES / 06 PNEUS ÔNIBUS SCANER 01/03 - MANUTENÇÃO/PEÇAS  VEICULOS (100,00%);</t>
        </is>
      </c>
      <c r="C1875" s="8" t="n"/>
      <c r="D1875" s="8" t="n">
        <v>1360</v>
      </c>
      <c r="E1875" s="8" t="n">
        <v>276756.07</v>
      </c>
      <c r="F1875" s="213" t="inlineStr">
        <is>
          <t>MANUTENÇÃO/PEÇAS  VEICULOS</t>
        </is>
      </c>
      <c r="G1875" s="172">
        <f>YEAR(A1875)</f>
        <v/>
      </c>
      <c r="H1875" s="214">
        <f>MONTH(A1875)</f>
        <v/>
      </c>
      <c r="I1875" s="179">
        <f>INDEX(mês[],Consolidado!H1875,2)</f>
        <v/>
      </c>
      <c r="J1875" s="179" t="inlineStr">
        <is>
          <t>ITAU</t>
        </is>
      </c>
      <c r="K1875" s="179" t="inlineStr">
        <is>
          <t>A IDEAL</t>
        </is>
      </c>
    </row>
    <row r="1876" hidden="1" s="180">
      <c r="A1876" s="17" t="n">
        <v>45733</v>
      </c>
      <c r="B1876" s="179" t="inlineStr">
        <is>
          <t>MANUTENÇÃO AR CONDICIONADO FIAT DOBLO - MANUTENÇÃO/PEÇAS  VEICULOS (100,00%);</t>
        </is>
      </c>
      <c r="C1876" s="8" t="n"/>
      <c r="D1876" s="8" t="n">
        <v>450</v>
      </c>
      <c r="E1876" s="8" t="n">
        <v>276306.07</v>
      </c>
      <c r="F1876" s="213" t="inlineStr">
        <is>
          <t>MANUTENÇÃO/PEÇAS  VEICULOS</t>
        </is>
      </c>
      <c r="G1876" s="172">
        <f>YEAR(A1876)</f>
        <v/>
      </c>
      <c r="H1876" s="214">
        <f>MONTH(A1876)</f>
        <v/>
      </c>
      <c r="I1876" s="179">
        <f>INDEX(mês[],Consolidado!H1876,2)</f>
        <v/>
      </c>
      <c r="J1876" s="179" t="inlineStr">
        <is>
          <t>ITAU</t>
        </is>
      </c>
      <c r="K1876" s="179" t="inlineStr">
        <is>
          <t>A IDEAL</t>
        </is>
      </c>
    </row>
    <row r="1877" hidden="1" s="180">
      <c r="A1877" s="17" t="n">
        <v>45733</v>
      </c>
      <c r="B1877" s="179" t="inlineStr">
        <is>
          <t>MANUTENÇÃO FIAT DOBLO - BIELETA TRAS - MANUTENÇÃO/PEÇAS  VEICULOS (100,00%);</t>
        </is>
      </c>
      <c r="C1877" s="8" t="n"/>
      <c r="D1877" s="8" t="n">
        <v>39</v>
      </c>
      <c r="E1877" s="8" t="n">
        <v>276267.07</v>
      </c>
      <c r="F1877" s="213" t="inlineStr">
        <is>
          <t>MANUTENÇÃO/PEÇAS  VEICULOS</t>
        </is>
      </c>
      <c r="G1877" s="172">
        <f>YEAR(A1877)</f>
        <v/>
      </c>
      <c r="H1877" s="214">
        <f>MONTH(A1877)</f>
        <v/>
      </c>
      <c r="I1877" s="179">
        <f>INDEX(mês[],Consolidado!H1877,2)</f>
        <v/>
      </c>
      <c r="J1877" s="179" t="inlineStr">
        <is>
          <t>ITAU</t>
        </is>
      </c>
      <c r="K1877" s="179" t="inlineStr">
        <is>
          <t>A IDEAL</t>
        </is>
      </c>
    </row>
    <row r="1878" hidden="1" s="180">
      <c r="A1878" s="17" t="n">
        <v>45733</v>
      </c>
      <c r="B1878" s="179" t="inlineStr">
        <is>
          <t>MANUTENÇÃO FIAT DOBLO - TUBO MOTOR / G SILENCIOSO - MANUTENÇÃO/PEÇAS  VEICULOS (100,00%);</t>
        </is>
      </c>
      <c r="C1878" s="8" t="n"/>
      <c r="D1878" s="8" t="n">
        <v>480</v>
      </c>
      <c r="E1878" s="8" t="n">
        <v>275787.07</v>
      </c>
      <c r="F1878" s="213" t="inlineStr">
        <is>
          <t>MANUTENÇÃO/PEÇAS  VEICULOS</t>
        </is>
      </c>
      <c r="G1878" s="172">
        <f>YEAR(A1878)</f>
        <v/>
      </c>
      <c r="H1878" s="214">
        <f>MONTH(A1878)</f>
        <v/>
      </c>
      <c r="I1878" s="179">
        <f>INDEX(mês[],Consolidado!H1878,2)</f>
        <v/>
      </c>
      <c r="J1878" s="179" t="inlineStr">
        <is>
          <t>ITAU</t>
        </is>
      </c>
      <c r="K1878" s="179" t="inlineStr">
        <is>
          <t>A IDEAL</t>
        </is>
      </c>
    </row>
    <row r="1879" hidden="1" s="180">
      <c r="A1879" s="17" t="n">
        <v>45733</v>
      </c>
      <c r="B1879" s="179" t="inlineStr">
        <is>
          <t>MANUTENÇÃO FIAT DOBLO - PALHETA UNIVERSAL - MANUTENÇÃO/PEÇAS  VEICULOS (100,00%);</t>
        </is>
      </c>
      <c r="C1879" s="8" t="n"/>
      <c r="D1879" s="8" t="n">
        <v>50</v>
      </c>
      <c r="E1879" s="8" t="n">
        <v>275737.07</v>
      </c>
      <c r="F1879" s="213" t="inlineStr">
        <is>
          <t>MANUTENÇÃO/PEÇAS  VEICULOS</t>
        </is>
      </c>
      <c r="G1879" s="172">
        <f>YEAR(A1879)</f>
        <v/>
      </c>
      <c r="H1879" s="214">
        <f>MONTH(A1879)</f>
        <v/>
      </c>
      <c r="I1879" s="179">
        <f>INDEX(mês[],Consolidado!H1879,2)</f>
        <v/>
      </c>
      <c r="J1879" s="179" t="inlineStr">
        <is>
          <t>ITAU</t>
        </is>
      </c>
      <c r="K1879" s="179" t="inlineStr">
        <is>
          <t>A IDEAL</t>
        </is>
      </c>
    </row>
    <row r="1880" hidden="1" s="180">
      <c r="A1880" s="17" t="n">
        <v>45733</v>
      </c>
      <c r="B1880" s="179" t="inlineStr">
        <is>
          <t>REF. FOLHA PAGAMENTO 02/2025 - SALARIO (100,00%);</t>
        </is>
      </c>
      <c r="C1880" s="8" t="n"/>
      <c r="D1880" s="8" t="n">
        <v>14137.19</v>
      </c>
      <c r="E1880" s="8" t="n">
        <v>261599.88</v>
      </c>
      <c r="F1880" s="213" t="inlineStr">
        <is>
          <t>SALARIO</t>
        </is>
      </c>
      <c r="G1880" s="172">
        <f>YEAR(A1880)</f>
        <v/>
      </c>
      <c r="H1880" s="214">
        <f>MONTH(A1880)</f>
        <v/>
      </c>
      <c r="I1880" s="179">
        <f>INDEX(mês[],Consolidado!H1880,2)</f>
        <v/>
      </c>
      <c r="J1880" s="179" t="inlineStr">
        <is>
          <t>ITAU</t>
        </is>
      </c>
      <c r="K1880" s="179" t="inlineStr">
        <is>
          <t>A IDEAL</t>
        </is>
      </c>
    </row>
    <row r="1881" hidden="1" s="180">
      <c r="A1881" s="17" t="n">
        <v>45734</v>
      </c>
      <c r="B1881" s="179" t="inlineStr">
        <is>
          <t>BM 06 FINAL - Recebimento de Clientes (100,00%);</t>
        </is>
      </c>
      <c r="C1881" s="8" t="n">
        <v>76815</v>
      </c>
      <c r="E1881" s="8" t="n">
        <v>338414.88</v>
      </c>
      <c r="F1881" s="213" t="inlineStr">
        <is>
          <t>Recebimento de Clientes</t>
        </is>
      </c>
      <c r="G1881" s="172">
        <f>YEAR(A1881)</f>
        <v/>
      </c>
      <c r="H1881" s="214">
        <f>MONTH(A1881)</f>
        <v/>
      </c>
      <c r="I1881" s="179">
        <f>INDEX(mês[],Consolidado!H1881,2)</f>
        <v/>
      </c>
      <c r="J1881" s="179" t="inlineStr">
        <is>
          <t>ITAU</t>
        </is>
      </c>
      <c r="K1881" s="179" t="inlineStr">
        <is>
          <t>A IDEAL</t>
        </is>
      </c>
    </row>
    <row r="1882" hidden="1" s="180">
      <c r="A1882" s="17" t="n">
        <v>45734</v>
      </c>
      <c r="B1882" s="179" t="inlineStr">
        <is>
          <t>BM 06 FINAL - Recebimento de Clientes (100,00%);</t>
        </is>
      </c>
      <c r="C1882" s="8" t="n">
        <v>76815</v>
      </c>
      <c r="E1882" s="8" t="n">
        <v>415229.88</v>
      </c>
      <c r="F1882" s="213" t="inlineStr">
        <is>
          <t>Recebimento de Clientes</t>
        </is>
      </c>
      <c r="G1882" s="172">
        <f>YEAR(A1882)</f>
        <v/>
      </c>
      <c r="H1882" s="214">
        <f>MONTH(A1882)</f>
        <v/>
      </c>
      <c r="I1882" s="179">
        <f>INDEX(mês[],Consolidado!H1882,2)</f>
        <v/>
      </c>
      <c r="J1882" s="179" t="inlineStr">
        <is>
          <t>ITAU</t>
        </is>
      </c>
      <c r="K1882" s="179" t="inlineStr">
        <is>
          <t>A IDEAL</t>
        </is>
      </c>
    </row>
    <row r="1883" hidden="1" s="180">
      <c r="A1883" s="17" t="n">
        <v>45734</v>
      </c>
      <c r="B1883" s="179" t="inlineStr">
        <is>
          <t>BM 06 FINAL - Recebimento de Clientes (100,00%);</t>
        </is>
      </c>
      <c r="C1883" s="8" t="n">
        <v>76815</v>
      </c>
      <c r="E1883" s="8" t="n">
        <v>492044.88</v>
      </c>
      <c r="F1883" s="213" t="inlineStr">
        <is>
          <t>Recebimento de Clientes</t>
        </is>
      </c>
      <c r="G1883" s="172">
        <f>YEAR(A1883)</f>
        <v/>
      </c>
      <c r="H1883" s="214">
        <f>MONTH(A1883)</f>
        <v/>
      </c>
      <c r="I1883" s="179">
        <f>INDEX(mês[],Consolidado!H1883,2)</f>
        <v/>
      </c>
      <c r="J1883" s="179" t="inlineStr">
        <is>
          <t>ITAU</t>
        </is>
      </c>
      <c r="K1883" s="179" t="inlineStr">
        <is>
          <t>A IDEAL</t>
        </is>
      </c>
    </row>
    <row r="1884" hidden="1" s="180">
      <c r="A1884" s="17" t="n">
        <v>45734</v>
      </c>
      <c r="B1884" s="179" t="inlineStr">
        <is>
          <t>BM 06 FINAL - Recebimento de Clientes (100,00%);</t>
        </is>
      </c>
      <c r="C1884" s="8" t="n">
        <v>76815</v>
      </c>
      <c r="E1884" s="8" t="n">
        <v>568859.88</v>
      </c>
      <c r="F1884" s="213" t="inlineStr">
        <is>
          <t>Recebimento de Clientes</t>
        </is>
      </c>
      <c r="G1884" s="172">
        <f>YEAR(A1884)</f>
        <v/>
      </c>
      <c r="H1884" s="214">
        <f>MONTH(A1884)</f>
        <v/>
      </c>
      <c r="I1884" s="179">
        <f>INDEX(mês[],Consolidado!H1884,2)</f>
        <v/>
      </c>
      <c r="J1884" s="179" t="inlineStr">
        <is>
          <t>ITAU</t>
        </is>
      </c>
      <c r="K1884" s="179" t="inlineStr">
        <is>
          <t>A IDEAL</t>
        </is>
      </c>
    </row>
    <row r="1885" hidden="1" s="180">
      <c r="A1885" s="17" t="n">
        <v>45734</v>
      </c>
      <c r="B1885" s="179" t="inlineStr">
        <is>
          <t>BM 06 FINAL - Recebimento de Clientes (100,00%);</t>
        </is>
      </c>
      <c r="C1885" s="8" t="n">
        <v>38290.67</v>
      </c>
      <c r="E1885" s="8" t="n">
        <v>607150.55</v>
      </c>
      <c r="F1885" s="213" t="inlineStr">
        <is>
          <t>Recebimento de Clientes</t>
        </is>
      </c>
      <c r="G1885" s="172">
        <f>YEAR(A1885)</f>
        <v/>
      </c>
      <c r="H1885" s="214">
        <f>MONTH(A1885)</f>
        <v/>
      </c>
      <c r="I1885" s="179">
        <f>INDEX(mês[],Consolidado!H1885,2)</f>
        <v/>
      </c>
      <c r="J1885" s="179" t="inlineStr">
        <is>
          <t>ITAU</t>
        </is>
      </c>
      <c r="K1885" s="179" t="inlineStr">
        <is>
          <t>A IDEAL</t>
        </is>
      </c>
    </row>
    <row r="1886" hidden="1" s="180">
      <c r="A1886" s="17" t="n">
        <v>45734</v>
      </c>
      <c r="B1886" s="179" t="inlineStr">
        <is>
          <t>R. DOS ANDRADAS 211 REF. 03/2025 - AGUA ALOJAMENTO (100,00%);</t>
        </is>
      </c>
      <c r="C1886" s="8" t="n"/>
      <c r="D1886" s="8" t="n">
        <v>379.25</v>
      </c>
      <c r="E1886" s="8" t="n">
        <v>606771.3</v>
      </c>
      <c r="F1886" s="213" t="inlineStr">
        <is>
          <t>AGUA ALOJAMENTO</t>
        </is>
      </c>
      <c r="G1886" s="172">
        <f>YEAR(A1886)</f>
        <v/>
      </c>
      <c r="H1886" s="214">
        <f>MONTH(A1886)</f>
        <v/>
      </c>
      <c r="I1886" s="179">
        <f>INDEX(mês[],Consolidado!H1886,2)</f>
        <v/>
      </c>
      <c r="J1886" s="179" t="inlineStr">
        <is>
          <t>ITAU</t>
        </is>
      </c>
      <c r="K1886" s="179" t="inlineStr">
        <is>
          <t>A IDEAL</t>
        </is>
      </c>
    </row>
    <row r="1887" hidden="1" s="180">
      <c r="A1887" s="17" t="n">
        <v>45734</v>
      </c>
      <c r="B1887" s="179" t="inlineStr">
        <is>
          <t>R. DOS ANDRADAS 211 REF. 02/2025 - ENERGIA ALOJAMENTO (100,00%);</t>
        </is>
      </c>
      <c r="C1887" s="8" t="n"/>
      <c r="D1887" s="8" t="n">
        <v>421.74</v>
      </c>
      <c r="E1887" s="8" t="n">
        <v>606349.5600000001</v>
      </c>
      <c r="F1887" s="213" t="inlineStr">
        <is>
          <t>ENERGIA ALOJAMENTO</t>
        </is>
      </c>
      <c r="G1887" s="172">
        <f>YEAR(A1887)</f>
        <v/>
      </c>
      <c r="H1887" s="214">
        <f>MONTH(A1887)</f>
        <v/>
      </c>
      <c r="I1887" s="179">
        <f>INDEX(mês[],Consolidado!H1887,2)</f>
        <v/>
      </c>
      <c r="J1887" s="179" t="inlineStr">
        <is>
          <t>ITAU</t>
        </is>
      </c>
      <c r="K1887" s="179" t="inlineStr">
        <is>
          <t>A IDEAL</t>
        </is>
      </c>
    </row>
    <row r="1888" hidden="1" s="180">
      <c r="A1888" s="17" t="n">
        <v>45734</v>
      </c>
      <c r="B1888" s="179" t="inlineStr">
        <is>
          <t>R. ALFEU MARRA Nº 65 REF. 02/2025 - ENERGIA ALOJAMENTO (100,00%);</t>
        </is>
      </c>
      <c r="C1888" s="8" t="n"/>
      <c r="D1888" s="8" t="n">
        <v>94.13</v>
      </c>
      <c r="E1888" s="8" t="n">
        <v>606255.4300000001</v>
      </c>
      <c r="F1888" s="213" t="inlineStr">
        <is>
          <t>ENERGIA ALOJAMENTO</t>
        </is>
      </c>
      <c r="G1888" s="172">
        <f>YEAR(A1888)</f>
        <v/>
      </c>
      <c r="H1888" s="214">
        <f>MONTH(A1888)</f>
        <v/>
      </c>
      <c r="I1888" s="179">
        <f>INDEX(mês[],Consolidado!H1888,2)</f>
        <v/>
      </c>
      <c r="J1888" s="179" t="inlineStr">
        <is>
          <t>ITAU</t>
        </is>
      </c>
      <c r="K1888" s="179" t="inlineStr">
        <is>
          <t>A IDEAL</t>
        </is>
      </c>
    </row>
    <row r="1889" hidden="1" s="180">
      <c r="A1889" s="17" t="n">
        <v>45734</v>
      </c>
      <c r="B1889" s="179" t="inlineStr">
        <is>
          <t>RUA 02, Nº 175 LOTEAMENTO JK REF. 02/2025 - ENERGIA ALOJAMENTO (100,00%);</t>
        </is>
      </c>
      <c r="C1889" s="8" t="n"/>
      <c r="D1889" s="8" t="n">
        <v>246.01</v>
      </c>
      <c r="E1889" s="8" t="n">
        <v>606009.42</v>
      </c>
      <c r="F1889" s="213" t="inlineStr">
        <is>
          <t>ENERGIA ALOJAMENTO</t>
        </is>
      </c>
      <c r="G1889" s="172">
        <f>YEAR(A1889)</f>
        <v/>
      </c>
      <c r="H1889" s="214">
        <f>MONTH(A1889)</f>
        <v/>
      </c>
      <c r="I1889" s="179">
        <f>INDEX(mês[],Consolidado!H1889,2)</f>
        <v/>
      </c>
      <c r="J1889" s="179" t="inlineStr">
        <is>
          <t>ITAU</t>
        </is>
      </c>
      <c r="K1889" s="179" t="inlineStr">
        <is>
          <t>A IDEAL</t>
        </is>
      </c>
    </row>
    <row r="1890" hidden="1" s="180">
      <c r="A1890" s="17" t="n">
        <v>45734</v>
      </c>
      <c r="B1890" s="179" t="inlineStr">
        <is>
          <t>RUA 02, 175 QD C LT 09 JK CATALÃO REF. 02/2025 - AGUA ALOJAMENTO (100,00%);</t>
        </is>
      </c>
      <c r="C1890" s="8" t="n"/>
      <c r="D1890" s="8" t="n">
        <v>167.62</v>
      </c>
      <c r="E1890" s="8" t="n">
        <v>605841.8</v>
      </c>
      <c r="F1890" s="213" t="inlineStr">
        <is>
          <t>AGUA ALOJAMENTO</t>
        </is>
      </c>
      <c r="G1890" s="172">
        <f>YEAR(A1890)</f>
        <v/>
      </c>
      <c r="H1890" s="214">
        <f>MONTH(A1890)</f>
        <v/>
      </c>
      <c r="I1890" s="179">
        <f>INDEX(mês[],Consolidado!H1890,2)</f>
        <v/>
      </c>
      <c r="J1890" s="179" t="inlineStr">
        <is>
          <t>ITAU</t>
        </is>
      </c>
      <c r="K1890" s="179" t="inlineStr">
        <is>
          <t>A IDEAL</t>
        </is>
      </c>
    </row>
    <row r="1891" hidden="1" s="180">
      <c r="A1891" s="17" t="n">
        <v>45734</v>
      </c>
      <c r="B1891" s="179" t="inlineStr">
        <is>
          <t>RUA . 2, 44 JK CATALÃO  MES 02/2025 - ENERGIA ALOJAMENTO (100,00%);</t>
        </is>
      </c>
      <c r="C1891" s="8" t="n"/>
      <c r="D1891" s="8" t="n">
        <v>181.38</v>
      </c>
      <c r="E1891" s="8" t="n">
        <v>605660.42</v>
      </c>
      <c r="F1891" s="213" t="inlineStr">
        <is>
          <t>ENERGIA ALOJAMENTO</t>
        </is>
      </c>
      <c r="G1891" s="172">
        <f>YEAR(A1891)</f>
        <v/>
      </c>
      <c r="H1891" s="214">
        <f>MONTH(A1891)</f>
        <v/>
      </c>
      <c r="I1891" s="179">
        <f>INDEX(mês[],Consolidado!H1891,2)</f>
        <v/>
      </c>
      <c r="J1891" s="179" t="inlineStr">
        <is>
          <t>ITAU</t>
        </is>
      </c>
      <c r="K1891" s="179" t="inlineStr">
        <is>
          <t>A IDEAL</t>
        </is>
      </c>
    </row>
    <row r="1892" hidden="1" s="180">
      <c r="A1892" s="17" t="n">
        <v>45734</v>
      </c>
      <c r="B1892" s="179" t="inlineStr">
        <is>
          <t>SANEAMENTO RUA . 2, 44 JK CATALÃO  MES 02/2025 - AGUA ALOJAMENTO (100,00%);</t>
        </is>
      </c>
      <c r="C1892" s="8" t="n"/>
      <c r="D1892" s="8" t="n">
        <v>239.8</v>
      </c>
      <c r="E1892" s="8" t="n">
        <v>605420.62</v>
      </c>
      <c r="F1892" s="213" t="inlineStr">
        <is>
          <t>AGUA ALOJAMENTO</t>
        </is>
      </c>
      <c r="G1892" s="172">
        <f>YEAR(A1892)</f>
        <v/>
      </c>
      <c r="H1892" s="214">
        <f>MONTH(A1892)</f>
        <v/>
      </c>
      <c r="I1892" s="179">
        <f>INDEX(mês[],Consolidado!H1892,2)</f>
        <v/>
      </c>
      <c r="J1892" s="179" t="inlineStr">
        <is>
          <t>ITAU</t>
        </is>
      </c>
      <c r="K1892" s="179" t="inlineStr">
        <is>
          <t>A IDEAL</t>
        </is>
      </c>
    </row>
    <row r="1893" hidden="1" s="180">
      <c r="A1893" s="17" t="n">
        <v>45734</v>
      </c>
      <c r="B1893" s="179" t="inlineStr">
        <is>
          <t>RUA DAS ANGÉLICAS Nº 309 REF. 02/2025 - ENERGIA ADM (100,00%);</t>
        </is>
      </c>
      <c r="C1893" s="8" t="n"/>
      <c r="D1893" s="8" t="n">
        <v>4862.31</v>
      </c>
      <c r="E1893" s="8" t="n">
        <v>600558.3099999999</v>
      </c>
      <c r="F1893" s="213" t="inlineStr">
        <is>
          <t>ENERGIA ADM</t>
        </is>
      </c>
      <c r="G1893" s="172">
        <f>YEAR(A1893)</f>
        <v/>
      </c>
      <c r="H1893" s="214">
        <f>MONTH(A1893)</f>
        <v/>
      </c>
      <c r="I1893" s="179">
        <f>INDEX(mês[],Consolidado!H1893,2)</f>
        <v/>
      </c>
      <c r="J1893" s="179" t="inlineStr">
        <is>
          <t>ITAU</t>
        </is>
      </c>
      <c r="K1893" s="179" t="inlineStr">
        <is>
          <t>A IDEAL</t>
        </is>
      </c>
    </row>
    <row r="1894" hidden="1" s="180">
      <c r="A1894" s="17" t="n">
        <v>45734</v>
      </c>
      <c r="B1894" s="179" t="inlineStr">
        <is>
          <t>AV. LENCOIS, 5 REF. 03/2025 - ENERGIA ALOJAMENTO (100,00%);</t>
        </is>
      </c>
      <c r="C1894" s="8" t="n"/>
      <c r="D1894" s="8" t="n">
        <v>233.1</v>
      </c>
      <c r="E1894" s="8" t="n">
        <v>600325.21</v>
      </c>
      <c r="F1894" s="213" t="inlineStr">
        <is>
          <t>ENERGIA ALOJAMENTO</t>
        </is>
      </c>
      <c r="G1894" s="172">
        <f>YEAR(A1894)</f>
        <v/>
      </c>
      <c r="H1894" s="214">
        <f>MONTH(A1894)</f>
        <v/>
      </c>
      <c r="I1894" s="179">
        <f>INDEX(mês[],Consolidado!H1894,2)</f>
        <v/>
      </c>
      <c r="J1894" s="179" t="inlineStr">
        <is>
          <t>ITAU</t>
        </is>
      </c>
      <c r="K1894" s="179" t="inlineStr">
        <is>
          <t>A IDEAL</t>
        </is>
      </c>
    </row>
    <row r="1895" hidden="1" s="180">
      <c r="A1895" s="17" t="n">
        <v>45734</v>
      </c>
      <c r="B1895" s="179" t="inlineStr">
        <is>
          <t>R. 402 Nº 916 QD 64 LT 08 REF. 02/2025 - AGUA ALOJAMENTO (100,00%);</t>
        </is>
      </c>
      <c r="C1895" s="8" t="n"/>
      <c r="D1895" s="8" t="n">
        <v>66.77</v>
      </c>
      <c r="E1895" s="8" t="n">
        <v>600258.4399999999</v>
      </c>
      <c r="F1895" s="213" t="inlineStr">
        <is>
          <t>AGUA ALOJAMENTO</t>
        </is>
      </c>
      <c r="G1895" s="172">
        <f>YEAR(A1895)</f>
        <v/>
      </c>
      <c r="H1895" s="214">
        <f>MONTH(A1895)</f>
        <v/>
      </c>
      <c r="I1895" s="179">
        <f>INDEX(mês[],Consolidado!H1895,2)</f>
        <v/>
      </c>
      <c r="J1895" s="179" t="inlineStr">
        <is>
          <t>ITAU</t>
        </is>
      </c>
      <c r="K1895" s="179" t="inlineStr">
        <is>
          <t>A IDEAL</t>
        </is>
      </c>
    </row>
    <row r="1896" hidden="1" s="180">
      <c r="A1896" s="17" t="n">
        <v>45734</v>
      </c>
      <c r="B1896" s="179" t="inlineStr">
        <is>
          <t>MATERIAIS DE LIMPEZA - MATERIAIS DE LIMPEZA / HIGIENE  (100,00%);</t>
        </is>
      </c>
      <c r="C1896" s="8" t="n"/>
      <c r="D1896" s="8" t="n">
        <v>94.56999999999999</v>
      </c>
      <c r="E1896" s="8" t="n">
        <v>600163.87</v>
      </c>
      <c r="F1896" s="213" t="inlineStr">
        <is>
          <t xml:space="preserve">MATERIAIS DE LIMPEZA / HIGIENE </t>
        </is>
      </c>
      <c r="G1896" s="172">
        <f>YEAR(A1896)</f>
        <v/>
      </c>
      <c r="H1896" s="214">
        <f>MONTH(A1896)</f>
        <v/>
      </c>
      <c r="I1896" s="179">
        <f>INDEX(mês[],Consolidado!H1896,2)</f>
        <v/>
      </c>
      <c r="J1896" s="179" t="inlineStr">
        <is>
          <t>ITAU</t>
        </is>
      </c>
      <c r="K1896" s="179" t="inlineStr">
        <is>
          <t>A IDEAL</t>
        </is>
      </c>
    </row>
    <row r="1897" hidden="1" s="180">
      <c r="A1897" s="17" t="n">
        <v>45734</v>
      </c>
      <c r="B1897" s="179" t="inlineStr">
        <is>
          <t>PLANO DE MANUTENÇÃO DOBLO RMN9D83 - MANUTENÇÃO/PEÇAS  VEICULOS (100,00%);</t>
        </is>
      </c>
      <c r="C1897" s="8" t="n"/>
      <c r="D1897" s="8" t="n">
        <v>800</v>
      </c>
      <c r="E1897" s="8" t="n">
        <v>599363.87</v>
      </c>
      <c r="F1897" s="213" t="inlineStr">
        <is>
          <t>MANUTENÇÃO/PEÇAS  VEICULOS</t>
        </is>
      </c>
      <c r="G1897" s="172">
        <f>YEAR(A1897)</f>
        <v/>
      </c>
      <c r="H1897" s="214">
        <f>MONTH(A1897)</f>
        <v/>
      </c>
      <c r="I1897" s="179">
        <f>INDEX(mês[],Consolidado!H1897,2)</f>
        <v/>
      </c>
      <c r="J1897" s="179" t="inlineStr">
        <is>
          <t>ITAU</t>
        </is>
      </c>
      <c r="K1897" s="179" t="inlineStr">
        <is>
          <t>A IDEAL</t>
        </is>
      </c>
    </row>
    <row r="1898" hidden="1" s="180">
      <c r="A1898" s="17" t="n">
        <v>45734</v>
      </c>
      <c r="B1898" s="179" t="inlineStr">
        <is>
          <t>MARIA DA FE VIDAL PASCOA - PIX 07.430.239/0004-93 - COMBUSTIVEL VEICULOS (100,00%);</t>
        </is>
      </c>
      <c r="C1898" s="8" t="n"/>
      <c r="D1898" s="8" t="n">
        <v>1000</v>
      </c>
      <c r="E1898" s="8" t="n">
        <v>598363.87</v>
      </c>
      <c r="F1898" s="213" t="inlineStr">
        <is>
          <t>COMBUSTIVEL VEICULOS</t>
        </is>
      </c>
      <c r="G1898" s="172">
        <f>YEAR(A1898)</f>
        <v/>
      </c>
      <c r="H1898" s="214">
        <f>MONTH(A1898)</f>
        <v/>
      </c>
      <c r="I1898" s="179">
        <f>INDEX(mês[],Consolidado!H1898,2)</f>
        <v/>
      </c>
      <c r="J1898" s="179" t="inlineStr">
        <is>
          <t>ITAU</t>
        </is>
      </c>
      <c r="K1898" s="179" t="inlineStr">
        <is>
          <t>A IDEAL</t>
        </is>
      </c>
    </row>
    <row r="1899" hidden="1" s="180">
      <c r="A1899" s="17" t="n">
        <v>45734</v>
      </c>
      <c r="B1899" s="179" t="inlineStr">
        <is>
          <t>REFEIÇÃO COLABORADORES E ALIMENTAÇÃO ADM - REFEIÇÕES COLABORADORES (50,00%);
ALIMENTAÇÃO ADM (50,00%);</t>
        </is>
      </c>
      <c r="C1899" s="8" t="n"/>
      <c r="D1899" s="8" t="n">
        <v>64</v>
      </c>
      <c r="E1899" s="8" t="n">
        <v>598299.87</v>
      </c>
      <c r="F1899" s="213" t="inlineStr">
        <is>
          <t>REFEIÇÕES COLABORADORES</t>
        </is>
      </c>
      <c r="G1899" s="172">
        <f>YEAR(A1899)</f>
        <v/>
      </c>
      <c r="H1899" s="214">
        <f>MONTH(A1899)</f>
        <v/>
      </c>
      <c r="I1899" s="179">
        <f>INDEX(mês[],Consolidado!H1899,2)</f>
        <v/>
      </c>
      <c r="J1899" s="179" t="inlineStr">
        <is>
          <t>ITAU</t>
        </is>
      </c>
      <c r="K1899" s="179" t="inlineStr">
        <is>
          <t>A IDEAL</t>
        </is>
      </c>
    </row>
    <row r="1900" hidden="1" s="180">
      <c r="A1900" s="17" t="n">
        <v>45734</v>
      </c>
      <c r="B1900" s="179" t="inlineStr">
        <is>
          <t>REFEIÇÃO COLABORADORES E ALIMENTAÇÃO ADM - REFEIÇÕES COLABORADORES (50,00%);
ALIMENTAÇÃO ADM (50,00%);</t>
        </is>
      </c>
      <c r="C1900" s="8" t="n"/>
      <c r="D1900" s="8" t="n">
        <v>64</v>
      </c>
      <c r="E1900" s="8" t="n">
        <v>598235.87</v>
      </c>
      <c r="F1900" s="213" t="inlineStr">
        <is>
          <t>ALIMENTAÇÃO ADM</t>
        </is>
      </c>
      <c r="G1900" s="172">
        <f>YEAR(A1900)</f>
        <v/>
      </c>
      <c r="H1900" s="214">
        <f>MONTH(A1900)</f>
        <v/>
      </c>
      <c r="I1900" s="179">
        <f>INDEX(mês[],Consolidado!H1900,2)</f>
        <v/>
      </c>
      <c r="J1900" s="179" t="inlineStr">
        <is>
          <t>ITAU</t>
        </is>
      </c>
      <c r="K1900" s="179" t="inlineStr">
        <is>
          <t>A IDEAL</t>
        </is>
      </c>
    </row>
    <row r="1901" hidden="1" s="180">
      <c r="A1901" s="17" t="n">
        <v>45734</v>
      </c>
      <c r="B1901" s="179" t="inlineStr">
        <is>
          <t>VISITA TÉCNICA ESTADO DE GOIAS - COMBUSTIVEL VEICULOS (71,43%);
HOTEL COLABORADORES  (28,57%);</t>
        </is>
      </c>
      <c r="C1901" s="8" t="n"/>
      <c r="D1901" s="8" t="n">
        <v>500.01</v>
      </c>
      <c r="E1901" s="8" t="n">
        <v>597735.86</v>
      </c>
      <c r="F1901" s="213" t="inlineStr">
        <is>
          <t>COMBUSTIVEL VEICULOS</t>
        </is>
      </c>
      <c r="G1901" s="172">
        <f>YEAR(A1901)</f>
        <v/>
      </c>
      <c r="H1901" s="214">
        <f>MONTH(A1901)</f>
        <v/>
      </c>
      <c r="I1901" s="179">
        <f>INDEX(mês[],Consolidado!H1901,2)</f>
        <v/>
      </c>
      <c r="J1901" s="179" t="inlineStr">
        <is>
          <t>ITAU</t>
        </is>
      </c>
      <c r="K1901" s="179" t="inlineStr">
        <is>
          <t>A IDEAL</t>
        </is>
      </c>
    </row>
    <row r="1902" hidden="1" s="180">
      <c r="A1902" s="17" t="n">
        <v>45734</v>
      </c>
      <c r="B1902" s="179" t="inlineStr">
        <is>
          <t>VISITA TÉCNICA ESTADO DE GOIAS - COMBUSTIVEL VEICULOS (71,43%);
HOTEL COLABORADORES  (28,57%);</t>
        </is>
      </c>
      <c r="C1902" s="8" t="n"/>
      <c r="D1902" s="8" t="n">
        <v>199.99</v>
      </c>
      <c r="E1902" s="8" t="n">
        <v>597535.87</v>
      </c>
      <c r="F1902" s="213" t="inlineStr">
        <is>
          <t xml:space="preserve">HOTEL COLABORADORES </t>
        </is>
      </c>
      <c r="G1902" s="172">
        <f>YEAR(A1902)</f>
        <v/>
      </c>
      <c r="H1902" s="214">
        <f>MONTH(A1902)</f>
        <v/>
      </c>
      <c r="I1902" s="179">
        <f>INDEX(mês[],Consolidado!H1902,2)</f>
        <v/>
      </c>
      <c r="J1902" s="179" t="inlineStr">
        <is>
          <t>ITAU</t>
        </is>
      </c>
      <c r="K1902" s="179" t="inlineStr">
        <is>
          <t>A IDEAL</t>
        </is>
      </c>
    </row>
    <row r="1903" hidden="1" s="180">
      <c r="A1903" s="17" t="n">
        <v>45734</v>
      </c>
      <c r="B1903" s="179" t="inlineStr">
        <is>
          <t>R. SANTO ANTONIO QD 04 LT 07 REF. 02/2025 - ENERGIA ALOJAMENTO (100,00%);</t>
        </is>
      </c>
      <c r="C1903" s="8" t="n"/>
      <c r="D1903" s="8" t="n">
        <v>541.13</v>
      </c>
      <c r="E1903" s="8" t="n">
        <v>596994.74</v>
      </c>
      <c r="F1903" s="213" t="inlineStr">
        <is>
          <t>ENERGIA ALOJAMENTO</t>
        </is>
      </c>
      <c r="G1903" s="172">
        <f>YEAR(A1903)</f>
        <v/>
      </c>
      <c r="H1903" s="214">
        <f>MONTH(A1903)</f>
        <v/>
      </c>
      <c r="I1903" s="179">
        <f>INDEX(mês[],Consolidado!H1903,2)</f>
        <v/>
      </c>
      <c r="J1903" s="179" t="inlineStr">
        <is>
          <t>ITAU</t>
        </is>
      </c>
      <c r="K1903" s="179" t="inlineStr">
        <is>
          <t>A IDEAL</t>
        </is>
      </c>
    </row>
    <row r="1904" hidden="1" s="180">
      <c r="A1904" s="17" t="n">
        <v>45734</v>
      </c>
      <c r="B1904" s="179" t="inlineStr">
        <is>
          <t>REVISÃO 20.000 KM OROCH VALDMAR - MANUTENÇÃO/PEÇAS  VEICULOS (100,00%);</t>
        </is>
      </c>
      <c r="C1904" s="8" t="n"/>
      <c r="D1904" s="8" t="n">
        <v>1326.82</v>
      </c>
      <c r="E1904" s="8" t="n">
        <v>595667.92</v>
      </c>
      <c r="F1904" s="213" t="inlineStr">
        <is>
          <t>MANUTENÇÃO/PEÇAS  VEICULOS</t>
        </is>
      </c>
      <c r="G1904" s="172">
        <f>YEAR(A1904)</f>
        <v/>
      </c>
      <c r="H1904" s="214">
        <f>MONTH(A1904)</f>
        <v/>
      </c>
      <c r="I1904" s="179">
        <f>INDEX(mês[],Consolidado!H1904,2)</f>
        <v/>
      </c>
      <c r="J1904" s="179" t="inlineStr">
        <is>
          <t>ITAU</t>
        </is>
      </c>
      <c r="K1904" s="179" t="inlineStr">
        <is>
          <t>A IDEAL</t>
        </is>
      </c>
    </row>
    <row r="1905" hidden="1" s="180">
      <c r="A1905" s="17" t="n">
        <v>45734</v>
      </c>
      <c r="B1905" s="179" t="inlineStr">
        <is>
          <t>DESPESAS VIAGEM REF. 10/03 A 14/03 - REFEIÇÕES COLABORADORES (22,64%);
PASSAGENS COLABORADORES (77,36%);</t>
        </is>
      </c>
      <c r="C1905" s="8" t="n"/>
      <c r="D1905" s="8" t="n">
        <v>599.96</v>
      </c>
      <c r="E1905" s="8" t="n">
        <v>595067.9600000001</v>
      </c>
      <c r="F1905" s="213" t="inlineStr">
        <is>
          <t>REFEIÇÕES COLABORADORES</t>
        </is>
      </c>
      <c r="G1905" s="172">
        <f>YEAR(A1905)</f>
        <v/>
      </c>
      <c r="H1905" s="214">
        <f>MONTH(A1905)</f>
        <v/>
      </c>
      <c r="I1905" s="179">
        <f>INDEX(mês[],Consolidado!H1905,2)</f>
        <v/>
      </c>
      <c r="J1905" s="179" t="inlineStr">
        <is>
          <t>ITAU</t>
        </is>
      </c>
      <c r="K1905" s="179" t="inlineStr">
        <is>
          <t>A IDEAL</t>
        </is>
      </c>
    </row>
    <row r="1906" hidden="1" s="180">
      <c r="A1906" s="17" t="n">
        <v>45734</v>
      </c>
      <c r="B1906" s="179" t="inlineStr">
        <is>
          <t>DESPESAS VIAGEM REF. 10/03 A 14/03 - REFEIÇÕES COLABORADORES (22,64%);
PASSAGENS COLABORADORES (77,36%);</t>
        </is>
      </c>
      <c r="C1906" s="8" t="n"/>
      <c r="D1906" s="8" t="n">
        <v>2050.04</v>
      </c>
      <c r="E1906" s="8" t="n">
        <v>593017.92</v>
      </c>
      <c r="F1906" s="213" t="inlineStr">
        <is>
          <t>PASSAGENS COLABORADORES</t>
        </is>
      </c>
      <c r="G1906" s="172">
        <f>YEAR(A1906)</f>
        <v/>
      </c>
      <c r="H1906" s="214">
        <f>MONTH(A1906)</f>
        <v/>
      </c>
      <c r="I1906" s="179">
        <f>INDEX(mês[],Consolidado!H1906,2)</f>
        <v/>
      </c>
      <c r="J1906" s="179" t="inlineStr">
        <is>
          <t>ITAU</t>
        </is>
      </c>
      <c r="K1906" s="179" t="inlineStr">
        <is>
          <t>A IDEAL</t>
        </is>
      </c>
    </row>
    <row r="1907" hidden="1" s="180">
      <c r="A1907" s="17" t="n">
        <v>45734</v>
      </c>
      <c r="B1907" s="179" t="inlineStr">
        <is>
          <t>PASSAGENS COLABORADORES 10/03 A 14/03 - PASSAGENS COLABORADORES (100,00%);</t>
        </is>
      </c>
      <c r="C1907" s="8" t="n"/>
      <c r="D1907" s="8" t="n">
        <v>1715.7</v>
      </c>
      <c r="E1907" s="8" t="n">
        <v>591302.2200000001</v>
      </c>
      <c r="F1907" s="213" t="inlineStr">
        <is>
          <t>PASSAGENS COLABORADORES</t>
        </is>
      </c>
      <c r="G1907" s="172">
        <f>YEAR(A1907)</f>
        <v/>
      </c>
      <c r="H1907" s="214">
        <f>MONTH(A1907)</f>
        <v/>
      </c>
      <c r="I1907" s="179">
        <f>INDEX(mês[],Consolidado!H1907,2)</f>
        <v/>
      </c>
      <c r="J1907" s="179" t="inlineStr">
        <is>
          <t>ITAU</t>
        </is>
      </c>
      <c r="K1907" s="179" t="inlineStr">
        <is>
          <t>A IDEAL</t>
        </is>
      </c>
    </row>
    <row r="1908" hidden="1" s="180">
      <c r="A1908" s="17" t="n">
        <v>45734</v>
      </c>
      <c r="B1908" s="179" t="inlineStr">
        <is>
          <t>DESPESAS CARTORIO ASSINATURA DE TRANSFERENCIA - SERVIÇO CARTORIO (100,00%);</t>
        </is>
      </c>
      <c r="C1908" s="8" t="n"/>
      <c r="D1908" s="8" t="n">
        <v>39.15</v>
      </c>
      <c r="E1908" s="8" t="n">
        <v>591263.0700000001</v>
      </c>
      <c r="F1908" s="213" t="inlineStr">
        <is>
          <t>SERVIÇO CARTORIO</t>
        </is>
      </c>
      <c r="G1908" s="172">
        <f>YEAR(A1908)</f>
        <v/>
      </c>
      <c r="H1908" s="214">
        <f>MONTH(A1908)</f>
        <v/>
      </c>
      <c r="I1908" s="179">
        <f>INDEX(mês[],Consolidado!H1908,2)</f>
        <v/>
      </c>
      <c r="J1908" s="179" t="inlineStr">
        <is>
          <t>ITAU</t>
        </is>
      </c>
      <c r="K1908" s="179" t="inlineStr">
        <is>
          <t>A IDEAL</t>
        </is>
      </c>
    </row>
    <row r="1909" hidden="1" s="180">
      <c r="A1909" s="17" t="n">
        <v>45734</v>
      </c>
      <c r="B1909" s="179" t="inlineStr">
        <is>
          <t>JUROS BANCARIO ITAU EDUARDO - JUROS BANCARIOS  (100,00%);</t>
        </is>
      </c>
      <c r="C1909" s="8" t="n"/>
      <c r="D1909" s="8" t="n">
        <v>96.38</v>
      </c>
      <c r="E1909" s="8" t="n">
        <v>591166.6900000001</v>
      </c>
      <c r="F1909" s="213" t="inlineStr">
        <is>
          <t>Juros Bancários</t>
        </is>
      </c>
      <c r="G1909" s="172">
        <f>YEAR(A1909)</f>
        <v/>
      </c>
      <c r="H1909" s="214">
        <f>MONTH(A1909)</f>
        <v/>
      </c>
      <c r="I1909" s="179">
        <f>INDEX(mês[],Consolidado!H1909,2)</f>
        <v/>
      </c>
      <c r="J1909" s="179" t="inlineStr">
        <is>
          <t>ITAU</t>
        </is>
      </c>
      <c r="K1909" s="179" t="inlineStr">
        <is>
          <t>A IDEAL</t>
        </is>
      </c>
    </row>
    <row r="1910" hidden="1" s="180">
      <c r="A1910" s="17" t="n">
        <v>45734</v>
      </c>
      <c r="B1910" s="179" t="inlineStr">
        <is>
          <t>LAVA JATO FIAT TORO E HB20s - SERVIÇO LAVA JATO (100,00%);</t>
        </is>
      </c>
      <c r="C1910" s="8" t="n"/>
      <c r="D1910" s="8" t="n">
        <v>120</v>
      </c>
      <c r="E1910" s="8" t="n">
        <v>591046.6900000001</v>
      </c>
      <c r="F1910" s="213" t="inlineStr">
        <is>
          <t>SERVIÇO LAVA JATO</t>
        </is>
      </c>
      <c r="G1910" s="172">
        <f>YEAR(A1910)</f>
        <v/>
      </c>
      <c r="H1910" s="214">
        <f>MONTH(A1910)</f>
        <v/>
      </c>
      <c r="I1910" s="179">
        <f>INDEX(mês[],Consolidado!H1910,2)</f>
        <v/>
      </c>
      <c r="J1910" s="179" t="inlineStr">
        <is>
          <t>ITAU</t>
        </is>
      </c>
      <c r="K1910" s="179" t="inlineStr">
        <is>
          <t>A IDEAL</t>
        </is>
      </c>
    </row>
    <row r="1911" hidden="1" s="180">
      <c r="A1911" s="17" t="n">
        <v>45734</v>
      </c>
      <c r="B1911" s="179" t="inlineStr">
        <is>
          <t>MATERIAL DE FERRAGISTA E CONEXOES - MATERIAIS DE CONSUMO EM OBRAS  (100,00%);</t>
        </is>
      </c>
      <c r="C1911" s="8" t="n"/>
      <c r="D1911" s="8" t="n">
        <v>179</v>
      </c>
      <c r="E1911" s="8" t="n">
        <v>590867.6900000001</v>
      </c>
      <c r="F1911" s="213" t="inlineStr">
        <is>
          <t xml:space="preserve">MATERIAIS DE CONSUMO EM OBRAS </t>
        </is>
      </c>
      <c r="G1911" s="172">
        <f>YEAR(A1911)</f>
        <v/>
      </c>
      <c r="H1911" s="214">
        <f>MONTH(A1911)</f>
        <v/>
      </c>
      <c r="I1911" s="179">
        <f>INDEX(mês[],Consolidado!H1911,2)</f>
        <v/>
      </c>
      <c r="J1911" s="179" t="inlineStr">
        <is>
          <t>ITAU</t>
        </is>
      </c>
      <c r="K1911" s="179" t="inlineStr">
        <is>
          <t>A IDEAL</t>
        </is>
      </c>
    </row>
    <row r="1912" hidden="1" s="180">
      <c r="A1912" s="17" t="n">
        <v>45734</v>
      </c>
      <c r="B1912" s="179" t="inlineStr">
        <is>
          <t>TROCA DA BOMBA E BICO - FIAT TORO - MANUTENÇÃO/PEÇAS  VEICULOS (100,00%);</t>
        </is>
      </c>
      <c r="C1912" s="8" t="n"/>
      <c r="D1912" s="8" t="n">
        <v>1228</v>
      </c>
      <c r="E1912" s="8" t="n">
        <v>589639.6900000001</v>
      </c>
      <c r="F1912" s="213" t="inlineStr">
        <is>
          <t>MANUTENÇÃO/PEÇAS  VEICULOS</t>
        </is>
      </c>
      <c r="G1912" s="172">
        <f>YEAR(A1912)</f>
        <v/>
      </c>
      <c r="H1912" s="214">
        <f>MONTH(A1912)</f>
        <v/>
      </c>
      <c r="I1912" s="179">
        <f>INDEX(mês[],Consolidado!H1912,2)</f>
        <v/>
      </c>
      <c r="J1912" s="179" t="inlineStr">
        <is>
          <t>ITAU</t>
        </is>
      </c>
      <c r="K1912" s="179" t="inlineStr">
        <is>
          <t>A IDEAL</t>
        </is>
      </c>
    </row>
    <row r="1913" hidden="1" s="180">
      <c r="A1913" s="17" t="n">
        <v>45734</v>
      </c>
      <c r="B1913" s="179" t="inlineStr">
        <is>
          <t>TINTA ESMALTE NIQUELANDIA - SIDNEY - TINTAS E SOLVENTES (100,00%);</t>
        </is>
      </c>
      <c r="C1913" s="8" t="n"/>
      <c r="D1913" s="8" t="n">
        <v>180</v>
      </c>
      <c r="E1913" s="8" t="n">
        <v>589459.6900000001</v>
      </c>
      <c r="F1913" s="213" t="inlineStr">
        <is>
          <t>TINTAS E SOLVENTES</t>
        </is>
      </c>
      <c r="G1913" s="172">
        <f>YEAR(A1913)</f>
        <v/>
      </c>
      <c r="H1913" s="214">
        <f>MONTH(A1913)</f>
        <v/>
      </c>
      <c r="I1913" s="179">
        <f>INDEX(mês[],Consolidado!H1913,2)</f>
        <v/>
      </c>
      <c r="J1913" s="179" t="inlineStr">
        <is>
          <t>ITAU</t>
        </is>
      </c>
      <c r="K1913" s="179" t="inlineStr">
        <is>
          <t>A IDEAL</t>
        </is>
      </c>
    </row>
    <row r="1914" hidden="1" s="180">
      <c r="A1914" s="17" t="n">
        <v>45734</v>
      </c>
      <c r="B1914" s="179" t="inlineStr">
        <is>
          <t>MATERIAS DE FERRADISTA ADM - MATERIAIS DE CONSUMO EM OBRAS  (100,00%);</t>
        </is>
      </c>
      <c r="C1914" s="8" t="n"/>
      <c r="D1914" s="8" t="n">
        <v>29.56</v>
      </c>
      <c r="E1914" s="8" t="n">
        <v>589430.13</v>
      </c>
      <c r="F1914" s="213" t="inlineStr">
        <is>
          <t xml:space="preserve">MATERIAIS DE CONSUMO EM OBRAS </t>
        </is>
      </c>
      <c r="G1914" s="172">
        <f>YEAR(A1914)</f>
        <v/>
      </c>
      <c r="H1914" s="214">
        <f>MONTH(A1914)</f>
        <v/>
      </c>
      <c r="I1914" s="179">
        <f>INDEX(mês[],Consolidado!H1914,2)</f>
        <v/>
      </c>
      <c r="J1914" s="179" t="inlineStr">
        <is>
          <t>ITAU</t>
        </is>
      </c>
      <c r="K1914" s="179" t="inlineStr">
        <is>
          <t>A IDEAL</t>
        </is>
      </c>
    </row>
    <row r="1915" hidden="1" s="180">
      <c r="A1915" s="17" t="n">
        <v>45734</v>
      </c>
      <c r="B1915" s="179" t="inlineStr">
        <is>
          <t>LOCAÇÃO DE 02 COMPRESSORES REF. 06/02 A 05/03 - LOCAÇÃO COMPRESSORES (100,00%);</t>
        </is>
      </c>
      <c r="C1915" s="8" t="n"/>
      <c r="D1915" s="8" t="n">
        <v>10131.2</v>
      </c>
      <c r="E1915" s="8" t="n">
        <v>579298.9300000001</v>
      </c>
      <c r="F1915" s="213" t="inlineStr">
        <is>
          <t>LOCAÇÃO COMPRESSORES</t>
        </is>
      </c>
      <c r="G1915" s="172">
        <f>YEAR(A1915)</f>
        <v/>
      </c>
      <c r="H1915" s="214">
        <f>MONTH(A1915)</f>
        <v/>
      </c>
      <c r="I1915" s="179">
        <f>INDEX(mês[],Consolidado!H1915,2)</f>
        <v/>
      </c>
      <c r="J1915" s="179" t="inlineStr">
        <is>
          <t>ITAU</t>
        </is>
      </c>
      <c r="K1915" s="179" t="inlineStr">
        <is>
          <t>A IDEAL</t>
        </is>
      </c>
    </row>
    <row r="1916" hidden="1" s="180">
      <c r="A1916" s="17" t="n">
        <v>45734</v>
      </c>
      <c r="B1916" s="179" t="inlineStr">
        <is>
          <t>MATERIAL ETERNIT 2º REMESSA - TINTAS E SOLVENTES (100,00%);</t>
        </is>
      </c>
      <c r="C1916" s="8" t="n"/>
      <c r="D1916" s="8" t="n">
        <v>5561.74</v>
      </c>
      <c r="E1916" s="8" t="n">
        <v>573737.1900000001</v>
      </c>
      <c r="F1916" s="213" t="inlineStr">
        <is>
          <t>TINTAS E SOLVENTES</t>
        </is>
      </c>
      <c r="G1916" s="172">
        <f>YEAR(A1916)</f>
        <v/>
      </c>
      <c r="H1916" s="214">
        <f>MONTH(A1916)</f>
        <v/>
      </c>
      <c r="I1916" s="179">
        <f>INDEX(mês[],Consolidado!H1916,2)</f>
        <v/>
      </c>
      <c r="J1916" s="179" t="inlineStr">
        <is>
          <t>ITAU</t>
        </is>
      </c>
      <c r="K1916" s="179" t="inlineStr">
        <is>
          <t>A IDEAL</t>
        </is>
      </c>
    </row>
    <row r="1917" hidden="1" s="180">
      <c r="A1917" s="17" t="n">
        <v>45734</v>
      </c>
      <c r="B1917" s="179" t="inlineStr">
        <is>
          <t>MATERIAL ETERNIT 3º REMESSA - TINTAS E SOLVENTES (100,00%);</t>
        </is>
      </c>
      <c r="C1917" s="8" t="n"/>
      <c r="D1917" s="8" t="n">
        <v>6597.7</v>
      </c>
      <c r="E1917" s="8" t="n">
        <v>567139.4900000001</v>
      </c>
      <c r="F1917" s="213" t="inlineStr">
        <is>
          <t>TINTAS E SOLVENTES</t>
        </is>
      </c>
      <c r="G1917" s="172">
        <f>YEAR(A1917)</f>
        <v/>
      </c>
      <c r="H1917" s="214">
        <f>MONTH(A1917)</f>
        <v/>
      </c>
      <c r="I1917" s="179">
        <f>INDEX(mês[],Consolidado!H1917,2)</f>
        <v/>
      </c>
      <c r="J1917" s="179" t="inlineStr">
        <is>
          <t>ITAU</t>
        </is>
      </c>
      <c r="K1917" s="179" t="inlineStr">
        <is>
          <t>A IDEAL</t>
        </is>
      </c>
    </row>
    <row r="1918" hidden="1" s="180">
      <c r="A1918" s="17" t="n">
        <v>45734</v>
      </c>
      <c r="B1918" s="179" t="inlineStr">
        <is>
          <t>MATERIAL VENDIDO MOSAIC UBA - TINTAS E SOLVENTES (100,00%);</t>
        </is>
      </c>
      <c r="C1918" s="8" t="n"/>
      <c r="D1918" s="8" t="n">
        <v>8430.41</v>
      </c>
      <c r="E1918" s="8" t="n">
        <v>558709.0800000001</v>
      </c>
      <c r="F1918" s="213" t="inlineStr">
        <is>
          <t>TINTAS E SOLVENTES</t>
        </is>
      </c>
      <c r="G1918" s="172">
        <f>YEAR(A1918)</f>
        <v/>
      </c>
      <c r="H1918" s="214">
        <f>MONTH(A1918)</f>
        <v/>
      </c>
      <c r="I1918" s="179">
        <f>INDEX(mês[],Consolidado!H1918,2)</f>
        <v/>
      </c>
      <c r="J1918" s="179" t="inlineStr">
        <is>
          <t>ITAU</t>
        </is>
      </c>
      <c r="K1918" s="179" t="inlineStr">
        <is>
          <t>A IDEAL</t>
        </is>
      </c>
    </row>
    <row r="1919" hidden="1" s="180">
      <c r="A1919" s="17" t="n">
        <v>45734</v>
      </c>
      <c r="B1919" s="179" t="inlineStr">
        <is>
          <t>MATERIAL MANUTENÇÃO SERENA 21 TORRES - TINTAS E SOLVENTES (100,00%);</t>
        </is>
      </c>
      <c r="C1919" s="8" t="n"/>
      <c r="D1919" s="8" t="n">
        <v>5448.92</v>
      </c>
      <c r="E1919" s="8" t="n">
        <v>553260.16</v>
      </c>
      <c r="F1919" s="213" t="inlineStr">
        <is>
          <t>TINTAS E SOLVENTES</t>
        </is>
      </c>
      <c r="G1919" s="172">
        <f>YEAR(A1919)</f>
        <v/>
      </c>
      <c r="H1919" s="214">
        <f>MONTH(A1919)</f>
        <v/>
      </c>
      <c r="I1919" s="179">
        <f>INDEX(mês[],Consolidado!H1919,2)</f>
        <v/>
      </c>
      <c r="J1919" s="179" t="inlineStr">
        <is>
          <t>ITAU</t>
        </is>
      </c>
      <c r="K1919" s="179" t="inlineStr">
        <is>
          <t>A IDEAL</t>
        </is>
      </c>
    </row>
    <row r="1920" hidden="1" s="180">
      <c r="A1920" s="17" t="n">
        <v>45734</v>
      </c>
      <c r="B1920" s="179" t="inlineStr">
        <is>
          <t>MATERIAL PARA REALIZAÇÃO PARADA GABRIELLE - TINTAS E SOLVENTES (100,00%);</t>
        </is>
      </c>
      <c r="C1920" s="8" t="n"/>
      <c r="D1920" s="8" t="n">
        <v>8628.1</v>
      </c>
      <c r="E1920" s="8" t="n">
        <v>544632.0600000001</v>
      </c>
      <c r="F1920" s="213" t="inlineStr">
        <is>
          <t>TINTAS E SOLVENTES</t>
        </is>
      </c>
      <c r="G1920" s="172">
        <f>YEAR(A1920)</f>
        <v/>
      </c>
      <c r="H1920" s="214">
        <f>MONTH(A1920)</f>
        <v/>
      </c>
      <c r="I1920" s="179">
        <f>INDEX(mês[],Consolidado!H1920,2)</f>
        <v/>
      </c>
      <c r="J1920" s="179" t="inlineStr">
        <is>
          <t>ITAU</t>
        </is>
      </c>
      <c r="K1920" s="179" t="inlineStr">
        <is>
          <t>A IDEAL</t>
        </is>
      </c>
    </row>
    <row r="1921" hidden="1" s="180">
      <c r="A1921" s="17" t="n">
        <v>45734</v>
      </c>
      <c r="B1921" s="179" t="inlineStr">
        <is>
          <t>TRANSFERÊNCIA ENTRE BANCOS ITAÚ X CEF - Transferência entre Bancos (100,00%);</t>
        </is>
      </c>
      <c r="C1921" s="8" t="n"/>
      <c r="D1921" s="8" t="n">
        <v>10000</v>
      </c>
      <c r="E1921" s="8" t="n">
        <v>534632.0600000001</v>
      </c>
      <c r="F1921" s="213" t="inlineStr">
        <is>
          <t>Transferência Emitida</t>
        </is>
      </c>
      <c r="G1921" s="172">
        <f>YEAR(A1921)</f>
        <v/>
      </c>
      <c r="H1921" s="214">
        <f>MONTH(A1921)</f>
        <v/>
      </c>
      <c r="I1921" s="179">
        <f>INDEX(mês[],Consolidado!H1921,2)</f>
        <v/>
      </c>
      <c r="J1921" s="179" t="inlineStr">
        <is>
          <t>ITAU</t>
        </is>
      </c>
      <c r="K1921" s="179" t="inlineStr">
        <is>
          <t>A IDEAL</t>
        </is>
      </c>
    </row>
    <row r="1922" hidden="1" s="180">
      <c r="A1922" s="17" t="n">
        <v>45734</v>
      </c>
      <c r="B1922" s="179" t="inlineStr">
        <is>
          <t>TRANSFERÊNCIA ENTRE BANCOS ITAÚ X SAFRA - Transferência entre Bancos (100,00%);</t>
        </is>
      </c>
      <c r="C1922" s="8" t="n"/>
      <c r="D1922" s="8" t="n">
        <v>20769.49</v>
      </c>
      <c r="E1922" s="8" t="n">
        <v>513862.5700000001</v>
      </c>
      <c r="F1922" s="213" t="inlineStr">
        <is>
          <t>Transferência Emitida</t>
        </is>
      </c>
      <c r="G1922" s="172">
        <f>YEAR(A1922)</f>
        <v/>
      </c>
      <c r="H1922" s="214">
        <f>MONTH(A1922)</f>
        <v/>
      </c>
      <c r="I1922" s="179">
        <f>INDEX(mês[],Consolidado!H1922,2)</f>
        <v/>
      </c>
      <c r="J1922" s="179" t="inlineStr">
        <is>
          <t>ITAU</t>
        </is>
      </c>
      <c r="K1922" s="179" t="inlineStr">
        <is>
          <t>A IDEAL</t>
        </is>
      </c>
    </row>
    <row r="1923" hidden="1" s="180">
      <c r="A1923" s="17" t="n">
        <v>45734</v>
      </c>
      <c r="B1923" s="179" t="inlineStr">
        <is>
          <t>TRANSFERÊNCIA ENTRE BANCOS ITAÚ X ITAÚ ANDAIMES - Transferência entre Bancos (100,00%);</t>
        </is>
      </c>
      <c r="C1923" s="8" t="n"/>
      <c r="D1923" s="8" t="n">
        <v>400000</v>
      </c>
      <c r="E1923" s="8" t="n">
        <v>113862.5700000001</v>
      </c>
      <c r="F1923" s="213" t="inlineStr">
        <is>
          <t>Transferência Emitida</t>
        </is>
      </c>
      <c r="G1923" s="172">
        <f>YEAR(A1923)</f>
        <v/>
      </c>
      <c r="H1923" s="214">
        <f>MONTH(A1923)</f>
        <v/>
      </c>
      <c r="I1923" s="179">
        <f>INDEX(mês[],Consolidado!H1923,2)</f>
        <v/>
      </c>
      <c r="J1923" s="179" t="inlineStr">
        <is>
          <t>ITAU</t>
        </is>
      </c>
      <c r="K1923" s="179" t="inlineStr">
        <is>
          <t>A IDEAL</t>
        </is>
      </c>
    </row>
    <row r="1924" hidden="1" s="180">
      <c r="A1924" s="17" t="n">
        <v>45734</v>
      </c>
      <c r="B1924" s="179" t="inlineStr">
        <is>
          <t>ALINHAMENTO / BALANCEAMENTO ÔNIBUS IVECO - MANUTENÇÃO/PEÇAS  VEICULOS (100,00%);</t>
        </is>
      </c>
      <c r="C1924" s="8" t="n"/>
      <c r="D1924" s="8" t="n">
        <v>250</v>
      </c>
      <c r="E1924" s="8" t="n">
        <v>113612.5700000001</v>
      </c>
      <c r="F1924" s="213" t="inlineStr">
        <is>
          <t>MANUTENÇÃO/PEÇAS  VEICULOS</t>
        </is>
      </c>
      <c r="G1924" s="172">
        <f>YEAR(A1924)</f>
        <v/>
      </c>
      <c r="H1924" s="214">
        <f>MONTH(A1924)</f>
        <v/>
      </c>
      <c r="I1924" s="179">
        <f>INDEX(mês[],Consolidado!H1924,2)</f>
        <v/>
      </c>
      <c r="J1924" s="179" t="inlineStr">
        <is>
          <t>ITAU</t>
        </is>
      </c>
      <c r="K1924" s="179" t="inlineStr">
        <is>
          <t>A IDEAL</t>
        </is>
      </c>
    </row>
    <row r="1925" hidden="1" s="180">
      <c r="A1925" s="17" t="n">
        <v>45734</v>
      </c>
      <c r="B1925" s="179" t="inlineStr">
        <is>
          <t>VALE ALIMENTAÇÃO KARITA - VALE ALIMENTAÇÃO (100,00%);</t>
        </is>
      </c>
      <c r="C1925" s="8" t="n"/>
      <c r="D1925" s="8" t="n">
        <v>147</v>
      </c>
      <c r="E1925" s="8" t="n">
        <v>113465.5700000001</v>
      </c>
      <c r="F1925" s="213" t="inlineStr">
        <is>
          <t>VALE ALIMENTAÇÃO</t>
        </is>
      </c>
      <c r="G1925" s="172">
        <f>YEAR(A1925)</f>
        <v/>
      </c>
      <c r="H1925" s="214">
        <f>MONTH(A1925)</f>
        <v/>
      </c>
      <c r="I1925" s="179">
        <f>INDEX(mês[],Consolidado!H1925,2)</f>
        <v/>
      </c>
      <c r="J1925" s="179" t="inlineStr">
        <is>
          <t>ITAU</t>
        </is>
      </c>
      <c r="K1925" s="179" t="inlineStr">
        <is>
          <t>A IDEAL</t>
        </is>
      </c>
    </row>
    <row r="1926" hidden="1" s="180">
      <c r="A1926" s="17" t="n">
        <v>45734</v>
      </c>
      <c r="B1926" s="179" t="inlineStr">
        <is>
          <t>RUA 413, 315 CASA 01 PONTAL NORTE REF. 02/2025 - AGUA ALOJAMENTO (100,00%);</t>
        </is>
      </c>
      <c r="C1926" s="8" t="n"/>
      <c r="D1926" s="8" t="n">
        <v>171.42</v>
      </c>
      <c r="E1926" s="8" t="n">
        <v>113294.1500000001</v>
      </c>
      <c r="F1926" s="213" t="inlineStr">
        <is>
          <t>AGUA ALOJAMENTO</t>
        </is>
      </c>
      <c r="G1926" s="172">
        <f>YEAR(A1926)</f>
        <v/>
      </c>
      <c r="H1926" s="214">
        <f>MONTH(A1926)</f>
        <v/>
      </c>
      <c r="I1926" s="179">
        <f>INDEX(mês[],Consolidado!H1926,2)</f>
        <v/>
      </c>
      <c r="J1926" s="179" t="inlineStr">
        <is>
          <t>ITAU</t>
        </is>
      </c>
      <c r="K1926" s="179" t="inlineStr">
        <is>
          <t>A IDEAL</t>
        </is>
      </c>
    </row>
    <row r="1927" hidden="1" s="180">
      <c r="A1927" s="17" t="n">
        <v>45734</v>
      </c>
      <c r="B1927" s="179" t="inlineStr">
        <is>
          <t>RUA 413, Nº 315 BAIRRO PONTAL NORTE REF. 02/2025 - ENERGIA ALOJAMENTO (100,00%);</t>
        </is>
      </c>
      <c r="C1927" s="8" t="n"/>
      <c r="D1927" s="8" t="n">
        <v>232.3</v>
      </c>
      <c r="E1927" s="8" t="n">
        <v>113061.8500000001</v>
      </c>
      <c r="F1927" s="213" t="inlineStr">
        <is>
          <t>ENERGIA ALOJAMENTO</t>
        </is>
      </c>
      <c r="G1927" s="172">
        <f>YEAR(A1927)</f>
        <v/>
      </c>
      <c r="H1927" s="214">
        <f>MONTH(A1927)</f>
        <v/>
      </c>
      <c r="I1927" s="179">
        <f>INDEX(mês[],Consolidado!H1927,2)</f>
        <v/>
      </c>
      <c r="J1927" s="179" t="inlineStr">
        <is>
          <t>ITAU</t>
        </is>
      </c>
      <c r="K1927" s="179" t="inlineStr">
        <is>
          <t>A IDEAL</t>
        </is>
      </c>
    </row>
    <row r="1928" hidden="1" s="180">
      <c r="A1928" s="17" t="n">
        <v>45734</v>
      </c>
      <c r="B1928" s="179" t="inlineStr">
        <is>
          <t>RUA 405, Nº 184 BAIRRO PONTAL NORTE REF. 02/2025 - ENERGIA ALOJAMENTO (100,00%);</t>
        </is>
      </c>
      <c r="C1928" s="8" t="n"/>
      <c r="D1928" s="8" t="n">
        <v>128.04</v>
      </c>
      <c r="E1928" s="8" t="n">
        <v>112933.8100000001</v>
      </c>
      <c r="F1928" s="213" t="inlineStr">
        <is>
          <t>ENERGIA ALOJAMENTO</t>
        </is>
      </c>
      <c r="G1928" s="172">
        <f>YEAR(A1928)</f>
        <v/>
      </c>
      <c r="H1928" s="214">
        <f>MONTH(A1928)</f>
        <v/>
      </c>
      <c r="I1928" s="179">
        <f>INDEX(mês[],Consolidado!H1928,2)</f>
        <v/>
      </c>
      <c r="J1928" s="179" t="inlineStr">
        <is>
          <t>ITAU</t>
        </is>
      </c>
      <c r="K1928" s="179" t="inlineStr">
        <is>
          <t>A IDEAL</t>
        </is>
      </c>
    </row>
    <row r="1929" hidden="1" s="180">
      <c r="A1929" s="17" t="n">
        <v>45734</v>
      </c>
      <c r="B1929" s="179" t="inlineStr">
        <is>
          <t>RUA 405,184 QD 77 LT 05 REF. 02/2025 - AGUA ALOJAMENTO (100,00%);</t>
        </is>
      </c>
      <c r="C1929" s="8" t="n"/>
      <c r="D1929" s="8" t="n">
        <v>151.3</v>
      </c>
      <c r="E1929" s="8" t="n">
        <v>112782.5100000001</v>
      </c>
      <c r="F1929" s="213" t="inlineStr">
        <is>
          <t>AGUA ALOJAMENTO</t>
        </is>
      </c>
      <c r="G1929" s="172">
        <f>YEAR(A1929)</f>
        <v/>
      </c>
      <c r="H1929" s="214">
        <f>MONTH(A1929)</f>
        <v/>
      </c>
      <c r="I1929" s="179">
        <f>INDEX(mês[],Consolidado!H1929,2)</f>
        <v/>
      </c>
      <c r="J1929" s="179" t="inlineStr">
        <is>
          <t>ITAU</t>
        </is>
      </c>
      <c r="K1929" s="179" t="inlineStr">
        <is>
          <t>A IDEAL</t>
        </is>
      </c>
    </row>
    <row r="1930" hidden="1" s="180">
      <c r="A1930" s="17" t="n">
        <v>45734</v>
      </c>
      <c r="B1930" s="179" t="inlineStr">
        <is>
          <t>AV. DOS INCONFIDENTES 395, ABADIA MÊS 03/2025 - AGUA ALOJAMENTO (100,00%);</t>
        </is>
      </c>
      <c r="C1930" s="8" t="n"/>
      <c r="D1930" s="8" t="n">
        <v>234.23</v>
      </c>
      <c r="E1930" s="8" t="n">
        <v>112548.2800000001</v>
      </c>
      <c r="F1930" s="213" t="inlineStr">
        <is>
          <t>AGUA ALOJAMENTO</t>
        </is>
      </c>
      <c r="G1930" s="172">
        <f>YEAR(A1930)</f>
        <v/>
      </c>
      <c r="H1930" s="214">
        <f>MONTH(A1930)</f>
        <v/>
      </c>
      <c r="I1930" s="179">
        <f>INDEX(mês[],Consolidado!H1930,2)</f>
        <v/>
      </c>
      <c r="J1930" s="179" t="inlineStr">
        <is>
          <t>ITAU</t>
        </is>
      </c>
      <c r="K1930" s="179" t="inlineStr">
        <is>
          <t>A IDEAL</t>
        </is>
      </c>
    </row>
    <row r="1931" hidden="1" s="180">
      <c r="A1931" s="17" t="n">
        <v>45735</v>
      </c>
      <c r="B1931" s="179" t="inlineStr">
        <is>
          <t>EPIS - EPIS (100,00%);</t>
        </is>
      </c>
      <c r="C1931" s="8" t="n"/>
      <c r="D1931" s="8" t="n">
        <v>343</v>
      </c>
      <c r="E1931" s="8" t="n">
        <v>112205.2800000001</v>
      </c>
      <c r="F1931" s="213" t="inlineStr">
        <is>
          <t>EPIS</t>
        </is>
      </c>
      <c r="G1931" s="172">
        <f>YEAR(A1931)</f>
        <v/>
      </c>
      <c r="H1931" s="214">
        <f>MONTH(A1931)</f>
        <v/>
      </c>
      <c r="I1931" s="179">
        <f>INDEX(mês[],Consolidado!H1931,2)</f>
        <v/>
      </c>
      <c r="J1931" s="179" t="inlineStr">
        <is>
          <t>ITAU</t>
        </is>
      </c>
      <c r="K1931" s="179" t="inlineStr">
        <is>
          <t>A IDEAL</t>
        </is>
      </c>
    </row>
    <row r="1932" hidden="1" s="180">
      <c r="A1932" s="17" t="n">
        <v>45735</v>
      </c>
      <c r="B1932" s="179" t="inlineStr">
        <is>
          <t>UNIFORMES E EPIS - EPIS (9,92%);
UNIFORMES (90,08%);</t>
        </is>
      </c>
      <c r="C1932" s="8" t="n"/>
      <c r="D1932" s="8" t="n">
        <v>505.4</v>
      </c>
      <c r="E1932" s="8" t="n">
        <v>111699.8800000001</v>
      </c>
      <c r="F1932" s="213" t="inlineStr">
        <is>
          <t>EPIS</t>
        </is>
      </c>
      <c r="G1932" s="172">
        <f>YEAR(A1932)</f>
        <v/>
      </c>
      <c r="H1932" s="214">
        <f>MONTH(A1932)</f>
        <v/>
      </c>
      <c r="I1932" s="179">
        <f>INDEX(mês[],Consolidado!H1932,2)</f>
        <v/>
      </c>
      <c r="J1932" s="179" t="inlineStr">
        <is>
          <t>ITAU</t>
        </is>
      </c>
      <c r="K1932" s="179" t="inlineStr">
        <is>
          <t>A IDEAL</t>
        </is>
      </c>
    </row>
    <row r="1933" hidden="1" s="180">
      <c r="A1933" s="17" t="n">
        <v>45735</v>
      </c>
      <c r="B1933" s="179" t="inlineStr">
        <is>
          <t>UNIFORMES E EPIS - EPIS (9,92%);
UNIFORMES (90,08%);</t>
        </is>
      </c>
      <c r="C1933" s="8" t="n"/>
      <c r="D1933" s="8" t="n">
        <v>4589.41</v>
      </c>
      <c r="E1933" s="8" t="n">
        <v>107110.4700000001</v>
      </c>
      <c r="F1933" s="213" t="inlineStr">
        <is>
          <t>UNIFORMES</t>
        </is>
      </c>
      <c r="G1933" s="172">
        <f>YEAR(A1933)</f>
        <v/>
      </c>
      <c r="H1933" s="214">
        <f>MONTH(A1933)</f>
        <v/>
      </c>
      <c r="I1933" s="179">
        <f>INDEX(mês[],Consolidado!H1933,2)</f>
        <v/>
      </c>
      <c r="J1933" s="179" t="inlineStr">
        <is>
          <t>ITAU</t>
        </is>
      </c>
      <c r="K1933" s="179" t="inlineStr">
        <is>
          <t>A IDEAL</t>
        </is>
      </c>
    </row>
    <row r="1934" hidden="1" s="180">
      <c r="A1934" s="17" t="n">
        <v>45735</v>
      </c>
      <c r="B1934" s="179" t="inlineStr">
        <is>
          <t>MAT. CONSUMO EM OBRA - DISCO FLAP - MATERIAIS DE CONSUMO EM OBRAS  (100,00%);</t>
        </is>
      </c>
      <c r="C1934" s="8" t="n"/>
      <c r="D1934" s="8" t="n">
        <v>530</v>
      </c>
      <c r="E1934" s="8" t="n">
        <v>106580.4700000001</v>
      </c>
      <c r="F1934" s="213" t="inlineStr">
        <is>
          <t xml:space="preserve">MATERIAIS DE CONSUMO EM OBRAS </t>
        </is>
      </c>
      <c r="G1934" s="172">
        <f>YEAR(A1934)</f>
        <v/>
      </c>
      <c r="H1934" s="214">
        <f>MONTH(A1934)</f>
        <v/>
      </c>
      <c r="I1934" s="179">
        <f>INDEX(mês[],Consolidado!H1934,2)</f>
        <v/>
      </c>
      <c r="J1934" s="179" t="inlineStr">
        <is>
          <t>ITAU</t>
        </is>
      </c>
      <c r="K1934" s="179" t="inlineStr">
        <is>
          <t>A IDEAL</t>
        </is>
      </c>
    </row>
    <row r="1935" hidden="1" s="180">
      <c r="A1935" s="17" t="n">
        <v>45735</v>
      </c>
      <c r="B1935" s="179" t="inlineStr">
        <is>
          <t>TREINAMENTO RESUMO DA NRS - CURSOS / TREINAMENTOS  (100,00%);</t>
        </is>
      </c>
      <c r="C1935" s="8" t="n"/>
      <c r="D1935" s="8" t="n">
        <v>1000</v>
      </c>
      <c r="E1935" s="8" t="n">
        <v>105580.4700000001</v>
      </c>
      <c r="F1935" s="213" t="inlineStr">
        <is>
          <t xml:space="preserve">CURSOS / TREINAMENTOS </t>
        </is>
      </c>
      <c r="G1935" s="172">
        <f>YEAR(A1935)</f>
        <v/>
      </c>
      <c r="H1935" s="214">
        <f>MONTH(A1935)</f>
        <v/>
      </c>
      <c r="I1935" s="179">
        <f>INDEX(mês[],Consolidado!H1935,2)</f>
        <v/>
      </c>
      <c r="J1935" s="179" t="inlineStr">
        <is>
          <t>ITAU</t>
        </is>
      </c>
      <c r="K1935" s="179" t="inlineStr">
        <is>
          <t>A IDEAL</t>
        </is>
      </c>
    </row>
    <row r="1936" hidden="1" s="180">
      <c r="A1936" s="17" t="n">
        <v>45735</v>
      </c>
      <c r="B1936" s="179" t="inlineStr">
        <is>
          <t>MATERIAIS ELÉTRICOS - MATERIAL ELETRICO  (100,00%);</t>
        </is>
      </c>
      <c r="C1936" s="8" t="n"/>
      <c r="D1936" s="8" t="n">
        <v>390.89</v>
      </c>
      <c r="E1936" s="8" t="n">
        <v>105189.5800000001</v>
      </c>
      <c r="F1936" s="213" t="inlineStr">
        <is>
          <t xml:space="preserve">MATERIAL ELETRICO </t>
        </is>
      </c>
      <c r="G1936" s="172">
        <f>YEAR(A1936)</f>
        <v/>
      </c>
      <c r="H1936" s="214">
        <f>MONTH(A1936)</f>
        <v/>
      </c>
      <c r="I1936" s="179">
        <f>INDEX(mês[],Consolidado!H1936,2)</f>
        <v/>
      </c>
      <c r="J1936" s="179" t="inlineStr">
        <is>
          <t>ITAU</t>
        </is>
      </c>
      <c r="K1936" s="179" t="inlineStr">
        <is>
          <t>A IDEAL</t>
        </is>
      </c>
    </row>
    <row r="1937" hidden="1" s="180">
      <c r="A1937" s="17" t="n">
        <v>45735</v>
      </c>
      <c r="B1937" s="179" t="inlineStr">
        <is>
          <t>SISTEMA EMISSOR NF - SISTEMA / SERVIDOR  (100,00%);</t>
        </is>
      </c>
      <c r="C1937" s="8" t="n"/>
      <c r="D1937" s="8" t="n">
        <v>155.9</v>
      </c>
      <c r="E1937" s="8" t="n">
        <v>105033.6800000001</v>
      </c>
      <c r="F1937" s="213" t="inlineStr">
        <is>
          <t xml:space="preserve">SISTEMA / SERVIDOR </t>
        </is>
      </c>
      <c r="G1937" s="172">
        <f>YEAR(A1937)</f>
        <v/>
      </c>
      <c r="H1937" s="214">
        <f>MONTH(A1937)</f>
        <v/>
      </c>
      <c r="I1937" s="179">
        <f>INDEX(mês[],Consolidado!H1937,2)</f>
        <v/>
      </c>
      <c r="J1937" s="179" t="inlineStr">
        <is>
          <t>ITAU</t>
        </is>
      </c>
      <c r="K1937" s="179" t="inlineStr">
        <is>
          <t>A IDEAL</t>
        </is>
      </c>
    </row>
    <row r="1938" hidden="1" s="180">
      <c r="A1938" s="17" t="n">
        <v>45735</v>
      </c>
      <c r="B1938" s="179" t="inlineStr">
        <is>
          <t>EPIS - EPIS (100,00%);</t>
        </is>
      </c>
      <c r="C1938" s="8" t="n"/>
      <c r="D1938" s="8" t="n">
        <v>195</v>
      </c>
      <c r="E1938" s="8" t="n">
        <v>104838.6800000001</v>
      </c>
      <c r="F1938" s="213" t="inlineStr">
        <is>
          <t>EPIS</t>
        </is>
      </c>
      <c r="G1938" s="172">
        <f>YEAR(A1938)</f>
        <v/>
      </c>
      <c r="H1938" s="214">
        <f>MONTH(A1938)</f>
        <v/>
      </c>
      <c r="I1938" s="179">
        <f>INDEX(mês[],Consolidado!H1938,2)</f>
        <v/>
      </c>
      <c r="J1938" s="179" t="inlineStr">
        <is>
          <t>ITAU</t>
        </is>
      </c>
      <c r="K1938" s="179" t="inlineStr">
        <is>
          <t>A IDEAL</t>
        </is>
      </c>
    </row>
    <row r="1939" hidden="1" s="180">
      <c r="A1939" s="17" t="n">
        <v>45735</v>
      </c>
      <c r="B1939" s="179" t="inlineStr">
        <is>
          <t>TINTAS E SOLVENTES - TINTAS E SOLVENTES (100,00%);</t>
        </is>
      </c>
      <c r="C1939" s="8" t="n"/>
      <c r="D1939" s="8" t="n">
        <v>2038.67</v>
      </c>
      <c r="E1939" s="8" t="n">
        <v>102800.0100000001</v>
      </c>
      <c r="F1939" s="213" t="inlineStr">
        <is>
          <t>TINTAS E SOLVENTES</t>
        </is>
      </c>
      <c r="G1939" s="172">
        <f>YEAR(A1939)</f>
        <v/>
      </c>
      <c r="H1939" s="214">
        <f>MONTH(A1939)</f>
        <v/>
      </c>
      <c r="I1939" s="179">
        <f>INDEX(mês[],Consolidado!H1939,2)</f>
        <v/>
      </c>
      <c r="J1939" s="179" t="inlineStr">
        <is>
          <t>ITAU</t>
        </is>
      </c>
      <c r="K1939" s="179" t="inlineStr">
        <is>
          <t>A IDEAL</t>
        </is>
      </c>
    </row>
    <row r="1940" hidden="1" s="180">
      <c r="A1940" s="17" t="n">
        <v>45735</v>
      </c>
      <c r="B1940" s="179" t="inlineStr">
        <is>
          <t>EPIS - EPIS (100,00%);</t>
        </is>
      </c>
      <c r="C1940" s="8" t="n"/>
      <c r="D1940" s="8" t="n">
        <v>2537.55</v>
      </c>
      <c r="E1940" s="8" t="n">
        <v>100262.4600000001</v>
      </c>
      <c r="F1940" s="213" t="inlineStr">
        <is>
          <t>EPIS</t>
        </is>
      </c>
      <c r="G1940" s="172">
        <f>YEAR(A1940)</f>
        <v/>
      </c>
      <c r="H1940" s="214">
        <f>MONTH(A1940)</f>
        <v/>
      </c>
      <c r="I1940" s="179">
        <f>INDEX(mês[],Consolidado!H1940,2)</f>
        <v/>
      </c>
      <c r="J1940" s="179" t="inlineStr">
        <is>
          <t>ITAU</t>
        </is>
      </c>
      <c r="K1940" s="179" t="inlineStr">
        <is>
          <t>A IDEAL</t>
        </is>
      </c>
    </row>
    <row r="1941" hidden="1" s="180">
      <c r="A1941" s="17" t="n">
        <v>45735</v>
      </c>
      <c r="B1941" s="179" t="inlineStr">
        <is>
          <t>EPIS - EPIS (100,00%);</t>
        </is>
      </c>
      <c r="C1941" s="8" t="n"/>
      <c r="D1941" s="8" t="n">
        <v>1078.84</v>
      </c>
      <c r="E1941" s="8" t="n">
        <v>99183.62000000008</v>
      </c>
      <c r="F1941" s="213" t="inlineStr">
        <is>
          <t>EPIS</t>
        </is>
      </c>
      <c r="G1941" s="172">
        <f>YEAR(A1941)</f>
        <v/>
      </c>
      <c r="H1941" s="214">
        <f>MONTH(A1941)</f>
        <v/>
      </c>
      <c r="I1941" s="179">
        <f>INDEX(mês[],Consolidado!H1941,2)</f>
        <v/>
      </c>
      <c r="J1941" s="179" t="inlineStr">
        <is>
          <t>ITAU</t>
        </is>
      </c>
      <c r="K1941" s="179" t="inlineStr">
        <is>
          <t>A IDEAL</t>
        </is>
      </c>
    </row>
    <row r="1942" hidden="1" s="180">
      <c r="A1942" s="17" t="n">
        <v>45735</v>
      </c>
      <c r="B1942" s="179" t="inlineStr">
        <is>
          <t>EPIS - EPIS (100,00%);</t>
        </is>
      </c>
      <c r="C1942" s="8" t="n"/>
      <c r="D1942" s="8" t="n">
        <v>1774.76</v>
      </c>
      <c r="E1942" s="8" t="n">
        <v>97408.86000000009</v>
      </c>
      <c r="F1942" s="213" t="inlineStr">
        <is>
          <t>EPIS</t>
        </is>
      </c>
      <c r="G1942" s="172">
        <f>YEAR(A1942)</f>
        <v/>
      </c>
      <c r="H1942" s="214">
        <f>MONTH(A1942)</f>
        <v/>
      </c>
      <c r="I1942" s="179">
        <f>INDEX(mês[],Consolidado!H1942,2)</f>
        <v/>
      </c>
      <c r="J1942" s="179" t="inlineStr">
        <is>
          <t>ITAU</t>
        </is>
      </c>
      <c r="K1942" s="179" t="inlineStr">
        <is>
          <t>A IDEAL</t>
        </is>
      </c>
    </row>
    <row r="1943" hidden="1" s="180">
      <c r="A1943" s="17" t="n">
        <v>45735</v>
      </c>
      <c r="B1943" s="179" t="inlineStr">
        <is>
          <t>EPIS - EPIS (100,00%);</t>
        </is>
      </c>
      <c r="C1943" s="8" t="n"/>
      <c r="D1943" s="8" t="n">
        <v>968.79</v>
      </c>
      <c r="E1943" s="8" t="n">
        <v>96440.07000000009</v>
      </c>
      <c r="F1943" s="213" t="inlineStr">
        <is>
          <t>EPIS</t>
        </is>
      </c>
      <c r="G1943" s="172">
        <f>YEAR(A1943)</f>
        <v/>
      </c>
      <c r="H1943" s="214">
        <f>MONTH(A1943)</f>
        <v/>
      </c>
      <c r="I1943" s="179">
        <f>INDEX(mês[],Consolidado!H1943,2)</f>
        <v/>
      </c>
      <c r="J1943" s="179" t="inlineStr">
        <is>
          <t>ITAU</t>
        </is>
      </c>
      <c r="K1943" s="179" t="inlineStr">
        <is>
          <t>A IDEAL</t>
        </is>
      </c>
    </row>
    <row r="1944" hidden="1" s="180">
      <c r="A1944" s="17" t="n">
        <v>45735</v>
      </c>
      <c r="B1944" s="179" t="inlineStr">
        <is>
          <t>EPIS - EPIS (100,00%);</t>
        </is>
      </c>
      <c r="C1944" s="8" t="n"/>
      <c r="D1944" s="8" t="n">
        <v>1606.21</v>
      </c>
      <c r="E1944" s="8" t="n">
        <v>94833.86000000009</v>
      </c>
      <c r="F1944" s="213" t="inlineStr">
        <is>
          <t>EPIS</t>
        </is>
      </c>
      <c r="G1944" s="172">
        <f>YEAR(A1944)</f>
        <v/>
      </c>
      <c r="H1944" s="214">
        <f>MONTH(A1944)</f>
        <v/>
      </c>
      <c r="I1944" s="179">
        <f>INDEX(mês[],Consolidado!H1944,2)</f>
        <v/>
      </c>
      <c r="J1944" s="179" t="inlineStr">
        <is>
          <t>ITAU</t>
        </is>
      </c>
      <c r="K1944" s="179" t="inlineStr">
        <is>
          <t>A IDEAL</t>
        </is>
      </c>
    </row>
    <row r="1945" hidden="1" s="180">
      <c r="A1945" s="17" t="n">
        <v>45735</v>
      </c>
      <c r="B1945" s="179" t="inlineStr">
        <is>
          <t>EPIS - EPIS (100,00%);</t>
        </is>
      </c>
      <c r="C1945" s="8" t="n"/>
      <c r="D1945" s="8" t="n">
        <v>232</v>
      </c>
      <c r="E1945" s="8" t="n">
        <v>94601.86000000009</v>
      </c>
      <c r="F1945" s="213" t="inlineStr">
        <is>
          <t>EPIS</t>
        </is>
      </c>
      <c r="G1945" s="172">
        <f>YEAR(A1945)</f>
        <v/>
      </c>
      <c r="H1945" s="214">
        <f>MONTH(A1945)</f>
        <v/>
      </c>
      <c r="I1945" s="179">
        <f>INDEX(mês[],Consolidado!H1945,2)</f>
        <v/>
      </c>
      <c r="J1945" s="179" t="inlineStr">
        <is>
          <t>ITAU</t>
        </is>
      </c>
      <c r="K1945" s="179" t="inlineStr">
        <is>
          <t>A IDEAL</t>
        </is>
      </c>
    </row>
    <row r="1946" hidden="1" s="180">
      <c r="A1946" s="17" t="n">
        <v>45735</v>
      </c>
      <c r="B1946" s="179" t="inlineStr">
        <is>
          <t>PLACAS DE AGULHEIRO - MANUTENÇÃO/PEÇAS MAQUINAS E EQUIPAMENTOS (100,00%);</t>
        </is>
      </c>
      <c r="C1946" s="8" t="n"/>
      <c r="D1946" s="8" t="n">
        <v>2587.56</v>
      </c>
      <c r="E1946" s="8" t="n">
        <v>92014.30000000009</v>
      </c>
      <c r="F1946" s="213" t="inlineStr">
        <is>
          <t>MANUTENÇÃO/PEÇAS MAQUINAS E EQUIPAMENTOS</t>
        </is>
      </c>
      <c r="G1946" s="172">
        <f>YEAR(A1946)</f>
        <v/>
      </c>
      <c r="H1946" s="214">
        <f>MONTH(A1946)</f>
        <v/>
      </c>
      <c r="I1946" s="179">
        <f>INDEX(mês[],Consolidado!H1946,2)</f>
        <v/>
      </c>
      <c r="J1946" s="179" t="inlineStr">
        <is>
          <t>ITAU</t>
        </is>
      </c>
      <c r="K1946" s="179" t="inlineStr">
        <is>
          <t>A IDEAL</t>
        </is>
      </c>
    </row>
    <row r="1947" hidden="1" s="180">
      <c r="A1947" s="17" t="n">
        <v>45735</v>
      </c>
      <c r="B1947" s="179" t="inlineStr">
        <is>
          <t>MAT. CONSUMO - ESPATULA - MATERIAIS DE CONSUMO EM OBRAS  (100,00%);</t>
        </is>
      </c>
      <c r="C1947" s="8" t="n"/>
      <c r="D1947" s="8" t="n">
        <v>380</v>
      </c>
      <c r="E1947" s="8" t="n">
        <v>91634.30000000009</v>
      </c>
      <c r="F1947" s="213" t="inlineStr">
        <is>
          <t xml:space="preserve">MATERIAIS DE CONSUMO EM OBRAS </t>
        </is>
      </c>
      <c r="G1947" s="172">
        <f>YEAR(A1947)</f>
        <v/>
      </c>
      <c r="H1947" s="214">
        <f>MONTH(A1947)</f>
        <v/>
      </c>
      <c r="I1947" s="179">
        <f>INDEX(mês[],Consolidado!H1947,2)</f>
        <v/>
      </c>
      <c r="J1947" s="179" t="inlineStr">
        <is>
          <t>ITAU</t>
        </is>
      </c>
      <c r="K1947" s="179" t="inlineStr">
        <is>
          <t>A IDEAL</t>
        </is>
      </c>
    </row>
    <row r="1948" hidden="1" s="180">
      <c r="A1948" s="17" t="n">
        <v>45735</v>
      </c>
      <c r="B1948" s="179" t="inlineStr">
        <is>
          <t>CONTRATO INFORMATICA ALEX - SISTEMA / SERVIDOR  (100,00%);</t>
        </is>
      </c>
      <c r="C1948" s="8" t="n"/>
      <c r="D1948" s="8" t="n">
        <v>500</v>
      </c>
      <c r="E1948" s="8" t="n">
        <v>91134.30000000009</v>
      </c>
      <c r="F1948" s="213" t="inlineStr">
        <is>
          <t xml:space="preserve">SISTEMA / SERVIDOR </t>
        </is>
      </c>
      <c r="G1948" s="172">
        <f>YEAR(A1948)</f>
        <v/>
      </c>
      <c r="H1948" s="214">
        <f>MONTH(A1948)</f>
        <v/>
      </c>
      <c r="I1948" s="179">
        <f>INDEX(mês[],Consolidado!H1948,2)</f>
        <v/>
      </c>
      <c r="J1948" s="179" t="inlineStr">
        <is>
          <t>ITAU</t>
        </is>
      </c>
      <c r="K1948" s="179" t="inlineStr">
        <is>
          <t>A IDEAL</t>
        </is>
      </c>
    </row>
    <row r="1949" hidden="1" s="180">
      <c r="A1949" s="17" t="n">
        <v>45735</v>
      </c>
      <c r="B1949" s="179" t="inlineStr">
        <is>
          <t>REFEIÇÕES COLABORADORES - REFEIÇÕES COLABORADORES (100,00%);</t>
        </is>
      </c>
      <c r="C1949" s="8" t="n"/>
      <c r="D1949" s="8" t="n">
        <v>3766.26</v>
      </c>
      <c r="E1949" s="8" t="n">
        <v>87368.0400000001</v>
      </c>
      <c r="F1949" s="213" t="inlineStr">
        <is>
          <t>REFEIÇÕES COLABORADORES</t>
        </is>
      </c>
      <c r="G1949" s="172">
        <f>YEAR(A1949)</f>
        <v/>
      </c>
      <c r="H1949" s="214">
        <f>MONTH(A1949)</f>
        <v/>
      </c>
      <c r="I1949" s="179">
        <f>INDEX(mês[],Consolidado!H1949,2)</f>
        <v/>
      </c>
      <c r="J1949" s="179" t="inlineStr">
        <is>
          <t>ITAU</t>
        </is>
      </c>
      <c r="K1949" s="179" t="inlineStr">
        <is>
          <t>A IDEAL</t>
        </is>
      </c>
    </row>
    <row r="1950" hidden="1" s="180">
      <c r="A1950" s="17" t="n">
        <v>45735</v>
      </c>
      <c r="B1950" s="179" t="inlineStr">
        <is>
          <t>LOCAÇÃO DE RADIO PORTATIL - LOCAÇAO RADIOS DE COMUNICAÇÃO (100,00%);</t>
        </is>
      </c>
      <c r="C1950" s="8" t="n"/>
      <c r="D1950" s="8" t="n">
        <v>840</v>
      </c>
      <c r="E1950" s="8" t="n">
        <v>86528.0400000001</v>
      </c>
      <c r="F1950" s="213" t="inlineStr">
        <is>
          <t>LOCAÇAO RADIOS DE COMUNICAÇÃO</t>
        </is>
      </c>
      <c r="G1950" s="172">
        <f>YEAR(A1950)</f>
        <v/>
      </c>
      <c r="H1950" s="214">
        <f>MONTH(A1950)</f>
        <v/>
      </c>
      <c r="I1950" s="179">
        <f>INDEX(mês[],Consolidado!H1950,2)</f>
        <v/>
      </c>
      <c r="J1950" s="179" t="inlineStr">
        <is>
          <t>ITAU</t>
        </is>
      </c>
      <c r="K1950" s="179" t="inlineStr">
        <is>
          <t>A IDEAL</t>
        </is>
      </c>
    </row>
    <row r="1951" hidden="1" s="180">
      <c r="A1951" s="17" t="n">
        <v>45735</v>
      </c>
      <c r="B1951" s="179" t="inlineStr">
        <is>
          <t>PLANO DE SAÚDE REF. MÊS 03/2025 - PLANO DE SAUDE  (100,00%);</t>
        </is>
      </c>
      <c r="C1951" s="8" t="n"/>
      <c r="D1951" s="8" t="n">
        <v>1216.42</v>
      </c>
      <c r="E1951" s="8" t="n">
        <v>85311.6200000001</v>
      </c>
      <c r="F1951" s="213" t="inlineStr">
        <is>
          <t xml:space="preserve">PLANO DE SAUDE </t>
        </is>
      </c>
      <c r="G1951" s="172">
        <f>YEAR(A1951)</f>
        <v/>
      </c>
      <c r="H1951" s="214">
        <f>MONTH(A1951)</f>
        <v/>
      </c>
      <c r="I1951" s="179">
        <f>INDEX(mês[],Consolidado!H1951,2)</f>
        <v/>
      </c>
      <c r="J1951" s="179" t="inlineStr">
        <is>
          <t>ITAU</t>
        </is>
      </c>
      <c r="K1951" s="179" t="inlineStr">
        <is>
          <t>A IDEAL</t>
        </is>
      </c>
    </row>
    <row r="1952" hidden="1" s="180">
      <c r="A1952" s="17" t="n">
        <v>45735</v>
      </c>
      <c r="B1952" s="179" t="inlineStr">
        <is>
          <t>NUCLEO DE SAUDE - PIX 11.519.356/0001-52 - EXAMES  (100,00%);</t>
        </is>
      </c>
      <c r="C1952" s="8" t="n"/>
      <c r="D1952" s="8" t="n">
        <v>670.4</v>
      </c>
      <c r="E1952" s="8" t="n">
        <v>84641.2200000001</v>
      </c>
      <c r="F1952" s="213" t="inlineStr">
        <is>
          <t>EXAMES MÉDICOS</t>
        </is>
      </c>
      <c r="G1952" s="172">
        <f>YEAR(A1952)</f>
        <v/>
      </c>
      <c r="H1952" s="214">
        <f>MONTH(A1952)</f>
        <v/>
      </c>
      <c r="I1952" s="179">
        <f>INDEX(mês[],Consolidado!H1952,2)</f>
        <v/>
      </c>
      <c r="J1952" s="179" t="inlineStr">
        <is>
          <t>ITAU</t>
        </is>
      </c>
      <c r="K1952" s="179" t="inlineStr">
        <is>
          <t>A IDEAL</t>
        </is>
      </c>
    </row>
    <row r="1953" hidden="1" s="180">
      <c r="A1953" s="17" t="n">
        <v>45735</v>
      </c>
      <c r="B1953" s="179" t="inlineStr">
        <is>
          <t>COMBUSTIVEL - COMBUSTIVEL VEICULOS (17,25%);
COMBUSTIVEL EQUIPAMENTOS (82,75%);</t>
        </is>
      </c>
      <c r="C1953" s="8" t="n"/>
      <c r="D1953" s="8" t="n">
        <v>222.18</v>
      </c>
      <c r="E1953" s="8" t="n">
        <v>84419.04000000011</v>
      </c>
      <c r="F1953" s="213" t="inlineStr">
        <is>
          <t>COMBUSTIVEL VEICULOS</t>
        </is>
      </c>
      <c r="G1953" s="172">
        <f>YEAR(A1953)</f>
        <v/>
      </c>
      <c r="H1953" s="214">
        <f>MONTH(A1953)</f>
        <v/>
      </c>
      <c r="I1953" s="179">
        <f>INDEX(mês[],Consolidado!H1953,2)</f>
        <v/>
      </c>
      <c r="J1953" s="179" t="inlineStr">
        <is>
          <t>ITAU</t>
        </is>
      </c>
      <c r="K1953" s="179" t="inlineStr">
        <is>
          <t>A IDEAL</t>
        </is>
      </c>
    </row>
    <row r="1954" hidden="1" s="180">
      <c r="A1954" s="17" t="n">
        <v>45735</v>
      </c>
      <c r="B1954" s="179" t="inlineStr">
        <is>
          <t>COMBUSTIVEL - COMBUSTIVEL VEICULOS (17,25%);
COMBUSTIVEL EQUIPAMENTOS (82,75%);</t>
        </is>
      </c>
      <c r="C1954" s="8" t="n"/>
      <c r="D1954" s="8" t="n">
        <v>1065.84</v>
      </c>
      <c r="E1954" s="8" t="n">
        <v>83353.20000000011</v>
      </c>
      <c r="F1954" s="213" t="inlineStr">
        <is>
          <t>COMBUSTIVEL EQUIPAMENTOS</t>
        </is>
      </c>
      <c r="G1954" s="172">
        <f>YEAR(A1954)</f>
        <v/>
      </c>
      <c r="H1954" s="214">
        <f>MONTH(A1954)</f>
        <v/>
      </c>
      <c r="I1954" s="179">
        <f>INDEX(mês[],Consolidado!H1954,2)</f>
        <v/>
      </c>
      <c r="J1954" s="179" t="inlineStr">
        <is>
          <t>ITAU</t>
        </is>
      </c>
      <c r="K1954" s="179" t="inlineStr">
        <is>
          <t>A IDEAL</t>
        </is>
      </c>
    </row>
    <row r="1955" hidden="1" s="180">
      <c r="A1955" s="17" t="n">
        <v>45735</v>
      </c>
      <c r="B1955" s="179" t="inlineStr">
        <is>
          <t>LOCAÇÃO MUNCK - LOCAÇÃO MUNCK / GUINDASTES (100,00%);</t>
        </is>
      </c>
      <c r="C1955" s="8" t="n"/>
      <c r="D1955" s="8" t="n">
        <v>2098.36</v>
      </c>
      <c r="E1955" s="8" t="n">
        <v>81254.84000000011</v>
      </c>
      <c r="F1955" s="213" t="inlineStr">
        <is>
          <t>LOCAÇÃO MUNCK / GUINDASTES</t>
        </is>
      </c>
      <c r="G1955" s="172">
        <f>YEAR(A1955)</f>
        <v/>
      </c>
      <c r="H1955" s="214">
        <f>MONTH(A1955)</f>
        <v/>
      </c>
      <c r="I1955" s="179">
        <f>INDEX(mês[],Consolidado!H1955,2)</f>
        <v/>
      </c>
      <c r="J1955" s="179" t="inlineStr">
        <is>
          <t>ITAU</t>
        </is>
      </c>
      <c r="K1955" s="179" t="inlineStr">
        <is>
          <t>A IDEAL</t>
        </is>
      </c>
    </row>
    <row r="1956" hidden="1" s="180">
      <c r="A1956" s="17" t="n">
        <v>45735</v>
      </c>
      <c r="B1956" s="179" t="inlineStr">
        <is>
          <t>LOCAÇÃO CONTAINER REF. PERIODO 06/03 A 06/04 - LOCAÇÃO CONTAINER  (100,00%);</t>
        </is>
      </c>
      <c r="C1956" s="8" t="n"/>
      <c r="D1956" s="8" t="n">
        <v>1912.54</v>
      </c>
      <c r="E1956" s="8" t="n">
        <v>79342.3000000001</v>
      </c>
      <c r="F1956" s="213" t="inlineStr">
        <is>
          <t xml:space="preserve">LOCAÇÃO CONTAINER </t>
        </is>
      </c>
      <c r="G1956" s="172">
        <f>YEAR(A1956)</f>
        <v/>
      </c>
      <c r="H1956" s="214">
        <f>MONTH(A1956)</f>
        <v/>
      </c>
      <c r="I1956" s="179">
        <f>INDEX(mês[],Consolidado!H1956,2)</f>
        <v/>
      </c>
      <c r="J1956" s="179" t="inlineStr">
        <is>
          <t>ITAU</t>
        </is>
      </c>
      <c r="K1956" s="179" t="inlineStr">
        <is>
          <t>A IDEAL</t>
        </is>
      </c>
    </row>
    <row r="1957" hidden="1" s="180">
      <c r="A1957" s="17" t="n">
        <v>45735</v>
      </c>
      <c r="B1957" s="179" t="inlineStr">
        <is>
          <t>FRANCISCO RERISON - PIX 54.666.752/0001-15 - REFEIÇÕES COLABORADORES (100,00%);</t>
        </is>
      </c>
      <c r="C1957" s="8" t="n"/>
      <c r="D1957" s="8" t="n">
        <v>4375</v>
      </c>
      <c r="E1957" s="8" t="n">
        <v>74967.3000000001</v>
      </c>
      <c r="F1957" s="213" t="inlineStr">
        <is>
          <t>REFEIÇÕES COLABORADORES</t>
        </is>
      </c>
      <c r="G1957" s="172">
        <f>YEAR(A1957)</f>
        <v/>
      </c>
      <c r="H1957" s="214">
        <f>MONTH(A1957)</f>
        <v/>
      </c>
      <c r="I1957" s="179">
        <f>INDEX(mês[],Consolidado!H1957,2)</f>
        <v/>
      </c>
      <c r="J1957" s="179" t="inlineStr">
        <is>
          <t>ITAU</t>
        </is>
      </c>
      <c r="K1957" s="179" t="inlineStr">
        <is>
          <t>A IDEAL</t>
        </is>
      </c>
    </row>
    <row r="1958" hidden="1" s="180">
      <c r="A1958" s="17" t="n">
        <v>45735</v>
      </c>
      <c r="B1958" s="179" t="inlineStr">
        <is>
          <t>TELEMETRIA / COBLI - SERVIÇO TELEMETRIA / FADIGA (100,00%);</t>
        </is>
      </c>
      <c r="C1958" s="8" t="n"/>
      <c r="D1958" s="8" t="n">
        <v>1818.57</v>
      </c>
      <c r="E1958" s="8" t="n">
        <v>73148.7300000001</v>
      </c>
      <c r="F1958" s="213" t="inlineStr">
        <is>
          <t>SERVIÇO TELEMETRIA / FADIGA</t>
        </is>
      </c>
      <c r="G1958" s="172">
        <f>YEAR(A1958)</f>
        <v/>
      </c>
      <c r="H1958" s="214">
        <f>MONTH(A1958)</f>
        <v/>
      </c>
      <c r="I1958" s="179">
        <f>INDEX(mês[],Consolidado!H1958,2)</f>
        <v/>
      </c>
      <c r="J1958" s="179" t="inlineStr">
        <is>
          <t>ITAU</t>
        </is>
      </c>
      <c r="K1958" s="179" t="inlineStr">
        <is>
          <t>A IDEAL</t>
        </is>
      </c>
    </row>
    <row r="1959" hidden="1" s="180">
      <c r="A1959" s="17" t="n">
        <v>45735</v>
      </c>
      <c r="B1959" s="179" t="inlineStr">
        <is>
          <t>SISTEMA/SERVIDOR REF. 02/2025 - SISTEMA / SERVIDOR  (100,00%);</t>
        </is>
      </c>
      <c r="C1959" s="8" t="n"/>
      <c r="D1959" s="8" t="n">
        <v>1603.58</v>
      </c>
      <c r="E1959" s="8" t="n">
        <v>71545.1500000001</v>
      </c>
      <c r="F1959" s="213" t="inlineStr">
        <is>
          <t xml:space="preserve">SISTEMA / SERVIDOR </t>
        </is>
      </c>
      <c r="G1959" s="172">
        <f>YEAR(A1959)</f>
        <v/>
      </c>
      <c r="H1959" s="214">
        <f>MONTH(A1959)</f>
        <v/>
      </c>
      <c r="I1959" s="179">
        <f>INDEX(mês[],Consolidado!H1959,2)</f>
        <v/>
      </c>
      <c r="J1959" s="179" t="inlineStr">
        <is>
          <t>ITAU</t>
        </is>
      </c>
      <c r="K1959" s="179" t="inlineStr">
        <is>
          <t>A IDEAL</t>
        </is>
      </c>
    </row>
    <row r="1960" hidden="1" s="180">
      <c r="A1960" s="17" t="n">
        <v>45735</v>
      </c>
      <c r="B1960" s="179" t="inlineStr">
        <is>
          <t>MATERIAIS DE LIMPEZA P/ ALOJAMENTO - MATERIAIS DE LIMPEZA / HIGIENE  (100,00%);</t>
        </is>
      </c>
      <c r="C1960" s="8" t="n"/>
      <c r="D1960" s="8" t="n">
        <v>678.92</v>
      </c>
      <c r="E1960" s="8" t="n">
        <v>70866.2300000001</v>
      </c>
      <c r="F1960" s="213" t="inlineStr">
        <is>
          <t xml:space="preserve">MATERIAIS DE LIMPEZA / HIGIENE </t>
        </is>
      </c>
      <c r="G1960" s="172">
        <f>YEAR(A1960)</f>
        <v/>
      </c>
      <c r="H1960" s="214">
        <f>MONTH(A1960)</f>
        <v/>
      </c>
      <c r="I1960" s="179">
        <f>INDEX(mês[],Consolidado!H1960,2)</f>
        <v/>
      </c>
      <c r="J1960" s="179" t="inlineStr">
        <is>
          <t>ITAU</t>
        </is>
      </c>
      <c r="K1960" s="179" t="inlineStr">
        <is>
          <t>A IDEAL</t>
        </is>
      </c>
    </row>
    <row r="1961" hidden="1" s="180">
      <c r="A1961" s="17" t="n">
        <v>45735</v>
      </c>
      <c r="B1961" s="179" t="inlineStr">
        <is>
          <t>MATERIAIS DE LIMPEZA - MATERIAIS DE LIMPEZA / HIGIENE  (100,00%);</t>
        </is>
      </c>
      <c r="C1961" s="8" t="n"/>
      <c r="D1961" s="8" t="n">
        <v>180.2</v>
      </c>
      <c r="E1961" s="8" t="n">
        <v>70686.0300000001</v>
      </c>
      <c r="F1961" s="213" t="inlineStr">
        <is>
          <t xml:space="preserve">MATERIAIS DE LIMPEZA / HIGIENE </t>
        </is>
      </c>
      <c r="G1961" s="172">
        <f>YEAR(A1961)</f>
        <v/>
      </c>
      <c r="H1961" s="214">
        <f>MONTH(A1961)</f>
        <v/>
      </c>
      <c r="I1961" s="179">
        <f>INDEX(mês[],Consolidado!H1961,2)</f>
        <v/>
      </c>
      <c r="J1961" s="179" t="inlineStr">
        <is>
          <t>ITAU</t>
        </is>
      </c>
      <c r="K1961" s="179" t="inlineStr">
        <is>
          <t>A IDEAL</t>
        </is>
      </c>
    </row>
    <row r="1962" hidden="1" s="180">
      <c r="A1962" s="17" t="n">
        <v>45735</v>
      </c>
      <c r="B1962" s="179" t="inlineStr">
        <is>
          <t>LOTE 14 REF. 02/2025 - IPTU (100,00%);</t>
        </is>
      </c>
      <c r="C1962" s="8" t="n"/>
      <c r="D1962" s="8" t="n">
        <v>363.44</v>
      </c>
      <c r="E1962" s="8" t="n">
        <v>70322.5900000001</v>
      </c>
      <c r="F1962" s="213" t="inlineStr">
        <is>
          <t>IPTU</t>
        </is>
      </c>
      <c r="G1962" s="172">
        <f>YEAR(A1962)</f>
        <v/>
      </c>
      <c r="H1962" s="214">
        <f>MONTH(A1962)</f>
        <v/>
      </c>
      <c r="I1962" s="179">
        <f>INDEX(mês[],Consolidado!H1962,2)</f>
        <v/>
      </c>
      <c r="J1962" s="179" t="inlineStr">
        <is>
          <t>ITAU</t>
        </is>
      </c>
      <c r="K1962" s="179" t="inlineStr">
        <is>
          <t>A IDEAL</t>
        </is>
      </c>
    </row>
    <row r="1963" hidden="1" s="180">
      <c r="A1963" s="17" t="n">
        <v>45735</v>
      </c>
      <c r="B1963" s="179" t="inlineStr">
        <is>
          <t>AUTO POSTO VITÓRIA RÉGIA - PIX 04.157.583/0001-10 - COMBUSTIVEL VEICULOS (100,00%);</t>
        </is>
      </c>
      <c r="C1963" s="8" t="n"/>
      <c r="D1963" s="8" t="n">
        <v>941.04</v>
      </c>
      <c r="E1963" s="8" t="n">
        <v>69381.5500000001</v>
      </c>
      <c r="F1963" s="213" t="inlineStr">
        <is>
          <t>COMBUSTIVEL VEICULOS</t>
        </is>
      </c>
      <c r="G1963" s="172">
        <f>YEAR(A1963)</f>
        <v/>
      </c>
      <c r="H1963" s="214">
        <f>MONTH(A1963)</f>
        <v/>
      </c>
      <c r="I1963" s="179">
        <f>INDEX(mês[],Consolidado!H1963,2)</f>
        <v/>
      </c>
      <c r="J1963" s="179" t="inlineStr">
        <is>
          <t>ITAU</t>
        </is>
      </c>
      <c r="K1963" s="179" t="inlineStr">
        <is>
          <t>A IDEAL</t>
        </is>
      </c>
    </row>
    <row r="1964" hidden="1" s="180">
      <c r="A1964" s="17" t="n">
        <v>45735</v>
      </c>
      <c r="B1964" s="179" t="inlineStr">
        <is>
          <t>TRANSPORTE COLABORADORES REF. 02/2025 - TRANSPORTE DE COLABORADORES  (100,00%);</t>
        </is>
      </c>
      <c r="C1964" s="8" t="n"/>
      <c r="D1964" s="8" t="n">
        <v>2737.38</v>
      </c>
      <c r="E1964" s="8" t="n">
        <v>66644.1700000001</v>
      </c>
      <c r="F1964" s="213" t="inlineStr">
        <is>
          <t xml:space="preserve">TRANSPORTE DE COLABORADORES </t>
        </is>
      </c>
      <c r="G1964" s="172">
        <f>YEAR(A1964)</f>
        <v/>
      </c>
      <c r="H1964" s="214">
        <f>MONTH(A1964)</f>
        <v/>
      </c>
      <c r="I1964" s="179">
        <f>INDEX(mês[],Consolidado!H1964,2)</f>
        <v/>
      </c>
      <c r="J1964" s="179" t="inlineStr">
        <is>
          <t>ITAU</t>
        </is>
      </c>
      <c r="K1964" s="179" t="inlineStr">
        <is>
          <t>A IDEAL</t>
        </is>
      </c>
    </row>
    <row r="1965" hidden="1" s="180">
      <c r="A1965" s="17" t="n">
        <v>45735</v>
      </c>
      <c r="B1965" s="179" t="inlineStr">
        <is>
          <t>RESTAURANTE MARINA - PIX 50.531.065/0001-31 - REFEIÇÕES COLABORADORES (100,00%);</t>
        </is>
      </c>
      <c r="C1965" s="8" t="n"/>
      <c r="D1965" s="8" t="n">
        <v>2762</v>
      </c>
      <c r="E1965" s="8" t="n">
        <v>63882.1700000001</v>
      </c>
      <c r="F1965" s="213" t="inlineStr">
        <is>
          <t>REFEIÇÕES COLABORADORES</t>
        </is>
      </c>
      <c r="G1965" s="172">
        <f>YEAR(A1965)</f>
        <v/>
      </c>
      <c r="H1965" s="214">
        <f>MONTH(A1965)</f>
        <v/>
      </c>
      <c r="I1965" s="179">
        <f>INDEX(mês[],Consolidado!H1965,2)</f>
        <v/>
      </c>
      <c r="J1965" s="179" t="inlineStr">
        <is>
          <t>ITAU</t>
        </is>
      </c>
      <c r="K1965" s="179" t="inlineStr">
        <is>
          <t>A IDEAL</t>
        </is>
      </c>
    </row>
    <row r="1966" hidden="1" s="180">
      <c r="A1966" s="17" t="n">
        <v>45735</v>
      </c>
      <c r="B1966" s="179" t="inlineStr">
        <is>
          <t>PAGAMENTO P/ SEM PARAR - PEDAGIOS  (100,00%);</t>
        </is>
      </c>
      <c r="C1966" s="8" t="n"/>
      <c r="D1966" s="8" t="n">
        <v>297</v>
      </c>
      <c r="E1966" s="8" t="n">
        <v>63585.1700000001</v>
      </c>
      <c r="F1966" s="213" t="inlineStr">
        <is>
          <t xml:space="preserve">PEDAGIOS </t>
        </is>
      </c>
      <c r="G1966" s="172">
        <f>YEAR(A1966)</f>
        <v/>
      </c>
      <c r="H1966" s="214">
        <f>MONTH(A1966)</f>
        <v/>
      </c>
      <c r="I1966" s="179">
        <f>INDEX(mês[],Consolidado!H1966,2)</f>
        <v/>
      </c>
      <c r="J1966" s="179" t="inlineStr">
        <is>
          <t>ITAU</t>
        </is>
      </c>
      <c r="K1966" s="179" t="inlineStr">
        <is>
          <t>A IDEAL</t>
        </is>
      </c>
    </row>
    <row r="1967" hidden="1" s="180">
      <c r="A1967" s="17" t="n">
        <v>45735</v>
      </c>
      <c r="B1967" s="179" t="inlineStr">
        <is>
          <t>LOTE 15 REF. 02/2025 - IPTU (100,00%);</t>
        </is>
      </c>
      <c r="C1967" s="8" t="n"/>
      <c r="D1967" s="8" t="n">
        <v>158.95</v>
      </c>
      <c r="E1967" s="8" t="n">
        <v>63426.2200000001</v>
      </c>
      <c r="F1967" s="213" t="inlineStr">
        <is>
          <t>IPTU</t>
        </is>
      </c>
      <c r="G1967" s="172">
        <f>YEAR(A1967)</f>
        <v/>
      </c>
      <c r="H1967" s="214">
        <f>MONTH(A1967)</f>
        <v/>
      </c>
      <c r="I1967" s="179">
        <f>INDEX(mês[],Consolidado!H1967,2)</f>
        <v/>
      </c>
      <c r="J1967" s="179" t="inlineStr">
        <is>
          <t>ITAU</t>
        </is>
      </c>
      <c r="K1967" s="179" t="inlineStr">
        <is>
          <t>A IDEAL</t>
        </is>
      </c>
    </row>
    <row r="1968" hidden="1" s="180">
      <c r="A1968" s="17" t="n">
        <v>45735</v>
      </c>
      <c r="B1968" s="179" t="inlineStr">
        <is>
          <t>LOTE 16 REF. 02/2025 - IPTU (100,00%);</t>
        </is>
      </c>
      <c r="C1968" s="8" t="n"/>
      <c r="D1968" s="8" t="n">
        <v>145.29</v>
      </c>
      <c r="E1968" s="8" t="n">
        <v>63280.9300000001</v>
      </c>
      <c r="F1968" s="213" t="inlineStr">
        <is>
          <t>IPTU</t>
        </is>
      </c>
      <c r="G1968" s="172">
        <f>YEAR(A1968)</f>
        <v/>
      </c>
      <c r="H1968" s="214">
        <f>MONTH(A1968)</f>
        <v/>
      </c>
      <c r="I1968" s="179">
        <f>INDEX(mês[],Consolidado!H1968,2)</f>
        <v/>
      </c>
      <c r="J1968" s="179" t="inlineStr">
        <is>
          <t>ITAU</t>
        </is>
      </c>
      <c r="K1968" s="179" t="inlineStr">
        <is>
          <t>A IDEAL</t>
        </is>
      </c>
    </row>
    <row r="1969" hidden="1" s="180">
      <c r="A1969" s="17" t="n">
        <v>45735</v>
      </c>
      <c r="B1969" s="179" t="inlineStr">
        <is>
          <t>MANOEL PIRES SANTANA - PIX (98) 9 8407-6318 - REFEIÇÕES COLABORADORES (100,00%);</t>
        </is>
      </c>
      <c r="C1969" s="8" t="n"/>
      <c r="D1969" s="8" t="n">
        <v>1104</v>
      </c>
      <c r="E1969" s="8" t="n">
        <v>62176.9300000001</v>
      </c>
      <c r="F1969" s="213" t="inlineStr">
        <is>
          <t>REFEIÇÕES COLABORADORES</t>
        </is>
      </c>
      <c r="G1969" s="172">
        <f>YEAR(A1969)</f>
        <v/>
      </c>
      <c r="H1969" s="214">
        <f>MONTH(A1969)</f>
        <v/>
      </c>
      <c r="I1969" s="179">
        <f>INDEX(mês[],Consolidado!H1969,2)</f>
        <v/>
      </c>
      <c r="J1969" s="179" t="inlineStr">
        <is>
          <t>ITAU</t>
        </is>
      </c>
      <c r="K1969" s="179" t="inlineStr">
        <is>
          <t>A IDEAL</t>
        </is>
      </c>
    </row>
    <row r="1970" hidden="1" s="180">
      <c r="A1970" s="17" t="n">
        <v>45735</v>
      </c>
      <c r="B1970" s="179" t="inlineStr">
        <is>
          <t>LOTE 17 REF. 02/2025 - IPTU (100,00%);</t>
        </is>
      </c>
      <c r="C1970" s="8" t="n"/>
      <c r="D1970" s="8" t="n">
        <v>286.25</v>
      </c>
      <c r="E1970" s="8" t="n">
        <v>61890.6800000001</v>
      </c>
      <c r="F1970" s="213" t="inlineStr">
        <is>
          <t>IPTU</t>
        </is>
      </c>
      <c r="G1970" s="172">
        <f>YEAR(A1970)</f>
        <v/>
      </c>
      <c r="H1970" s="214">
        <f>MONTH(A1970)</f>
        <v/>
      </c>
      <c r="I1970" s="179">
        <f>INDEX(mês[],Consolidado!H1970,2)</f>
        <v/>
      </c>
      <c r="J1970" s="179" t="inlineStr">
        <is>
          <t>ITAU</t>
        </is>
      </c>
      <c r="K1970" s="179" t="inlineStr">
        <is>
          <t>A IDEAL</t>
        </is>
      </c>
    </row>
    <row r="1971" hidden="1" s="180">
      <c r="A1971" s="17" t="n">
        <v>45735</v>
      </c>
      <c r="B1971" s="179" t="inlineStr">
        <is>
          <t>ARTHUR RODRIGUES SEIDEMAN - PIX (64) 9 9302-3866 - TRANSPORTE DE COLABORADORES  (100,00%);</t>
        </is>
      </c>
      <c r="C1971" s="8" t="n"/>
      <c r="D1971" s="8" t="n">
        <v>2470.01</v>
      </c>
      <c r="E1971" s="8" t="n">
        <v>59420.6700000001</v>
      </c>
      <c r="F1971" s="213" t="inlineStr">
        <is>
          <t xml:space="preserve">TRANSPORTE DE COLABORADORES </t>
        </is>
      </c>
      <c r="G1971" s="172">
        <f>YEAR(A1971)</f>
        <v/>
      </c>
      <c r="H1971" s="214">
        <f>MONTH(A1971)</f>
        <v/>
      </c>
      <c r="I1971" s="179">
        <f>INDEX(mês[],Consolidado!H1971,2)</f>
        <v/>
      </c>
      <c r="J1971" s="179" t="inlineStr">
        <is>
          <t>ITAU</t>
        </is>
      </c>
      <c r="K1971" s="179" t="inlineStr">
        <is>
          <t>A IDEAL</t>
        </is>
      </c>
    </row>
    <row r="1972" hidden="1" s="180">
      <c r="A1972" s="17" t="n">
        <v>45735</v>
      </c>
      <c r="B1972" s="179" t="inlineStr">
        <is>
          <t>MANOEL PIRES SANTANA - PIX (98) 9 8407-6318 - REFEIÇÕES COLABORADORES (100,00%);</t>
        </is>
      </c>
      <c r="C1972" s="8" t="n"/>
      <c r="D1972" s="8" t="n">
        <v>2346</v>
      </c>
      <c r="E1972" s="8" t="n">
        <v>57074.6700000001</v>
      </c>
      <c r="F1972" s="213" t="inlineStr">
        <is>
          <t>REFEIÇÕES COLABORADORES</t>
        </is>
      </c>
      <c r="G1972" s="172">
        <f>YEAR(A1972)</f>
        <v/>
      </c>
      <c r="H1972" s="214">
        <f>MONTH(A1972)</f>
        <v/>
      </c>
      <c r="I1972" s="179">
        <f>INDEX(mês[],Consolidado!H1972,2)</f>
        <v/>
      </c>
      <c r="J1972" s="179" t="inlineStr">
        <is>
          <t>ITAU</t>
        </is>
      </c>
      <c r="K1972" s="179" t="inlineStr">
        <is>
          <t>A IDEAL</t>
        </is>
      </c>
    </row>
    <row r="1973" hidden="1" s="180">
      <c r="A1973" s="17" t="n">
        <v>45735</v>
      </c>
      <c r="B1973" s="179" t="inlineStr">
        <is>
          <t>HORAS EXTRAS EXTRAORDINARIAS - SALARIO (100,00%);</t>
        </is>
      </c>
      <c r="C1973" s="8" t="n"/>
      <c r="D1973" s="8" t="n">
        <v>86.16</v>
      </c>
      <c r="E1973" s="8" t="n">
        <v>56988.5100000001</v>
      </c>
      <c r="F1973" s="213" t="inlineStr">
        <is>
          <t>SALARIO</t>
        </is>
      </c>
      <c r="G1973" s="172">
        <f>YEAR(A1973)</f>
        <v/>
      </c>
      <c r="H1973" s="214">
        <f>MONTH(A1973)</f>
        <v/>
      </c>
      <c r="I1973" s="179">
        <f>INDEX(mês[],Consolidado!H1973,2)</f>
        <v/>
      </c>
      <c r="J1973" s="179" t="inlineStr">
        <is>
          <t>ITAU</t>
        </is>
      </c>
      <c r="K1973" s="179" t="inlineStr">
        <is>
          <t>A IDEAL</t>
        </is>
      </c>
    </row>
    <row r="1974" hidden="1" s="180">
      <c r="A1974" s="17" t="n">
        <v>45735</v>
      </c>
      <c r="B1974" s="179" t="inlineStr">
        <is>
          <t>SERGIO CPF 006.626.551-76 - FRETE TRANSPORTADORA (100,00%);</t>
        </is>
      </c>
      <c r="C1974" s="8" t="n"/>
      <c r="D1974" s="8" t="n">
        <v>450</v>
      </c>
      <c r="E1974" s="8" t="n">
        <v>56538.5100000001</v>
      </c>
      <c r="F1974" s="213" t="inlineStr">
        <is>
          <t>FRETE TRANSPORTADORA</t>
        </is>
      </c>
      <c r="G1974" s="172">
        <f>YEAR(A1974)</f>
        <v/>
      </c>
      <c r="H1974" s="214">
        <f>MONTH(A1974)</f>
        <v/>
      </c>
      <c r="I1974" s="179">
        <f>INDEX(mês[],Consolidado!H1974,2)</f>
        <v/>
      </c>
      <c r="J1974" s="179" t="inlineStr">
        <is>
          <t>ITAU</t>
        </is>
      </c>
      <c r="K1974" s="179" t="inlineStr">
        <is>
          <t>A IDEAL</t>
        </is>
      </c>
    </row>
    <row r="1975" hidden="1" s="180">
      <c r="A1975" s="17" t="n">
        <v>45735</v>
      </c>
      <c r="B1975" s="179" t="inlineStr">
        <is>
          <t>PEDAGIOS - PEDAGIOS  (100,00%);</t>
        </is>
      </c>
      <c r="C1975" s="8" t="n"/>
      <c r="D1975" s="8" t="n">
        <v>80</v>
      </c>
      <c r="E1975" s="8" t="n">
        <v>56458.5100000001</v>
      </c>
      <c r="F1975" s="213" t="inlineStr">
        <is>
          <t xml:space="preserve">PEDAGIOS </t>
        </is>
      </c>
      <c r="G1975" s="172">
        <f>YEAR(A1975)</f>
        <v/>
      </c>
      <c r="H1975" s="214">
        <f>MONTH(A1975)</f>
        <v/>
      </c>
      <c r="I1975" s="179">
        <f>INDEX(mês[],Consolidado!H1975,2)</f>
        <v/>
      </c>
      <c r="J1975" s="179" t="inlineStr">
        <is>
          <t>ITAU</t>
        </is>
      </c>
      <c r="K1975" s="179" t="inlineStr">
        <is>
          <t>A IDEAL</t>
        </is>
      </c>
    </row>
    <row r="1976" hidden="1" s="180">
      <c r="A1976" s="17" t="n">
        <v>45735</v>
      </c>
      <c r="B1976" s="179" t="inlineStr">
        <is>
          <t>MANUTENÇÃO VEÍCULO - CORREIA DOBLO - MANUTENÇÃO/PEÇAS  VEICULOS (100,00%);</t>
        </is>
      </c>
      <c r="C1976" s="8" t="n"/>
      <c r="D1976" s="8" t="n">
        <v>50</v>
      </c>
      <c r="E1976" s="8" t="n">
        <v>56408.5100000001</v>
      </c>
      <c r="F1976" s="213" t="inlineStr">
        <is>
          <t>MANUTENÇÃO/PEÇAS  VEICULOS</t>
        </is>
      </c>
      <c r="G1976" s="172">
        <f>YEAR(A1976)</f>
        <v/>
      </c>
      <c r="H1976" s="214">
        <f>MONTH(A1976)</f>
        <v/>
      </c>
      <c r="I1976" s="179">
        <f>INDEX(mês[],Consolidado!H1976,2)</f>
        <v/>
      </c>
      <c r="J1976" s="179" t="inlineStr">
        <is>
          <t>ITAU</t>
        </is>
      </c>
      <c r="K1976" s="179" t="inlineStr">
        <is>
          <t>A IDEAL</t>
        </is>
      </c>
    </row>
    <row r="1977" hidden="1" s="180">
      <c r="A1977" s="17" t="n">
        <v>45735</v>
      </c>
      <c r="B1977" s="179" t="inlineStr">
        <is>
          <t>PINTURA PARACHOQUE ÔNIBUS IVECO - MANUTENÇÃO/PEÇAS  VEICULOS (100,00%);</t>
        </is>
      </c>
      <c r="C1977" s="8" t="n"/>
      <c r="D1977" s="8" t="n">
        <v>450</v>
      </c>
      <c r="E1977" s="8" t="n">
        <v>55958.5100000001</v>
      </c>
      <c r="F1977" s="213" t="inlineStr">
        <is>
          <t>MANUTENÇÃO/PEÇAS  VEICULOS</t>
        </is>
      </c>
      <c r="G1977" s="172">
        <f>YEAR(A1977)</f>
        <v/>
      </c>
      <c r="H1977" s="214">
        <f>MONTH(A1977)</f>
        <v/>
      </c>
      <c r="I1977" s="179">
        <f>INDEX(mês[],Consolidado!H1977,2)</f>
        <v/>
      </c>
      <c r="J1977" s="179" t="inlineStr">
        <is>
          <t>ITAU</t>
        </is>
      </c>
      <c r="K1977" s="179" t="inlineStr">
        <is>
          <t>A IDEAL</t>
        </is>
      </c>
    </row>
    <row r="1978" hidden="1" s="180">
      <c r="A1978" s="17" t="n">
        <v>45735</v>
      </c>
      <c r="B1978" s="179" t="inlineStr">
        <is>
          <t>HONEMBERG MAGALHÃES - PIX 884.630.601-53 - MANUTENÇÃO/PEÇAS  VEICULOS (100,00%);</t>
        </is>
      </c>
      <c r="C1978" s="8" t="n"/>
      <c r="D1978" s="8" t="n">
        <v>1850</v>
      </c>
      <c r="E1978" s="8" t="n">
        <v>54108.5100000001</v>
      </c>
      <c r="F1978" s="213" t="inlineStr">
        <is>
          <t>MANUTENÇÃO/PEÇAS  VEICULOS</t>
        </is>
      </c>
      <c r="G1978" s="172">
        <f>YEAR(A1978)</f>
        <v/>
      </c>
      <c r="H1978" s="214">
        <f>MONTH(A1978)</f>
        <v/>
      </c>
      <c r="I1978" s="179">
        <f>INDEX(mês[],Consolidado!H1978,2)</f>
        <v/>
      </c>
      <c r="J1978" s="179" t="inlineStr">
        <is>
          <t>ITAU</t>
        </is>
      </c>
      <c r="K1978" s="179" t="inlineStr">
        <is>
          <t>A IDEAL</t>
        </is>
      </c>
    </row>
    <row r="1979" hidden="1" s="180">
      <c r="A1979" s="17" t="n">
        <v>45735</v>
      </c>
      <c r="B1979" s="179" t="inlineStr">
        <is>
          <t>EPIS - MACACÃO SANEAM. - EPIS (100,00%);</t>
        </is>
      </c>
      <c r="C1979" s="8" t="n"/>
      <c r="D1979" s="8" t="n">
        <v>238.49</v>
      </c>
      <c r="E1979" s="8" t="n">
        <v>53870.0200000001</v>
      </c>
      <c r="F1979" s="213" t="inlineStr">
        <is>
          <t>EPIS</t>
        </is>
      </c>
      <c r="G1979" s="172">
        <f>YEAR(A1979)</f>
        <v/>
      </c>
      <c r="H1979" s="214">
        <f>MONTH(A1979)</f>
        <v/>
      </c>
      <c r="I1979" s="179">
        <f>INDEX(mês[],Consolidado!H1979,2)</f>
        <v/>
      </c>
      <c r="J1979" s="179" t="inlineStr">
        <is>
          <t>ITAU</t>
        </is>
      </c>
      <c r="K1979" s="179" t="inlineStr">
        <is>
          <t>A IDEAL</t>
        </is>
      </c>
    </row>
    <row r="1980" hidden="1" s="180">
      <c r="A1980" s="17" t="n">
        <v>45735</v>
      </c>
      <c r="B1980" s="179" t="inlineStr">
        <is>
          <t>COMBUSTIVEL RANGER GILVAN - COMBUSTIVEL VEICULOS (100,00%);</t>
        </is>
      </c>
      <c r="C1980" s="8" t="n"/>
      <c r="D1980" s="8" t="n">
        <v>456.11</v>
      </c>
      <c r="E1980" s="8" t="n">
        <v>53413.9100000001</v>
      </c>
      <c r="F1980" s="213" t="inlineStr">
        <is>
          <t>COMBUSTIVEL VEICULOS</t>
        </is>
      </c>
      <c r="G1980" s="172">
        <f>YEAR(A1980)</f>
        <v/>
      </c>
      <c r="H1980" s="214">
        <f>MONTH(A1980)</f>
        <v/>
      </c>
      <c r="I1980" s="179">
        <f>INDEX(mês[],Consolidado!H1980,2)</f>
        <v/>
      </c>
      <c r="J1980" s="179" t="inlineStr">
        <is>
          <t>ITAU</t>
        </is>
      </c>
      <c r="K1980" s="179" t="inlineStr">
        <is>
          <t>A IDEAL</t>
        </is>
      </c>
    </row>
    <row r="1981" hidden="1" s="180">
      <c r="A1981" s="17" t="n">
        <v>45735</v>
      </c>
      <c r="B1981" s="179" t="inlineStr">
        <is>
          <t>ALIMENTAÇÃO ADM - ALIMENTAÇÃO ADM (100,00%);</t>
        </is>
      </c>
      <c r="C1981" s="8" t="n"/>
      <c r="D1981" s="8" t="n">
        <v>64</v>
      </c>
      <c r="E1981" s="8" t="n">
        <v>53349.9100000001</v>
      </c>
      <c r="F1981" s="213" t="inlineStr">
        <is>
          <t>ALIMENTAÇÃO ADM</t>
        </is>
      </c>
      <c r="G1981" s="172">
        <f>YEAR(A1981)</f>
        <v/>
      </c>
      <c r="H1981" s="214">
        <f>MONTH(A1981)</f>
        <v/>
      </c>
      <c r="I1981" s="179">
        <f>INDEX(mês[],Consolidado!H1981,2)</f>
        <v/>
      </c>
      <c r="J1981" s="179" t="inlineStr">
        <is>
          <t>ITAU</t>
        </is>
      </c>
      <c r="K1981" s="179" t="inlineStr">
        <is>
          <t>A IDEAL</t>
        </is>
      </c>
    </row>
    <row r="1982" hidden="1" s="180">
      <c r="A1982" s="17" t="n">
        <v>45735</v>
      </c>
      <c r="B1982" s="179" t="inlineStr">
        <is>
          <t>MANUTENÇÃO ACESSÓRIOS FIAT STRADA QUALI TINTAS - MANUTENÇÃO/PEÇAS  VEICULOS (100,00%);</t>
        </is>
      </c>
      <c r="C1982" s="8" t="n"/>
      <c r="D1982" s="8" t="n">
        <v>500</v>
      </c>
      <c r="E1982" s="8" t="n">
        <v>52849.9100000001</v>
      </c>
      <c r="F1982" s="213" t="inlineStr">
        <is>
          <t>MANUTENÇÃO/PEÇAS  VEICULOS</t>
        </is>
      </c>
      <c r="G1982" s="172">
        <f>YEAR(A1982)</f>
        <v/>
      </c>
      <c r="H1982" s="214">
        <f>MONTH(A1982)</f>
        <v/>
      </c>
      <c r="I1982" s="179">
        <f>INDEX(mês[],Consolidado!H1982,2)</f>
        <v/>
      </c>
      <c r="J1982" s="179" t="inlineStr">
        <is>
          <t>ITAU</t>
        </is>
      </c>
      <c r="K1982" s="179" t="inlineStr">
        <is>
          <t>A IDEAL</t>
        </is>
      </c>
    </row>
    <row r="1983" hidden="1" s="180">
      <c r="A1983" s="17" t="n">
        <v>45735</v>
      </c>
      <c r="B1983" s="179" t="inlineStr">
        <is>
          <t>ROBSON BONFIM ATAIDE -  robfloresta@hotmail.com - SERVIÇO ALVARAS E LICENCIAMENTO (100,00%);</t>
        </is>
      </c>
      <c r="C1983" s="8" t="n"/>
      <c r="D1983" s="8" t="n">
        <v>200</v>
      </c>
      <c r="E1983" s="8" t="n">
        <v>52649.9100000001</v>
      </c>
      <c r="F1983" s="213" t="inlineStr">
        <is>
          <t>SERVIÇO ALVARAS E LICENCIAMENTO</t>
        </is>
      </c>
      <c r="G1983" s="172">
        <f>YEAR(A1983)</f>
        <v/>
      </c>
      <c r="H1983" s="214">
        <f>MONTH(A1983)</f>
        <v/>
      </c>
      <c r="I1983" s="179">
        <f>INDEX(mês[],Consolidado!H1983,2)</f>
        <v/>
      </c>
      <c r="J1983" s="179" t="inlineStr">
        <is>
          <t>ITAU</t>
        </is>
      </c>
      <c r="K1983" s="179" t="inlineStr">
        <is>
          <t>A IDEAL</t>
        </is>
      </c>
    </row>
    <row r="1984" hidden="1" s="180">
      <c r="A1984" s="17" t="n">
        <v>45735</v>
      </c>
      <c r="B1984" s="179" t="inlineStr">
        <is>
          <t>JATEAMENTO DE FILTRO DE AR P/ JATISTA - MANUTENÇÃO/PEÇAS MAQUINAS E EQUIPAMENTOS (100,00%);</t>
        </is>
      </c>
      <c r="C1984" s="8" t="n"/>
      <c r="D1984" s="8" t="n">
        <v>50</v>
      </c>
      <c r="E1984" s="8" t="n">
        <v>52599.9100000001</v>
      </c>
      <c r="F1984" s="213" t="inlineStr">
        <is>
          <t>MANUTENÇÃO/PEÇAS MAQUINAS E EQUIPAMENTOS</t>
        </is>
      </c>
      <c r="G1984" s="172">
        <f>YEAR(A1984)</f>
        <v/>
      </c>
      <c r="H1984" s="214">
        <f>MONTH(A1984)</f>
        <v/>
      </c>
      <c r="I1984" s="179">
        <f>INDEX(mês[],Consolidado!H1984,2)</f>
        <v/>
      </c>
      <c r="J1984" s="179" t="inlineStr">
        <is>
          <t>ITAU</t>
        </is>
      </c>
      <c r="K1984" s="179" t="inlineStr">
        <is>
          <t>A IDEAL</t>
        </is>
      </c>
    </row>
    <row r="1985" hidden="1" s="180">
      <c r="A1985" s="17" t="n">
        <v>45735</v>
      </c>
      <c r="B1985" s="179" t="inlineStr">
        <is>
          <t>LAVAGEM DO ÔNIBUS IVECO - SERVIÇO LAVA JATO (100,00%);</t>
        </is>
      </c>
      <c r="C1985" s="8" t="n"/>
      <c r="D1985" s="8" t="n">
        <v>270</v>
      </c>
      <c r="E1985" s="8" t="n">
        <v>52329.9100000001</v>
      </c>
      <c r="F1985" s="213" t="inlineStr">
        <is>
          <t>SERVIÇO LAVA JATO</t>
        </is>
      </c>
      <c r="G1985" s="172">
        <f>YEAR(A1985)</f>
        <v/>
      </c>
      <c r="H1985" s="214">
        <f>MONTH(A1985)</f>
        <v/>
      </c>
      <c r="I1985" s="179">
        <f>INDEX(mês[],Consolidado!H1985,2)</f>
        <v/>
      </c>
      <c r="J1985" s="179" t="inlineStr">
        <is>
          <t>ITAU</t>
        </is>
      </c>
      <c r="K1985" s="179" t="inlineStr">
        <is>
          <t>A IDEAL</t>
        </is>
      </c>
    </row>
    <row r="1986" hidden="1" s="180">
      <c r="A1986" s="17" t="n">
        <v>45735</v>
      </c>
      <c r="B1986" s="179" t="inlineStr">
        <is>
          <t>MOCHILAS P/ EPIS - EPIS (100,00%);</t>
        </is>
      </c>
      <c r="C1986" s="8" t="n"/>
      <c r="D1986" s="8" t="n">
        <v>1973.7</v>
      </c>
      <c r="E1986" s="8" t="n">
        <v>50356.2100000001</v>
      </c>
      <c r="F1986" s="213" t="inlineStr">
        <is>
          <t>EPIS</t>
        </is>
      </c>
      <c r="G1986" s="172">
        <f>YEAR(A1986)</f>
        <v/>
      </c>
      <c r="H1986" s="214">
        <f>MONTH(A1986)</f>
        <v/>
      </c>
      <c r="I1986" s="179">
        <f>INDEX(mês[],Consolidado!H1986,2)</f>
        <v/>
      </c>
      <c r="J1986" s="179" t="inlineStr">
        <is>
          <t>ITAU</t>
        </is>
      </c>
      <c r="K1986" s="179" t="inlineStr">
        <is>
          <t>A IDEAL</t>
        </is>
      </c>
    </row>
    <row r="1987" hidden="1" s="180">
      <c r="A1987" s="17" t="n">
        <v>45735</v>
      </c>
      <c r="B1987" s="179" t="inlineStr">
        <is>
          <t>EPIS - EPIS (100,00%);</t>
        </is>
      </c>
      <c r="C1987" s="8" t="n"/>
      <c r="D1987" s="8" t="n">
        <v>1497.5</v>
      </c>
      <c r="E1987" s="8" t="n">
        <v>48858.7100000001</v>
      </c>
      <c r="F1987" s="213" t="inlineStr">
        <is>
          <t>EPIS</t>
        </is>
      </c>
      <c r="G1987" s="172">
        <f>YEAR(A1987)</f>
        <v/>
      </c>
      <c r="H1987" s="214">
        <f>MONTH(A1987)</f>
        <v/>
      </c>
      <c r="I1987" s="179">
        <f>INDEX(mês[],Consolidado!H1987,2)</f>
        <v/>
      </c>
      <c r="J1987" s="179" t="inlineStr">
        <is>
          <t>ITAU</t>
        </is>
      </c>
      <c r="K1987" s="179" t="inlineStr">
        <is>
          <t>A IDEAL</t>
        </is>
      </c>
    </row>
    <row r="1988" hidden="1" s="180">
      <c r="A1988" s="17" t="n">
        <v>45735</v>
      </c>
      <c r="B1988" s="179" t="inlineStr">
        <is>
          <t>EXAMES - ASO REF. 02/2025 - EXAMES  (100,00%);</t>
        </is>
      </c>
      <c r="C1988" s="8" t="n"/>
      <c r="D1988" s="8" t="n">
        <v>1297.95</v>
      </c>
      <c r="E1988" s="8" t="n">
        <v>47560.7600000001</v>
      </c>
      <c r="F1988" s="213" t="inlineStr">
        <is>
          <t>EXAMES MÉDICOS</t>
        </is>
      </c>
      <c r="G1988" s="172">
        <f>YEAR(A1988)</f>
        <v/>
      </c>
      <c r="H1988" s="214">
        <f>MONTH(A1988)</f>
        <v/>
      </c>
      <c r="I1988" s="179">
        <f>INDEX(mês[],Consolidado!H1988,2)</f>
        <v/>
      </c>
      <c r="J1988" s="179" t="inlineStr">
        <is>
          <t>ITAU</t>
        </is>
      </c>
      <c r="K1988" s="179" t="inlineStr">
        <is>
          <t>A IDEAL</t>
        </is>
      </c>
    </row>
    <row r="1989" hidden="1" s="180">
      <c r="A1989" s="17" t="n">
        <v>45736</v>
      </c>
      <c r="B1989" s="179" t="inlineStr">
        <is>
          <t>BM 15 ROTINA - Recebimento de Clientes (100,00%);</t>
        </is>
      </c>
      <c r="C1989" s="8" t="n">
        <v>166932.8</v>
      </c>
      <c r="E1989" s="8" t="n">
        <v>214493.5600000001</v>
      </c>
      <c r="F1989" s="213" t="inlineStr">
        <is>
          <t>Recebimento de Clientes</t>
        </is>
      </c>
      <c r="G1989" s="172">
        <f>YEAR(A1989)</f>
        <v/>
      </c>
      <c r="H1989" s="214">
        <f>MONTH(A1989)</f>
        <v/>
      </c>
      <c r="I1989" s="179">
        <f>INDEX(mês[],Consolidado!H1989,2)</f>
        <v/>
      </c>
      <c r="J1989" s="179" t="inlineStr">
        <is>
          <t>ITAU</t>
        </is>
      </c>
      <c r="K1989" s="179" t="inlineStr">
        <is>
          <t>A IDEAL</t>
        </is>
      </c>
    </row>
    <row r="1990" hidden="1" s="180">
      <c r="A1990" s="17" t="n">
        <v>45736</v>
      </c>
      <c r="B1990" s="179" t="inlineStr">
        <is>
          <t>BM 01 SPOT MOB. U-330/550 - Recebimento de Clientes (100,00%);</t>
        </is>
      </c>
      <c r="C1990" s="8" t="n">
        <v>75654.05</v>
      </c>
      <c r="E1990" s="8" t="n">
        <v>290147.6100000001</v>
      </c>
      <c r="F1990" s="213" t="inlineStr">
        <is>
          <t>Recebimento de Clientes</t>
        </is>
      </c>
      <c r="G1990" s="172">
        <f>YEAR(A1990)</f>
        <v/>
      </c>
      <c r="H1990" s="214">
        <f>MONTH(A1990)</f>
        <v/>
      </c>
      <c r="I1990" s="179">
        <f>INDEX(mês[],Consolidado!H1990,2)</f>
        <v/>
      </c>
      <c r="J1990" s="179" t="inlineStr">
        <is>
          <t>ITAU</t>
        </is>
      </c>
      <c r="K1990" s="179" t="inlineStr">
        <is>
          <t>A IDEAL</t>
        </is>
      </c>
    </row>
    <row r="1991" hidden="1" s="180">
      <c r="A1991" s="17" t="n">
        <v>45736</v>
      </c>
      <c r="B1991" s="179" t="inlineStr">
        <is>
          <t>BM 02 SPOT U-330/550 - Recebimento de Clientes (100,00%);</t>
        </is>
      </c>
      <c r="C1991" s="8" t="n">
        <v>22398.4</v>
      </c>
      <c r="E1991" s="8" t="n">
        <v>312546.0100000001</v>
      </c>
      <c r="F1991" s="213" t="inlineStr">
        <is>
          <t>Recebimento de Clientes</t>
        </is>
      </c>
      <c r="G1991" s="172">
        <f>YEAR(A1991)</f>
        <v/>
      </c>
      <c r="H1991" s="214">
        <f>MONTH(A1991)</f>
        <v/>
      </c>
      <c r="I1991" s="179">
        <f>INDEX(mês[],Consolidado!H1991,2)</f>
        <v/>
      </c>
      <c r="J1991" s="179" t="inlineStr">
        <is>
          <t>ITAU</t>
        </is>
      </c>
      <c r="K1991" s="179" t="inlineStr">
        <is>
          <t>A IDEAL</t>
        </is>
      </c>
    </row>
    <row r="1992" hidden="1" s="180">
      <c r="A1992" s="17" t="n">
        <v>45736</v>
      </c>
      <c r="B1992" s="179" t="inlineStr">
        <is>
          <t>BM 03 SPOT U-330/550 - Recebimento de Clientes (100,00%);</t>
        </is>
      </c>
      <c r="C1992" s="8" t="n">
        <v>22398.4</v>
      </c>
      <c r="E1992" s="8" t="n">
        <v>334944.4100000001</v>
      </c>
      <c r="F1992" s="213" t="inlineStr">
        <is>
          <t>Recebimento de Clientes</t>
        </is>
      </c>
      <c r="G1992" s="172">
        <f>YEAR(A1992)</f>
        <v/>
      </c>
      <c r="H1992" s="214">
        <f>MONTH(A1992)</f>
        <v/>
      </c>
      <c r="I1992" s="179">
        <f>INDEX(mês[],Consolidado!H1992,2)</f>
        <v/>
      </c>
      <c r="J1992" s="179" t="inlineStr">
        <is>
          <t>ITAU</t>
        </is>
      </c>
      <c r="K1992" s="179" t="inlineStr">
        <is>
          <t>A IDEAL</t>
        </is>
      </c>
    </row>
    <row r="1993" hidden="1" s="180">
      <c r="A1993" s="17" t="n">
        <v>45736</v>
      </c>
      <c r="B1993" s="179" t="inlineStr">
        <is>
          <t>HONORARIOS ADVOCATICIOS REF. 02/2025 - HONORARIOS ADVOCATICIOS  (100,00%);</t>
        </is>
      </c>
      <c r="C1993" s="8" t="n"/>
      <c r="D1993" s="8" t="n">
        <v>2940</v>
      </c>
      <c r="E1993" s="8" t="n">
        <v>332004.4100000001</v>
      </c>
      <c r="F1993" s="213" t="inlineStr">
        <is>
          <t>HONORÁRIOS ADVOCATÍCIOS</t>
        </is>
      </c>
      <c r="G1993" s="172">
        <f>YEAR(A1993)</f>
        <v/>
      </c>
      <c r="H1993" s="214">
        <f>MONTH(A1993)</f>
        <v/>
      </c>
      <c r="I1993" s="179">
        <f>INDEX(mês[],Consolidado!H1993,2)</f>
        <v/>
      </c>
      <c r="J1993" s="179" t="inlineStr">
        <is>
          <t>ITAU</t>
        </is>
      </c>
      <c r="K1993" s="179" t="inlineStr">
        <is>
          <t>A IDEAL</t>
        </is>
      </c>
    </row>
    <row r="1994" hidden="1" s="180">
      <c r="A1994" s="17" t="n">
        <v>45736</v>
      </c>
      <c r="B1994" s="179" t="inlineStr">
        <is>
          <t>20.03 A 20.04 - ALUGUEL ALOJAMENTO  (100,00%);</t>
        </is>
      </c>
      <c r="C1994" s="8" t="n"/>
      <c r="D1994" s="8" t="n">
        <v>1500</v>
      </c>
      <c r="E1994" s="8" t="n">
        <v>330504.4100000001</v>
      </c>
      <c r="F1994" s="213" t="inlineStr">
        <is>
          <t xml:space="preserve">ALUGUEL ALOJAMENTO </t>
        </is>
      </c>
      <c r="G1994" s="172">
        <f>YEAR(A1994)</f>
        <v/>
      </c>
      <c r="H1994" s="214">
        <f>MONTH(A1994)</f>
        <v/>
      </c>
      <c r="I1994" s="179">
        <f>INDEX(mês[],Consolidado!H1994,2)</f>
        <v/>
      </c>
      <c r="J1994" s="179" t="inlineStr">
        <is>
          <t>ITAU</t>
        </is>
      </c>
      <c r="K1994" s="179" t="inlineStr">
        <is>
          <t>A IDEAL</t>
        </is>
      </c>
    </row>
    <row r="1995" hidden="1" s="180">
      <c r="A1995" s="17" t="n">
        <v>45736</v>
      </c>
      <c r="B1995" s="179" t="inlineStr">
        <is>
          <t>DR BRUNNA ADVOGADA ADM MES 03-2025 - HONORARIOS ADVOCATICIOS  (100,00%);</t>
        </is>
      </c>
      <c r="C1995" s="8" t="n"/>
      <c r="D1995" s="8" t="n">
        <v>3000</v>
      </c>
      <c r="E1995" s="8" t="n">
        <v>327504.4100000001</v>
      </c>
      <c r="F1995" s="213" t="inlineStr">
        <is>
          <t>HONORÁRIOS ADVOCATÍCIOS</t>
        </is>
      </c>
      <c r="G1995" s="172">
        <f>YEAR(A1995)</f>
        <v/>
      </c>
      <c r="H1995" s="214">
        <f>MONTH(A1995)</f>
        <v/>
      </c>
      <c r="I1995" s="179">
        <f>INDEX(mês[],Consolidado!H1995,2)</f>
        <v/>
      </c>
      <c r="J1995" s="179" t="inlineStr">
        <is>
          <t>ITAU</t>
        </is>
      </c>
      <c r="K1995" s="179" t="inlineStr">
        <is>
          <t>A IDEAL</t>
        </is>
      </c>
    </row>
    <row r="1996" hidden="1" s="180">
      <c r="A1996" s="17" t="n">
        <v>45736</v>
      </c>
      <c r="B1996" s="179" t="inlineStr">
        <is>
          <t>DCTF WEB REF. 02/2025 - DCTFWEB  (100,00%);</t>
        </is>
      </c>
      <c r="C1996" s="8" t="n"/>
      <c r="D1996" s="8" t="n">
        <v>125216.58</v>
      </c>
      <c r="E1996" s="8" t="n">
        <v>202287.8300000001</v>
      </c>
      <c r="F1996" s="213" t="inlineStr">
        <is>
          <t xml:space="preserve">DCTFWEB </t>
        </is>
      </c>
      <c r="G1996" s="172">
        <f>YEAR(A1996)</f>
        <v/>
      </c>
      <c r="H1996" s="214">
        <f>MONTH(A1996)</f>
        <v/>
      </c>
      <c r="I1996" s="179">
        <f>INDEX(mês[],Consolidado!H1996,2)</f>
        <v/>
      </c>
      <c r="J1996" s="179" t="inlineStr">
        <is>
          <t>ITAU</t>
        </is>
      </c>
      <c r="K1996" s="179" t="inlineStr">
        <is>
          <t>A IDEAL</t>
        </is>
      </c>
    </row>
    <row r="1997" hidden="1" s="180">
      <c r="A1997" s="17" t="n">
        <v>45736</v>
      </c>
      <c r="B1997" s="179" t="inlineStr">
        <is>
          <t>FGTS REF. 02/2025 - FGTS FUNCIONARIOS  (100,00%);</t>
        </is>
      </c>
      <c r="C1997" s="8" t="n"/>
      <c r="D1997" s="8" t="n">
        <v>39327.43</v>
      </c>
      <c r="E1997" s="8" t="n">
        <v>162960.4000000001</v>
      </c>
      <c r="F1997" s="213" t="inlineStr">
        <is>
          <t xml:space="preserve">FGTS FUNCIONARIOS </t>
        </is>
      </c>
      <c r="G1997" s="172">
        <f>YEAR(A1997)</f>
        <v/>
      </c>
      <c r="H1997" s="214">
        <f>MONTH(A1997)</f>
        <v/>
      </c>
      <c r="I1997" s="179">
        <f>INDEX(mês[],Consolidado!H1997,2)</f>
        <v/>
      </c>
      <c r="J1997" s="179" t="inlineStr">
        <is>
          <t>ITAU</t>
        </is>
      </c>
      <c r="K1997" s="179" t="inlineStr">
        <is>
          <t>A IDEAL</t>
        </is>
      </c>
    </row>
    <row r="1998" hidden="1" s="180">
      <c r="A1998" s="17" t="n">
        <v>45736</v>
      </c>
      <c r="B1998" s="179" t="inlineStr">
        <is>
          <t>ADIANTAMENTO 40% - SALARIO (100,00%);</t>
        </is>
      </c>
      <c r="C1998" s="8" t="n"/>
      <c r="D1998" s="8" t="n">
        <v>514.71</v>
      </c>
      <c r="E1998" s="8" t="n">
        <v>162445.6900000001</v>
      </c>
      <c r="F1998" s="213" t="inlineStr">
        <is>
          <t>SALARIO</t>
        </is>
      </c>
      <c r="G1998" s="172">
        <f>YEAR(A1998)</f>
        <v/>
      </c>
      <c r="H1998" s="214">
        <f>MONTH(A1998)</f>
        <v/>
      </c>
      <c r="I1998" s="179">
        <f>INDEX(mês[],Consolidado!H1998,2)</f>
        <v/>
      </c>
      <c r="J1998" s="179" t="inlineStr">
        <is>
          <t>ITAU</t>
        </is>
      </c>
      <c r="K1998" s="179" t="inlineStr">
        <is>
          <t>A IDEAL</t>
        </is>
      </c>
    </row>
    <row r="1999" hidden="1" s="180">
      <c r="A1999" s="17" t="n">
        <v>45736</v>
      </c>
      <c r="B1999" s="179" t="inlineStr">
        <is>
          <t>GABRIELLE ELIAS DE FREITAS - PIX (64) 9 9259-1215 - FRETE TRANSPORTADORA (100,00%);</t>
        </is>
      </c>
      <c r="C1999" s="8" t="n"/>
      <c r="D1999" s="8" t="n">
        <v>170</v>
      </c>
      <c r="E1999" s="8" t="n">
        <v>162275.6900000001</v>
      </c>
      <c r="F1999" s="213" t="inlineStr">
        <is>
          <t>FRETE TRANSPORTADORA</t>
        </is>
      </c>
      <c r="G1999" s="172">
        <f>YEAR(A1999)</f>
        <v/>
      </c>
      <c r="H1999" s="214">
        <f>MONTH(A1999)</f>
        <v/>
      </c>
      <c r="I1999" s="179">
        <f>INDEX(mês[],Consolidado!H1999,2)</f>
        <v/>
      </c>
      <c r="J1999" s="179" t="inlineStr">
        <is>
          <t>ITAU</t>
        </is>
      </c>
      <c r="K1999" s="179" t="inlineStr">
        <is>
          <t>A IDEAL</t>
        </is>
      </c>
    </row>
    <row r="2000" hidden="1" s="180">
      <c r="A2000" s="17" t="n">
        <v>45736</v>
      </c>
      <c r="B2000" s="179" t="inlineStr">
        <is>
          <t>CAIXA ROTATIVO REF. MÊS 03 E 04/2025 - MANUTENÇÃO/PEÇAS  VEICULOS (48,30%);
COMBUSTIVEL VEICULOS (51,70%);</t>
        </is>
      </c>
      <c r="C2000" s="8" t="n"/>
      <c r="D2000" s="8" t="n">
        <v>483</v>
      </c>
      <c r="E2000" s="8" t="n">
        <v>161792.6900000001</v>
      </c>
      <c r="F2000" s="213" t="inlineStr">
        <is>
          <t>MANUTENÇÃO/PEÇAS  VEICULOS</t>
        </is>
      </c>
      <c r="G2000" s="172">
        <f>YEAR(A2000)</f>
        <v/>
      </c>
      <c r="H2000" s="214">
        <f>MONTH(A2000)</f>
        <v/>
      </c>
      <c r="I2000" s="179">
        <f>INDEX(mês[],Consolidado!H2000,2)</f>
        <v/>
      </c>
      <c r="J2000" s="179" t="inlineStr">
        <is>
          <t>ITAU</t>
        </is>
      </c>
      <c r="K2000" s="179" t="inlineStr">
        <is>
          <t>A IDEAL</t>
        </is>
      </c>
    </row>
    <row r="2001" hidden="1" s="180">
      <c r="A2001" s="17" t="n">
        <v>45736</v>
      </c>
      <c r="B2001" s="179" t="inlineStr">
        <is>
          <t>CAIXA ROTATIVO REF. MÊS 03 E 04/2025 - MANUTENÇÃO/PEÇAS  VEICULOS (48,30%);
COMBUSTIVEL VEICULOS (51,70%);</t>
        </is>
      </c>
      <c r="C2001" s="8" t="n"/>
      <c r="D2001" s="8" t="n">
        <v>517</v>
      </c>
      <c r="E2001" s="8" t="n">
        <v>161275.6900000001</v>
      </c>
      <c r="F2001" s="213" t="inlineStr">
        <is>
          <t>COMBUSTIVEL VEICULOS</t>
        </is>
      </c>
      <c r="G2001" s="172">
        <f>YEAR(A2001)</f>
        <v/>
      </c>
      <c r="H2001" s="214">
        <f>MONTH(A2001)</f>
        <v/>
      </c>
      <c r="I2001" s="179">
        <f>INDEX(mês[],Consolidado!H2001,2)</f>
        <v/>
      </c>
      <c r="J2001" s="179" t="inlineStr">
        <is>
          <t>ITAU</t>
        </is>
      </c>
      <c r="K2001" s="179" t="inlineStr">
        <is>
          <t>A IDEAL</t>
        </is>
      </c>
    </row>
    <row r="2002" hidden="1" s="180">
      <c r="A2002" s="17" t="n">
        <v>45736</v>
      </c>
      <c r="B2002" s="179" t="inlineStr">
        <is>
          <t>TINTAS E SOLVENTES - TINTAS E SOLVENTES (100,00%);</t>
        </is>
      </c>
      <c r="C2002" s="8" t="n"/>
      <c r="D2002" s="8" t="n">
        <v>75.06</v>
      </c>
      <c r="E2002" s="8" t="n">
        <v>161200.6300000002</v>
      </c>
      <c r="F2002" s="213" t="inlineStr">
        <is>
          <t>TINTAS E SOLVENTES</t>
        </is>
      </c>
      <c r="G2002" s="172">
        <f>YEAR(A2002)</f>
        <v/>
      </c>
      <c r="H2002" s="214">
        <f>MONTH(A2002)</f>
        <v/>
      </c>
      <c r="I2002" s="179">
        <f>INDEX(mês[],Consolidado!H2002,2)</f>
        <v/>
      </c>
      <c r="J2002" s="179" t="inlineStr">
        <is>
          <t>ITAU</t>
        </is>
      </c>
      <c r="K2002" s="179" t="inlineStr">
        <is>
          <t>A IDEAL</t>
        </is>
      </c>
    </row>
    <row r="2003" hidden="1" s="180">
      <c r="A2003" s="17" t="n">
        <v>45736</v>
      </c>
      <c r="B2003" s="179" t="inlineStr">
        <is>
          <t>KIT 3 BALDES CAÇAMBAS DE PINTURA 11 LITROS - MATERIAIS DE CONSUMO EM OBRAS  (100,00%);</t>
        </is>
      </c>
      <c r="C2003" s="8" t="n"/>
      <c r="D2003" s="8" t="n">
        <v>551.58</v>
      </c>
      <c r="E2003" s="8" t="n">
        <v>160649.0500000002</v>
      </c>
      <c r="F2003" s="213" t="inlineStr">
        <is>
          <t xml:space="preserve">MATERIAIS DE CONSUMO EM OBRAS </t>
        </is>
      </c>
      <c r="G2003" s="172">
        <f>YEAR(A2003)</f>
        <v/>
      </c>
      <c r="H2003" s="214">
        <f>MONTH(A2003)</f>
        <v/>
      </c>
      <c r="I2003" s="179">
        <f>INDEX(mês[],Consolidado!H2003,2)</f>
        <v/>
      </c>
      <c r="J2003" s="179" t="inlineStr">
        <is>
          <t>ITAU</t>
        </is>
      </c>
      <c r="K2003" s="179" t="inlineStr">
        <is>
          <t>A IDEAL</t>
        </is>
      </c>
    </row>
    <row r="2004" hidden="1" s="180">
      <c r="A2004" s="17" t="n">
        <v>45736</v>
      </c>
      <c r="B2004" s="179" t="inlineStr">
        <is>
          <t>REAL BORRACHAS - PIX 18.538.446/0001-30 - MANGUEIRAS / CONEXÕES (100,00%);</t>
        </is>
      </c>
      <c r="C2004" s="8" t="n"/>
      <c r="D2004" s="8" t="n">
        <v>37</v>
      </c>
      <c r="E2004" s="8" t="n">
        <v>160612.0500000002</v>
      </c>
      <c r="F2004" s="213" t="inlineStr">
        <is>
          <t>MANGUEIRAS / CONEXÕES</t>
        </is>
      </c>
      <c r="G2004" s="172">
        <f>YEAR(A2004)</f>
        <v/>
      </c>
      <c r="H2004" s="214">
        <f>MONTH(A2004)</f>
        <v/>
      </c>
      <c r="I2004" s="179">
        <f>INDEX(mês[],Consolidado!H2004,2)</f>
        <v/>
      </c>
      <c r="J2004" s="179" t="inlineStr">
        <is>
          <t>ITAU</t>
        </is>
      </c>
      <c r="K2004" s="179" t="inlineStr">
        <is>
          <t>A IDEAL</t>
        </is>
      </c>
    </row>
    <row r="2005" hidden="1" s="180">
      <c r="A2005" s="17" t="n">
        <v>45736</v>
      </c>
      <c r="B2005" s="179" t="inlineStr">
        <is>
          <t>MATERIAL DE CONSUMO - VEDA ROSCA - MATERIAIS DE CONSUMO EM OBRAS  (100,00%);</t>
        </is>
      </c>
      <c r="C2005" s="8" t="n"/>
      <c r="D2005" s="8" t="n">
        <v>33</v>
      </c>
      <c r="E2005" s="8" t="n">
        <v>160579.0500000002</v>
      </c>
      <c r="F2005" s="213" t="inlineStr">
        <is>
          <t xml:space="preserve">MATERIAIS DE CONSUMO EM OBRAS </t>
        </is>
      </c>
      <c r="G2005" s="172">
        <f>YEAR(A2005)</f>
        <v/>
      </c>
      <c r="H2005" s="214">
        <f>MONTH(A2005)</f>
        <v/>
      </c>
      <c r="I2005" s="179">
        <f>INDEX(mês[],Consolidado!H2005,2)</f>
        <v/>
      </c>
      <c r="J2005" s="179" t="inlineStr">
        <is>
          <t>ITAU</t>
        </is>
      </c>
      <c r="K2005" s="179" t="inlineStr">
        <is>
          <t>A IDEAL</t>
        </is>
      </c>
    </row>
    <row r="2006" hidden="1" s="180">
      <c r="A2006" s="17" t="n">
        <v>45736</v>
      </c>
      <c r="B2006" s="179" t="inlineStr">
        <is>
          <t>COMBUSTÍVEL DOBLO - COMBUSTIVEL VEICULOS (100,00%);</t>
        </is>
      </c>
      <c r="C2006" s="8" t="n"/>
      <c r="D2006" s="8" t="n">
        <v>282.11</v>
      </c>
      <c r="E2006" s="8" t="n">
        <v>160296.9400000002</v>
      </c>
      <c r="F2006" s="213" t="inlineStr">
        <is>
          <t>COMBUSTIVEL VEICULOS</t>
        </is>
      </c>
      <c r="G2006" s="172">
        <f>YEAR(A2006)</f>
        <v/>
      </c>
      <c r="H2006" s="214">
        <f>MONTH(A2006)</f>
        <v/>
      </c>
      <c r="I2006" s="179">
        <f>INDEX(mês[],Consolidado!H2006,2)</f>
        <v/>
      </c>
      <c r="J2006" s="179" t="inlineStr">
        <is>
          <t>ITAU</t>
        </is>
      </c>
      <c r="K2006" s="179" t="inlineStr">
        <is>
          <t>A IDEAL</t>
        </is>
      </c>
    </row>
    <row r="2007" hidden="1" s="180">
      <c r="A2007" s="17" t="n">
        <v>45736</v>
      </c>
      <c r="B2007" s="179" t="inlineStr">
        <is>
          <t>INDUSTRIALLY ALIMENTAÇÃO - PIX 11.936.947/0001-25 - REFEIÇÕES COLABORADORES (100,00%);</t>
        </is>
      </c>
      <c r="C2007" s="8" t="n"/>
      <c r="D2007" s="8" t="n">
        <v>510</v>
      </c>
      <c r="E2007" s="8" t="n">
        <v>159786.9400000002</v>
      </c>
      <c r="F2007" s="213" t="inlineStr">
        <is>
          <t>REFEIÇÕES COLABORADORES</t>
        </is>
      </c>
      <c r="G2007" s="172">
        <f>YEAR(A2007)</f>
        <v/>
      </c>
      <c r="H2007" s="214">
        <f>MONTH(A2007)</f>
        <v/>
      </c>
      <c r="I2007" s="179">
        <f>INDEX(mês[],Consolidado!H2007,2)</f>
        <v/>
      </c>
      <c r="J2007" s="179" t="inlineStr">
        <is>
          <t>ITAU</t>
        </is>
      </c>
      <c r="K2007" s="179" t="inlineStr">
        <is>
          <t>A IDEAL</t>
        </is>
      </c>
    </row>
    <row r="2008" hidden="1" s="180">
      <c r="A2008" s="17" t="n">
        <v>45736</v>
      </c>
      <c r="B2008" s="179" t="inlineStr">
        <is>
          <t>ALIMENTAÇÃO ADM - ALIMENTAÇÃO ADM (100,00%);</t>
        </is>
      </c>
      <c r="C2008" s="8" t="n"/>
      <c r="D2008" s="8" t="n">
        <v>64</v>
      </c>
      <c r="E2008" s="8" t="n">
        <v>159722.9400000002</v>
      </c>
      <c r="F2008" s="213" t="inlineStr">
        <is>
          <t>ALIMENTAÇÃO ADM</t>
        </is>
      </c>
      <c r="G2008" s="172">
        <f>YEAR(A2008)</f>
        <v/>
      </c>
      <c r="H2008" s="214">
        <f>MONTH(A2008)</f>
        <v/>
      </c>
      <c r="I2008" s="179">
        <f>INDEX(mês[],Consolidado!H2008,2)</f>
        <v/>
      </c>
      <c r="J2008" s="179" t="inlineStr">
        <is>
          <t>ITAU</t>
        </is>
      </c>
      <c r="K2008" s="179" t="inlineStr">
        <is>
          <t>A IDEAL</t>
        </is>
      </c>
    </row>
    <row r="2009" hidden="1" s="180">
      <c r="A2009" s="17" t="n">
        <v>45736</v>
      </c>
      <c r="B2009" s="179" t="inlineStr">
        <is>
          <t>TRANSFERÊNCIA ENTRE BANCOS ITAÚ X SAFRA - Transferência entre Bancos (100,00%);</t>
        </is>
      </c>
      <c r="C2009" s="8" t="n"/>
      <c r="D2009" s="8" t="n">
        <v>36107.94</v>
      </c>
      <c r="E2009" s="8" t="n">
        <v>123615.0000000002</v>
      </c>
      <c r="F2009" s="213" t="inlineStr">
        <is>
          <t>Transferência Emitida</t>
        </is>
      </c>
      <c r="G2009" s="172">
        <f>YEAR(A2009)</f>
        <v/>
      </c>
      <c r="H2009" s="214">
        <f>MONTH(A2009)</f>
        <v/>
      </c>
      <c r="I2009" s="179">
        <f>INDEX(mês[],Consolidado!H2009,2)</f>
        <v/>
      </c>
      <c r="J2009" s="179" t="inlineStr">
        <is>
          <t>ITAU</t>
        </is>
      </c>
      <c r="K2009" s="179" t="inlineStr">
        <is>
          <t>A IDEAL</t>
        </is>
      </c>
    </row>
    <row r="2010" hidden="1" s="180">
      <c r="A2010" s="17" t="n">
        <v>45736</v>
      </c>
      <c r="B2010" s="179" t="inlineStr">
        <is>
          <t>TRANSFERÊNCIA ENTRE BANCOS ITAÚ X CEF - Transferência entre Bancos (100,00%);</t>
        </is>
      </c>
      <c r="C2010" s="8" t="n"/>
      <c r="D2010" s="8" t="n">
        <v>40000</v>
      </c>
      <c r="E2010" s="8" t="n">
        <v>83615.00000000017</v>
      </c>
      <c r="F2010" s="213" t="inlineStr">
        <is>
          <t>Transferência Emitida</t>
        </is>
      </c>
      <c r="G2010" s="172">
        <f>YEAR(A2010)</f>
        <v/>
      </c>
      <c r="H2010" s="214">
        <f>MONTH(A2010)</f>
        <v/>
      </c>
      <c r="I2010" s="179">
        <f>INDEX(mês[],Consolidado!H2010,2)</f>
        <v/>
      </c>
      <c r="J2010" s="179" t="inlineStr">
        <is>
          <t>ITAU</t>
        </is>
      </c>
      <c r="K2010" s="179" t="inlineStr">
        <is>
          <t>A IDEAL</t>
        </is>
      </c>
    </row>
    <row r="2011" hidden="1" s="180">
      <c r="A2011" s="17" t="n">
        <v>45736</v>
      </c>
      <c r="B2011" s="179" t="inlineStr">
        <is>
          <t>TRANSFERÊNCIA ENTRE BANCOS ITAÚ X SAFRA - Transferência entre Bancos (100,00%);</t>
        </is>
      </c>
      <c r="C2011" s="8" t="n"/>
      <c r="D2011" s="8" t="n">
        <v>70000</v>
      </c>
      <c r="E2011" s="8" t="n">
        <v>13615.00000000017</v>
      </c>
      <c r="F2011" s="213" t="inlineStr">
        <is>
          <t>Transferência Emitida</t>
        </is>
      </c>
      <c r="G2011" s="172">
        <f>YEAR(A2011)</f>
        <v/>
      </c>
      <c r="H2011" s="214">
        <f>MONTH(A2011)</f>
        <v/>
      </c>
      <c r="I2011" s="179">
        <f>INDEX(mês[],Consolidado!H2011,2)</f>
        <v/>
      </c>
      <c r="J2011" s="179" t="inlineStr">
        <is>
          <t>ITAU</t>
        </is>
      </c>
      <c r="K2011" s="179" t="inlineStr">
        <is>
          <t>A IDEAL</t>
        </is>
      </c>
    </row>
    <row r="2012" hidden="1" s="180">
      <c r="A2012" s="17" t="n">
        <v>45736</v>
      </c>
      <c r="B2012" s="179" t="inlineStr">
        <is>
          <t>COMPRA VEICULO HB20s 2019/2019 - COMPRA DE VEICULO  (100,00%);</t>
        </is>
      </c>
      <c r="C2012" s="8" t="n"/>
      <c r="D2012" s="8" t="n">
        <v>10000</v>
      </c>
      <c r="E2012" s="8" t="n">
        <v>3615.000000000175</v>
      </c>
      <c r="F2012" s="213" t="inlineStr">
        <is>
          <t>Compra de Veiculo</t>
        </is>
      </c>
      <c r="G2012" s="172">
        <f>YEAR(A2012)</f>
        <v/>
      </c>
      <c r="H2012" s="214">
        <f>MONTH(A2012)</f>
        <v/>
      </c>
      <c r="I2012" s="179">
        <f>INDEX(mês[],Consolidado!H2012,2)</f>
        <v/>
      </c>
      <c r="J2012" s="179" t="inlineStr">
        <is>
          <t>ITAU</t>
        </is>
      </c>
      <c r="K2012" s="179" t="inlineStr">
        <is>
          <t>A IDEAL</t>
        </is>
      </c>
    </row>
    <row r="2013" hidden="1" s="180">
      <c r="A2013" s="17" t="n">
        <v>45736</v>
      </c>
      <c r="B2013" s="179" t="inlineStr">
        <is>
          <t>80 GALÕES TINTA JOTUN MOSAIC - TINTAS E SOLVENTES (100,00%);</t>
        </is>
      </c>
      <c r="C2013" s="8" t="n"/>
      <c r="D2013" s="8" t="n">
        <v>4000</v>
      </c>
      <c r="E2013" s="8" t="n">
        <v>-384.9999999998254</v>
      </c>
      <c r="F2013" s="213" t="inlineStr">
        <is>
          <t>TINTAS E SOLVENTES</t>
        </is>
      </c>
      <c r="G2013" s="172">
        <f>YEAR(A2013)</f>
        <v/>
      </c>
      <c r="H2013" s="214">
        <f>MONTH(A2013)</f>
        <v/>
      </c>
      <c r="I2013" s="179">
        <f>INDEX(mês[],Consolidado!H2013,2)</f>
        <v/>
      </c>
      <c r="J2013" s="179" t="inlineStr">
        <is>
          <t>ITAU</t>
        </is>
      </c>
      <c r="K2013" s="179" t="inlineStr">
        <is>
          <t>A IDEAL</t>
        </is>
      </c>
    </row>
    <row r="2014" hidden="1" s="180">
      <c r="A2014" s="17" t="n">
        <v>45736</v>
      </c>
      <c r="B2014" s="179" t="inlineStr">
        <is>
          <t>PARCELAMENTO ISS PROTESTADO Nº 87278727 - PARCELAMENTO (100,00%);</t>
        </is>
      </c>
      <c r="C2014" s="8" t="n"/>
      <c r="D2014" s="8" t="n">
        <v>8927.799999999999</v>
      </c>
      <c r="E2014" s="8" t="n">
        <v>-9312.799999999825</v>
      </c>
      <c r="F2014" s="213" t="inlineStr">
        <is>
          <t xml:space="preserve">Parcelamento de Impostos Exercicio Anterior </t>
        </is>
      </c>
      <c r="G2014" s="172">
        <f>YEAR(A2014)</f>
        <v/>
      </c>
      <c r="H2014" s="214">
        <f>MONTH(A2014)</f>
        <v/>
      </c>
      <c r="I2014" s="179">
        <f>INDEX(mês[],Consolidado!H2014,2)</f>
        <v/>
      </c>
      <c r="J2014" s="179" t="inlineStr">
        <is>
          <t>ITAU</t>
        </is>
      </c>
      <c r="K2014" s="179" t="inlineStr">
        <is>
          <t>A IDEAL</t>
        </is>
      </c>
    </row>
    <row r="2015" hidden="1" s="180">
      <c r="A2015" s="17" t="n">
        <v>45736</v>
      </c>
      <c r="B2015" s="179" t="inlineStr">
        <is>
          <t>DESPESA VIAGEM VLI - PASSAGENS COLABORADORES (100,00%);</t>
        </is>
      </c>
      <c r="C2015" s="8" t="n"/>
      <c r="D2015" s="8" t="n">
        <v>300</v>
      </c>
      <c r="E2015" s="8" t="n">
        <v>-9612.799999999825</v>
      </c>
      <c r="F2015" s="213" t="inlineStr">
        <is>
          <t>PASSAGENS COLABORADORES</t>
        </is>
      </c>
      <c r="G2015" s="172">
        <f>YEAR(A2015)</f>
        <v/>
      </c>
      <c r="H2015" s="214">
        <f>MONTH(A2015)</f>
        <v/>
      </c>
      <c r="I2015" s="179">
        <f>INDEX(mês[],Consolidado!H2015,2)</f>
        <v/>
      </c>
      <c r="J2015" s="179" t="inlineStr">
        <is>
          <t>ITAU</t>
        </is>
      </c>
      <c r="K2015" s="179" t="inlineStr">
        <is>
          <t>A IDEAL</t>
        </is>
      </c>
    </row>
    <row r="2016" hidden="1" s="180">
      <c r="A2016" s="17" t="n">
        <v>45736</v>
      </c>
      <c r="B2016" s="179" t="inlineStr">
        <is>
          <t>DESPESA VIAGEM EDVALDO - REFEIÇÕES COLABORADORES (16,67%);
PASSAGENS COLABORADORES (83,33%);</t>
        </is>
      </c>
      <c r="C2016" s="8" t="n"/>
      <c r="D2016" s="8" t="n">
        <v>120.02</v>
      </c>
      <c r="E2016" s="8" t="n">
        <v>-9732.819999999825</v>
      </c>
      <c r="F2016" s="213" t="inlineStr">
        <is>
          <t>REFEIÇÕES COLABORADORES</t>
        </is>
      </c>
      <c r="G2016" s="172">
        <f>YEAR(A2016)</f>
        <v/>
      </c>
      <c r="H2016" s="214">
        <f>MONTH(A2016)</f>
        <v/>
      </c>
      <c r="I2016" s="179">
        <f>INDEX(mês[],Consolidado!H2016,2)</f>
        <v/>
      </c>
      <c r="J2016" s="179" t="inlineStr">
        <is>
          <t>ITAU</t>
        </is>
      </c>
      <c r="K2016" s="179" t="inlineStr">
        <is>
          <t>A IDEAL</t>
        </is>
      </c>
    </row>
    <row r="2017" hidden="1" s="180">
      <c r="A2017" s="17" t="n">
        <v>45736</v>
      </c>
      <c r="B2017" s="179" t="inlineStr">
        <is>
          <t>DESPESA VIAGEM EDVALDO - REFEIÇÕES COLABORADORES (16,67%);
PASSAGENS COLABORADORES (83,33%);</t>
        </is>
      </c>
      <c r="C2017" s="8" t="n"/>
      <c r="D2017" s="8" t="n">
        <v>599.98</v>
      </c>
      <c r="E2017" s="8" t="n">
        <v>-10332.79999999982</v>
      </c>
      <c r="F2017" s="213" t="inlineStr">
        <is>
          <t>PASSAGENS COLABORADORES</t>
        </is>
      </c>
      <c r="G2017" s="172">
        <f>YEAR(A2017)</f>
        <v/>
      </c>
      <c r="H2017" s="214">
        <f>MONTH(A2017)</f>
        <v/>
      </c>
      <c r="I2017" s="179">
        <f>INDEX(mês[],Consolidado!H2017,2)</f>
        <v/>
      </c>
      <c r="J2017" s="179" t="inlineStr">
        <is>
          <t>ITAU</t>
        </is>
      </c>
      <c r="K2017" s="179" t="inlineStr">
        <is>
          <t>A IDEAL</t>
        </is>
      </c>
    </row>
    <row r="2018" hidden="1" s="180">
      <c r="A2018" s="17" t="n">
        <v>45736</v>
      </c>
      <c r="B2018" s="179" t="inlineStr">
        <is>
          <t>SILAS VILIAM FELIPE - PIX 870.522.291-53 - FRETE MATERIAIS E EQUIPAMENTOS (100,00%);</t>
        </is>
      </c>
      <c r="C2018" s="8" t="n"/>
      <c r="D2018" s="8" t="n">
        <v>1500</v>
      </c>
      <c r="E2018" s="8" t="n">
        <v>-11832.79999999982</v>
      </c>
      <c r="F2018" s="213" t="inlineStr">
        <is>
          <t>FRETE MATERIAIS E EQUIPAMENTOS</t>
        </is>
      </c>
      <c r="G2018" s="172">
        <f>YEAR(A2018)</f>
        <v/>
      </c>
      <c r="H2018" s="214">
        <f>MONTH(A2018)</f>
        <v/>
      </c>
      <c r="I2018" s="179">
        <f>INDEX(mês[],Consolidado!H2018,2)</f>
        <v/>
      </c>
      <c r="J2018" s="179" t="inlineStr">
        <is>
          <t>ITAU</t>
        </is>
      </c>
      <c r="K2018" s="179" t="inlineStr">
        <is>
          <t>A IDEAL</t>
        </is>
      </c>
    </row>
    <row r="2019" hidden="1" s="180">
      <c r="A2019" s="17" t="n">
        <v>45736</v>
      </c>
      <c r="B2019" s="179" t="inlineStr">
        <is>
          <t>ADIANTAMENTO SALARIAL TAMILLYS GABRIELLY - SALARIO (100,00%);</t>
        </is>
      </c>
      <c r="C2019" s="8" t="n"/>
      <c r="D2019" s="8" t="n">
        <v>2000</v>
      </c>
      <c r="E2019" s="8" t="n">
        <v>-13832.79999999982</v>
      </c>
      <c r="F2019" s="213" t="inlineStr">
        <is>
          <t>SALARIO</t>
        </is>
      </c>
      <c r="G2019" s="172">
        <f>YEAR(A2019)</f>
        <v/>
      </c>
      <c r="H2019" s="214">
        <f>MONTH(A2019)</f>
        <v/>
      </c>
      <c r="I2019" s="179">
        <f>INDEX(mês[],Consolidado!H2019,2)</f>
        <v/>
      </c>
      <c r="J2019" s="179" t="inlineStr">
        <is>
          <t>ITAU</t>
        </is>
      </c>
      <c r="K2019" s="179" t="inlineStr">
        <is>
          <t>A IDEAL</t>
        </is>
      </c>
    </row>
    <row r="2020" hidden="1" s="180">
      <c r="A2020" s="17" t="n">
        <v>45736</v>
      </c>
      <c r="B2020" s="179" t="inlineStr">
        <is>
          <t>REFEIÇÕES COLABORADORES - REFEIÇÕES COLABORADORES (100,00%);</t>
        </is>
      </c>
      <c r="C2020" s="8" t="n"/>
      <c r="D2020" s="8" t="n">
        <v>6546.62</v>
      </c>
      <c r="E2020" s="8" t="n">
        <v>-20379.41999999982</v>
      </c>
      <c r="F2020" s="213" t="inlineStr">
        <is>
          <t>REFEIÇÕES COLABORADORES</t>
        </is>
      </c>
      <c r="G2020" s="172">
        <f>YEAR(A2020)</f>
        <v/>
      </c>
      <c r="H2020" s="214">
        <f>MONTH(A2020)</f>
        <v/>
      </c>
      <c r="I2020" s="179">
        <f>INDEX(mês[],Consolidado!H2020,2)</f>
        <v/>
      </c>
      <c r="J2020" s="179" t="inlineStr">
        <is>
          <t>ITAU</t>
        </is>
      </c>
      <c r="K2020" s="179" t="inlineStr">
        <is>
          <t>A IDEAL</t>
        </is>
      </c>
    </row>
    <row r="2021" hidden="1" s="180">
      <c r="A2021" s="17" t="n">
        <v>45737</v>
      </c>
      <c r="B2021" s="179" t="inlineStr">
        <is>
          <t>REPARCELAMENTO / CARTAO DE CREDITO - DESPESA CARTAO DE CREDITO  (100,00%);</t>
        </is>
      </c>
      <c r="C2021" s="8" t="n"/>
      <c r="D2021" s="8" t="n">
        <v>2942.71</v>
      </c>
      <c r="E2021" s="8" t="n">
        <v>-23322.12999999982</v>
      </c>
      <c r="F2021" s="213" t="inlineStr">
        <is>
          <t xml:space="preserve">Parcelamento de Impostos Exercicio Anterior </t>
        </is>
      </c>
      <c r="G2021" s="172">
        <f>YEAR(A2021)</f>
        <v/>
      </c>
      <c r="H2021" s="214">
        <f>MONTH(A2021)</f>
        <v/>
      </c>
      <c r="I2021" s="179">
        <f>INDEX(mês[],Consolidado!H2021,2)</f>
        <v/>
      </c>
      <c r="J2021" s="179" t="inlineStr">
        <is>
          <t>ITAU</t>
        </is>
      </c>
      <c r="K2021" s="179" t="inlineStr">
        <is>
          <t>A IDEAL</t>
        </is>
      </c>
    </row>
    <row r="2022" hidden="1" s="180">
      <c r="A2022" s="17" t="n">
        <v>45737</v>
      </c>
      <c r="B2022" s="179" t="inlineStr">
        <is>
          <t>CRISTYANO FRANTHESCO SANTOS SILVA - ACERTO RESCISORIOS  (100,00%);</t>
        </is>
      </c>
      <c r="C2022" s="8" t="n"/>
      <c r="D2022" s="8" t="n">
        <v>1810.91</v>
      </c>
      <c r="E2022" s="8" t="n">
        <v>-25133.03999999982</v>
      </c>
      <c r="F2022" s="213" t="inlineStr">
        <is>
          <t xml:space="preserve">ACERTO RESCISORIOS </t>
        </is>
      </c>
      <c r="G2022" s="172">
        <f>YEAR(A2022)</f>
        <v/>
      </c>
      <c r="H2022" s="214">
        <f>MONTH(A2022)</f>
        <v/>
      </c>
      <c r="I2022" s="179">
        <f>INDEX(mês[],Consolidado!H2022,2)</f>
        <v/>
      </c>
      <c r="J2022" s="179" t="inlineStr">
        <is>
          <t>ITAU</t>
        </is>
      </c>
      <c r="K2022" s="179" t="inlineStr">
        <is>
          <t>A IDEAL</t>
        </is>
      </c>
    </row>
    <row r="2023" hidden="1" s="180">
      <c r="A2023" s="17" t="n">
        <v>45737</v>
      </c>
      <c r="B2023" s="179" t="inlineStr">
        <is>
          <t>CRISTYANO FRANTHESCO SANTOS SILVA - FGTS FUNCIONARIOS  (100,00%);</t>
        </is>
      </c>
      <c r="C2023" s="8" t="n"/>
      <c r="D2023" s="8" t="n">
        <v>91.41</v>
      </c>
      <c r="E2023" s="8" t="n">
        <v>-25224.44999999982</v>
      </c>
      <c r="F2023" s="213" t="inlineStr">
        <is>
          <t xml:space="preserve">FGTS FUNCIONARIOS </t>
        </is>
      </c>
      <c r="G2023" s="172">
        <f>YEAR(A2023)</f>
        <v/>
      </c>
      <c r="H2023" s="214">
        <f>MONTH(A2023)</f>
        <v/>
      </c>
      <c r="I2023" s="179">
        <f>INDEX(mês[],Consolidado!H2023,2)</f>
        <v/>
      </c>
      <c r="J2023" s="179" t="inlineStr">
        <is>
          <t>ITAU</t>
        </is>
      </c>
      <c r="K2023" s="179" t="inlineStr">
        <is>
          <t>A IDEAL</t>
        </is>
      </c>
    </row>
    <row r="2024" hidden="1" s="180">
      <c r="A2024" s="17" t="n">
        <v>45737</v>
      </c>
      <c r="B2024" s="179" t="inlineStr">
        <is>
          <t>REFEIÇÃO COLABORADOR ERIVALDO NUNES - REFEIÇÕES COLABORADORES (100,00%);</t>
        </is>
      </c>
      <c r="C2024" s="8" t="n"/>
      <c r="D2024" s="8" t="n">
        <v>352.5</v>
      </c>
      <c r="E2024" s="8" t="n">
        <v>-25576.94999999982</v>
      </c>
      <c r="F2024" s="213" t="inlineStr">
        <is>
          <t>REFEIÇÕES COLABORADORES</t>
        </is>
      </c>
      <c r="G2024" s="172">
        <f>YEAR(A2024)</f>
        <v/>
      </c>
      <c r="H2024" s="214">
        <f>MONTH(A2024)</f>
        <v/>
      </c>
      <c r="I2024" s="179">
        <f>INDEX(mês[],Consolidado!H2024,2)</f>
        <v/>
      </c>
      <c r="J2024" s="179" t="inlineStr">
        <is>
          <t>ITAU</t>
        </is>
      </c>
      <c r="K2024" s="179" t="inlineStr">
        <is>
          <t>A IDEAL</t>
        </is>
      </c>
    </row>
    <row r="2025" hidden="1" s="180">
      <c r="A2025" s="17" t="n">
        <v>45737</v>
      </c>
      <c r="B2025" s="179" t="inlineStr">
        <is>
          <t>MATERIAL DE CONSUMO - ESPANTA GATO KIT 6 - MATERIAIS DE CONSUMO EM OBRAS  (100,00%);</t>
        </is>
      </c>
      <c r="C2025" s="8" t="n"/>
      <c r="D2025" s="8" t="n">
        <v>256.75</v>
      </c>
      <c r="E2025" s="8" t="n">
        <v>-25833.69999999982</v>
      </c>
      <c r="F2025" s="213" t="inlineStr">
        <is>
          <t xml:space="preserve">MATERIAIS DE CONSUMO EM OBRAS </t>
        </is>
      </c>
      <c r="G2025" s="172">
        <f>YEAR(A2025)</f>
        <v/>
      </c>
      <c r="H2025" s="214">
        <f>MONTH(A2025)</f>
        <v/>
      </c>
      <c r="I2025" s="179">
        <f>INDEX(mês[],Consolidado!H2025,2)</f>
        <v/>
      </c>
      <c r="J2025" s="179" t="inlineStr">
        <is>
          <t>ITAU</t>
        </is>
      </c>
      <c r="K2025" s="179" t="inlineStr">
        <is>
          <t>A IDEAL</t>
        </is>
      </c>
    </row>
    <row r="2026" hidden="1" s="180">
      <c r="A2026" s="17" t="n">
        <v>45737</v>
      </c>
      <c r="B2026" s="179" t="inlineStr">
        <is>
          <t>LOCAÇÃO COMPRESSOR 03/02 A 15/03 - LOCAÇÃO COMPRESSORES (100,00%);</t>
        </is>
      </c>
      <c r="C2026" s="8" t="n"/>
      <c r="D2026" s="8" t="n">
        <v>10000</v>
      </c>
      <c r="E2026" s="8" t="n">
        <v>-35833.69999999982</v>
      </c>
      <c r="F2026" s="213" t="inlineStr">
        <is>
          <t>LOCAÇÃO COMPRESSORES</t>
        </is>
      </c>
      <c r="G2026" s="172">
        <f>YEAR(A2026)</f>
        <v/>
      </c>
      <c r="H2026" s="214">
        <f>MONTH(A2026)</f>
        <v/>
      </c>
      <c r="I2026" s="179">
        <f>INDEX(mês[],Consolidado!H2026,2)</f>
        <v/>
      </c>
      <c r="J2026" s="179" t="inlineStr">
        <is>
          <t>ITAU</t>
        </is>
      </c>
      <c r="K2026" s="179" t="inlineStr">
        <is>
          <t>A IDEAL</t>
        </is>
      </c>
    </row>
    <row r="2027" hidden="1" s="180">
      <c r="A2027" s="17" t="n">
        <v>45737</v>
      </c>
      <c r="B2027" s="179" t="inlineStr">
        <is>
          <t>TREINAMENTOS NR6 EPIs e EPCs - CURSOS / TREINAMENTOS  (100,00%);</t>
        </is>
      </c>
      <c r="C2027" s="8" t="n"/>
      <c r="D2027" s="8" t="n">
        <v>3394.05</v>
      </c>
      <c r="E2027" s="8" t="n">
        <v>-39227.74999999983</v>
      </c>
      <c r="F2027" s="213" t="inlineStr">
        <is>
          <t xml:space="preserve">CURSOS / TREINAMENTOS </t>
        </is>
      </c>
      <c r="G2027" s="172">
        <f>YEAR(A2027)</f>
        <v/>
      </c>
      <c r="H2027" s="214">
        <f>MONTH(A2027)</f>
        <v/>
      </c>
      <c r="I2027" s="179">
        <f>INDEX(mês[],Consolidado!H2027,2)</f>
        <v/>
      </c>
      <c r="J2027" s="179" t="inlineStr">
        <is>
          <t>ITAU</t>
        </is>
      </c>
      <c r="K2027" s="179" t="inlineStr">
        <is>
          <t>A IDEAL</t>
        </is>
      </c>
    </row>
    <row r="2028" hidden="1" s="180">
      <c r="A2028" s="17" t="n">
        <v>45737</v>
      </c>
      <c r="B2028" s="179" t="inlineStr">
        <is>
          <t>MUNCK GIGANTAO EUROCHEM X SERRA - LOCAÇÃO MUNCK / GUINDASTES (100,00%);</t>
        </is>
      </c>
      <c r="C2028" s="8" t="n"/>
      <c r="D2028" s="8" t="n">
        <v>1000</v>
      </c>
      <c r="E2028" s="8" t="n">
        <v>-40227.74999999983</v>
      </c>
      <c r="F2028" s="213" t="inlineStr">
        <is>
          <t>LOCAÇÃO MUNCK / GUINDASTES</t>
        </is>
      </c>
      <c r="G2028" s="172">
        <f>YEAR(A2028)</f>
        <v/>
      </c>
      <c r="H2028" s="214">
        <f>MONTH(A2028)</f>
        <v/>
      </c>
      <c r="I2028" s="179">
        <f>INDEX(mês[],Consolidado!H2028,2)</f>
        <v/>
      </c>
      <c r="J2028" s="179" t="inlineStr">
        <is>
          <t>ITAU</t>
        </is>
      </c>
      <c r="K2028" s="179" t="inlineStr">
        <is>
          <t>A IDEAL</t>
        </is>
      </c>
    </row>
    <row r="2029" hidden="1" s="180">
      <c r="A2029" s="17" t="n">
        <v>45737</v>
      </c>
      <c r="B2029" s="179" t="inlineStr">
        <is>
          <t>EDIVALDO PEREIRA DE ARAUJO 34 9 9907-1602 - TRANSPORTE DE COLABORADORES  (100,00%);</t>
        </is>
      </c>
      <c r="C2029" s="8" t="n"/>
      <c r="D2029" s="8" t="n">
        <v>610</v>
      </c>
      <c r="E2029" s="8" t="n">
        <v>-40837.74999999983</v>
      </c>
      <c r="F2029" s="213" t="inlineStr">
        <is>
          <t xml:space="preserve">TRANSPORTE DE COLABORADORES </t>
        </is>
      </c>
      <c r="G2029" s="172">
        <f>YEAR(A2029)</f>
        <v/>
      </c>
      <c r="H2029" s="214">
        <f>MONTH(A2029)</f>
        <v/>
      </c>
      <c r="I2029" s="179">
        <f>INDEX(mês[],Consolidado!H2029,2)</f>
        <v/>
      </c>
      <c r="J2029" s="179" t="inlineStr">
        <is>
          <t>ITAU</t>
        </is>
      </c>
      <c r="K2029" s="179" t="inlineStr">
        <is>
          <t>A IDEAL</t>
        </is>
      </c>
    </row>
    <row r="2030" hidden="1" s="180">
      <c r="A2030" s="17" t="n">
        <v>45737</v>
      </c>
      <c r="B2030" s="179" t="inlineStr">
        <is>
          <t>TROCA DE PNEUS FIAT TORO - MANUTENÇÃO/PEÇAS  VEICULOS (100,00%);</t>
        </is>
      </c>
      <c r="C2030" s="8" t="n"/>
      <c r="D2030" s="8" t="n">
        <v>130</v>
      </c>
      <c r="E2030" s="8" t="n">
        <v>-40967.74999999983</v>
      </c>
      <c r="F2030" s="213" t="inlineStr">
        <is>
          <t>MANUTENÇÃO/PEÇAS  VEICULOS</t>
        </is>
      </c>
      <c r="G2030" s="172">
        <f>YEAR(A2030)</f>
        <v/>
      </c>
      <c r="H2030" s="214">
        <f>MONTH(A2030)</f>
        <v/>
      </c>
      <c r="I2030" s="179">
        <f>INDEX(mês[],Consolidado!H2030,2)</f>
        <v/>
      </c>
      <c r="J2030" s="179" t="inlineStr">
        <is>
          <t>ITAU</t>
        </is>
      </c>
      <c r="K2030" s="179" t="inlineStr">
        <is>
          <t>A IDEAL</t>
        </is>
      </c>
    </row>
    <row r="2031" hidden="1" s="180">
      <c r="A2031" s="17" t="n">
        <v>45737</v>
      </c>
      <c r="B2031" s="179" t="inlineStr">
        <is>
          <t>UBER MOACIR - SERVIÇO MOTOBOY / UBER  (100,00%);</t>
        </is>
      </c>
      <c r="C2031" s="8" t="n"/>
      <c r="D2031" s="8" t="n">
        <v>50</v>
      </c>
      <c r="E2031" s="8" t="n">
        <v>-41017.74999999983</v>
      </c>
      <c r="F2031" s="213" t="inlineStr">
        <is>
          <t xml:space="preserve">SERVIÇO MOTOBOY / UBER </t>
        </is>
      </c>
      <c r="G2031" s="172">
        <f>YEAR(A2031)</f>
        <v/>
      </c>
      <c r="H2031" s="214">
        <f>MONTH(A2031)</f>
        <v/>
      </c>
      <c r="I2031" s="179">
        <f>INDEX(mês[],Consolidado!H2031,2)</f>
        <v/>
      </c>
      <c r="J2031" s="179" t="inlineStr">
        <is>
          <t>ITAU</t>
        </is>
      </c>
      <c r="K2031" s="179" t="inlineStr">
        <is>
          <t>A IDEAL</t>
        </is>
      </c>
    </row>
    <row r="2032" hidden="1" s="180">
      <c r="A2032" s="17" t="n">
        <v>45737</v>
      </c>
      <c r="B2032" s="179" t="inlineStr">
        <is>
          <t>1759 - ISS RETIDO NA FONTE (ESPONTANEO) - ISS  (100,00%);</t>
        </is>
      </c>
      <c r="C2032" s="8" t="n"/>
      <c r="D2032" s="8" t="n">
        <v>1648.1</v>
      </c>
      <c r="E2032" s="8" t="n">
        <v>-42665.84999999982</v>
      </c>
      <c r="F2032" s="213" t="inlineStr">
        <is>
          <t xml:space="preserve">ISS </t>
        </is>
      </c>
      <c r="G2032" s="172">
        <f>YEAR(A2032)</f>
        <v/>
      </c>
      <c r="H2032" s="214">
        <f>MONTH(A2032)</f>
        <v/>
      </c>
      <c r="I2032" s="179">
        <f>INDEX(mês[],Consolidado!H2032,2)</f>
        <v/>
      </c>
      <c r="J2032" s="179" t="inlineStr">
        <is>
          <t>ITAU</t>
        </is>
      </c>
      <c r="K2032" s="179" t="inlineStr">
        <is>
          <t>A IDEAL</t>
        </is>
      </c>
    </row>
    <row r="2033" hidden="1" s="180">
      <c r="A2033" s="17" t="n">
        <v>45737</v>
      </c>
      <c r="B2033" s="179" t="inlineStr">
        <is>
          <t>1708 - ISS PRÓPRIO (INSTANTÂNEO) - ISS  (100,00%);</t>
        </is>
      </c>
      <c r="C2033" s="8" t="n"/>
      <c r="D2033" s="8" t="n">
        <v>20450.06</v>
      </c>
      <c r="E2033" s="8" t="n">
        <v>-63115.90999999983</v>
      </c>
      <c r="F2033" s="213" t="inlineStr">
        <is>
          <t xml:space="preserve">ISS </t>
        </is>
      </c>
      <c r="G2033" s="172">
        <f>YEAR(A2033)</f>
        <v/>
      </c>
      <c r="H2033" s="214">
        <f>MONTH(A2033)</f>
        <v/>
      </c>
      <c r="I2033" s="179">
        <f>INDEX(mês[],Consolidado!H2033,2)</f>
        <v/>
      </c>
      <c r="J2033" s="179" t="inlineStr">
        <is>
          <t>ITAU</t>
        </is>
      </c>
      <c r="K2033" s="179" t="inlineStr">
        <is>
          <t>A IDEAL</t>
        </is>
      </c>
    </row>
    <row r="2034" hidden="1" s="180">
      <c r="A2034" s="17" t="n">
        <v>45737</v>
      </c>
      <c r="B2034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4" s="8" t="n"/>
      <c r="D2034" s="8" t="n">
        <v>199.93</v>
      </c>
      <c r="E2034" s="8" t="n">
        <v>-63315.83999999983</v>
      </c>
      <c r="F2034" s="213" t="inlineStr">
        <is>
          <t>SERVIÇO LAVA JATO</t>
        </is>
      </c>
      <c r="G2034" s="172">
        <f>YEAR(A2034)</f>
        <v/>
      </c>
      <c r="H2034" s="214">
        <f>MONTH(A2034)</f>
        <v/>
      </c>
      <c r="I2034" s="179">
        <f>INDEX(mês[],Consolidado!H2034,2)</f>
        <v/>
      </c>
      <c r="J2034" s="179" t="inlineStr">
        <is>
          <t>ITAU</t>
        </is>
      </c>
      <c r="K2034" s="179" t="inlineStr">
        <is>
          <t>A IDEAL</t>
        </is>
      </c>
    </row>
    <row r="2035" hidden="1" s="180">
      <c r="A2035" s="17" t="n">
        <v>45737</v>
      </c>
      <c r="B2035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5" s="8" t="n"/>
      <c r="D2035" s="8" t="n">
        <v>959.9</v>
      </c>
      <c r="E2035" s="8" t="n">
        <v>-64275.73999999983</v>
      </c>
      <c r="F2035" s="213" t="inlineStr">
        <is>
          <t>MANUTENÇÃO/PEÇAS  VEICULOS</t>
        </is>
      </c>
      <c r="G2035" s="172">
        <f>YEAR(A2035)</f>
        <v/>
      </c>
      <c r="H2035" s="214">
        <f>MONTH(A2035)</f>
        <v/>
      </c>
      <c r="I2035" s="179">
        <f>INDEX(mês[],Consolidado!H2035,2)</f>
        <v/>
      </c>
      <c r="J2035" s="179" t="inlineStr">
        <is>
          <t>ITAU</t>
        </is>
      </c>
      <c r="K2035" s="179" t="inlineStr">
        <is>
          <t>A IDEAL</t>
        </is>
      </c>
    </row>
    <row r="2036" hidden="1" s="180">
      <c r="A2036" s="17" t="n">
        <v>45737</v>
      </c>
      <c r="B2036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6" s="8" t="n"/>
      <c r="D2036" s="8" t="n">
        <v>30.09</v>
      </c>
      <c r="E2036" s="8" t="n">
        <v>-64305.82999999983</v>
      </c>
      <c r="F2036" s="213" t="inlineStr">
        <is>
          <t>REFEIÇÕES COLABORADORES</t>
        </is>
      </c>
      <c r="G2036" s="172">
        <f>YEAR(A2036)</f>
        <v/>
      </c>
      <c r="H2036" s="214">
        <f>MONTH(A2036)</f>
        <v/>
      </c>
      <c r="I2036" s="179">
        <f>INDEX(mês[],Consolidado!H2036,2)</f>
        <v/>
      </c>
      <c r="J2036" s="179" t="inlineStr">
        <is>
          <t>ITAU</t>
        </is>
      </c>
      <c r="K2036" s="179" t="inlineStr">
        <is>
          <t>A IDEAL</t>
        </is>
      </c>
    </row>
    <row r="2037" hidden="1" s="180">
      <c r="A2037" s="17" t="n">
        <v>45737</v>
      </c>
      <c r="B2037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7" s="8" t="n"/>
      <c r="D2037" s="8" t="n">
        <v>110.77</v>
      </c>
      <c r="E2037" s="8" t="n">
        <v>-64416.59999999982</v>
      </c>
      <c r="F2037" s="213" t="inlineStr">
        <is>
          <t xml:space="preserve">MATERIAS DE ESCRITORIO / PAPELARIA </t>
        </is>
      </c>
      <c r="G2037" s="172">
        <f>YEAR(A2037)</f>
        <v/>
      </c>
      <c r="H2037" s="214">
        <f>MONTH(A2037)</f>
        <v/>
      </c>
      <c r="I2037" s="179">
        <f>INDEX(mês[],Consolidado!H2037,2)</f>
        <v/>
      </c>
      <c r="J2037" s="179" t="inlineStr">
        <is>
          <t>ITAU</t>
        </is>
      </c>
      <c r="K2037" s="179" t="inlineStr">
        <is>
          <t>A IDEAL</t>
        </is>
      </c>
    </row>
    <row r="2038" hidden="1" s="180">
      <c r="A2038" s="17" t="n">
        <v>45737</v>
      </c>
      <c r="B2038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8" s="8" t="n"/>
      <c r="D2038" s="8" t="n">
        <v>387.56</v>
      </c>
      <c r="E2038" s="8" t="n">
        <v>-64804.15999999982</v>
      </c>
      <c r="F2038" s="213" t="inlineStr">
        <is>
          <t>EPIS</t>
        </is>
      </c>
      <c r="G2038" s="172">
        <f>YEAR(A2038)</f>
        <v/>
      </c>
      <c r="H2038" s="214">
        <f>MONTH(A2038)</f>
        <v/>
      </c>
      <c r="I2038" s="179">
        <f>INDEX(mês[],Consolidado!H2038,2)</f>
        <v/>
      </c>
      <c r="J2038" s="179" t="inlineStr">
        <is>
          <t>ITAU</t>
        </is>
      </c>
      <c r="K2038" s="179" t="inlineStr">
        <is>
          <t>A IDEAL</t>
        </is>
      </c>
    </row>
    <row r="2039" hidden="1" s="180">
      <c r="A2039" s="17" t="n">
        <v>45737</v>
      </c>
      <c r="B2039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9" s="8" t="n"/>
      <c r="D2039" s="8" t="n">
        <v>508.83</v>
      </c>
      <c r="E2039" s="8" t="n">
        <v>-65312.98999999982</v>
      </c>
      <c r="F2039" s="213" t="inlineStr">
        <is>
          <t xml:space="preserve">MATERIAIS DE CONSUMO EM OBRAS </t>
        </is>
      </c>
      <c r="G2039" s="172">
        <f>YEAR(A2039)</f>
        <v/>
      </c>
      <c r="H2039" s="214">
        <f>MONTH(A2039)</f>
        <v/>
      </c>
      <c r="I2039" s="179">
        <f>INDEX(mês[],Consolidado!H2039,2)</f>
        <v/>
      </c>
      <c r="J2039" s="179" t="inlineStr">
        <is>
          <t>ITAU</t>
        </is>
      </c>
      <c r="K2039" s="179" t="inlineStr">
        <is>
          <t>A IDEAL</t>
        </is>
      </c>
    </row>
    <row r="2040" hidden="1" s="180">
      <c r="A2040" s="17" t="n">
        <v>45737</v>
      </c>
      <c r="B2040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0" s="8" t="n"/>
      <c r="D2040" s="8" t="n">
        <v>876.76</v>
      </c>
      <c r="E2040" s="8" t="n">
        <v>-66189.74999999983</v>
      </c>
      <c r="F2040" s="213" t="inlineStr">
        <is>
          <t xml:space="preserve">MATERIAS DE ESCRITORIO / PAPELARIA </t>
        </is>
      </c>
      <c r="G2040" s="172">
        <f>YEAR(A2040)</f>
        <v/>
      </c>
      <c r="H2040" s="214">
        <f>MONTH(A2040)</f>
        <v/>
      </c>
      <c r="I2040" s="179">
        <f>INDEX(mês[],Consolidado!H2040,2)</f>
        <v/>
      </c>
      <c r="J2040" s="179" t="inlineStr">
        <is>
          <t>ITAU</t>
        </is>
      </c>
      <c r="K2040" s="179" t="inlineStr">
        <is>
          <t>A IDEAL</t>
        </is>
      </c>
    </row>
    <row r="2041" hidden="1" s="180">
      <c r="A2041" s="17" t="n">
        <v>45737</v>
      </c>
      <c r="B2041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1" s="8" t="n"/>
      <c r="D2041" s="8" t="n">
        <v>293.94</v>
      </c>
      <c r="E2041" s="8" t="n">
        <v>-66483.68999999983</v>
      </c>
      <c r="F2041" s="213" t="inlineStr">
        <is>
          <t>EPIS</t>
        </is>
      </c>
      <c r="G2041" s="172">
        <f>YEAR(A2041)</f>
        <v/>
      </c>
      <c r="H2041" s="214">
        <f>MONTH(A2041)</f>
        <v/>
      </c>
      <c r="I2041" s="179">
        <f>INDEX(mês[],Consolidado!H2041,2)</f>
        <v/>
      </c>
      <c r="J2041" s="179" t="inlineStr">
        <is>
          <t>ITAU</t>
        </is>
      </c>
      <c r="K2041" s="179" t="inlineStr">
        <is>
          <t>A IDEAL</t>
        </is>
      </c>
    </row>
    <row r="2042" hidden="1" s="180">
      <c r="A2042" s="17" t="n">
        <v>45737</v>
      </c>
      <c r="B2042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2" s="8" t="n"/>
      <c r="D2042" s="8" t="n">
        <v>382.38</v>
      </c>
      <c r="E2042" s="8" t="n">
        <v>-66866.06999999983</v>
      </c>
      <c r="F2042" s="213" t="inlineStr">
        <is>
          <t xml:space="preserve">CURSOS / TREINAMENTOS </t>
        </is>
      </c>
      <c r="G2042" s="172">
        <f>YEAR(A2042)</f>
        <v/>
      </c>
      <c r="H2042" s="214">
        <f>MONTH(A2042)</f>
        <v/>
      </c>
      <c r="I2042" s="179">
        <f>INDEX(mês[],Consolidado!H2042,2)</f>
        <v/>
      </c>
      <c r="J2042" s="179" t="inlineStr">
        <is>
          <t>ITAU</t>
        </is>
      </c>
      <c r="K2042" s="179" t="inlineStr">
        <is>
          <t>A IDEAL</t>
        </is>
      </c>
    </row>
    <row r="2043" hidden="1" s="180">
      <c r="A2043" s="17" t="n">
        <v>45737</v>
      </c>
      <c r="B2043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3" s="8" t="n"/>
      <c r="D2043" s="8" t="n">
        <v>190.03</v>
      </c>
      <c r="E2043" s="8" t="n">
        <v>-67056.09999999983</v>
      </c>
      <c r="F2043" s="213" t="inlineStr">
        <is>
          <t>MANUTENÇÃO/PEÇAS MAQUINAS E EQUIPAMENTOS</t>
        </is>
      </c>
      <c r="G2043" s="172">
        <f>YEAR(A2043)</f>
        <v/>
      </c>
      <c r="H2043" s="214">
        <f>MONTH(A2043)</f>
        <v/>
      </c>
      <c r="I2043" s="179">
        <f>INDEX(mês[],Consolidado!H2043,2)</f>
        <v/>
      </c>
      <c r="J2043" s="179" t="inlineStr">
        <is>
          <t>ITAU</t>
        </is>
      </c>
      <c r="K2043" s="179" t="inlineStr">
        <is>
          <t>A IDEAL</t>
        </is>
      </c>
    </row>
    <row r="2044" hidden="1" s="180">
      <c r="A2044" s="17" t="n">
        <v>45737</v>
      </c>
      <c r="B2044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4" s="8" t="n"/>
      <c r="D2044" s="8" t="n">
        <v>263.93</v>
      </c>
      <c r="E2044" s="8" t="n">
        <v>-67320.02999999982</v>
      </c>
      <c r="F2044" s="213" t="inlineStr">
        <is>
          <t xml:space="preserve">INTERNET OBRAS </t>
        </is>
      </c>
      <c r="G2044" s="172">
        <f>YEAR(A2044)</f>
        <v/>
      </c>
      <c r="H2044" s="214">
        <f>MONTH(A2044)</f>
        <v/>
      </c>
      <c r="I2044" s="179">
        <f>INDEX(mês[],Consolidado!H2044,2)</f>
        <v/>
      </c>
      <c r="J2044" s="179" t="inlineStr">
        <is>
          <t>ITAU</t>
        </is>
      </c>
      <c r="K2044" s="179" t="inlineStr">
        <is>
          <t>A IDEAL</t>
        </is>
      </c>
    </row>
    <row r="2045" hidden="1" s="180">
      <c r="A2045" s="17" t="n">
        <v>45737</v>
      </c>
      <c r="B2045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5" s="8" t="n"/>
      <c r="D2045" s="8" t="n">
        <v>302.06</v>
      </c>
      <c r="E2045" s="8" t="n">
        <v>-67622.08999999982</v>
      </c>
      <c r="F2045" s="213" t="inlineStr">
        <is>
          <t xml:space="preserve">MATERIAIS DE CONSUMO EM OBRAS </t>
        </is>
      </c>
      <c r="G2045" s="172">
        <f>YEAR(A2045)</f>
        <v/>
      </c>
      <c r="H2045" s="214">
        <f>MONTH(A2045)</f>
        <v/>
      </c>
      <c r="I2045" s="179">
        <f>INDEX(mês[],Consolidado!H2045,2)</f>
        <v/>
      </c>
      <c r="J2045" s="179" t="inlineStr">
        <is>
          <t>ITAU</t>
        </is>
      </c>
      <c r="K2045" s="179" t="inlineStr">
        <is>
          <t>A IDEAL</t>
        </is>
      </c>
    </row>
    <row r="2046" hidden="1" s="180">
      <c r="A2046" s="17" t="n">
        <v>45737</v>
      </c>
      <c r="B2046" s="179" t="inlineStr">
        <is>
          <t>COMBUSTIVEL MOTO MURILO - COMBUSTIVEL VEICULOS (100,00%);</t>
        </is>
      </c>
      <c r="C2046" s="8" t="n"/>
      <c r="D2046" s="8" t="n">
        <v>30</v>
      </c>
      <c r="E2046" s="8" t="n">
        <v>-67652.08999999982</v>
      </c>
      <c r="F2046" s="213" t="inlineStr">
        <is>
          <t>COMBUSTIVEL VEICULOS</t>
        </is>
      </c>
      <c r="G2046" s="172">
        <f>YEAR(A2046)</f>
        <v/>
      </c>
      <c r="H2046" s="214">
        <f>MONTH(A2046)</f>
        <v/>
      </c>
      <c r="I2046" s="179">
        <f>INDEX(mês[],Consolidado!H2046,2)</f>
        <v/>
      </c>
      <c r="J2046" s="179" t="inlineStr">
        <is>
          <t>ITAU</t>
        </is>
      </c>
      <c r="K2046" s="179" t="inlineStr">
        <is>
          <t>A IDEAL</t>
        </is>
      </c>
    </row>
    <row r="2047" hidden="1" s="180">
      <c r="A2047" s="17" t="n">
        <v>45737</v>
      </c>
      <c r="B2047" s="179" t="inlineStr">
        <is>
          <t>TRANSFERÊNCIA ENTRE BANCOS SAFRA X ITAÚ - Transferência entre Bancos (100,00%);</t>
        </is>
      </c>
      <c r="C2047" s="8" t="n">
        <v>30672.66</v>
      </c>
      <c r="E2047" s="8">
        <f>E2046+FluxoConsol[[#This Row],[Crédito]]-FluxoConsol[[#This Row],[Débito]]</f>
        <v/>
      </c>
      <c r="F2047" s="213" t="inlineStr">
        <is>
          <t>Transferência Recebida</t>
        </is>
      </c>
      <c r="G2047" s="172">
        <f>YEAR(A2047)</f>
        <v/>
      </c>
      <c r="H2047" s="214">
        <f>MONTH(A2047)</f>
        <v/>
      </c>
      <c r="I2047" s="179">
        <f>INDEX(mês[],Consolidado!H2047,2)</f>
        <v/>
      </c>
      <c r="J2047" s="179" t="inlineStr">
        <is>
          <t>ITAU</t>
        </is>
      </c>
      <c r="K2047" s="179" t="inlineStr">
        <is>
          <t>A IDEAL</t>
        </is>
      </c>
    </row>
    <row r="2048" hidden="1" s="180">
      <c r="A2048" s="17" t="n">
        <v>45737</v>
      </c>
      <c r="B2048" s="179" t="inlineStr">
        <is>
          <t>ALIMENTAÇÃO ADM - ALIMENTAÇÃO ADM (100,00%);</t>
        </is>
      </c>
      <c r="C2048" s="8" t="n"/>
      <c r="D2048" s="8" t="n">
        <v>64</v>
      </c>
      <c r="E2048" s="8" t="n">
        <v>-37043.42999999984</v>
      </c>
      <c r="F2048" s="213" t="inlineStr">
        <is>
          <t>ALIMENTAÇÃO ADM</t>
        </is>
      </c>
      <c r="G2048" s="172">
        <f>YEAR(A2048)</f>
        <v/>
      </c>
      <c r="H2048" s="214">
        <f>MONTH(A2048)</f>
        <v/>
      </c>
      <c r="I2048" s="179">
        <f>INDEX(mês[],Consolidado!H2048,2)</f>
        <v/>
      </c>
      <c r="J2048" s="179" t="inlineStr">
        <is>
          <t>ITAU</t>
        </is>
      </c>
      <c r="K2048" s="179" t="inlineStr">
        <is>
          <t>A IDEAL</t>
        </is>
      </c>
    </row>
    <row r="2049" hidden="1" s="180">
      <c r="A2049" s="17" t="n">
        <v>45737</v>
      </c>
      <c r="B2049" s="179" t="inlineStr">
        <is>
          <t>TRANSFERÊNCIA ENTRE BANCOS SAFRA X ITAÚ - Transferência entre Bancos (100,00%);</t>
        </is>
      </c>
      <c r="C2049" s="8" t="n">
        <v>30000</v>
      </c>
      <c r="E2049" s="8" t="n">
        <v>-7043.42999999984</v>
      </c>
      <c r="F2049" s="213" t="inlineStr">
        <is>
          <t>Transferência Recebida</t>
        </is>
      </c>
      <c r="G2049" s="172">
        <f>YEAR(A2049)</f>
        <v/>
      </c>
      <c r="H2049" s="214">
        <f>MONTH(A2049)</f>
        <v/>
      </c>
      <c r="I2049" s="179">
        <f>INDEX(mês[],Consolidado!H2049,2)</f>
        <v/>
      </c>
      <c r="J2049" s="179" t="inlineStr">
        <is>
          <t>ITAU</t>
        </is>
      </c>
      <c r="K2049" s="179" t="inlineStr">
        <is>
          <t>A IDEAL</t>
        </is>
      </c>
    </row>
    <row r="2050" hidden="1" s="180">
      <c r="A2050" s="17" t="n">
        <v>45737</v>
      </c>
      <c r="B2050" s="179" t="inlineStr">
        <is>
          <t>TRANSPORTE COLABORADORES - TRANSPORTE DE COLABORADORES  (100,00%);</t>
        </is>
      </c>
      <c r="C2050" s="8" t="n"/>
      <c r="D2050" s="8" t="n">
        <v>10000</v>
      </c>
      <c r="E2050" s="8" t="n">
        <v>-17043.42999999984</v>
      </c>
      <c r="F2050" s="213" t="inlineStr">
        <is>
          <t xml:space="preserve">TRANSPORTE DE COLABORADORES </t>
        </is>
      </c>
      <c r="G2050" s="172">
        <f>YEAR(A2050)</f>
        <v/>
      </c>
      <c r="H2050" s="214">
        <f>MONTH(A2050)</f>
        <v/>
      </c>
      <c r="I2050" s="179">
        <f>INDEX(mês[],Consolidado!H2050,2)</f>
        <v/>
      </c>
      <c r="J2050" s="179" t="inlineStr">
        <is>
          <t>ITAU</t>
        </is>
      </c>
      <c r="K2050" s="179" t="inlineStr">
        <is>
          <t>A IDEAL</t>
        </is>
      </c>
    </row>
    <row r="2051" hidden="1" s="180">
      <c r="A2051" s="17" t="n">
        <v>45740</v>
      </c>
      <c r="B2051" s="179" t="inlineStr">
        <is>
          <t>FERIAS RESTANTE MURILO 10 DIAS - COPETENCIA 2024 - FERIAS  (100,00%);</t>
        </is>
      </c>
      <c r="C2051" s="8" t="n"/>
      <c r="D2051" s="8" t="n">
        <v>733</v>
      </c>
      <c r="E2051" s="8" t="n">
        <v>-17776.42999999984</v>
      </c>
      <c r="F2051" s="213" t="inlineStr">
        <is>
          <t xml:space="preserve">FERIAS </t>
        </is>
      </c>
      <c r="G2051" s="172">
        <f>YEAR(A2051)</f>
        <v/>
      </c>
      <c r="H2051" s="214">
        <f>MONTH(A2051)</f>
        <v/>
      </c>
      <c r="I2051" s="179">
        <f>INDEX(mês[],Consolidado!H2051,2)</f>
        <v/>
      </c>
      <c r="J2051" s="179" t="inlineStr">
        <is>
          <t>ITAU</t>
        </is>
      </c>
      <c r="K2051" s="179" t="inlineStr">
        <is>
          <t>A IDEAL</t>
        </is>
      </c>
    </row>
    <row r="2052" hidden="1" s="180">
      <c r="A2052" s="17" t="n">
        <v>45740</v>
      </c>
      <c r="B2052" s="179" t="inlineStr">
        <is>
          <t>HORAS EXTRAS EXTRAORDINARIAS - SALARIO (100,00%);</t>
        </is>
      </c>
      <c r="C2052" s="8" t="n"/>
      <c r="D2052" s="8" t="n">
        <v>60.31</v>
      </c>
      <c r="E2052" s="8" t="n">
        <v>-17836.73999999984</v>
      </c>
      <c r="F2052" s="213" t="inlineStr">
        <is>
          <t>SALARIO</t>
        </is>
      </c>
      <c r="G2052" s="172">
        <f>YEAR(A2052)</f>
        <v/>
      </c>
      <c r="H2052" s="214">
        <f>MONTH(A2052)</f>
        <v/>
      </c>
      <c r="I2052" s="179">
        <f>INDEX(mês[],Consolidado!H2052,2)</f>
        <v/>
      </c>
      <c r="J2052" s="179" t="inlineStr">
        <is>
          <t>ITAU</t>
        </is>
      </c>
      <c r="K2052" s="179" t="inlineStr">
        <is>
          <t>A IDEAL</t>
        </is>
      </c>
    </row>
    <row r="2053" hidden="1" s="180">
      <c r="A2053" s="17" t="n">
        <v>45740</v>
      </c>
      <c r="B2053" s="179" t="inlineStr">
        <is>
          <t>ALIMENTAÇÃO COMPLEMENTAR - REFEIÇÕES COLABORADORES (100,00%);</t>
        </is>
      </c>
      <c r="C2053" s="8" t="n"/>
      <c r="D2053" s="8" t="n">
        <v>932.5</v>
      </c>
      <c r="E2053" s="8" t="n">
        <v>-18769.23999999984</v>
      </c>
      <c r="F2053" s="213" t="inlineStr">
        <is>
          <t>REFEIÇÕES COLABORADORES</t>
        </is>
      </c>
      <c r="G2053" s="172">
        <f>YEAR(A2053)</f>
        <v/>
      </c>
      <c r="H2053" s="214">
        <f>MONTH(A2053)</f>
        <v/>
      </c>
      <c r="I2053" s="179">
        <f>INDEX(mês[],Consolidado!H2053,2)</f>
        <v/>
      </c>
      <c r="J2053" s="179" t="inlineStr">
        <is>
          <t>ITAU</t>
        </is>
      </c>
      <c r="K2053" s="179" t="inlineStr">
        <is>
          <t>A IDEAL</t>
        </is>
      </c>
    </row>
    <row r="2054" hidden="1" s="180">
      <c r="A2054" s="17" t="n">
        <v>45740</v>
      </c>
      <c r="B2054" s="179" t="inlineStr">
        <is>
          <t>DESPESAS DE VIAGEM NOVATO - PASSAGENS COLABORADORES (100,00%);</t>
        </is>
      </c>
      <c r="C2054" s="8" t="n"/>
      <c r="D2054" s="8" t="n">
        <v>210.75</v>
      </c>
      <c r="E2054" s="8" t="n">
        <v>-18979.98999999984</v>
      </c>
      <c r="F2054" s="213" t="inlineStr">
        <is>
          <t>PASSAGENS COLABORADORES</t>
        </is>
      </c>
      <c r="G2054" s="172">
        <f>YEAR(A2054)</f>
        <v/>
      </c>
      <c r="H2054" s="214">
        <f>MONTH(A2054)</f>
        <v/>
      </c>
      <c r="I2054" s="179">
        <f>INDEX(mês[],Consolidado!H2054,2)</f>
        <v/>
      </c>
      <c r="J2054" s="179" t="inlineStr">
        <is>
          <t>ITAU</t>
        </is>
      </c>
      <c r="K2054" s="179" t="inlineStr">
        <is>
          <t>A IDEAL</t>
        </is>
      </c>
    </row>
    <row r="2055" hidden="1" s="180">
      <c r="A2055" s="17" t="n">
        <v>45740</v>
      </c>
      <c r="B2055" s="179" t="inlineStr">
        <is>
          <t>MANUTENÇÃO MOTOR DE PARTIDA ONIBOS SCANIA - MANUTENÇÃO/PEÇAS  VEICULOS (100,00%);</t>
        </is>
      </c>
      <c r="C2055" s="8" t="n"/>
      <c r="D2055" s="8" t="n">
        <v>1223</v>
      </c>
      <c r="E2055" s="8" t="n">
        <v>-20202.98999999984</v>
      </c>
      <c r="F2055" s="213" t="inlineStr">
        <is>
          <t>MANUTENÇÃO/PEÇAS  VEICULOS</t>
        </is>
      </c>
      <c r="G2055" s="172">
        <f>YEAR(A2055)</f>
        <v/>
      </c>
      <c r="H2055" s="214">
        <f>MONTH(A2055)</f>
        <v/>
      </c>
      <c r="I2055" s="179">
        <f>INDEX(mês[],Consolidado!H2055,2)</f>
        <v/>
      </c>
      <c r="J2055" s="179" t="inlineStr">
        <is>
          <t>ITAU</t>
        </is>
      </c>
      <c r="K2055" s="179" t="inlineStr">
        <is>
          <t>A IDEAL</t>
        </is>
      </c>
    </row>
    <row r="2056" hidden="1" s="180">
      <c r="A2056" s="17" t="n">
        <v>45740</v>
      </c>
      <c r="B2056" s="179" t="inlineStr">
        <is>
          <t>TRANSCLARA LTDA - PIX 12.967.276/0001-22 - TRANSPORTE DE COLABORADORES  (100,00%);</t>
        </is>
      </c>
      <c r="C2056" s="8" t="n"/>
      <c r="D2056" s="8" t="n">
        <v>240</v>
      </c>
      <c r="E2056" s="8" t="n">
        <v>-20442.98999999984</v>
      </c>
      <c r="F2056" s="213" t="inlineStr">
        <is>
          <t xml:space="preserve">TRANSPORTE DE COLABORADORES </t>
        </is>
      </c>
      <c r="G2056" s="172">
        <f>YEAR(A2056)</f>
        <v/>
      </c>
      <c r="H2056" s="214">
        <f>MONTH(A2056)</f>
        <v/>
      </c>
      <c r="I2056" s="179">
        <f>INDEX(mês[],Consolidado!H2056,2)</f>
        <v/>
      </c>
      <c r="J2056" s="179" t="inlineStr">
        <is>
          <t>ITAU</t>
        </is>
      </c>
      <c r="K2056" s="179" t="inlineStr">
        <is>
          <t>A IDEAL</t>
        </is>
      </c>
    </row>
    <row r="2057" hidden="1" s="180">
      <c r="A2057" s="17" t="n">
        <v>45740</v>
      </c>
      <c r="B2057" s="179" t="inlineStr">
        <is>
          <t>ALIMENTAÇÃO ADM - ALIMENTAÇÃO ADM (100,00%);</t>
        </is>
      </c>
      <c r="C2057" s="8" t="n"/>
      <c r="D2057" s="8" t="n">
        <v>64</v>
      </c>
      <c r="E2057" s="8" t="n">
        <v>-20506.98999999984</v>
      </c>
      <c r="F2057" s="213" t="inlineStr">
        <is>
          <t>ALIMENTAÇÃO ADM</t>
        </is>
      </c>
      <c r="G2057" s="172">
        <f>YEAR(A2057)</f>
        <v/>
      </c>
      <c r="H2057" s="214">
        <f>MONTH(A2057)</f>
        <v/>
      </c>
      <c r="I2057" s="179">
        <f>INDEX(mês[],Consolidado!H2057,2)</f>
        <v/>
      </c>
      <c r="J2057" s="179" t="inlineStr">
        <is>
          <t>ITAU</t>
        </is>
      </c>
      <c r="K2057" s="179" t="inlineStr">
        <is>
          <t>A IDEAL</t>
        </is>
      </c>
    </row>
    <row r="2058" hidden="1" s="180">
      <c r="A2058" s="17" t="n">
        <v>45740</v>
      </c>
      <c r="B2058" s="179" t="inlineStr">
        <is>
          <t>SACOS P/ LIXO ADM - MATERIAIS DE LIMPEZA / HIGIENE  (100,00%);</t>
        </is>
      </c>
      <c r="C2058" s="8" t="n"/>
      <c r="D2058" s="8" t="n">
        <v>40</v>
      </c>
      <c r="E2058" s="8" t="n">
        <v>-20546.98999999984</v>
      </c>
      <c r="F2058" s="213" t="inlineStr">
        <is>
          <t xml:space="preserve">MATERIAIS DE LIMPEZA / HIGIENE </t>
        </is>
      </c>
      <c r="G2058" s="172">
        <f>YEAR(A2058)</f>
        <v/>
      </c>
      <c r="H2058" s="214">
        <f>MONTH(A2058)</f>
        <v/>
      </c>
      <c r="I2058" s="179">
        <f>INDEX(mês[],Consolidado!H2058,2)</f>
        <v/>
      </c>
      <c r="J2058" s="179" t="inlineStr">
        <is>
          <t>ITAU</t>
        </is>
      </c>
      <c r="K2058" s="179" t="inlineStr">
        <is>
          <t>A IDEAL</t>
        </is>
      </c>
    </row>
    <row r="2059" hidden="1" s="180">
      <c r="A2059" s="17" t="n">
        <v>45740</v>
      </c>
      <c r="B2059" s="179" t="inlineStr">
        <is>
          <t>COMBUSTÍVEL RANGER S10 GILVAN - COMBUSTIVEL VEICULOS (100,00%);</t>
        </is>
      </c>
      <c r="C2059" s="8" t="n"/>
      <c r="D2059" s="8" t="n">
        <v>469</v>
      </c>
      <c r="E2059" s="8" t="n">
        <v>-21015.98999999984</v>
      </c>
      <c r="F2059" s="213" t="inlineStr">
        <is>
          <t>COMBUSTIVEL VEICULOS</t>
        </is>
      </c>
      <c r="G2059" s="172">
        <f>YEAR(A2059)</f>
        <v/>
      </c>
      <c r="H2059" s="214">
        <f>MONTH(A2059)</f>
        <v/>
      </c>
      <c r="I2059" s="179">
        <f>INDEX(mês[],Consolidado!H2059,2)</f>
        <v/>
      </c>
      <c r="J2059" s="179" t="inlineStr">
        <is>
          <t>ITAU</t>
        </is>
      </c>
      <c r="K2059" s="179" t="inlineStr">
        <is>
          <t>A IDEAL</t>
        </is>
      </c>
    </row>
    <row r="2060" hidden="1" s="180">
      <c r="A2060" s="17" t="n">
        <v>45740</v>
      </c>
      <c r="B2060" s="179" t="inlineStr">
        <is>
          <t>ALIMENTAÇÃO ADM P/ TREINAMENTO - ALIMENTAÇÃO ADM (100,00%);</t>
        </is>
      </c>
      <c r="C2060" s="8" t="n"/>
      <c r="D2060" s="8" t="n">
        <v>121.26</v>
      </c>
      <c r="E2060" s="8" t="n">
        <v>-21137.24999999984</v>
      </c>
      <c r="F2060" s="213" t="inlineStr">
        <is>
          <t>ALIMENTAÇÃO ADM</t>
        </is>
      </c>
      <c r="G2060" s="172">
        <f>YEAR(A2060)</f>
        <v/>
      </c>
      <c r="H2060" s="214">
        <f>MONTH(A2060)</f>
        <v/>
      </c>
      <c r="I2060" s="179">
        <f>INDEX(mês[],Consolidado!H2060,2)</f>
        <v/>
      </c>
      <c r="J2060" s="179" t="inlineStr">
        <is>
          <t>ITAU</t>
        </is>
      </c>
      <c r="K2060" s="179" t="inlineStr">
        <is>
          <t>A IDEAL</t>
        </is>
      </c>
    </row>
    <row r="2061" hidden="1" s="180">
      <c r="A2061" s="17" t="n">
        <v>45740</v>
      </c>
      <c r="B2061" s="179" t="inlineStr">
        <is>
          <t>GARRAFA TÉRMICA - MATERIAS DE ESCRITORIO / PAPELARIA  (100,00%);</t>
        </is>
      </c>
      <c r="C2061" s="8" t="n"/>
      <c r="D2061" s="8" t="n">
        <v>97.98</v>
      </c>
      <c r="E2061" s="8" t="n">
        <v>-21235.22999999984</v>
      </c>
      <c r="F2061" s="213" t="inlineStr">
        <is>
          <t xml:space="preserve">MATERIAS DE ESCRITORIO / PAPELARIA </t>
        </is>
      </c>
      <c r="G2061" s="172">
        <f>YEAR(A2061)</f>
        <v/>
      </c>
      <c r="H2061" s="214">
        <f>MONTH(A2061)</f>
        <v/>
      </c>
      <c r="I2061" s="179">
        <f>INDEX(mês[],Consolidado!H2061,2)</f>
        <v/>
      </c>
      <c r="J2061" s="179" t="inlineStr">
        <is>
          <t>ITAU</t>
        </is>
      </c>
      <c r="K2061" s="179" t="inlineStr">
        <is>
          <t>A IDEAL</t>
        </is>
      </c>
    </row>
    <row r="2062" hidden="1" s="180">
      <c r="A2062" s="17" t="n">
        <v>45740</v>
      </c>
      <c r="B2062" s="179" t="inlineStr">
        <is>
          <t>TRANSFERÊNCIA ENTRE BANCOS SAFRA X ITAÚ - Transferência entre Bancos (100,00%);</t>
        </is>
      </c>
      <c r="C2062" s="8" t="n">
        <v>25000</v>
      </c>
      <c r="E2062" s="8" t="n">
        <v>3764.770000000161</v>
      </c>
      <c r="F2062" s="213" t="inlineStr">
        <is>
          <t>Transferência Recebida</t>
        </is>
      </c>
      <c r="G2062" s="172">
        <f>YEAR(A2062)</f>
        <v/>
      </c>
      <c r="H2062" s="214">
        <f>MONTH(A2062)</f>
        <v/>
      </c>
      <c r="I2062" s="179">
        <f>INDEX(mês[],Consolidado!H2062,2)</f>
        <v/>
      </c>
      <c r="J2062" s="179" t="inlineStr">
        <is>
          <t>ITAU</t>
        </is>
      </c>
      <c r="K2062" s="179" t="inlineStr">
        <is>
          <t>A IDEAL</t>
        </is>
      </c>
    </row>
    <row r="2063" hidden="1" s="180">
      <c r="A2063" s="17" t="n">
        <v>45740</v>
      </c>
      <c r="B2063" s="179" t="inlineStr">
        <is>
          <t>ISS RETIDO NA FONTE (PRÓPRIO) REF. 01/02 E 03/2025 - ISS  (100,00%);</t>
        </is>
      </c>
      <c r="C2063" s="8" t="n"/>
      <c r="D2063" s="8" t="n">
        <v>719.04</v>
      </c>
      <c r="E2063" s="8" t="n">
        <v>3045.730000000161</v>
      </c>
      <c r="F2063" s="213" t="inlineStr">
        <is>
          <t xml:space="preserve">ISS </t>
        </is>
      </c>
      <c r="G2063" s="172">
        <f>YEAR(A2063)</f>
        <v/>
      </c>
      <c r="H2063" s="214">
        <f>MONTH(A2063)</f>
        <v/>
      </c>
      <c r="I2063" s="179">
        <f>INDEX(mês[],Consolidado!H2063,2)</f>
        <v/>
      </c>
      <c r="J2063" s="179" t="inlineStr">
        <is>
          <t>ITAU</t>
        </is>
      </c>
      <c r="K2063" s="179" t="inlineStr">
        <is>
          <t>A IDEAL</t>
        </is>
      </c>
    </row>
    <row r="2064" hidden="1" s="180">
      <c r="A2064" s="17" t="n">
        <v>45740</v>
      </c>
      <c r="B2064" s="179" t="inlineStr">
        <is>
          <t>COLCHÃO P/ ALOJAMENTO MOSAIC PARADA - MOVEIS OBRAS  (100,00%);</t>
        </is>
      </c>
      <c r="C2064" s="8" t="n"/>
      <c r="D2064" s="8" t="n">
        <v>269</v>
      </c>
      <c r="E2064" s="8" t="n">
        <v>2776.730000000161</v>
      </c>
      <c r="F2064" s="213" t="inlineStr">
        <is>
          <t xml:space="preserve">MOVEIS OBRAS </t>
        </is>
      </c>
      <c r="G2064" s="172">
        <f>YEAR(A2064)</f>
        <v/>
      </c>
      <c r="H2064" s="214">
        <f>MONTH(A2064)</f>
        <v/>
      </c>
      <c r="I2064" s="179">
        <f>INDEX(mês[],Consolidado!H2064,2)</f>
        <v/>
      </c>
      <c r="J2064" s="179" t="inlineStr">
        <is>
          <t>ITAU</t>
        </is>
      </c>
      <c r="K2064" s="179" t="inlineStr">
        <is>
          <t>A IDEAL</t>
        </is>
      </c>
    </row>
    <row r="2065" hidden="1" s="180">
      <c r="A2065" s="17" t="n">
        <v>45740</v>
      </c>
      <c r="B2065" s="179" t="inlineStr">
        <is>
          <t>60 LUVAS ANTI-IMPACTOS - EPIS (100,00%);</t>
        </is>
      </c>
      <c r="C2065" s="8" t="n"/>
      <c r="D2065" s="8" t="n">
        <v>3000</v>
      </c>
      <c r="E2065" s="8" t="n">
        <v>-223.2699999998395</v>
      </c>
      <c r="F2065" s="213" t="inlineStr">
        <is>
          <t>EPIS</t>
        </is>
      </c>
      <c r="G2065" s="172">
        <f>YEAR(A2065)</f>
        <v/>
      </c>
      <c r="H2065" s="214">
        <f>MONTH(A2065)</f>
        <v/>
      </c>
      <c r="I2065" s="179">
        <f>INDEX(mês[],Consolidado!H2065,2)</f>
        <v/>
      </c>
      <c r="J2065" s="179" t="inlineStr">
        <is>
          <t>ITAU</t>
        </is>
      </c>
      <c r="K2065" s="179" t="inlineStr">
        <is>
          <t>A IDEAL</t>
        </is>
      </c>
    </row>
    <row r="2066" hidden="1" s="180">
      <c r="A2066" s="17" t="n">
        <v>45740</v>
      </c>
      <c r="B2066" s="179" t="inlineStr">
        <is>
          <t>03 KITS FAQUEIROS - SERVIÇO BRINDES E ACESSORIOS (100,00%);</t>
        </is>
      </c>
      <c r="C2066" s="8" t="n"/>
      <c r="D2066" s="8" t="n">
        <v>1206.9</v>
      </c>
      <c r="E2066" s="8" t="n">
        <v>-1430.16999999984</v>
      </c>
      <c r="F2066" s="213" t="inlineStr">
        <is>
          <t>SERVIÇO BRINDES E ACESSORIOS</t>
        </is>
      </c>
      <c r="G2066" s="172">
        <f>YEAR(A2066)</f>
        <v/>
      </c>
      <c r="H2066" s="214">
        <f>MONTH(A2066)</f>
        <v/>
      </c>
      <c r="I2066" s="179">
        <f>INDEX(mês[],Consolidado!H2066,2)</f>
        <v/>
      </c>
      <c r="J2066" s="179" t="inlineStr">
        <is>
          <t>ITAU</t>
        </is>
      </c>
      <c r="K2066" s="179" t="inlineStr">
        <is>
          <t>A IDEAL</t>
        </is>
      </c>
    </row>
    <row r="2067" hidden="1" s="180">
      <c r="A2067" s="17" t="n">
        <v>45740</v>
      </c>
      <c r="B2067" s="179" t="inlineStr">
        <is>
          <t>COMBUSTÍVEL ÔNIBUS IVECO - COMBUSTIVEL VEICULOS (100,00%);</t>
        </is>
      </c>
      <c r="C2067" s="8" t="n"/>
      <c r="D2067" s="8" t="n">
        <v>358.75</v>
      </c>
      <c r="E2067" s="8" t="n">
        <v>-1788.91999999984</v>
      </c>
      <c r="F2067" s="213" t="inlineStr">
        <is>
          <t>COMBUSTIVEL VEICULOS</t>
        </is>
      </c>
      <c r="G2067" s="172">
        <f>YEAR(A2067)</f>
        <v/>
      </c>
      <c r="H2067" s="214">
        <f>MONTH(A2067)</f>
        <v/>
      </c>
      <c r="I2067" s="179">
        <f>INDEX(mês[],Consolidado!H2067,2)</f>
        <v/>
      </c>
      <c r="J2067" s="179" t="inlineStr">
        <is>
          <t>ITAU</t>
        </is>
      </c>
      <c r="K2067" s="179" t="inlineStr">
        <is>
          <t>A IDEAL</t>
        </is>
      </c>
    </row>
    <row r="2068" hidden="1" s="180">
      <c r="A2068" s="17" t="n">
        <v>45740</v>
      </c>
      <c r="B2068" s="179" t="inlineStr">
        <is>
          <t>CLEVELAND C. LUCENA JR - PIX 002.178.061-71 - GUINCHO  (100,00%);</t>
        </is>
      </c>
      <c r="C2068" s="8" t="n"/>
      <c r="D2068" s="8" t="n">
        <v>200</v>
      </c>
      <c r="E2068" s="8" t="n">
        <v>-1988.91999999984</v>
      </c>
      <c r="F2068" s="213" t="inlineStr">
        <is>
          <t xml:space="preserve">GUINCHO </t>
        </is>
      </c>
      <c r="G2068" s="172">
        <f>YEAR(A2068)</f>
        <v/>
      </c>
      <c r="H2068" s="214">
        <f>MONTH(A2068)</f>
        <v/>
      </c>
      <c r="I2068" s="179">
        <f>INDEX(mês[],Consolidado!H2068,2)</f>
        <v/>
      </c>
      <c r="J2068" s="179" t="inlineStr">
        <is>
          <t>ITAU</t>
        </is>
      </c>
      <c r="K2068" s="179" t="inlineStr">
        <is>
          <t>A IDEAL</t>
        </is>
      </c>
    </row>
    <row r="2069" hidden="1" s="180">
      <c r="A2069" s="17" t="n">
        <v>45741</v>
      </c>
      <c r="B2069" s="179" t="inlineStr">
        <is>
          <t>BM 13 ROTINA FOSFATO CATALÃO ENGENHARIA - Recebimento de Clientes (100,00%);</t>
        </is>
      </c>
      <c r="C2069" s="8" t="n">
        <v>13498.82</v>
      </c>
      <c r="E2069" s="8" t="n">
        <v>11509.90000000016</v>
      </c>
      <c r="F2069" s="213" t="inlineStr">
        <is>
          <t>Recebimento de Clientes</t>
        </is>
      </c>
      <c r="G2069" s="172">
        <f>YEAR(A2069)</f>
        <v/>
      </c>
      <c r="H2069" s="214">
        <f>MONTH(A2069)</f>
        <v/>
      </c>
      <c r="I2069" s="179">
        <f>INDEX(mês[],Consolidado!H2069,2)</f>
        <v/>
      </c>
      <c r="J2069" s="179" t="inlineStr">
        <is>
          <t>ITAU</t>
        </is>
      </c>
      <c r="K2069" s="179" t="inlineStr">
        <is>
          <t>A IDEAL</t>
        </is>
      </c>
    </row>
    <row r="2070" hidden="1" s="180">
      <c r="A2070" s="17" t="n">
        <v>45741</v>
      </c>
      <c r="B2070" s="179" t="inlineStr">
        <is>
          <t>BM 18 PROJEÇÃO NIOBIO - Recebimento de Clientes (100,00%);</t>
        </is>
      </c>
      <c r="C2070" s="8" t="n">
        <v>4571.16</v>
      </c>
      <c r="E2070" s="8" t="n">
        <v>16081.06000000016</v>
      </c>
      <c r="F2070" s="213" t="inlineStr">
        <is>
          <t>Recebimento de Clientes</t>
        </is>
      </c>
      <c r="G2070" s="172">
        <f>YEAR(A2070)</f>
        <v/>
      </c>
      <c r="H2070" s="214">
        <f>MONTH(A2070)</f>
        <v/>
      </c>
      <c r="I2070" s="179">
        <f>INDEX(mês[],Consolidado!H2070,2)</f>
        <v/>
      </c>
      <c r="J2070" s="179" t="inlineStr">
        <is>
          <t>ITAU</t>
        </is>
      </c>
      <c r="K2070" s="179" t="inlineStr">
        <is>
          <t>A IDEAL</t>
        </is>
      </c>
    </row>
    <row r="2071" hidden="1" s="180">
      <c r="A2071" s="17" t="n">
        <v>45741</v>
      </c>
      <c r="B2071" s="179" t="inlineStr">
        <is>
          <t>PLANO SAÚDE REF. MÊS 03/25 - PLANO DE SAUDE  (100,00%);</t>
        </is>
      </c>
      <c r="C2071" s="8" t="n"/>
      <c r="D2071" s="8" t="n">
        <v>8350.15</v>
      </c>
      <c r="E2071" s="8" t="n">
        <v>7730.91000000016</v>
      </c>
      <c r="F2071" s="213" t="inlineStr">
        <is>
          <t xml:space="preserve">PLANO DE SAUDE </t>
        </is>
      </c>
      <c r="G2071" s="172">
        <f>YEAR(A2071)</f>
        <v/>
      </c>
      <c r="H2071" s="214">
        <f>MONTH(A2071)</f>
        <v/>
      </c>
      <c r="I2071" s="179">
        <f>INDEX(mês[],Consolidado!H2071,2)</f>
        <v/>
      </c>
      <c r="J2071" s="179" t="inlineStr">
        <is>
          <t>ITAU</t>
        </is>
      </c>
      <c r="K2071" s="179" t="inlineStr">
        <is>
          <t>A IDEAL</t>
        </is>
      </c>
    </row>
    <row r="2072" hidden="1" s="180">
      <c r="A2072" s="17" t="n">
        <v>45741</v>
      </c>
      <c r="B2072" s="179" t="inlineStr">
        <is>
          <t>PIS E COFINS REF. 02/2025 - PIS (17,81%);
COFINS  (82,19%);</t>
        </is>
      </c>
      <c r="C2072" s="8" t="n"/>
      <c r="D2072" s="8" t="n">
        <v>6139.58</v>
      </c>
      <c r="E2072" s="8" t="n">
        <v>1591.33000000016</v>
      </c>
      <c r="F2072" s="213" t="inlineStr">
        <is>
          <t>PIS</t>
        </is>
      </c>
      <c r="G2072" s="172">
        <f>YEAR(A2072)</f>
        <v/>
      </c>
      <c r="H2072" s="214">
        <f>MONTH(A2072)</f>
        <v/>
      </c>
      <c r="I2072" s="179">
        <f>INDEX(mês[],Consolidado!H2072,2)</f>
        <v/>
      </c>
      <c r="J2072" s="179" t="inlineStr">
        <is>
          <t>ITAU</t>
        </is>
      </c>
      <c r="K2072" s="179" t="inlineStr">
        <is>
          <t>A IDEAL</t>
        </is>
      </c>
    </row>
    <row r="2073" hidden="1" s="180">
      <c r="A2073" s="17" t="n">
        <v>45741</v>
      </c>
      <c r="B2073" s="179" t="inlineStr">
        <is>
          <t>PIS E COFINS REF. 02/2025 - PIS (17,81%);
COFINS  (82,19%);</t>
        </is>
      </c>
      <c r="C2073" s="8" t="n"/>
      <c r="D2073" s="8" t="n">
        <v>28333.1</v>
      </c>
      <c r="E2073" s="8" t="n">
        <v>-26741.76999999984</v>
      </c>
      <c r="F2073" s="213" t="inlineStr">
        <is>
          <t xml:space="preserve">COFINS </t>
        </is>
      </c>
      <c r="G2073" s="172">
        <f>YEAR(A2073)</f>
        <v/>
      </c>
      <c r="H2073" s="214">
        <f>MONTH(A2073)</f>
        <v/>
      </c>
      <c r="I2073" s="179">
        <f>INDEX(mês[],Consolidado!H2073,2)</f>
        <v/>
      </c>
      <c r="J2073" s="179" t="inlineStr">
        <is>
          <t>ITAU</t>
        </is>
      </c>
      <c r="K2073" s="179" t="inlineStr">
        <is>
          <t>A IDEAL</t>
        </is>
      </c>
    </row>
    <row r="2074" hidden="1" s="180">
      <c r="A2074" s="17" t="n">
        <v>45741</v>
      </c>
      <c r="B2074" s="179" t="inlineStr">
        <is>
          <t>VIAGEM VALDAR MONJOLOS - COMBUSTIVEL VEICULOS (50,00%);
HOTEL COLABORADORES  (25,00%);
REFEIÇÕES COLABORADORES (25,00%);</t>
        </is>
      </c>
      <c r="C2074" s="8" t="n"/>
      <c r="D2074" s="8" t="n">
        <v>575</v>
      </c>
      <c r="E2074" s="8" t="n">
        <v>-27316.76999999984</v>
      </c>
      <c r="F2074" s="213" t="inlineStr">
        <is>
          <t>COMBUSTIVEL VEICULOS</t>
        </is>
      </c>
      <c r="G2074" s="172">
        <f>YEAR(A2074)</f>
        <v/>
      </c>
      <c r="H2074" s="214">
        <f>MONTH(A2074)</f>
        <v/>
      </c>
      <c r="I2074" s="179">
        <f>INDEX(mês[],Consolidado!H2074,2)</f>
        <v/>
      </c>
      <c r="J2074" s="179" t="inlineStr">
        <is>
          <t>ITAU</t>
        </is>
      </c>
      <c r="K2074" s="179" t="inlineStr">
        <is>
          <t>A IDEAL</t>
        </is>
      </c>
    </row>
    <row r="2075" hidden="1" s="180">
      <c r="A2075" s="17" t="n">
        <v>45741</v>
      </c>
      <c r="B2075" s="179" t="inlineStr">
        <is>
          <t>VIAGEM VALDAR MONJOLOS - COMBUSTIVEL VEICULOS (50,00%);
HOTEL COLABORADORES  (25,00%);
REFEIÇÕES COLABORADORES (25,00%);</t>
        </is>
      </c>
      <c r="C2075" s="8" t="n"/>
      <c r="D2075" s="8" t="n">
        <v>287.5</v>
      </c>
      <c r="E2075" s="8" t="n">
        <v>-27604.26999999984</v>
      </c>
      <c r="F2075" s="213" t="inlineStr">
        <is>
          <t xml:space="preserve">HOTEL COLABORADORES </t>
        </is>
      </c>
      <c r="G2075" s="172">
        <f>YEAR(A2075)</f>
        <v/>
      </c>
      <c r="H2075" s="214">
        <f>MONTH(A2075)</f>
        <v/>
      </c>
      <c r="I2075" s="179">
        <f>INDEX(mês[],Consolidado!H2075,2)</f>
        <v/>
      </c>
      <c r="J2075" s="179" t="inlineStr">
        <is>
          <t>ITAU</t>
        </is>
      </c>
      <c r="K2075" s="179" t="inlineStr">
        <is>
          <t>A IDEAL</t>
        </is>
      </c>
    </row>
    <row r="2076" hidden="1" s="180">
      <c r="A2076" s="17" t="n">
        <v>45741</v>
      </c>
      <c r="B2076" s="179" t="inlineStr">
        <is>
          <t>VIAGEM VALDAR MONJOLOS - COMBUSTIVEL VEICULOS (50,00%);
HOTEL COLABORADORES  (25,00%);
REFEIÇÕES COLABORADORES (25,00%);</t>
        </is>
      </c>
      <c r="C2076" s="8" t="n"/>
      <c r="D2076" s="8" t="n">
        <v>287.5</v>
      </c>
      <c r="E2076" s="8" t="n">
        <v>-27891.76999999984</v>
      </c>
      <c r="F2076" s="213" t="inlineStr">
        <is>
          <t>REFEIÇÕES COLABORADORES</t>
        </is>
      </c>
      <c r="G2076" s="172">
        <f>YEAR(A2076)</f>
        <v/>
      </c>
      <c r="H2076" s="214">
        <f>MONTH(A2076)</f>
        <v/>
      </c>
      <c r="I2076" s="179">
        <f>INDEX(mês[],Consolidado!H2076,2)</f>
        <v/>
      </c>
      <c r="J2076" s="179" t="inlineStr">
        <is>
          <t>ITAU</t>
        </is>
      </c>
      <c r="K2076" s="179" t="inlineStr">
        <is>
          <t>A IDEAL</t>
        </is>
      </c>
    </row>
    <row r="2077" hidden="1" s="180">
      <c r="A2077" s="17" t="n">
        <v>45741</v>
      </c>
      <c r="B2077" s="179" t="inlineStr">
        <is>
          <t>ADITIVO P/ VEÍCULOS DIESEL - MANUTENÇÃO/PEÇAS  VEICULOS (100,00%);</t>
        </is>
      </c>
      <c r="C2077" s="8" t="n"/>
      <c r="D2077" s="8" t="n">
        <v>671.52</v>
      </c>
      <c r="E2077" s="8" t="n">
        <v>-28563.28999999984</v>
      </c>
      <c r="F2077" s="213" t="inlineStr">
        <is>
          <t>MANUTENÇÃO/PEÇAS  VEICULOS</t>
        </is>
      </c>
      <c r="G2077" s="172">
        <f>YEAR(A2077)</f>
        <v/>
      </c>
      <c r="H2077" s="214">
        <f>MONTH(A2077)</f>
        <v/>
      </c>
      <c r="I2077" s="179">
        <f>INDEX(mês[],Consolidado!H2077,2)</f>
        <v/>
      </c>
      <c r="J2077" s="179" t="inlineStr">
        <is>
          <t>ITAU</t>
        </is>
      </c>
      <c r="K2077" s="179" t="inlineStr">
        <is>
          <t>A IDEAL</t>
        </is>
      </c>
    </row>
    <row r="2078" hidden="1" s="180">
      <c r="A2078" s="17" t="n">
        <v>45741</v>
      </c>
      <c r="B2078" s="179" t="inlineStr">
        <is>
          <t>ALIMENTAÇÃO ADM - ALIMENTAÇÃO ADM (100,00%);</t>
        </is>
      </c>
      <c r="C2078" s="8" t="n"/>
      <c r="D2078" s="8" t="n">
        <v>96</v>
      </c>
      <c r="E2078" s="8" t="n">
        <v>-28659.28999999984</v>
      </c>
      <c r="F2078" s="213" t="inlineStr">
        <is>
          <t>ALIMENTAÇÃO ADM</t>
        </is>
      </c>
      <c r="G2078" s="172">
        <f>YEAR(A2078)</f>
        <v/>
      </c>
      <c r="H2078" s="214">
        <f>MONTH(A2078)</f>
        <v/>
      </c>
      <c r="I2078" s="179">
        <f>INDEX(mês[],Consolidado!H2078,2)</f>
        <v/>
      </c>
      <c r="J2078" s="179" t="inlineStr">
        <is>
          <t>ITAU</t>
        </is>
      </c>
      <c r="K2078" s="179" t="inlineStr">
        <is>
          <t>A IDEAL</t>
        </is>
      </c>
    </row>
    <row r="2079" hidden="1" s="180">
      <c r="A2079" s="17" t="n">
        <v>45741</v>
      </c>
      <c r="B2079" s="179" t="inlineStr">
        <is>
          <t>R. DOS INCONFIDENTES Nº 395 NOSSA SENHORA DA ABADIA - ENERGIA ALOJAMENTO (100,00%);</t>
        </is>
      </c>
      <c r="C2079" s="8" t="n"/>
      <c r="D2079" s="8" t="n">
        <v>1115.18</v>
      </c>
      <c r="E2079" s="8" t="n">
        <v>-29774.46999999984</v>
      </c>
      <c r="F2079" s="213" t="inlineStr">
        <is>
          <t>ENERGIA ALOJAMENTO</t>
        </is>
      </c>
      <c r="G2079" s="172">
        <f>YEAR(A2079)</f>
        <v/>
      </c>
      <c r="H2079" s="214">
        <f>MONTH(A2079)</f>
        <v/>
      </c>
      <c r="I2079" s="179">
        <f>INDEX(mês[],Consolidado!H2079,2)</f>
        <v/>
      </c>
      <c r="J2079" s="179" t="inlineStr">
        <is>
          <t>ITAU</t>
        </is>
      </c>
      <c r="K2079" s="179" t="inlineStr">
        <is>
          <t>A IDEAL</t>
        </is>
      </c>
    </row>
    <row r="2080" hidden="1" s="180">
      <c r="A2080" s="17" t="n">
        <v>45741</v>
      </c>
      <c r="B2080" s="179" t="inlineStr">
        <is>
          <t>DIÁRIA MOTORISTA GENIVALDO - FRETE MATERIAIS E EQUIPAMENTOS (100,00%);</t>
        </is>
      </c>
      <c r="C2080" s="8" t="n"/>
      <c r="D2080" s="8" t="n">
        <v>200</v>
      </c>
      <c r="E2080" s="8" t="n">
        <v>-29974.46999999984</v>
      </c>
      <c r="F2080" s="213" t="inlineStr">
        <is>
          <t>FRETE MATERIAIS E EQUIPAMENTOS</t>
        </is>
      </c>
      <c r="G2080" s="172">
        <f>YEAR(A2080)</f>
        <v/>
      </c>
      <c r="H2080" s="214">
        <f>MONTH(A2080)</f>
        <v/>
      </c>
      <c r="I2080" s="179">
        <f>INDEX(mês[],Consolidado!H2080,2)</f>
        <v/>
      </c>
      <c r="J2080" s="179" t="inlineStr">
        <is>
          <t>ITAU</t>
        </is>
      </c>
      <c r="K2080" s="179" t="inlineStr">
        <is>
          <t>A IDEAL</t>
        </is>
      </c>
    </row>
    <row r="2081" hidden="1" s="180">
      <c r="A2081" s="17" t="n">
        <v>45741</v>
      </c>
      <c r="B2081" s="179" t="inlineStr">
        <is>
          <t>PASSAGENS COLABORADORES 17/03 A 21/03 - PASSAGENS COLABORADORES (100,00%);</t>
        </is>
      </c>
      <c r="C2081" s="8" t="n"/>
      <c r="D2081" s="8" t="n">
        <v>1673.88</v>
      </c>
      <c r="E2081" s="8" t="n">
        <v>-31648.34999999984</v>
      </c>
      <c r="F2081" s="213" t="inlineStr">
        <is>
          <t>PASSAGENS COLABORADORES</t>
        </is>
      </c>
      <c r="G2081" s="172">
        <f>YEAR(A2081)</f>
        <v/>
      </c>
      <c r="H2081" s="214">
        <f>MONTH(A2081)</f>
        <v/>
      </c>
      <c r="I2081" s="179">
        <f>INDEX(mês[],Consolidado!H2081,2)</f>
        <v/>
      </c>
      <c r="J2081" s="179" t="inlineStr">
        <is>
          <t>ITAU</t>
        </is>
      </c>
      <c r="K2081" s="179" t="inlineStr">
        <is>
          <t>A IDEAL</t>
        </is>
      </c>
    </row>
    <row r="2082" hidden="1" s="180">
      <c r="A2082" s="17" t="n">
        <v>45741</v>
      </c>
      <c r="B2082" s="179" t="inlineStr">
        <is>
          <t>DIARIA STEFÂNIA - HOTEL COLABORADORES  (100,00%);</t>
        </is>
      </c>
      <c r="C2082" s="8" t="n"/>
      <c r="D2082" s="8" t="n">
        <v>95</v>
      </c>
      <c r="E2082" s="8" t="n">
        <v>-31743.34999999984</v>
      </c>
      <c r="F2082" s="213" t="inlineStr">
        <is>
          <t xml:space="preserve">HOTEL COLABORADORES </t>
        </is>
      </c>
      <c r="G2082" s="172">
        <f>YEAR(A2082)</f>
        <v/>
      </c>
      <c r="H2082" s="214">
        <f>MONTH(A2082)</f>
        <v/>
      </c>
      <c r="I2082" s="179">
        <f>INDEX(mês[],Consolidado!H2082,2)</f>
        <v/>
      </c>
      <c r="J2082" s="179" t="inlineStr">
        <is>
          <t>ITAU</t>
        </is>
      </c>
      <c r="K2082" s="179" t="inlineStr">
        <is>
          <t>A IDEAL</t>
        </is>
      </c>
    </row>
    <row r="2083" hidden="1" s="180">
      <c r="A2083" s="17" t="n">
        <v>45741</v>
      </c>
      <c r="B2083" s="179" t="inlineStr">
        <is>
          <t>EXAMES - ASO REF. 02/2025 - EXAMES  (100,00%);</t>
        </is>
      </c>
      <c r="C2083" s="8" t="n"/>
      <c r="D2083" s="8" t="n">
        <v>9984.91</v>
      </c>
      <c r="E2083" s="8" t="n">
        <v>-41728.25999999984</v>
      </c>
      <c r="F2083" s="213" t="inlineStr">
        <is>
          <t>EXAMES MÉDICOS</t>
        </is>
      </c>
      <c r="G2083" s="172">
        <f>YEAR(A2083)</f>
        <v/>
      </c>
      <c r="H2083" s="214">
        <f>MONTH(A2083)</f>
        <v/>
      </c>
      <c r="I2083" s="179">
        <f>INDEX(mês[],Consolidado!H2083,2)</f>
        <v/>
      </c>
      <c r="J2083" s="179" t="inlineStr">
        <is>
          <t>ITAU</t>
        </is>
      </c>
      <c r="K2083" s="179" t="inlineStr">
        <is>
          <t>A IDEAL</t>
        </is>
      </c>
    </row>
    <row r="2084" hidden="1" s="180">
      <c r="A2084" s="17" t="n">
        <v>45741</v>
      </c>
      <c r="B2084" s="179" t="inlineStr">
        <is>
          <t>DESPESA VIAGEM STEFÂNIA - COMBUSTIVEL VEICULOS (50,00%);
REFEIÇÕES COLABORADORES (35,00%);
PEDAGIOS  (15,00%);</t>
        </is>
      </c>
      <c r="C2084" s="8" t="n"/>
      <c r="D2084" s="8" t="n">
        <v>500</v>
      </c>
      <c r="E2084" s="8" t="n">
        <v>-42228.25999999984</v>
      </c>
      <c r="F2084" s="213" t="inlineStr">
        <is>
          <t>COMBUSTIVEL VEICULOS</t>
        </is>
      </c>
      <c r="G2084" s="172">
        <f>YEAR(A2084)</f>
        <v/>
      </c>
      <c r="H2084" s="214">
        <f>MONTH(A2084)</f>
        <v/>
      </c>
      <c r="I2084" s="179">
        <f>INDEX(mês[],Consolidado!H2084,2)</f>
        <v/>
      </c>
      <c r="J2084" s="179" t="inlineStr">
        <is>
          <t>ITAU</t>
        </is>
      </c>
      <c r="K2084" s="179" t="inlineStr">
        <is>
          <t>A IDEAL</t>
        </is>
      </c>
    </row>
    <row r="2085" hidden="1" s="180">
      <c r="A2085" s="17" t="n">
        <v>45741</v>
      </c>
      <c r="B2085" s="179" t="inlineStr">
        <is>
          <t>DESPESA VIAGEM STEFÂNIA - COMBUSTIVEL VEICULOS (50,00%);
REFEIÇÕES COLABORADORES (35,00%);
PEDAGIOS  (15,00%);</t>
        </is>
      </c>
      <c r="C2085" s="8" t="n"/>
      <c r="D2085" s="8" t="n">
        <v>350</v>
      </c>
      <c r="E2085" s="8" t="n">
        <v>-42578.25999999984</v>
      </c>
      <c r="F2085" s="213" t="inlineStr">
        <is>
          <t>REFEIÇÕES COLABORADORES</t>
        </is>
      </c>
      <c r="G2085" s="172">
        <f>YEAR(A2085)</f>
        <v/>
      </c>
      <c r="H2085" s="214">
        <f>MONTH(A2085)</f>
        <v/>
      </c>
      <c r="I2085" s="179">
        <f>INDEX(mês[],Consolidado!H2085,2)</f>
        <v/>
      </c>
      <c r="J2085" s="179" t="inlineStr">
        <is>
          <t>ITAU</t>
        </is>
      </c>
      <c r="K2085" s="179" t="inlineStr">
        <is>
          <t>A IDEAL</t>
        </is>
      </c>
    </row>
    <row r="2086" hidden="1" s="180">
      <c r="A2086" s="17" t="n">
        <v>45741</v>
      </c>
      <c r="B2086" s="179" t="inlineStr">
        <is>
          <t>DESPESA VIAGEM STEFÂNIA - COMBUSTIVEL VEICULOS (50,00%);
REFEIÇÕES COLABORADORES (35,00%);
PEDAGIOS  (15,00%);</t>
        </is>
      </c>
      <c r="C2086" s="8" t="n"/>
      <c r="D2086" s="8" t="n">
        <v>150</v>
      </c>
      <c r="E2086" s="8" t="n">
        <v>-42728.25999999984</v>
      </c>
      <c r="F2086" s="213" t="inlineStr">
        <is>
          <t xml:space="preserve">PEDAGIOS </t>
        </is>
      </c>
      <c r="G2086" s="172">
        <f>YEAR(A2086)</f>
        <v/>
      </c>
      <c r="H2086" s="214">
        <f>MONTH(A2086)</f>
        <v/>
      </c>
      <c r="I2086" s="179">
        <f>INDEX(mês[],Consolidado!H2086,2)</f>
        <v/>
      </c>
      <c r="J2086" s="179" t="inlineStr">
        <is>
          <t>ITAU</t>
        </is>
      </c>
      <c r="K2086" s="179" t="inlineStr">
        <is>
          <t>A IDEAL</t>
        </is>
      </c>
    </row>
    <row r="2087" hidden="1" s="180">
      <c r="A2087" s="17" t="n">
        <v>45741</v>
      </c>
      <c r="B2087" s="179" t="inlineStr">
        <is>
          <t>CARTAO VA ADM - VALE ALIMENTAÇÃO (100,00%);</t>
        </is>
      </c>
      <c r="C2087" s="8" t="n"/>
      <c r="D2087" s="8" t="n">
        <v>0.08</v>
      </c>
      <c r="E2087" s="8" t="n">
        <v>-42728.33999999984</v>
      </c>
      <c r="F2087" s="213" t="inlineStr">
        <is>
          <t>VALE ALIMENTAÇÃO</t>
        </is>
      </c>
      <c r="G2087" s="172">
        <f>YEAR(A2087)</f>
        <v/>
      </c>
      <c r="H2087" s="214">
        <f>MONTH(A2087)</f>
        <v/>
      </c>
      <c r="I2087" s="179">
        <f>INDEX(mês[],Consolidado!H2087,2)</f>
        <v/>
      </c>
      <c r="J2087" s="179" t="inlineStr">
        <is>
          <t>ITAU</t>
        </is>
      </c>
      <c r="K2087" s="179" t="inlineStr">
        <is>
          <t>A IDEAL</t>
        </is>
      </c>
    </row>
    <row r="2088" hidden="1" s="180">
      <c r="A2088" s="17" t="n">
        <v>45741</v>
      </c>
      <c r="B2088" s="179" t="inlineStr">
        <is>
          <t>PASSAGEM COLABORADOR ERIC - PASSAGENS COLABORADORES (100,00%);</t>
        </is>
      </c>
      <c r="C2088" s="8" t="n"/>
      <c r="D2088" s="8" t="n">
        <v>130</v>
      </c>
      <c r="E2088" s="8" t="n">
        <v>-42858.33999999984</v>
      </c>
      <c r="F2088" s="213" t="inlineStr">
        <is>
          <t>PASSAGENS COLABORADORES</t>
        </is>
      </c>
      <c r="G2088" s="172">
        <f>YEAR(A2088)</f>
        <v/>
      </c>
      <c r="H2088" s="214">
        <f>MONTH(A2088)</f>
        <v/>
      </c>
      <c r="I2088" s="179">
        <f>INDEX(mês[],Consolidado!H2088,2)</f>
        <v/>
      </c>
      <c r="J2088" s="179" t="inlineStr">
        <is>
          <t>ITAU</t>
        </is>
      </c>
      <c r="K2088" s="179" t="inlineStr">
        <is>
          <t>A IDEAL</t>
        </is>
      </c>
    </row>
    <row r="2089" hidden="1" s="180">
      <c r="A2089" s="17" t="n">
        <v>45741</v>
      </c>
      <c r="B2089" s="179" t="inlineStr">
        <is>
          <t>FOLGA DE CAMPO MES 03-2025 - PASSAGENS COLABORADORES (100,00%);</t>
        </is>
      </c>
      <c r="C2089" s="8" t="n"/>
      <c r="D2089" s="8" t="n">
        <v>700</v>
      </c>
      <c r="E2089" s="8" t="n">
        <v>-43558.33999999984</v>
      </c>
      <c r="F2089" s="213" t="inlineStr">
        <is>
          <t>PASSAGENS COLABORADORES</t>
        </is>
      </c>
      <c r="G2089" s="172">
        <f>YEAR(A2089)</f>
        <v/>
      </c>
      <c r="H2089" s="214">
        <f>MONTH(A2089)</f>
        <v/>
      </c>
      <c r="I2089" s="179">
        <f>INDEX(mês[],Consolidado!H2089,2)</f>
        <v/>
      </c>
      <c r="J2089" s="179" t="inlineStr">
        <is>
          <t>ITAU</t>
        </is>
      </c>
      <c r="K2089" s="179" t="inlineStr">
        <is>
          <t>A IDEAL</t>
        </is>
      </c>
    </row>
    <row r="2090" hidden="1" s="180">
      <c r="A2090" s="17" t="n">
        <v>45741</v>
      </c>
      <c r="B2090" s="179" t="inlineStr">
        <is>
          <t>DESPESA DE VIAGEM REF. SEMANA 17/03 A 21/03 - REFEIÇÕES COLABORADORES (40,34%);
PASSAGENS COLABORADORES (59,66%);</t>
        </is>
      </c>
      <c r="C2090" s="8" t="n"/>
      <c r="D2090" s="8" t="n">
        <v>480.04</v>
      </c>
      <c r="E2090" s="8" t="n">
        <v>-44038.37999999984</v>
      </c>
      <c r="F2090" s="213" t="inlineStr">
        <is>
          <t>REFEIÇÕES COLABORADORES</t>
        </is>
      </c>
      <c r="G2090" s="172">
        <f>YEAR(A2090)</f>
        <v/>
      </c>
      <c r="H2090" s="214">
        <f>MONTH(A2090)</f>
        <v/>
      </c>
      <c r="I2090" s="179">
        <f>INDEX(mês[],Consolidado!H2090,2)</f>
        <v/>
      </c>
      <c r="J2090" s="179" t="inlineStr">
        <is>
          <t>ITAU</t>
        </is>
      </c>
      <c r="K2090" s="179" t="inlineStr">
        <is>
          <t>A IDEAL</t>
        </is>
      </c>
    </row>
    <row r="2091" hidden="1" s="180">
      <c r="A2091" s="17" t="n">
        <v>45741</v>
      </c>
      <c r="B2091" s="179" t="inlineStr">
        <is>
          <t>DESPESA DE VIAGEM REF. SEMANA 17/03 A 21/03 - REFEIÇÕES COLABORADORES (40,34%);
PASSAGENS COLABORADORES (59,66%);</t>
        </is>
      </c>
      <c r="C2091" s="8" t="n"/>
      <c r="D2091" s="8" t="n">
        <v>709.96</v>
      </c>
      <c r="E2091" s="8" t="n">
        <v>-44748.33999999984</v>
      </c>
      <c r="F2091" s="213" t="inlineStr">
        <is>
          <t>PASSAGENS COLABORADORES</t>
        </is>
      </c>
      <c r="G2091" s="172">
        <f>YEAR(A2091)</f>
        <v/>
      </c>
      <c r="H2091" s="214">
        <f>MONTH(A2091)</f>
        <v/>
      </c>
      <c r="I2091" s="179">
        <f>INDEX(mês[],Consolidado!H2091,2)</f>
        <v/>
      </c>
      <c r="J2091" s="179" t="inlineStr">
        <is>
          <t>ITAU</t>
        </is>
      </c>
      <c r="K2091" s="179" t="inlineStr">
        <is>
          <t>A IDEAL</t>
        </is>
      </c>
    </row>
    <row r="2092" hidden="1" s="180">
      <c r="A2092" s="17" t="n">
        <v>45741</v>
      </c>
      <c r="B2092" s="179" t="inlineStr">
        <is>
          <t>UBER P/ WANDSON - TRANSPORTE DE COLABORADORES  (100,00%);</t>
        </is>
      </c>
      <c r="C2092" s="8" t="n"/>
      <c r="D2092" s="8" t="n">
        <v>20.79</v>
      </c>
      <c r="E2092" s="8" t="n">
        <v>-44769.12999999984</v>
      </c>
      <c r="F2092" s="213" t="inlineStr">
        <is>
          <t xml:space="preserve">TRANSPORTE DE COLABORADORES </t>
        </is>
      </c>
      <c r="G2092" s="172">
        <f>YEAR(A2092)</f>
        <v/>
      </c>
      <c r="H2092" s="214">
        <f>MONTH(A2092)</f>
        <v/>
      </c>
      <c r="I2092" s="179">
        <f>INDEX(mês[],Consolidado!H2092,2)</f>
        <v/>
      </c>
      <c r="J2092" s="179" t="inlineStr">
        <is>
          <t>ITAU</t>
        </is>
      </c>
      <c r="K2092" s="179" t="inlineStr">
        <is>
          <t>A IDEAL</t>
        </is>
      </c>
    </row>
    <row r="2093" hidden="1" s="180">
      <c r="A2093" s="17" t="n">
        <v>45741</v>
      </c>
      <c r="B2093" s="179" t="inlineStr">
        <is>
          <t>TRANSFERÊNCIA ENTRE BANCOS ITAÚ X SAFRA - Transferência entre Bancos (100,00%);</t>
        </is>
      </c>
      <c r="C2093" s="8" t="n"/>
      <c r="D2093" s="8" t="n">
        <v>1073.52</v>
      </c>
      <c r="E2093" s="8" t="n">
        <v>-45842.64999999984</v>
      </c>
      <c r="F2093" s="213" t="inlineStr">
        <is>
          <t>Transferência Emitida</t>
        </is>
      </c>
      <c r="G2093" s="172">
        <f>YEAR(A2093)</f>
        <v/>
      </c>
      <c r="H2093" s="214">
        <f>MONTH(A2093)</f>
        <v/>
      </c>
      <c r="I2093" s="179">
        <f>INDEX(mês[],Consolidado!H2093,2)</f>
        <v/>
      </c>
      <c r="J2093" s="179" t="inlineStr">
        <is>
          <t>ITAU</t>
        </is>
      </c>
      <c r="K2093" s="179" t="inlineStr">
        <is>
          <t>A IDEAL</t>
        </is>
      </c>
    </row>
    <row r="2094" hidden="1" s="180">
      <c r="A2094" s="17" t="n">
        <v>45741</v>
      </c>
      <c r="B2094" s="179" t="inlineStr">
        <is>
          <t>TRANSFERÊNCIA ENTRE BANCOS SAFRA X ITAÚ - Transferência entre Bancos (100,00%);</t>
        </is>
      </c>
      <c r="C2094" s="8" t="n">
        <v>34472.68</v>
      </c>
      <c r="E2094" s="8" t="n">
        <v>-11369.96999999984</v>
      </c>
      <c r="F2094" s="213" t="inlineStr">
        <is>
          <t>Transferência Recebida</t>
        </is>
      </c>
      <c r="G2094" s="172">
        <f>YEAR(A2094)</f>
        <v/>
      </c>
      <c r="H2094" s="214">
        <f>MONTH(A2094)</f>
        <v/>
      </c>
      <c r="I2094" s="179">
        <f>INDEX(mês[],Consolidado!H2094,2)</f>
        <v/>
      </c>
      <c r="J2094" s="179" t="inlineStr">
        <is>
          <t>ITAU</t>
        </is>
      </c>
      <c r="K2094" s="179" t="inlineStr">
        <is>
          <t>A IDEAL</t>
        </is>
      </c>
    </row>
    <row r="2095" hidden="1" s="180">
      <c r="A2095" s="17" t="n">
        <v>45741</v>
      </c>
      <c r="B2095" s="179" t="inlineStr">
        <is>
          <t>COMBUSTÍVEL - COMBUSTIVEL VEICULOS (100,00%);</t>
        </is>
      </c>
      <c r="C2095" s="8" t="n"/>
      <c r="D2095" s="8" t="n">
        <v>2404.37</v>
      </c>
      <c r="E2095" s="8" t="n">
        <v>-13774.33999999984</v>
      </c>
      <c r="F2095" s="213" t="inlineStr">
        <is>
          <t>COMBUSTIVEL VEICULOS</t>
        </is>
      </c>
      <c r="G2095" s="172">
        <f>YEAR(A2095)</f>
        <v/>
      </c>
      <c r="H2095" s="214">
        <f>MONTH(A2095)</f>
        <v/>
      </c>
      <c r="I2095" s="179">
        <f>INDEX(mês[],Consolidado!H2095,2)</f>
        <v/>
      </c>
      <c r="J2095" s="179" t="inlineStr">
        <is>
          <t>ITAU</t>
        </is>
      </c>
      <c r="K2095" s="179" t="inlineStr">
        <is>
          <t>A IDEAL</t>
        </is>
      </c>
    </row>
    <row r="2096" hidden="1" s="180">
      <c r="A2096" s="17" t="n">
        <v>45741</v>
      </c>
      <c r="B2096" s="179" t="inlineStr">
        <is>
          <t>SEGURO DE VIDA REF. MÊS 02/2025 - SEGUROS DE VIDA  (100,00%);</t>
        </is>
      </c>
      <c r="C2096" s="8" t="n"/>
      <c r="D2096" s="8" t="n">
        <v>1707.52</v>
      </c>
      <c r="E2096" s="8" t="n">
        <v>-15481.85999999984</v>
      </c>
      <c r="F2096" s="213" t="inlineStr">
        <is>
          <t xml:space="preserve">SEGUROS DE VIDA </t>
        </is>
      </c>
      <c r="G2096" s="172">
        <f>YEAR(A2096)</f>
        <v/>
      </c>
      <c r="H2096" s="214">
        <f>MONTH(A2096)</f>
        <v/>
      </c>
      <c r="I2096" s="179">
        <f>INDEX(mês[],Consolidado!H2096,2)</f>
        <v/>
      </c>
      <c r="J2096" s="179" t="inlineStr">
        <is>
          <t>ITAU</t>
        </is>
      </c>
      <c r="K2096" s="179" t="inlineStr">
        <is>
          <t>A IDEAL</t>
        </is>
      </c>
    </row>
    <row r="2097" hidden="1" s="180">
      <c r="A2097" s="17" t="n">
        <v>45742</v>
      </c>
      <c r="B2097" s="179" t="inlineStr">
        <is>
          <t>CONFECÇÃO DE PCMSO - PROGRAMA DE SEGURANÇA DO TRABALHO  (100,00%);</t>
        </is>
      </c>
      <c r="C2097" s="8" t="n"/>
      <c r="D2097" s="8" t="n">
        <v>586.5700000000001</v>
      </c>
      <c r="E2097" s="8" t="n">
        <v>-16068.42999999984</v>
      </c>
      <c r="F2097" s="213" t="inlineStr">
        <is>
          <t xml:space="preserve">PROGRAMA DE SEGURANÇA DO TRABALHO </t>
        </is>
      </c>
      <c r="G2097" s="172">
        <f>YEAR(A2097)</f>
        <v/>
      </c>
      <c r="H2097" s="214">
        <f>MONTH(A2097)</f>
        <v/>
      </c>
      <c r="I2097" s="179">
        <f>INDEX(mês[],Consolidado!H2097,2)</f>
        <v/>
      </c>
      <c r="J2097" s="179" t="inlineStr">
        <is>
          <t>ITAU</t>
        </is>
      </c>
      <c r="K2097" s="179" t="inlineStr">
        <is>
          <t>A IDEAL</t>
        </is>
      </c>
    </row>
    <row r="2098" hidden="1" s="180">
      <c r="A2098" s="17" t="n">
        <v>45742</v>
      </c>
      <c r="B2098" s="179" t="inlineStr">
        <is>
          <t>CONFECÇÃO DE PGR / CONFECÇÃO PCMSO / ART - PROGRAMA DE SEGURANÇA DO TRABALHO  (100,00%);</t>
        </is>
      </c>
      <c r="C2098" s="8" t="n"/>
      <c r="D2098" s="8" t="n">
        <v>1205.97</v>
      </c>
      <c r="E2098" s="8" t="n">
        <v>-17274.39999999984</v>
      </c>
      <c r="F2098" s="213" t="inlineStr">
        <is>
          <t xml:space="preserve">PROGRAMA DE SEGURANÇA DO TRABALHO </t>
        </is>
      </c>
      <c r="G2098" s="172">
        <f>YEAR(A2098)</f>
        <v/>
      </c>
      <c r="H2098" s="214">
        <f>MONTH(A2098)</f>
        <v/>
      </c>
      <c r="I2098" s="179">
        <f>INDEX(mês[],Consolidado!H2098,2)</f>
        <v/>
      </c>
      <c r="J2098" s="179" t="inlineStr">
        <is>
          <t>ITAU</t>
        </is>
      </c>
      <c r="K2098" s="179" t="inlineStr">
        <is>
          <t>A IDEAL</t>
        </is>
      </c>
    </row>
    <row r="2099" hidden="1" s="180">
      <c r="A2099" s="17" t="n">
        <v>45742</v>
      </c>
      <c r="B2099" s="179" t="inlineStr">
        <is>
          <t>MATERIAL DE PAPELARIA - MATERIAS DE ESCRITORIO / PAPELARIA  (100,00%);</t>
        </is>
      </c>
      <c r="C2099" s="8" t="n"/>
      <c r="D2099" s="8" t="n">
        <v>237.3</v>
      </c>
      <c r="E2099" s="8" t="n">
        <v>-17511.69999999984</v>
      </c>
      <c r="F2099" s="213" t="inlineStr">
        <is>
          <t xml:space="preserve">MATERIAS DE ESCRITORIO / PAPELARIA </t>
        </is>
      </c>
      <c r="G2099" s="172">
        <f>YEAR(A2099)</f>
        <v/>
      </c>
      <c r="H2099" s="214">
        <f>MONTH(A2099)</f>
        <v/>
      </c>
      <c r="I2099" s="179">
        <f>INDEX(mês[],Consolidado!H2099,2)</f>
        <v/>
      </c>
      <c r="J2099" s="179" t="inlineStr">
        <is>
          <t>ITAU</t>
        </is>
      </c>
      <c r="K2099" s="179" t="inlineStr">
        <is>
          <t>A IDEAL</t>
        </is>
      </c>
    </row>
    <row r="2100" hidden="1" s="180">
      <c r="A2100" s="17" t="n">
        <v>45742</v>
      </c>
      <c r="B2100" s="179" t="inlineStr">
        <is>
          <t>FERRAMENTAS MANUAIS - KIT REPARO - MATERIAIS / FERRAMENTAS  MANUAIS  (100,00%);</t>
        </is>
      </c>
      <c r="C2100" s="8" t="n"/>
      <c r="D2100" s="8" t="n">
        <v>285</v>
      </c>
      <c r="E2100" s="8" t="n">
        <v>-17796.69999999984</v>
      </c>
      <c r="F2100" s="213" t="inlineStr">
        <is>
          <t xml:space="preserve">MATERIAIS / FERRAMENTAS  MANUAIS </t>
        </is>
      </c>
      <c r="G2100" s="172">
        <f>YEAR(A2100)</f>
        <v/>
      </c>
      <c r="H2100" s="214">
        <f>MONTH(A2100)</f>
        <v/>
      </c>
      <c r="I2100" s="179">
        <f>INDEX(mês[],Consolidado!H2100,2)</f>
        <v/>
      </c>
      <c r="J2100" s="179" t="inlineStr">
        <is>
          <t>ITAU</t>
        </is>
      </c>
      <c r="K2100" s="179" t="inlineStr">
        <is>
          <t>A IDEAL</t>
        </is>
      </c>
    </row>
    <row r="2101" hidden="1" s="180">
      <c r="A2101" s="17" t="n">
        <v>45742</v>
      </c>
      <c r="B2101" s="179" t="inlineStr">
        <is>
          <t>EMPRESTIMO BANCO ITAU CAIXA AVAL - PAGAMENTOS EMPRESTIMOS (100,00%);</t>
        </is>
      </c>
      <c r="C2101" s="8" t="n"/>
      <c r="D2101" s="8" t="n">
        <v>6314.11</v>
      </c>
      <c r="E2101" s="8" t="n">
        <v>-24110.80999999984</v>
      </c>
      <c r="F2101" s="213" t="inlineStr">
        <is>
          <t>Pagamento de Empréstimos Bancários</t>
        </is>
      </c>
      <c r="G2101" s="172">
        <f>YEAR(A2101)</f>
        <v/>
      </c>
      <c r="H2101" s="214">
        <f>MONTH(A2101)</f>
        <v/>
      </c>
      <c r="I2101" s="179">
        <f>INDEX(mês[],Consolidado!H2101,2)</f>
        <v/>
      </c>
      <c r="J2101" s="179" t="inlineStr">
        <is>
          <t>ITAU</t>
        </is>
      </c>
      <c r="K2101" s="179" t="inlineStr">
        <is>
          <t>A IDEAL</t>
        </is>
      </c>
    </row>
    <row r="2102" hidden="1" s="180">
      <c r="A2102" s="17" t="n">
        <v>45742</v>
      </c>
      <c r="B2102" s="179" t="inlineStr">
        <is>
          <t>TREINAMENTO REGRAS PELA VIDA 5.5 - CURSOS / TREINAMENTOS  (100,00%);</t>
        </is>
      </c>
      <c r="C2102" s="8" t="n"/>
      <c r="D2102" s="8" t="n">
        <v>599.7</v>
      </c>
      <c r="E2102" s="8" t="n">
        <v>-24710.50999999984</v>
      </c>
      <c r="F2102" s="213" t="inlineStr">
        <is>
          <t xml:space="preserve">CURSOS / TREINAMENTOS </t>
        </is>
      </c>
      <c r="G2102" s="172">
        <f>YEAR(A2102)</f>
        <v/>
      </c>
      <c r="H2102" s="214">
        <f>MONTH(A2102)</f>
        <v/>
      </c>
      <c r="I2102" s="179">
        <f>INDEX(mês[],Consolidado!H2102,2)</f>
        <v/>
      </c>
      <c r="J2102" s="179" t="inlineStr">
        <is>
          <t>ITAU</t>
        </is>
      </c>
      <c r="K2102" s="179" t="inlineStr">
        <is>
          <t>A IDEAL</t>
        </is>
      </c>
    </row>
    <row r="2103" hidden="1" s="180">
      <c r="A2103" s="17" t="n">
        <v>45742</v>
      </c>
      <c r="B2103" s="179" t="inlineStr">
        <is>
          <t>MATERIAL DE CONSUMO - DISCO-FLAP - MATERIAIS DE CONSUMO EM OBRAS  (100,00%);</t>
        </is>
      </c>
      <c r="C2103" s="8" t="n"/>
      <c r="D2103" s="8" t="n">
        <v>314.5</v>
      </c>
      <c r="E2103" s="8" t="n">
        <v>-25025.00999999984</v>
      </c>
      <c r="F2103" s="213" t="inlineStr">
        <is>
          <t xml:space="preserve">MATERIAIS DE CONSUMO EM OBRAS </t>
        </is>
      </c>
      <c r="G2103" s="172">
        <f>YEAR(A2103)</f>
        <v/>
      </c>
      <c r="H2103" s="214">
        <f>MONTH(A2103)</f>
        <v/>
      </c>
      <c r="I2103" s="179">
        <f>INDEX(mês[],Consolidado!H2103,2)</f>
        <v/>
      </c>
      <c r="J2103" s="179" t="inlineStr">
        <is>
          <t>ITAU</t>
        </is>
      </c>
      <c r="K2103" s="179" t="inlineStr">
        <is>
          <t>A IDEAL</t>
        </is>
      </c>
    </row>
    <row r="2104" hidden="1" s="180">
      <c r="A2104" s="17" t="n">
        <v>45742</v>
      </c>
      <c r="B2104" s="179" t="inlineStr">
        <is>
          <t>CALIBRAÇÃO DE DISPOSITIVOS DE SEGURANÇA - SERVIÇO LAUDO TECNICO (100,00%);</t>
        </is>
      </c>
      <c r="C2104" s="8" t="n"/>
      <c r="D2104" s="8" t="n">
        <v>685.2</v>
      </c>
      <c r="E2104" s="8" t="n">
        <v>-25710.20999999984</v>
      </c>
      <c r="F2104" s="213" t="inlineStr">
        <is>
          <t>SERVIÇO LAUDO TECNICO</t>
        </is>
      </c>
      <c r="G2104" s="172">
        <f>YEAR(A2104)</f>
        <v/>
      </c>
      <c r="H2104" s="214">
        <f>MONTH(A2104)</f>
        <v/>
      </c>
      <c r="I2104" s="179">
        <f>INDEX(mês[],Consolidado!H2104,2)</f>
        <v/>
      </c>
      <c r="J2104" s="179" t="inlineStr">
        <is>
          <t>ITAU</t>
        </is>
      </c>
      <c r="K2104" s="179" t="inlineStr">
        <is>
          <t>A IDEAL</t>
        </is>
      </c>
    </row>
    <row r="2105" hidden="1" s="180">
      <c r="A2105" s="17" t="n">
        <v>45742</v>
      </c>
      <c r="B2105" s="179" t="inlineStr">
        <is>
          <t>CONFECÇÃO DE PCA / PPR E EMISSÃO DE ART - PROGRAMA DE SEGURANÇA DO TRABALHO  (100,00%);</t>
        </is>
      </c>
      <c r="C2105" s="8" t="n"/>
      <c r="D2105" s="8" t="n">
        <v>783.65</v>
      </c>
      <c r="E2105" s="8" t="n">
        <v>-26493.85999999984</v>
      </c>
      <c r="F2105" s="213" t="inlineStr">
        <is>
          <t xml:space="preserve">PROGRAMA DE SEGURANÇA DO TRABALHO </t>
        </is>
      </c>
      <c r="G2105" s="172">
        <f>YEAR(A2105)</f>
        <v/>
      </c>
      <c r="H2105" s="214">
        <f>MONTH(A2105)</f>
        <v/>
      </c>
      <c r="I2105" s="179">
        <f>INDEX(mês[],Consolidado!H2105,2)</f>
        <v/>
      </c>
      <c r="J2105" s="179" t="inlineStr">
        <is>
          <t>ITAU</t>
        </is>
      </c>
      <c r="K2105" s="179" t="inlineStr">
        <is>
          <t>A IDEAL</t>
        </is>
      </c>
    </row>
    <row r="2106" hidden="1" s="180">
      <c r="A2106" s="17" t="n">
        <v>45742</v>
      </c>
      <c r="B2106" s="179" t="inlineStr">
        <is>
          <t>CONFECÇÃO DE PCMSO - PROGRAMA DE SEGURANÇA DO TRABALHO  (100,00%);</t>
        </is>
      </c>
      <c r="C2106" s="8" t="n"/>
      <c r="D2106" s="8" t="n">
        <v>701.53</v>
      </c>
      <c r="E2106" s="8" t="n">
        <v>-27195.38999999984</v>
      </c>
      <c r="F2106" s="213" t="inlineStr">
        <is>
          <t xml:space="preserve">PROGRAMA DE SEGURANÇA DO TRABALHO </t>
        </is>
      </c>
      <c r="G2106" s="172">
        <f>YEAR(A2106)</f>
        <v/>
      </c>
      <c r="H2106" s="214">
        <f>MONTH(A2106)</f>
        <v/>
      </c>
      <c r="I2106" s="179">
        <f>INDEX(mês[],Consolidado!H2106,2)</f>
        <v/>
      </c>
      <c r="J2106" s="179" t="inlineStr">
        <is>
          <t>ITAU</t>
        </is>
      </c>
      <c r="K2106" s="179" t="inlineStr">
        <is>
          <t>A IDEAL</t>
        </is>
      </c>
    </row>
    <row r="2107" hidden="1" s="180">
      <c r="A2107" s="17" t="n">
        <v>45742</v>
      </c>
      <c r="B2107" s="179" t="inlineStr">
        <is>
          <t>LOCAÇÃO DE SALA DE TREINAMENTO 19 E 20/02 - PROGRAMA DE SEGURANÇA DO TRABALHO  (100,00%);</t>
        </is>
      </c>
      <c r="C2107" s="8" t="n"/>
      <c r="D2107" s="8" t="n">
        <v>572.1</v>
      </c>
      <c r="E2107" s="8" t="n">
        <v>-27767.48999999984</v>
      </c>
      <c r="F2107" s="213" t="inlineStr">
        <is>
          <t xml:space="preserve">PROGRAMA DE SEGURANÇA DO TRABALHO </t>
        </is>
      </c>
      <c r="G2107" s="172">
        <f>YEAR(A2107)</f>
        <v/>
      </c>
      <c r="H2107" s="214">
        <f>MONTH(A2107)</f>
        <v/>
      </c>
      <c r="I2107" s="179">
        <f>INDEX(mês[],Consolidado!H2107,2)</f>
        <v/>
      </c>
      <c r="J2107" s="179" t="inlineStr">
        <is>
          <t>ITAU</t>
        </is>
      </c>
      <c r="K2107" s="179" t="inlineStr">
        <is>
          <t>A IDEAL</t>
        </is>
      </c>
    </row>
    <row r="2108" hidden="1" s="180">
      <c r="A2108" s="17" t="n">
        <v>45742</v>
      </c>
      <c r="B2108" s="179" t="inlineStr">
        <is>
          <t>EXAMES - ASO - EXAMES  (100,00%);</t>
        </is>
      </c>
      <c r="C2108" s="8" t="n"/>
      <c r="D2108" s="8" t="n">
        <v>3204.33</v>
      </c>
      <c r="E2108" s="8" t="n">
        <v>-30971.81999999984</v>
      </c>
      <c r="F2108" s="213" t="inlineStr">
        <is>
          <t>EXAMES MÉDICOS</t>
        </is>
      </c>
      <c r="G2108" s="172">
        <f>YEAR(A2108)</f>
        <v/>
      </c>
      <c r="H2108" s="214">
        <f>MONTH(A2108)</f>
        <v/>
      </c>
      <c r="I2108" s="179">
        <f>INDEX(mês[],Consolidado!H2108,2)</f>
        <v/>
      </c>
      <c r="J2108" s="179" t="inlineStr">
        <is>
          <t>ITAU</t>
        </is>
      </c>
      <c r="K2108" s="179" t="inlineStr">
        <is>
          <t>A IDEAL</t>
        </is>
      </c>
    </row>
    <row r="2109" hidden="1" s="180">
      <c r="A2109" s="17" t="n">
        <v>45742</v>
      </c>
      <c r="B2109" s="179" t="inlineStr">
        <is>
          <t>EPIS - EPIS (100,00%);</t>
        </is>
      </c>
      <c r="C2109" s="8" t="n"/>
      <c r="D2109" s="8" t="n">
        <v>230</v>
      </c>
      <c r="E2109" s="8" t="n">
        <v>-31201.81999999984</v>
      </c>
      <c r="F2109" s="213" t="inlineStr">
        <is>
          <t>EPIS</t>
        </is>
      </c>
      <c r="G2109" s="172">
        <f>YEAR(A2109)</f>
        <v/>
      </c>
      <c r="H2109" s="214">
        <f>MONTH(A2109)</f>
        <v/>
      </c>
      <c r="I2109" s="179">
        <f>INDEX(mês[],Consolidado!H2109,2)</f>
        <v/>
      </c>
      <c r="J2109" s="179" t="inlineStr">
        <is>
          <t>ITAU</t>
        </is>
      </c>
      <c r="K2109" s="179" t="inlineStr">
        <is>
          <t>A IDEAL</t>
        </is>
      </c>
    </row>
    <row r="2110" hidden="1" s="180">
      <c r="A2110" s="17" t="n">
        <v>45742</v>
      </c>
      <c r="B2110" s="179" t="inlineStr">
        <is>
          <t>MATERIAL ELETRICO - MATERIAL ELETRICO  (100,00%);</t>
        </is>
      </c>
      <c r="C2110" s="8" t="n"/>
      <c r="D2110" s="8" t="n">
        <v>208.37</v>
      </c>
      <c r="E2110" s="8" t="n">
        <v>-31410.18999999984</v>
      </c>
      <c r="F2110" s="213" t="inlineStr">
        <is>
          <t xml:space="preserve">MATERIAL ELETRICO </t>
        </is>
      </c>
      <c r="G2110" s="172">
        <f>YEAR(A2110)</f>
        <v/>
      </c>
      <c r="H2110" s="214">
        <f>MONTH(A2110)</f>
        <v/>
      </c>
      <c r="I2110" s="179">
        <f>INDEX(mês[],Consolidado!H2110,2)</f>
        <v/>
      </c>
      <c r="J2110" s="179" t="inlineStr">
        <is>
          <t>ITAU</t>
        </is>
      </c>
      <c r="K2110" s="179" t="inlineStr">
        <is>
          <t>A IDEAL</t>
        </is>
      </c>
    </row>
    <row r="2111" hidden="1" s="180">
      <c r="A2111" s="17" t="n">
        <v>45742</v>
      </c>
      <c r="B2111" s="179" t="inlineStr">
        <is>
          <t>INTERNET PARCERIA EUROCHEM SERRA - INTERNET OBRAS  (100,00%);</t>
        </is>
      </c>
      <c r="C2111" s="8" t="n"/>
      <c r="D2111" s="8" t="n">
        <v>200</v>
      </c>
      <c r="E2111" s="8" t="n">
        <v>-31610.18999999984</v>
      </c>
      <c r="F2111" s="213" t="inlineStr">
        <is>
          <t xml:space="preserve">INTERNET OBRAS </t>
        </is>
      </c>
      <c r="G2111" s="172">
        <f>YEAR(A2111)</f>
        <v/>
      </c>
      <c r="H2111" s="214">
        <f>MONTH(A2111)</f>
        <v/>
      </c>
      <c r="I2111" s="179">
        <f>INDEX(mês[],Consolidado!H2111,2)</f>
        <v/>
      </c>
      <c r="J2111" s="179" t="inlineStr">
        <is>
          <t>ITAU</t>
        </is>
      </c>
      <c r="K2111" s="179" t="inlineStr">
        <is>
          <t>A IDEAL</t>
        </is>
      </c>
    </row>
    <row r="2112" hidden="1" s="180">
      <c r="A2112" s="17" t="n">
        <v>45742</v>
      </c>
      <c r="B2112" s="179" t="inlineStr">
        <is>
          <t>MANUTENÇÃO DE EQUIPAMENTO - MANUTENÇÃO/PEÇAS MAQUINAS E EQUIPAMENTOS (100,00%);</t>
        </is>
      </c>
      <c r="C2112" s="8" t="n"/>
      <c r="D2112" s="8" t="n">
        <v>190</v>
      </c>
      <c r="E2112" s="8" t="n">
        <v>-31800.18999999984</v>
      </c>
      <c r="F2112" s="213" t="inlineStr">
        <is>
          <t>MANUTENÇÃO/PEÇAS MAQUINAS E EQUIPAMENTOS</t>
        </is>
      </c>
      <c r="G2112" s="172">
        <f>YEAR(A2112)</f>
        <v/>
      </c>
      <c r="H2112" s="214">
        <f>MONTH(A2112)</f>
        <v/>
      </c>
      <c r="I2112" s="179">
        <f>INDEX(mês[],Consolidado!H2112,2)</f>
        <v/>
      </c>
      <c r="J2112" s="179" t="inlineStr">
        <is>
          <t>ITAU</t>
        </is>
      </c>
      <c r="K2112" s="179" t="inlineStr">
        <is>
          <t>A IDEAL</t>
        </is>
      </c>
    </row>
    <row r="2113" hidden="1" s="180">
      <c r="A2113" s="17" t="n">
        <v>45742</v>
      </c>
      <c r="B2113" s="179" t="inlineStr">
        <is>
          <t>EPIS - EPIS (100,00%);</t>
        </is>
      </c>
      <c r="C2113" s="8" t="n"/>
      <c r="D2113" s="8" t="n">
        <v>353.75</v>
      </c>
      <c r="E2113" s="8" t="n">
        <v>-32153.93999999984</v>
      </c>
      <c r="F2113" s="213" t="inlineStr">
        <is>
          <t>EPIS</t>
        </is>
      </c>
      <c r="G2113" s="172">
        <f>YEAR(A2113)</f>
        <v/>
      </c>
      <c r="H2113" s="214">
        <f>MONTH(A2113)</f>
        <v/>
      </c>
      <c r="I2113" s="179">
        <f>INDEX(mês[],Consolidado!H2113,2)</f>
        <v/>
      </c>
      <c r="J2113" s="179" t="inlineStr">
        <is>
          <t>ITAU</t>
        </is>
      </c>
      <c r="K2113" s="179" t="inlineStr">
        <is>
          <t>A IDEAL</t>
        </is>
      </c>
    </row>
    <row r="2114" hidden="1" s="180">
      <c r="A2114" s="17" t="n">
        <v>45742</v>
      </c>
      <c r="B2114" s="179" t="inlineStr">
        <is>
          <t>MATERIAL DE CONSUMO - MATERIAIS DE CONSUMO EM OBRAS  (100,00%);</t>
        </is>
      </c>
      <c r="C2114" s="8" t="n"/>
      <c r="D2114" s="8" t="n">
        <v>171.25</v>
      </c>
      <c r="E2114" s="8" t="n">
        <v>-32325.18999999984</v>
      </c>
      <c r="F2114" s="213" t="inlineStr">
        <is>
          <t xml:space="preserve">MATERIAIS DE CONSUMO EM OBRAS </t>
        </is>
      </c>
      <c r="G2114" s="172">
        <f>YEAR(A2114)</f>
        <v/>
      </c>
      <c r="H2114" s="214">
        <f>MONTH(A2114)</f>
        <v/>
      </c>
      <c r="I2114" s="179">
        <f>INDEX(mês[],Consolidado!H2114,2)</f>
        <v/>
      </c>
      <c r="J2114" s="179" t="inlineStr">
        <is>
          <t>ITAU</t>
        </is>
      </c>
      <c r="K2114" s="179" t="inlineStr">
        <is>
          <t>A IDEAL</t>
        </is>
      </c>
    </row>
    <row r="2115" hidden="1" s="180">
      <c r="A2115" s="17" t="n">
        <v>45742</v>
      </c>
      <c r="B2115" s="179" t="inlineStr">
        <is>
          <t>FERRAMENTAS MANUAIS - CHAVES - MATERIAIS / FERRAMENTAS  MANUAIS  (100,00%);</t>
        </is>
      </c>
      <c r="C2115" s="8" t="n"/>
      <c r="D2115" s="8" t="n">
        <v>179.25</v>
      </c>
      <c r="E2115" s="8" t="n">
        <v>-32504.43999999984</v>
      </c>
      <c r="F2115" s="213" t="inlineStr">
        <is>
          <t xml:space="preserve">MATERIAIS / FERRAMENTAS  MANUAIS </t>
        </is>
      </c>
      <c r="G2115" s="172">
        <f>YEAR(A2115)</f>
        <v/>
      </c>
      <c r="H2115" s="214">
        <f>MONTH(A2115)</f>
        <v/>
      </c>
      <c r="I2115" s="179">
        <f>INDEX(mês[],Consolidado!H2115,2)</f>
        <v/>
      </c>
      <c r="J2115" s="179" t="inlineStr">
        <is>
          <t>ITAU</t>
        </is>
      </c>
      <c r="K2115" s="179" t="inlineStr">
        <is>
          <t>A IDEAL</t>
        </is>
      </c>
    </row>
    <row r="2116" hidden="1" s="180">
      <c r="A2116" s="17" t="n">
        <v>45742</v>
      </c>
      <c r="B2116" s="179" t="inlineStr">
        <is>
          <t>MATERIAIS DE PAPELARIA - MATERIAS DE ESCRITORIO / PAPELARIA  (100,00%);</t>
        </is>
      </c>
      <c r="C2116" s="8" t="n"/>
      <c r="D2116" s="8" t="n">
        <v>141.6</v>
      </c>
      <c r="E2116" s="8" t="n">
        <v>-32646.03999999984</v>
      </c>
      <c r="F2116" s="213" t="inlineStr">
        <is>
          <t xml:space="preserve">MATERIAS DE ESCRITORIO / PAPELARIA </t>
        </is>
      </c>
      <c r="G2116" s="172">
        <f>YEAR(A2116)</f>
        <v/>
      </c>
      <c r="H2116" s="214">
        <f>MONTH(A2116)</f>
        <v/>
      </c>
      <c r="I2116" s="179">
        <f>INDEX(mês[],Consolidado!H2116,2)</f>
        <v/>
      </c>
      <c r="J2116" s="179" t="inlineStr">
        <is>
          <t>ITAU</t>
        </is>
      </c>
      <c r="K2116" s="179" t="inlineStr">
        <is>
          <t>A IDEAL</t>
        </is>
      </c>
    </row>
    <row r="2117" hidden="1" s="180">
      <c r="A2117" s="17" t="n">
        <v>45742</v>
      </c>
      <c r="B2117" s="179" t="inlineStr">
        <is>
          <t>MATERIAIS DE PAPELARIA - MATERIAS DE ESCRITORIO / PAPELARIA  (100,00%);</t>
        </is>
      </c>
      <c r="C2117" s="8" t="n"/>
      <c r="D2117" s="8" t="n">
        <v>256.6</v>
      </c>
      <c r="E2117" s="8" t="n">
        <v>-32902.63999999984</v>
      </c>
      <c r="F2117" s="213" t="inlineStr">
        <is>
          <t xml:space="preserve">MATERIAS DE ESCRITORIO / PAPELARIA </t>
        </is>
      </c>
      <c r="G2117" s="172">
        <f>YEAR(A2117)</f>
        <v/>
      </c>
      <c r="H2117" s="214">
        <f>MONTH(A2117)</f>
        <v/>
      </c>
      <c r="I2117" s="179">
        <f>INDEX(mês[],Consolidado!H2117,2)</f>
        <v/>
      </c>
      <c r="J2117" s="179" t="inlineStr">
        <is>
          <t>ITAU</t>
        </is>
      </c>
      <c r="K2117" s="179" t="inlineStr">
        <is>
          <t>A IDEAL</t>
        </is>
      </c>
    </row>
    <row r="2118" hidden="1" s="180">
      <c r="A2118" s="17" t="n">
        <v>45742</v>
      </c>
      <c r="B2118" s="179" t="inlineStr">
        <is>
          <t>MATERIAIS ELÉTRICOS - MATERIAL ELETRICO  (100,00%);</t>
        </is>
      </c>
      <c r="C2118" s="8" t="n"/>
      <c r="D2118" s="8" t="n">
        <v>435.28</v>
      </c>
      <c r="E2118" s="8" t="n">
        <v>-33337.91999999984</v>
      </c>
      <c r="F2118" s="213" t="inlineStr">
        <is>
          <t xml:space="preserve">MATERIAL ELETRICO </t>
        </is>
      </c>
      <c r="G2118" s="172">
        <f>YEAR(A2118)</f>
        <v/>
      </c>
      <c r="H2118" s="214">
        <f>MONTH(A2118)</f>
        <v/>
      </c>
      <c r="I2118" s="179">
        <f>INDEX(mês[],Consolidado!H2118,2)</f>
        <v/>
      </c>
      <c r="J2118" s="179" t="inlineStr">
        <is>
          <t>ITAU</t>
        </is>
      </c>
      <c r="K2118" s="179" t="inlineStr">
        <is>
          <t>A IDEAL</t>
        </is>
      </c>
    </row>
    <row r="2119" hidden="1" s="180">
      <c r="A2119" s="17" t="n">
        <v>45742</v>
      </c>
      <c r="B2119" s="179" t="inlineStr">
        <is>
          <t>MATERIAIS DE LIMPEZA - MATERIAIS DE LIMPEZA / HIGIENE  (100,00%);</t>
        </is>
      </c>
      <c r="C2119" s="8" t="n"/>
      <c r="D2119" s="8" t="n">
        <v>320.4</v>
      </c>
      <c r="E2119" s="8" t="n">
        <v>-33658.31999999984</v>
      </c>
      <c r="F2119" s="213" t="inlineStr">
        <is>
          <t xml:space="preserve">MATERIAIS DE LIMPEZA / HIGIENE </t>
        </is>
      </c>
      <c r="G2119" s="172">
        <f>YEAR(A2119)</f>
        <v/>
      </c>
      <c r="H2119" s="214">
        <f>MONTH(A2119)</f>
        <v/>
      </c>
      <c r="I2119" s="179">
        <f>INDEX(mês[],Consolidado!H2119,2)</f>
        <v/>
      </c>
      <c r="J2119" s="179" t="inlineStr">
        <is>
          <t>ITAU</t>
        </is>
      </c>
      <c r="K2119" s="179" t="inlineStr">
        <is>
          <t>A IDEAL</t>
        </is>
      </c>
    </row>
    <row r="2120" hidden="1" s="180">
      <c r="A2120" s="17" t="n">
        <v>45742</v>
      </c>
      <c r="B2120" s="179" t="inlineStr">
        <is>
          <t>LOCAÇÃO RÁDIO PERÍODO 15/01 A 14/02 - LOCAÇAO RADIOS DE COMUNICAÇÃO (100,00%);</t>
        </is>
      </c>
      <c r="C2120" s="8" t="n"/>
      <c r="D2120" s="8" t="n">
        <v>900</v>
      </c>
      <c r="E2120" s="8" t="n">
        <v>-34558.31999999984</v>
      </c>
      <c r="F2120" s="213" t="inlineStr">
        <is>
          <t>LOCAÇAO RADIOS DE COMUNICAÇÃO</t>
        </is>
      </c>
      <c r="G2120" s="172">
        <f>YEAR(A2120)</f>
        <v/>
      </c>
      <c r="H2120" s="214">
        <f>MONTH(A2120)</f>
        <v/>
      </c>
      <c r="I2120" s="179">
        <f>INDEX(mês[],Consolidado!H2120,2)</f>
        <v/>
      </c>
      <c r="J2120" s="179" t="inlineStr">
        <is>
          <t>ITAU</t>
        </is>
      </c>
      <c r="K2120" s="179" t="inlineStr">
        <is>
          <t>A IDEAL</t>
        </is>
      </c>
    </row>
    <row r="2121" hidden="1" s="180">
      <c r="A2121" s="17" t="n">
        <v>45742</v>
      </c>
      <c r="B2121" s="179" t="inlineStr">
        <is>
          <t>MATERIAL ELETRICO - MATERIAL ELETRICO  (100,00%);</t>
        </is>
      </c>
      <c r="C2121" s="8" t="n"/>
      <c r="D2121" s="8" t="n">
        <v>314.04</v>
      </c>
      <c r="E2121" s="8" t="n">
        <v>-34872.35999999984</v>
      </c>
      <c r="F2121" s="213" t="inlineStr">
        <is>
          <t xml:space="preserve">MATERIAL ELETRICO </t>
        </is>
      </c>
      <c r="G2121" s="172">
        <f>YEAR(A2121)</f>
        <v/>
      </c>
      <c r="H2121" s="214">
        <f>MONTH(A2121)</f>
        <v/>
      </c>
      <c r="I2121" s="179">
        <f>INDEX(mês[],Consolidado!H2121,2)</f>
        <v/>
      </c>
      <c r="J2121" s="179" t="inlineStr">
        <is>
          <t>ITAU</t>
        </is>
      </c>
      <c r="K2121" s="179" t="inlineStr">
        <is>
          <t>A IDEAL</t>
        </is>
      </c>
    </row>
    <row r="2122" hidden="1" s="180">
      <c r="A2122" s="17" t="n">
        <v>45742</v>
      </c>
      <c r="B2122" s="179" t="inlineStr">
        <is>
          <t>MATERIAL DE CONSUMO - MATERIAIS DE CONSUMO EM OBRAS  (100,00%);</t>
        </is>
      </c>
      <c r="C2122" s="8" t="n"/>
      <c r="D2122" s="8" t="n">
        <v>112.11</v>
      </c>
      <c r="E2122" s="8" t="n">
        <v>-34984.46999999984</v>
      </c>
      <c r="F2122" s="213" t="inlineStr">
        <is>
          <t xml:space="preserve">MATERIAIS DE CONSUMO EM OBRAS </t>
        </is>
      </c>
      <c r="G2122" s="172">
        <f>YEAR(A2122)</f>
        <v/>
      </c>
      <c r="H2122" s="214">
        <f>MONTH(A2122)</f>
        <v/>
      </c>
      <c r="I2122" s="179">
        <f>INDEX(mês[],Consolidado!H2122,2)</f>
        <v/>
      </c>
      <c r="J2122" s="179" t="inlineStr">
        <is>
          <t>ITAU</t>
        </is>
      </c>
      <c r="K2122" s="179" t="inlineStr">
        <is>
          <t>A IDEAL</t>
        </is>
      </c>
    </row>
    <row r="2123" hidden="1" s="180">
      <c r="A2123" s="17" t="n">
        <v>45742</v>
      </c>
      <c r="B2123" s="179" t="inlineStr">
        <is>
          <t>CLARO TELEFONIA REF. 02/2025 - INTERNET / TELEFONE ADM  (100,00%);</t>
        </is>
      </c>
      <c r="C2123" s="8" t="n"/>
      <c r="D2123" s="8" t="n">
        <v>318.5</v>
      </c>
      <c r="E2123" s="8" t="n">
        <v>-35302.96999999984</v>
      </c>
      <c r="F2123" s="213" t="inlineStr">
        <is>
          <t xml:space="preserve">INTERNET / TELEFONE ADM </t>
        </is>
      </c>
      <c r="G2123" s="172">
        <f>YEAR(A2123)</f>
        <v/>
      </c>
      <c r="H2123" s="214">
        <f>MONTH(A2123)</f>
        <v/>
      </c>
      <c r="I2123" s="179">
        <f>INDEX(mês[],Consolidado!H2123,2)</f>
        <v/>
      </c>
      <c r="J2123" s="179" t="inlineStr">
        <is>
          <t>ITAU</t>
        </is>
      </c>
      <c r="K2123" s="179" t="inlineStr">
        <is>
          <t>A IDEAL</t>
        </is>
      </c>
    </row>
    <row r="2124" hidden="1" s="180">
      <c r="A2124" s="17" t="n">
        <v>45742</v>
      </c>
      <c r="B2124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4" s="8" t="n"/>
      <c r="D2124" s="8" t="n">
        <v>120</v>
      </c>
      <c r="E2124" s="8" t="n">
        <v>-35422.96999999984</v>
      </c>
      <c r="F2124" s="213" t="inlineStr">
        <is>
          <t xml:space="preserve">HOTEL COLABORADORES </t>
        </is>
      </c>
      <c r="G2124" s="172">
        <f>YEAR(A2124)</f>
        <v/>
      </c>
      <c r="H2124" s="214">
        <f>MONTH(A2124)</f>
        <v/>
      </c>
      <c r="I2124" s="179">
        <f>INDEX(mês[],Consolidado!H2124,2)</f>
        <v/>
      </c>
      <c r="J2124" s="179" t="inlineStr">
        <is>
          <t>ITAU</t>
        </is>
      </c>
      <c r="K2124" s="179" t="inlineStr">
        <is>
          <t>A IDEAL</t>
        </is>
      </c>
    </row>
    <row r="2125" hidden="1" s="180">
      <c r="A2125" s="17" t="n">
        <v>45742</v>
      </c>
      <c r="B2125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5" s="8" t="n"/>
      <c r="D2125" s="8" t="n">
        <v>326.03</v>
      </c>
      <c r="E2125" s="8" t="n">
        <v>-35748.99999999984</v>
      </c>
      <c r="F2125" s="213" t="inlineStr">
        <is>
          <t>REFEIÇÕES COLABORADORES</t>
        </is>
      </c>
      <c r="G2125" s="172">
        <f>YEAR(A2125)</f>
        <v/>
      </c>
      <c r="H2125" s="214">
        <f>MONTH(A2125)</f>
        <v/>
      </c>
      <c r="I2125" s="179">
        <f>INDEX(mês[],Consolidado!H2125,2)</f>
        <v/>
      </c>
      <c r="J2125" s="179" t="inlineStr">
        <is>
          <t>ITAU</t>
        </is>
      </c>
      <c r="K2125" s="179" t="inlineStr">
        <is>
          <t>A IDEAL</t>
        </is>
      </c>
    </row>
    <row r="2126" hidden="1" s="180">
      <c r="A2126" s="17" t="n">
        <v>45742</v>
      </c>
      <c r="B2126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6" s="8" t="n"/>
      <c r="D2126" s="8" t="n">
        <v>95.97</v>
      </c>
      <c r="E2126" s="8" t="n">
        <v>-35844.96999999984</v>
      </c>
      <c r="F2126" s="213" t="inlineStr">
        <is>
          <t>EPIS</t>
        </is>
      </c>
      <c r="G2126" s="172">
        <f>YEAR(A2126)</f>
        <v/>
      </c>
      <c r="H2126" s="214">
        <f>MONTH(A2126)</f>
        <v/>
      </c>
      <c r="I2126" s="179">
        <f>INDEX(mês[],Consolidado!H2126,2)</f>
        <v/>
      </c>
      <c r="J2126" s="179" t="inlineStr">
        <is>
          <t>ITAU</t>
        </is>
      </c>
      <c r="K2126" s="179" t="inlineStr">
        <is>
          <t>A IDEAL</t>
        </is>
      </c>
    </row>
    <row r="2127" hidden="1" s="180">
      <c r="A2127" s="17" t="n">
        <v>45742</v>
      </c>
      <c r="B2127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7" s="8" t="n"/>
      <c r="D2127" s="8" t="n">
        <v>480.01</v>
      </c>
      <c r="E2127" s="8" t="n">
        <v>-36324.97999999984</v>
      </c>
      <c r="F2127" s="213" t="inlineStr">
        <is>
          <t>PASSAGENS COLABORADORES</t>
        </is>
      </c>
      <c r="G2127" s="172">
        <f>YEAR(A2127)</f>
        <v/>
      </c>
      <c r="H2127" s="214">
        <f>MONTH(A2127)</f>
        <v/>
      </c>
      <c r="I2127" s="179">
        <f>INDEX(mês[],Consolidado!H2127,2)</f>
        <v/>
      </c>
      <c r="J2127" s="179" t="inlineStr">
        <is>
          <t>ITAU</t>
        </is>
      </c>
      <c r="K2127" s="179" t="inlineStr">
        <is>
          <t>A IDEAL</t>
        </is>
      </c>
    </row>
    <row r="2128" hidden="1" s="180">
      <c r="A2128" s="17" t="n">
        <v>45742</v>
      </c>
      <c r="B2128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8" s="8" t="n"/>
      <c r="D2128" s="8" t="n">
        <v>354.96</v>
      </c>
      <c r="E2128" s="8" t="n">
        <v>-36679.93999999984</v>
      </c>
      <c r="F2128" s="213" t="inlineStr">
        <is>
          <t xml:space="preserve">SERVIÇO MOTOBOY / UBER </t>
        </is>
      </c>
      <c r="G2128" s="172">
        <f>YEAR(A2128)</f>
        <v/>
      </c>
      <c r="H2128" s="214">
        <f>MONTH(A2128)</f>
        <v/>
      </c>
      <c r="I2128" s="179">
        <f>INDEX(mês[],Consolidado!H2128,2)</f>
        <v/>
      </c>
      <c r="J2128" s="179" t="inlineStr">
        <is>
          <t>ITAU</t>
        </is>
      </c>
      <c r="K2128" s="179" t="inlineStr">
        <is>
          <t>A IDEAL</t>
        </is>
      </c>
    </row>
    <row r="2129" hidden="1" s="180">
      <c r="A2129" s="17" t="n">
        <v>45742</v>
      </c>
      <c r="B2129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9" s="8" t="n"/>
      <c r="D2129" s="8" t="n">
        <v>153.7</v>
      </c>
      <c r="E2129" s="8" t="n">
        <v>-36833.63999999984</v>
      </c>
      <c r="F2129" s="213" t="inlineStr">
        <is>
          <t xml:space="preserve">INTERNET OBRAS </t>
        </is>
      </c>
      <c r="G2129" s="172">
        <f>YEAR(A2129)</f>
        <v/>
      </c>
      <c r="H2129" s="214">
        <f>MONTH(A2129)</f>
        <v/>
      </c>
      <c r="I2129" s="179">
        <f>INDEX(mês[],Consolidado!H2129,2)</f>
        <v/>
      </c>
      <c r="J2129" s="179" t="inlineStr">
        <is>
          <t>ITAU</t>
        </is>
      </c>
      <c r="K2129" s="179" t="inlineStr">
        <is>
          <t>A IDEAL</t>
        </is>
      </c>
    </row>
    <row r="2130" hidden="1" s="180">
      <c r="A2130" s="17" t="n">
        <v>45742</v>
      </c>
      <c r="B2130" s="179" t="inlineStr">
        <is>
          <t>EXAMES - ASO - EXAMES  (100,00%);</t>
        </is>
      </c>
      <c r="C2130" s="8" t="n"/>
      <c r="D2130" s="8" t="n">
        <v>581</v>
      </c>
      <c r="E2130" s="8" t="n">
        <v>-37414.63999999984</v>
      </c>
      <c r="F2130" s="213" t="inlineStr">
        <is>
          <t>EXAMES MÉDICOS</t>
        </is>
      </c>
      <c r="G2130" s="172">
        <f>YEAR(A2130)</f>
        <v/>
      </c>
      <c r="H2130" s="214">
        <f>MONTH(A2130)</f>
        <v/>
      </c>
      <c r="I2130" s="179">
        <f>INDEX(mês[],Consolidado!H2130,2)</f>
        <v/>
      </c>
      <c r="J2130" s="179" t="inlineStr">
        <is>
          <t>ITAU</t>
        </is>
      </c>
      <c r="K2130" s="179" t="inlineStr">
        <is>
          <t>A IDEAL</t>
        </is>
      </c>
    </row>
    <row r="2131" hidden="1" s="180">
      <c r="A2131" s="17" t="n">
        <v>45742</v>
      </c>
      <c r="B2131" s="179" t="inlineStr">
        <is>
          <t>MATERIAIS DE INFORMÁTICA - TONERS - MATERIAIS DE INFORMATICA / COMPUTADOR (100,00%);</t>
        </is>
      </c>
      <c r="C2131" s="8" t="n"/>
      <c r="D2131" s="8" t="n">
        <v>744</v>
      </c>
      <c r="E2131" s="8" t="n">
        <v>-38158.63999999984</v>
      </c>
      <c r="F2131" s="213" t="inlineStr">
        <is>
          <t>MATERIAIS DE INFORMATICA / COMPUTADOR</t>
        </is>
      </c>
      <c r="G2131" s="172">
        <f>YEAR(A2131)</f>
        <v/>
      </c>
      <c r="H2131" s="214">
        <f>MONTH(A2131)</f>
        <v/>
      </c>
      <c r="I2131" s="179">
        <f>INDEX(mês[],Consolidado!H2131,2)</f>
        <v/>
      </c>
      <c r="J2131" s="179" t="inlineStr">
        <is>
          <t>ITAU</t>
        </is>
      </c>
      <c r="K2131" s="179" t="inlineStr">
        <is>
          <t>A IDEAL</t>
        </is>
      </c>
    </row>
    <row r="2132" hidden="1" s="180">
      <c r="A2132" s="17" t="n">
        <v>45742</v>
      </c>
      <c r="B2132" s="179" t="inlineStr">
        <is>
          <t>COMBUSTIVEL VEICULOS - COMBUSTIVEL VEICULOS (100,00%);</t>
        </is>
      </c>
      <c r="C2132" s="8" t="n"/>
      <c r="D2132" s="8" t="n">
        <v>1518.94</v>
      </c>
      <c r="E2132" s="8" t="n">
        <v>-39677.57999999984</v>
      </c>
      <c r="F2132" s="213" t="inlineStr">
        <is>
          <t>COMBUSTIVEL VEICULOS</t>
        </is>
      </c>
      <c r="G2132" s="172">
        <f>YEAR(A2132)</f>
        <v/>
      </c>
      <c r="H2132" s="214">
        <f>MONTH(A2132)</f>
        <v/>
      </c>
      <c r="I2132" s="179">
        <f>INDEX(mês[],Consolidado!H2132,2)</f>
        <v/>
      </c>
      <c r="J2132" s="179" t="inlineStr">
        <is>
          <t>ITAU</t>
        </is>
      </c>
      <c r="K2132" s="179" t="inlineStr">
        <is>
          <t>A IDEAL</t>
        </is>
      </c>
    </row>
    <row r="2133" hidden="1" s="180">
      <c r="A2133" s="17" t="n">
        <v>45742</v>
      </c>
      <c r="B2133" s="179" t="inlineStr">
        <is>
          <t>TINTAS E SOLVENTES - TINTAS E SOLVENTES (100,00%);</t>
        </is>
      </c>
      <c r="C2133" s="8" t="n"/>
      <c r="D2133" s="8" t="n">
        <v>309.49</v>
      </c>
      <c r="E2133" s="8" t="n">
        <v>-39987.06999999984</v>
      </c>
      <c r="F2133" s="213" t="inlineStr">
        <is>
          <t>TINTAS E SOLVENTES</t>
        </is>
      </c>
      <c r="G2133" s="172">
        <f>YEAR(A2133)</f>
        <v/>
      </c>
      <c r="H2133" s="214">
        <f>MONTH(A2133)</f>
        <v/>
      </c>
      <c r="I2133" s="179">
        <f>INDEX(mês[],Consolidado!H2133,2)</f>
        <v/>
      </c>
      <c r="J2133" s="179" t="inlineStr">
        <is>
          <t>ITAU</t>
        </is>
      </c>
      <c r="K2133" s="179" t="inlineStr">
        <is>
          <t>A IDEAL</t>
        </is>
      </c>
    </row>
    <row r="2134" hidden="1" s="180">
      <c r="A2134" s="17" t="n">
        <v>45742</v>
      </c>
      <c r="B2134" s="179" t="inlineStr">
        <is>
          <t>COMBUSTIVEL - COMBUSTIVEL VEICULOS (39,12%);
COMBUSTIVEL EQUIPAMENTOS (60,88%);</t>
        </is>
      </c>
      <c r="C2134" s="8" t="n"/>
      <c r="D2134" s="8" t="n">
        <v>771.05</v>
      </c>
      <c r="E2134" s="8" t="n">
        <v>-40758.11999999984</v>
      </c>
      <c r="F2134" s="213" t="inlineStr">
        <is>
          <t>COMBUSTIVEL VEICULOS</t>
        </is>
      </c>
      <c r="G2134" s="172">
        <f>YEAR(A2134)</f>
        <v/>
      </c>
      <c r="H2134" s="214">
        <f>MONTH(A2134)</f>
        <v/>
      </c>
      <c r="I2134" s="179">
        <f>INDEX(mês[],Consolidado!H2134,2)</f>
        <v/>
      </c>
      <c r="J2134" s="179" t="inlineStr">
        <is>
          <t>ITAU</t>
        </is>
      </c>
      <c r="K2134" s="179" t="inlineStr">
        <is>
          <t>A IDEAL</t>
        </is>
      </c>
    </row>
    <row r="2135" hidden="1" s="180">
      <c r="A2135" s="17" t="n">
        <v>45742</v>
      </c>
      <c r="B2135" s="179" t="inlineStr">
        <is>
          <t>COMBUSTIVEL - COMBUSTIVEL VEICULOS (39,12%);
COMBUSTIVEL EQUIPAMENTOS (60,88%);</t>
        </is>
      </c>
      <c r="C2135" s="8" t="n"/>
      <c r="D2135" s="8" t="n">
        <v>1199.96</v>
      </c>
      <c r="E2135" s="8" t="n">
        <v>-41958.07999999984</v>
      </c>
      <c r="F2135" s="213" t="inlineStr">
        <is>
          <t>COMBUSTIVEL EQUIPAMENTOS</t>
        </is>
      </c>
      <c r="G2135" s="172">
        <f>YEAR(A2135)</f>
        <v/>
      </c>
      <c r="H2135" s="214">
        <f>MONTH(A2135)</f>
        <v/>
      </c>
      <c r="I2135" s="179">
        <f>INDEX(mês[],Consolidado!H2135,2)</f>
        <v/>
      </c>
      <c r="J2135" s="179" t="inlineStr">
        <is>
          <t>ITAU</t>
        </is>
      </c>
      <c r="K2135" s="179" t="inlineStr">
        <is>
          <t>A IDEAL</t>
        </is>
      </c>
    </row>
    <row r="2136" hidden="1" s="180">
      <c r="A2136" s="17" t="n">
        <v>45742</v>
      </c>
      <c r="B2136" s="179" t="inlineStr">
        <is>
          <t>MATERIAIS DE PAPELARIA - MATERIAS DE ESCRITORIO / PAPELARIA  (100,00%);</t>
        </is>
      </c>
      <c r="C2136" s="8" t="n"/>
      <c r="D2136" s="8" t="n">
        <v>143.5</v>
      </c>
      <c r="E2136" s="8" t="n">
        <v>-42101.57999999984</v>
      </c>
      <c r="F2136" s="213" t="inlineStr">
        <is>
          <t xml:space="preserve">MATERIAS DE ESCRITORIO / PAPELARIA </t>
        </is>
      </c>
      <c r="G2136" s="172">
        <f>YEAR(A2136)</f>
        <v/>
      </c>
      <c r="H2136" s="214">
        <f>MONTH(A2136)</f>
        <v/>
      </c>
      <c r="I2136" s="179">
        <f>INDEX(mês[],Consolidado!H2136,2)</f>
        <v/>
      </c>
      <c r="J2136" s="179" t="inlineStr">
        <is>
          <t>ITAU</t>
        </is>
      </c>
      <c r="K2136" s="179" t="inlineStr">
        <is>
          <t>A IDEAL</t>
        </is>
      </c>
    </row>
    <row r="2137" hidden="1" s="180">
      <c r="A2137" s="17" t="n">
        <v>45742</v>
      </c>
      <c r="B2137" s="179" t="inlineStr">
        <is>
          <t>MATERIAIS DE CONSUMO - MATERIAIS DE CONSUMO EM OBRAS  (100,00%);</t>
        </is>
      </c>
      <c r="C2137" s="8" t="n"/>
      <c r="D2137" s="8" t="n">
        <v>281.2</v>
      </c>
      <c r="E2137" s="8" t="n">
        <v>-42382.77999999984</v>
      </c>
      <c r="F2137" s="213" t="inlineStr">
        <is>
          <t xml:space="preserve">MATERIAIS DE CONSUMO EM OBRAS </t>
        </is>
      </c>
      <c r="G2137" s="172">
        <f>YEAR(A2137)</f>
        <v/>
      </c>
      <c r="H2137" s="214">
        <f>MONTH(A2137)</f>
        <v/>
      </c>
      <c r="I2137" s="179">
        <f>INDEX(mês[],Consolidado!H2137,2)</f>
        <v/>
      </c>
      <c r="J2137" s="179" t="inlineStr">
        <is>
          <t>ITAU</t>
        </is>
      </c>
      <c r="K2137" s="179" t="inlineStr">
        <is>
          <t>A IDEAL</t>
        </is>
      </c>
    </row>
    <row r="2138" hidden="1" s="180">
      <c r="A2138" s="17" t="n">
        <v>45742</v>
      </c>
      <c r="B2138" s="179" t="inlineStr">
        <is>
          <t>RESTAURANTE MARINA - PIX 50.531.065/0001-31 - REFEIÇÕES COLABORADORES (100,00%);</t>
        </is>
      </c>
      <c r="C2138" s="8" t="n"/>
      <c r="D2138" s="8" t="n">
        <v>1971.5</v>
      </c>
      <c r="E2138" s="8" t="n">
        <v>-44354.27999999984</v>
      </c>
      <c r="F2138" s="213" t="inlineStr">
        <is>
          <t>REFEIÇÕES COLABORADORES</t>
        </is>
      </c>
      <c r="G2138" s="172">
        <f>YEAR(A2138)</f>
        <v/>
      </c>
      <c r="H2138" s="214">
        <f>MONTH(A2138)</f>
        <v/>
      </c>
      <c r="I2138" s="179">
        <f>INDEX(mês[],Consolidado!H2138,2)</f>
        <v/>
      </c>
      <c r="J2138" s="179" t="inlineStr">
        <is>
          <t>ITAU</t>
        </is>
      </c>
      <c r="K2138" s="179" t="inlineStr">
        <is>
          <t>A IDEAL</t>
        </is>
      </c>
    </row>
    <row r="2139" hidden="1" s="180">
      <c r="A2139" s="17" t="n">
        <v>45742</v>
      </c>
      <c r="B2139" s="179" t="inlineStr">
        <is>
          <t>C&amp;A COMERCIAL - PIX 39.273.309/0001-90 - REFEIÇÕES COLABORADORES (100,00%);</t>
        </is>
      </c>
      <c r="C2139" s="8" t="n"/>
      <c r="D2139" s="8" t="n">
        <v>516</v>
      </c>
      <c r="E2139" s="8" t="n">
        <v>-44870.27999999984</v>
      </c>
      <c r="F2139" s="213" t="inlineStr">
        <is>
          <t>REFEIÇÕES COLABORADORES</t>
        </is>
      </c>
      <c r="G2139" s="172">
        <f>YEAR(A2139)</f>
        <v/>
      </c>
      <c r="H2139" s="214">
        <f>MONTH(A2139)</f>
        <v/>
      </c>
      <c r="I2139" s="179">
        <f>INDEX(mês[],Consolidado!H2139,2)</f>
        <v/>
      </c>
      <c r="J2139" s="179" t="inlineStr">
        <is>
          <t>ITAU</t>
        </is>
      </c>
      <c r="K2139" s="179" t="inlineStr">
        <is>
          <t>A IDEAL</t>
        </is>
      </c>
    </row>
    <row r="2140" hidden="1" s="180">
      <c r="A2140" s="17" t="n">
        <v>45742</v>
      </c>
      <c r="B2140" s="179" t="inlineStr">
        <is>
          <t>ALIMENTAÇÃO ADM - ALIMENTAÇÃO ADM (100,00%);</t>
        </is>
      </c>
      <c r="C2140" s="8" t="n"/>
      <c r="D2140" s="8" t="n">
        <v>368.95</v>
      </c>
      <c r="E2140" s="8" t="n">
        <v>-45239.22999999984</v>
      </c>
      <c r="F2140" s="213" t="inlineStr">
        <is>
          <t>ALIMENTAÇÃO ADM</t>
        </is>
      </c>
      <c r="G2140" s="172">
        <f>YEAR(A2140)</f>
        <v/>
      </c>
      <c r="H2140" s="214">
        <f>MONTH(A2140)</f>
        <v/>
      </c>
      <c r="I2140" s="179">
        <f>INDEX(mês[],Consolidado!H2140,2)</f>
        <v/>
      </c>
      <c r="J2140" s="179" t="inlineStr">
        <is>
          <t>ITAU</t>
        </is>
      </c>
      <c r="K2140" s="179" t="inlineStr">
        <is>
          <t>A IDEAL</t>
        </is>
      </c>
    </row>
    <row r="2141" hidden="1" s="180">
      <c r="A2141" s="17" t="n">
        <v>45742</v>
      </c>
      <c r="B2141" s="179" t="inlineStr">
        <is>
          <t>RESTAURANTE MATA FOME - PIX 57.730.611/0001-02 - REFEIÇÕES COLABORADORES (100,00%);</t>
        </is>
      </c>
      <c r="C2141" s="8" t="n"/>
      <c r="D2141" s="8" t="n">
        <v>3776</v>
      </c>
      <c r="E2141" s="8" t="n">
        <v>-49015.22999999984</v>
      </c>
      <c r="F2141" s="213" t="inlineStr">
        <is>
          <t>REFEIÇÕES COLABORADORES</t>
        </is>
      </c>
      <c r="G2141" s="172">
        <f>YEAR(A2141)</f>
        <v/>
      </c>
      <c r="H2141" s="214">
        <f>MONTH(A2141)</f>
        <v/>
      </c>
      <c r="I2141" s="179">
        <f>INDEX(mês[],Consolidado!H2141,2)</f>
        <v/>
      </c>
      <c r="J2141" s="179" t="inlineStr">
        <is>
          <t>ITAU</t>
        </is>
      </c>
      <c r="K2141" s="179" t="inlineStr">
        <is>
          <t>A IDEAL</t>
        </is>
      </c>
    </row>
    <row r="2142" hidden="1" s="180">
      <c r="A2142" s="17" t="n">
        <v>45742</v>
      </c>
      <c r="B2142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2" s="8" t="n"/>
      <c r="D2142" s="8" t="n">
        <v>263.97</v>
      </c>
      <c r="E2142" s="8" t="n">
        <v>-49279.19999999984</v>
      </c>
      <c r="F2142" s="213" t="inlineStr">
        <is>
          <t>COMBUSTIVEL VEICULOS</t>
        </is>
      </c>
      <c r="G2142" s="172">
        <f>YEAR(A2142)</f>
        <v/>
      </c>
      <c r="H2142" s="214">
        <f>MONTH(A2142)</f>
        <v/>
      </c>
      <c r="I2142" s="179">
        <f>INDEX(mês[],Consolidado!H2142,2)</f>
        <v/>
      </c>
      <c r="J2142" s="179" t="inlineStr">
        <is>
          <t>ITAU</t>
        </is>
      </c>
      <c r="K2142" s="179" t="inlineStr">
        <is>
          <t>A IDEAL</t>
        </is>
      </c>
    </row>
    <row r="2143" hidden="1" s="180">
      <c r="A2143" s="17" t="n">
        <v>45742</v>
      </c>
      <c r="B2143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3" s="8" t="n"/>
      <c r="D2143" s="8" t="n">
        <v>191.9</v>
      </c>
      <c r="E2143" s="8" t="n">
        <v>-49471.09999999984</v>
      </c>
      <c r="F2143" s="213" t="inlineStr">
        <is>
          <t>REFEIÇÕES COLABORADORES</t>
        </is>
      </c>
      <c r="G2143" s="172">
        <f>YEAR(A2143)</f>
        <v/>
      </c>
      <c r="H2143" s="214">
        <f>MONTH(A2143)</f>
        <v/>
      </c>
      <c r="I2143" s="179">
        <f>INDEX(mês[],Consolidado!H2143,2)</f>
        <v/>
      </c>
      <c r="J2143" s="179" t="inlineStr">
        <is>
          <t>ITAU</t>
        </is>
      </c>
      <c r="K2143" s="179" t="inlineStr">
        <is>
          <t>A IDEAL</t>
        </is>
      </c>
    </row>
    <row r="2144" hidden="1" s="180">
      <c r="A2144" s="17" t="n">
        <v>45742</v>
      </c>
      <c r="B2144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4" s="8" t="n"/>
      <c r="D2144" s="8" t="n">
        <v>239.94</v>
      </c>
      <c r="E2144" s="8" t="n">
        <v>-49711.03999999984</v>
      </c>
      <c r="F2144" s="213" t="inlineStr">
        <is>
          <t>EPIS</t>
        </is>
      </c>
      <c r="G2144" s="172">
        <f>YEAR(A2144)</f>
        <v/>
      </c>
      <c r="H2144" s="214">
        <f>MONTH(A2144)</f>
        <v/>
      </c>
      <c r="I2144" s="179">
        <f>INDEX(mês[],Consolidado!H2144,2)</f>
        <v/>
      </c>
      <c r="J2144" s="179" t="inlineStr">
        <is>
          <t>ITAU</t>
        </is>
      </c>
      <c r="K2144" s="179" t="inlineStr">
        <is>
          <t>A IDEAL</t>
        </is>
      </c>
    </row>
    <row r="2145" hidden="1" s="180">
      <c r="A2145" s="17" t="n">
        <v>45742</v>
      </c>
      <c r="B2145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5" s="8" t="n"/>
      <c r="D2145" s="8" t="n">
        <v>481.22</v>
      </c>
      <c r="E2145" s="8" t="n">
        <v>-50192.25999999984</v>
      </c>
      <c r="F2145" s="213" t="inlineStr">
        <is>
          <t xml:space="preserve">TRANSPORTE DE COLABORADORES </t>
        </is>
      </c>
      <c r="G2145" s="172">
        <f>YEAR(A2145)</f>
        <v/>
      </c>
      <c r="H2145" s="214">
        <f>MONTH(A2145)</f>
        <v/>
      </c>
      <c r="I2145" s="179">
        <f>INDEX(mês[],Consolidado!H2145,2)</f>
        <v/>
      </c>
      <c r="J2145" s="179" t="inlineStr">
        <is>
          <t>ITAU</t>
        </is>
      </c>
      <c r="K2145" s="179" t="inlineStr">
        <is>
          <t>A IDEAL</t>
        </is>
      </c>
    </row>
    <row r="2146" hidden="1" s="180">
      <c r="A2146" s="17" t="n">
        <v>45742</v>
      </c>
      <c r="B2146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6" s="8" t="n"/>
      <c r="D2146" s="8" t="n">
        <v>150.12</v>
      </c>
      <c r="E2146" s="8" t="n">
        <v>-50342.37999999984</v>
      </c>
      <c r="F2146" s="213" t="inlineStr">
        <is>
          <t xml:space="preserve">MATERIAIS DE CONSUMO EM OBRAS </t>
        </is>
      </c>
      <c r="G2146" s="172">
        <f>YEAR(A2146)</f>
        <v/>
      </c>
      <c r="H2146" s="214">
        <f>MONTH(A2146)</f>
        <v/>
      </c>
      <c r="I2146" s="179">
        <f>INDEX(mês[],Consolidado!H2146,2)</f>
        <v/>
      </c>
      <c r="J2146" s="179" t="inlineStr">
        <is>
          <t>ITAU</t>
        </is>
      </c>
      <c r="K2146" s="179" t="inlineStr">
        <is>
          <t>A IDEAL</t>
        </is>
      </c>
    </row>
    <row r="2147" hidden="1" s="180">
      <c r="A2147" s="17" t="n">
        <v>45742</v>
      </c>
      <c r="B2147" s="179" t="inlineStr">
        <is>
          <t>FRETE GOIANIA X SERRA DO SALITRE ( COMPRESSOR E MAQUINAS ) - FRETE MATERIAIS E EQUIPAMENTOS (100,00%);</t>
        </is>
      </c>
      <c r="C2147" s="8" t="n"/>
      <c r="D2147" s="8" t="n">
        <v>3698.2</v>
      </c>
      <c r="E2147" s="8" t="n">
        <v>-54040.57999999984</v>
      </c>
      <c r="F2147" s="213" t="inlineStr">
        <is>
          <t>FRETE MATERIAIS E EQUIPAMENTOS</t>
        </is>
      </c>
      <c r="G2147" s="172">
        <f>YEAR(A2147)</f>
        <v/>
      </c>
      <c r="H2147" s="214">
        <f>MONTH(A2147)</f>
        <v/>
      </c>
      <c r="I2147" s="179">
        <f>INDEX(mês[],Consolidado!H2147,2)</f>
        <v/>
      </c>
      <c r="J2147" s="179" t="inlineStr">
        <is>
          <t>ITAU</t>
        </is>
      </c>
      <c r="K2147" s="179" t="inlineStr">
        <is>
          <t>A IDEAL</t>
        </is>
      </c>
    </row>
    <row r="2148" hidden="1" s="180">
      <c r="A2148" s="17" t="n">
        <v>45742</v>
      </c>
      <c r="B2148" s="179" t="inlineStr">
        <is>
          <t>VISITA TÉCNICA - COMBUSTIVEL VEICULOS (65,22%);
REFEIÇÕES COLABORADORES (34,78%);</t>
        </is>
      </c>
      <c r="C2148" s="8" t="n"/>
      <c r="D2148" s="8" t="n">
        <v>399.98</v>
      </c>
      <c r="E2148" s="8" t="n">
        <v>-54440.55999999984</v>
      </c>
      <c r="F2148" s="213" t="inlineStr">
        <is>
          <t>COMBUSTIVEL VEICULOS</t>
        </is>
      </c>
      <c r="G2148" s="172">
        <f>YEAR(A2148)</f>
        <v/>
      </c>
      <c r="H2148" s="214">
        <f>MONTH(A2148)</f>
        <v/>
      </c>
      <c r="I2148" s="179">
        <f>INDEX(mês[],Consolidado!H2148,2)</f>
        <v/>
      </c>
      <c r="J2148" s="179" t="inlineStr">
        <is>
          <t>ITAU</t>
        </is>
      </c>
      <c r="K2148" s="179" t="inlineStr">
        <is>
          <t>A IDEAL</t>
        </is>
      </c>
    </row>
    <row r="2149" hidden="1" s="180">
      <c r="A2149" s="17" t="n">
        <v>45742</v>
      </c>
      <c r="B2149" s="179" t="inlineStr">
        <is>
          <t>VISITA TÉCNICA - COMBUSTIVEL VEICULOS (65,22%);
REFEIÇÕES COLABORADORES (34,78%);</t>
        </is>
      </c>
      <c r="C2149" s="8" t="n"/>
      <c r="D2149" s="8" t="n">
        <v>213.3</v>
      </c>
      <c r="E2149" s="8" t="n">
        <v>-54653.85999999985</v>
      </c>
      <c r="F2149" s="213" t="inlineStr">
        <is>
          <t>REFEIÇÕES COLABORADORES</t>
        </is>
      </c>
      <c r="G2149" s="172">
        <f>YEAR(A2149)</f>
        <v/>
      </c>
      <c r="H2149" s="214">
        <f>MONTH(A2149)</f>
        <v/>
      </c>
      <c r="I2149" s="179">
        <f>INDEX(mês[],Consolidado!H2149,2)</f>
        <v/>
      </c>
      <c r="J2149" s="179" t="inlineStr">
        <is>
          <t>ITAU</t>
        </is>
      </c>
      <c r="K2149" s="179" t="inlineStr">
        <is>
          <t>A IDEAL</t>
        </is>
      </c>
    </row>
    <row r="2150" hidden="1" s="180">
      <c r="A2150" s="17" t="n">
        <v>45742</v>
      </c>
      <c r="B2150" s="179" t="inlineStr">
        <is>
          <t>ARTHUR RODRIGUES SEIDEMAN - PIX (64) 9 9302-3866 - TRANSPORTE DE COLABORADORES  (100,00%);</t>
        </is>
      </c>
      <c r="C2150" s="8" t="n"/>
      <c r="D2150" s="8" t="n">
        <v>2820</v>
      </c>
      <c r="E2150" s="8" t="n">
        <v>-57473.85999999985</v>
      </c>
      <c r="F2150" s="213" t="inlineStr">
        <is>
          <t xml:space="preserve">TRANSPORTE DE COLABORADORES </t>
        </is>
      </c>
      <c r="G2150" s="172">
        <f>YEAR(A2150)</f>
        <v/>
      </c>
      <c r="H2150" s="214">
        <f>MONTH(A2150)</f>
        <v/>
      </c>
      <c r="I2150" s="179">
        <f>INDEX(mês[],Consolidado!H2150,2)</f>
        <v/>
      </c>
      <c r="J2150" s="179" t="inlineStr">
        <is>
          <t>ITAU</t>
        </is>
      </c>
      <c r="K2150" s="179" t="inlineStr">
        <is>
          <t>A IDEAL</t>
        </is>
      </c>
    </row>
    <row r="2151" hidden="1" s="180">
      <c r="A2151" s="17" t="n">
        <v>45742</v>
      </c>
      <c r="B2151" s="179" t="inlineStr">
        <is>
          <t>CARTÃO PARA TODOS - ASSISTENCIA MEDICA ADM  (100,00%);</t>
        </is>
      </c>
      <c r="C2151" s="8" t="n"/>
      <c r="D2151" s="8" t="n">
        <v>3890.7</v>
      </c>
      <c r="E2151" s="8" t="n">
        <v>-61364.55999999983</v>
      </c>
      <c r="F2151" s="213" t="inlineStr">
        <is>
          <t xml:space="preserve">ASSISTENCIA MEDICA ADM </t>
        </is>
      </c>
      <c r="G2151" s="172">
        <f>YEAR(A2151)</f>
        <v/>
      </c>
      <c r="H2151" s="214">
        <f>MONTH(A2151)</f>
        <v/>
      </c>
      <c r="I2151" s="179">
        <f>INDEX(mês[],Consolidado!H2151,2)</f>
        <v/>
      </c>
      <c r="J2151" s="179" t="inlineStr">
        <is>
          <t>ITAU</t>
        </is>
      </c>
      <c r="K2151" s="179" t="inlineStr">
        <is>
          <t>A IDEAL</t>
        </is>
      </c>
    </row>
    <row r="2152" hidden="1" s="180">
      <c r="A2152" s="17" t="n">
        <v>45742</v>
      </c>
      <c r="B2152" s="179" t="inlineStr">
        <is>
          <t>HONORÁRIO ADVOCATÍCIO - STELLA - HONORARIOS ADVOCATICIOS  (100,00%);</t>
        </is>
      </c>
      <c r="C2152" s="8" t="n"/>
      <c r="D2152" s="8" t="n">
        <v>150</v>
      </c>
      <c r="E2152" s="8" t="n">
        <v>-61514.55999999983</v>
      </c>
      <c r="F2152" s="213" t="inlineStr">
        <is>
          <t>HONORÁRIOS ADVOCATÍCIOS</t>
        </is>
      </c>
      <c r="G2152" s="172">
        <f>YEAR(A2152)</f>
        <v/>
      </c>
      <c r="H2152" s="214">
        <f>MONTH(A2152)</f>
        <v/>
      </c>
      <c r="I2152" s="179">
        <f>INDEX(mês[],Consolidado!H2152,2)</f>
        <v/>
      </c>
      <c r="J2152" s="179" t="inlineStr">
        <is>
          <t>ITAU</t>
        </is>
      </c>
      <c r="K2152" s="179" t="inlineStr">
        <is>
          <t>A IDEAL</t>
        </is>
      </c>
    </row>
    <row r="2153" hidden="1" s="180">
      <c r="A2153" s="17" t="n">
        <v>45742</v>
      </c>
      <c r="B2153" s="179" t="inlineStr">
        <is>
          <t>LS MANGUEIRAS EIRELI - PIX  (31) 9 8425-3748 - MANGUEIRAS / CONEXÕES (100,00%);</t>
        </is>
      </c>
      <c r="C2153" s="8" t="n"/>
      <c r="D2153" s="8" t="n">
        <v>570</v>
      </c>
      <c r="E2153" s="8" t="n">
        <v>-62084.55999999983</v>
      </c>
      <c r="F2153" s="213" t="inlineStr">
        <is>
          <t>MANGUEIRAS / CONEXÕES</t>
        </is>
      </c>
      <c r="G2153" s="172">
        <f>YEAR(A2153)</f>
        <v/>
      </c>
      <c r="H2153" s="214">
        <f>MONTH(A2153)</f>
        <v/>
      </c>
      <c r="I2153" s="179">
        <f>INDEX(mês[],Consolidado!H2153,2)</f>
        <v/>
      </c>
      <c r="J2153" s="179" t="inlineStr">
        <is>
          <t>ITAU</t>
        </is>
      </c>
      <c r="K2153" s="179" t="inlineStr">
        <is>
          <t>A IDEAL</t>
        </is>
      </c>
    </row>
    <row r="2154" hidden="1" s="180">
      <c r="A2154" s="17" t="n">
        <v>45742</v>
      </c>
      <c r="B2154" s="179" t="inlineStr">
        <is>
          <t>MARIA DA FE VIDAL PASCOA - PIX 07.430.239/0004-93 - COMBUSTIVEL VEICULOS (100,00%);</t>
        </is>
      </c>
      <c r="C2154" s="8" t="n"/>
      <c r="D2154" s="8" t="n">
        <v>2000</v>
      </c>
      <c r="E2154" s="8" t="n">
        <v>-64084.55999999983</v>
      </c>
      <c r="F2154" s="213" t="inlineStr">
        <is>
          <t>COMBUSTIVEL VEICULOS</t>
        </is>
      </c>
      <c r="G2154" s="172">
        <f>YEAR(A2154)</f>
        <v/>
      </c>
      <c r="H2154" s="214">
        <f>MONTH(A2154)</f>
        <v/>
      </c>
      <c r="I2154" s="179">
        <f>INDEX(mês[],Consolidado!H2154,2)</f>
        <v/>
      </c>
      <c r="J2154" s="179" t="inlineStr">
        <is>
          <t>ITAU</t>
        </is>
      </c>
      <c r="K2154" s="179" t="inlineStr">
        <is>
          <t>A IDEAL</t>
        </is>
      </c>
    </row>
    <row r="2155" hidden="1" s="180">
      <c r="A2155" s="17" t="n">
        <v>45742</v>
      </c>
      <c r="B2155" s="179" t="inlineStr">
        <is>
          <t>TROCA DE ÓLEO DOBLÔ - MANUTENÇÃO/PEÇAS  VEICULOS (100,00%);</t>
        </is>
      </c>
      <c r="C2155" s="8" t="n"/>
      <c r="D2155" s="8" t="n">
        <v>321.48</v>
      </c>
      <c r="E2155" s="8" t="n">
        <v>-64406.03999999983</v>
      </c>
      <c r="F2155" s="213" t="inlineStr">
        <is>
          <t>MANUTENÇÃO/PEÇAS  VEICULOS</t>
        </is>
      </c>
      <c r="G2155" s="172">
        <f>YEAR(A2155)</f>
        <v/>
      </c>
      <c r="H2155" s="214">
        <f>MONTH(A2155)</f>
        <v/>
      </c>
      <c r="I2155" s="179">
        <f>INDEX(mês[],Consolidado!H2155,2)</f>
        <v/>
      </c>
      <c r="J2155" s="179" t="inlineStr">
        <is>
          <t>ITAU</t>
        </is>
      </c>
      <c r="K2155" s="179" t="inlineStr">
        <is>
          <t>A IDEAL</t>
        </is>
      </c>
    </row>
    <row r="2156" hidden="1" s="180">
      <c r="A2156" s="17" t="n">
        <v>45742</v>
      </c>
      <c r="B2156" s="179" t="inlineStr">
        <is>
          <t>UBER MOACIR DIA 24/03 A 25/03 - SERVIÇO MOTOBOY / UBER  (100,00%);</t>
        </is>
      </c>
      <c r="C2156" s="8" t="n"/>
      <c r="D2156" s="8" t="n">
        <v>180</v>
      </c>
      <c r="E2156" s="8" t="n">
        <v>-64586.03999999983</v>
      </c>
      <c r="F2156" s="213" t="inlineStr">
        <is>
          <t xml:space="preserve">SERVIÇO MOTOBOY / UBER </t>
        </is>
      </c>
      <c r="G2156" s="172">
        <f>YEAR(A2156)</f>
        <v/>
      </c>
      <c r="H2156" s="214">
        <f>MONTH(A2156)</f>
        <v/>
      </c>
      <c r="I2156" s="179">
        <f>INDEX(mês[],Consolidado!H2156,2)</f>
        <v/>
      </c>
      <c r="J2156" s="179" t="inlineStr">
        <is>
          <t>ITAU</t>
        </is>
      </c>
      <c r="K2156" s="179" t="inlineStr">
        <is>
          <t>A IDEAL</t>
        </is>
      </c>
    </row>
    <row r="2157" hidden="1" s="180">
      <c r="A2157" s="17" t="n">
        <v>45742</v>
      </c>
      <c r="B2157" s="179" t="inlineStr">
        <is>
          <t>COMBUSTÍVEL DOBLÔ - COMBUSTIVEL VEICULOS (100,00%);</t>
        </is>
      </c>
      <c r="C2157" s="8" t="n"/>
      <c r="D2157" s="8" t="n">
        <v>307.14</v>
      </c>
      <c r="E2157" s="8" t="n">
        <v>-64893.17999999983</v>
      </c>
      <c r="F2157" s="213" t="inlineStr">
        <is>
          <t>COMBUSTIVEL VEICULOS</t>
        </is>
      </c>
      <c r="G2157" s="172">
        <f>YEAR(A2157)</f>
        <v/>
      </c>
      <c r="H2157" s="214">
        <f>MONTH(A2157)</f>
        <v/>
      </c>
      <c r="I2157" s="179">
        <f>INDEX(mês[],Consolidado!H2157,2)</f>
        <v/>
      </c>
      <c r="J2157" s="179" t="inlineStr">
        <is>
          <t>ITAU</t>
        </is>
      </c>
      <c r="K2157" s="179" t="inlineStr">
        <is>
          <t>A IDEAL</t>
        </is>
      </c>
    </row>
    <row r="2158" hidden="1" s="180">
      <c r="A2158" s="17" t="n">
        <v>45742</v>
      </c>
      <c r="B2158" s="179" t="inlineStr">
        <is>
          <t>TRANSTUR GS&amp;F - PIX 21.554.901/0001-03 - TRANSPORTE DE COLABORADORES  (100,00%);</t>
        </is>
      </c>
      <c r="C2158" s="8" t="n"/>
      <c r="D2158" s="8" t="n">
        <v>26714.8</v>
      </c>
      <c r="E2158" s="8" t="n">
        <v>-91607.97999999984</v>
      </c>
      <c r="F2158" s="213" t="inlineStr">
        <is>
          <t xml:space="preserve">TRANSPORTE DE COLABORADORES </t>
        </is>
      </c>
      <c r="G2158" s="172">
        <f>YEAR(A2158)</f>
        <v/>
      </c>
      <c r="H2158" s="214">
        <f>MONTH(A2158)</f>
        <v/>
      </c>
      <c r="I2158" s="179">
        <f>INDEX(mês[],Consolidado!H2158,2)</f>
        <v/>
      </c>
      <c r="J2158" s="179" t="inlineStr">
        <is>
          <t>ITAU</t>
        </is>
      </c>
      <c r="K2158" s="179" t="inlineStr">
        <is>
          <t>A IDEAL</t>
        </is>
      </c>
    </row>
    <row r="2159" hidden="1" s="180">
      <c r="A2159" s="17" t="n">
        <v>45742</v>
      </c>
      <c r="B2159" s="179" t="inlineStr">
        <is>
          <t>TRANSFERÊNCIA ENTRE BANCOS SAFRA X ITAÚ - Transferência entre Bancos (100,00%);</t>
        </is>
      </c>
      <c r="C2159" s="8" t="n">
        <v>100000</v>
      </c>
      <c r="E2159" s="8" t="n">
        <v>8392.020000000164</v>
      </c>
      <c r="F2159" s="213" t="inlineStr">
        <is>
          <t>Transferência Recebida</t>
        </is>
      </c>
      <c r="G2159" s="172">
        <f>YEAR(A2159)</f>
        <v/>
      </c>
      <c r="H2159" s="214">
        <f>MONTH(A2159)</f>
        <v/>
      </c>
      <c r="I2159" s="179">
        <f>INDEX(mês[],Consolidado!H2159,2)</f>
        <v/>
      </c>
      <c r="J2159" s="179" t="inlineStr">
        <is>
          <t>ITAU</t>
        </is>
      </c>
      <c r="K2159" s="179" t="inlineStr">
        <is>
          <t>A IDEAL</t>
        </is>
      </c>
    </row>
    <row r="2160" hidden="1" s="180">
      <c r="A2160" s="17" t="n">
        <v>45742</v>
      </c>
      <c r="B2160" s="179" t="inlineStr">
        <is>
          <t>ALIMENTAÇÃO ADM - ALIMENTAÇÃO ADM (100,00%);</t>
        </is>
      </c>
      <c r="C2160" s="8" t="n"/>
      <c r="D2160" s="8" t="n">
        <v>64</v>
      </c>
      <c r="E2160" s="8" t="n">
        <v>8328.020000000164</v>
      </c>
      <c r="F2160" s="213" t="inlineStr">
        <is>
          <t>ALIMENTAÇÃO ADM</t>
        </is>
      </c>
      <c r="G2160" s="172">
        <f>YEAR(A2160)</f>
        <v/>
      </c>
      <c r="H2160" s="214">
        <f>MONTH(A2160)</f>
        <v/>
      </c>
      <c r="I2160" s="179">
        <f>INDEX(mês[],Consolidado!H2160,2)</f>
        <v/>
      </c>
      <c r="J2160" s="179" t="inlineStr">
        <is>
          <t>ITAU</t>
        </is>
      </c>
      <c r="K2160" s="179" t="inlineStr">
        <is>
          <t>A IDEAL</t>
        </is>
      </c>
    </row>
    <row r="2161" hidden="1" s="180">
      <c r="A2161" s="17" t="n">
        <v>45742</v>
      </c>
      <c r="B2161" s="179" t="inlineStr">
        <is>
          <t>EPIS - EPIS (100,00%);</t>
        </is>
      </c>
      <c r="C2161" s="8" t="n"/>
      <c r="D2161" s="8" t="n">
        <v>2673.56</v>
      </c>
      <c r="E2161" s="8" t="n">
        <v>5654.460000000165</v>
      </c>
      <c r="F2161" s="213" t="inlineStr">
        <is>
          <t>EPIS</t>
        </is>
      </c>
      <c r="G2161" s="172">
        <f>YEAR(A2161)</f>
        <v/>
      </c>
      <c r="H2161" s="214">
        <f>MONTH(A2161)</f>
        <v/>
      </c>
      <c r="I2161" s="179">
        <f>INDEX(mês[],Consolidado!H2161,2)</f>
        <v/>
      </c>
      <c r="J2161" s="179" t="inlineStr">
        <is>
          <t>ITAU</t>
        </is>
      </c>
      <c r="K2161" s="179" t="inlineStr">
        <is>
          <t>A IDEAL</t>
        </is>
      </c>
    </row>
    <row r="2162" hidden="1" s="180">
      <c r="A2162" s="17" t="n">
        <v>45742</v>
      </c>
      <c r="B2162" s="179" t="inlineStr">
        <is>
          <t>EPIS - EPIS (100,00%);</t>
        </is>
      </c>
      <c r="C2162" s="8" t="n"/>
      <c r="D2162" s="8" t="n">
        <v>4372.06</v>
      </c>
      <c r="E2162" s="8" t="n">
        <v>1282.400000000164</v>
      </c>
      <c r="F2162" s="213" t="inlineStr">
        <is>
          <t>EPIS</t>
        </is>
      </c>
      <c r="G2162" s="172">
        <f>YEAR(A2162)</f>
        <v/>
      </c>
      <c r="H2162" s="214">
        <f>MONTH(A2162)</f>
        <v/>
      </c>
      <c r="I2162" s="179">
        <f>INDEX(mês[],Consolidado!H2162,2)</f>
        <v/>
      </c>
      <c r="J2162" s="179" t="inlineStr">
        <is>
          <t>ITAU</t>
        </is>
      </c>
      <c r="K2162" s="179" t="inlineStr">
        <is>
          <t>A IDEAL</t>
        </is>
      </c>
    </row>
    <row r="2163" hidden="1" s="180">
      <c r="A2163" s="17" t="n">
        <v>45742</v>
      </c>
      <c r="B2163" s="179" t="inlineStr">
        <is>
          <t>LOCAÇÃO RADIO REF. MÊS 02/2025 - LOCAÇAO RADIOS DE COMUNICAÇÃO (100,00%);</t>
        </is>
      </c>
      <c r="C2163" s="8" t="n"/>
      <c r="D2163" s="8" t="n">
        <v>780</v>
      </c>
      <c r="E2163" s="8" t="n">
        <v>502.4000000001643</v>
      </c>
      <c r="F2163" s="213" t="inlineStr">
        <is>
          <t>LOCAÇAO RADIOS DE COMUNICAÇÃO</t>
        </is>
      </c>
      <c r="G2163" s="172">
        <f>YEAR(A2163)</f>
        <v/>
      </c>
      <c r="H2163" s="214">
        <f>MONTH(A2163)</f>
        <v/>
      </c>
      <c r="I2163" s="179">
        <f>INDEX(mês[],Consolidado!H2163,2)</f>
        <v/>
      </c>
      <c r="J2163" s="179" t="inlineStr">
        <is>
          <t>ITAU</t>
        </is>
      </c>
      <c r="K2163" s="179" t="inlineStr">
        <is>
          <t>A IDEAL</t>
        </is>
      </c>
    </row>
    <row r="2164" hidden="1" s="180">
      <c r="A2164" s="17" t="n">
        <v>45743</v>
      </c>
      <c r="B2164" s="179" t="inlineStr">
        <is>
          <t>BM 04 FINAL - Recebimento de Clientes (100,00%);</t>
        </is>
      </c>
      <c r="C2164" s="8" t="n">
        <v>56332.31</v>
      </c>
      <c r="E2164" s="8" t="n">
        <v>56834.71000000017</v>
      </c>
      <c r="F2164" s="213" t="inlineStr">
        <is>
          <t>Recebimento de Clientes</t>
        </is>
      </c>
      <c r="G2164" s="172">
        <f>YEAR(A2164)</f>
        <v/>
      </c>
      <c r="H2164" s="214">
        <f>MONTH(A2164)</f>
        <v/>
      </c>
      <c r="I2164" s="179">
        <f>INDEX(mês[],Consolidado!H2164,2)</f>
        <v/>
      </c>
      <c r="J2164" s="179" t="inlineStr">
        <is>
          <t>ITAU</t>
        </is>
      </c>
      <c r="K2164" s="179" t="inlineStr">
        <is>
          <t>A IDEAL</t>
        </is>
      </c>
    </row>
    <row r="2165" hidden="1" s="180">
      <c r="A2165" s="17" t="n">
        <v>45743</v>
      </c>
      <c r="B2165" s="179" t="inlineStr">
        <is>
          <t>FINANCIAMENTO OROCH - FINANCIAMENTO (100,00%);</t>
        </is>
      </c>
      <c r="C2165" s="8" t="n"/>
      <c r="D2165" s="8" t="n">
        <v>3601.26</v>
      </c>
      <c r="E2165" s="8" t="n">
        <v>53233.45000000016</v>
      </c>
      <c r="F2165" s="213" t="inlineStr">
        <is>
          <t>Financiamentos</t>
        </is>
      </c>
      <c r="G2165" s="172">
        <f>YEAR(A2165)</f>
        <v/>
      </c>
      <c r="H2165" s="214">
        <f>MONTH(A2165)</f>
        <v/>
      </c>
      <c r="I2165" s="179">
        <f>INDEX(mês[],Consolidado!H2165,2)</f>
        <v/>
      </c>
      <c r="J2165" s="179" t="inlineStr">
        <is>
          <t>ITAU</t>
        </is>
      </c>
      <c r="K2165" s="179" t="inlineStr">
        <is>
          <t>A IDEAL</t>
        </is>
      </c>
    </row>
    <row r="2166" hidden="1" s="180">
      <c r="A2166" s="17" t="n">
        <v>45743</v>
      </c>
      <c r="B2166" s="179" t="inlineStr">
        <is>
          <t>WILLIAM MONTEIRO BEZERRA - FERIAS  (100,00%);</t>
        </is>
      </c>
      <c r="C2166" s="8" t="n"/>
      <c r="D2166" s="8" t="n">
        <v>2816.61</v>
      </c>
      <c r="E2166" s="8" t="n">
        <v>50416.84000000016</v>
      </c>
      <c r="F2166" s="213" t="inlineStr">
        <is>
          <t xml:space="preserve">FERIAS </t>
        </is>
      </c>
      <c r="G2166" s="172">
        <f>YEAR(A2166)</f>
        <v/>
      </c>
      <c r="H2166" s="214">
        <f>MONTH(A2166)</f>
        <v/>
      </c>
      <c r="I2166" s="179">
        <f>INDEX(mês[],Consolidado!H2166,2)</f>
        <v/>
      </c>
      <c r="J2166" s="179" t="inlineStr">
        <is>
          <t>ITAU</t>
        </is>
      </c>
      <c r="K2166" s="179" t="inlineStr">
        <is>
          <t>A IDEAL</t>
        </is>
      </c>
    </row>
    <row r="2167" hidden="1" s="180">
      <c r="A2167" s="17" t="n">
        <v>45743</v>
      </c>
      <c r="B2167" s="179" t="inlineStr">
        <is>
          <t>RYAN GABRIEL GONÇALVES DOS SANTOS - ACERTO RESCISORIOS  (100,00%);</t>
        </is>
      </c>
      <c r="C2167" s="8" t="n"/>
      <c r="D2167" s="8" t="n">
        <v>418.65</v>
      </c>
      <c r="E2167" s="8" t="n">
        <v>49998.19000000016</v>
      </c>
      <c r="F2167" s="213" t="inlineStr">
        <is>
          <t xml:space="preserve">ACERTO RESCISORIOS </t>
        </is>
      </c>
      <c r="G2167" s="172">
        <f>YEAR(A2167)</f>
        <v/>
      </c>
      <c r="H2167" s="214">
        <f>MONTH(A2167)</f>
        <v/>
      </c>
      <c r="I2167" s="179">
        <f>INDEX(mês[],Consolidado!H2167,2)</f>
        <v/>
      </c>
      <c r="J2167" s="179" t="inlineStr">
        <is>
          <t>ITAU</t>
        </is>
      </c>
      <c r="K2167" s="179" t="inlineStr">
        <is>
          <t>A IDEAL</t>
        </is>
      </c>
    </row>
    <row r="2168" hidden="1" s="180">
      <c r="A2168" s="17" t="n">
        <v>45743</v>
      </c>
      <c r="B2168" s="179" t="inlineStr">
        <is>
          <t>MAURO ALFREDO DE FREITAS - FERIAS  (100,00%);</t>
        </is>
      </c>
      <c r="C2168" s="8" t="n"/>
      <c r="D2168" s="8" t="n">
        <v>3654.46</v>
      </c>
      <c r="E2168" s="8" t="n">
        <v>46343.73000000016</v>
      </c>
      <c r="F2168" s="213" t="inlineStr">
        <is>
          <t xml:space="preserve">FERIAS </t>
        </is>
      </c>
      <c r="G2168" s="172">
        <f>YEAR(A2168)</f>
        <v/>
      </c>
      <c r="H2168" s="214">
        <f>MONTH(A2168)</f>
        <v/>
      </c>
      <c r="I2168" s="179">
        <f>INDEX(mês[],Consolidado!H2168,2)</f>
        <v/>
      </c>
      <c r="J2168" s="179" t="inlineStr">
        <is>
          <t>ITAU</t>
        </is>
      </c>
      <c r="K2168" s="179" t="inlineStr">
        <is>
          <t>A IDEAL</t>
        </is>
      </c>
    </row>
    <row r="2169" hidden="1" s="180">
      <c r="A2169" s="17" t="n">
        <v>45743</v>
      </c>
      <c r="B2169" s="179" t="inlineStr">
        <is>
          <t>GASTOS SEMANA 17/03 A 21/03 - MATERIAIS DE CONSUMO EM OBRAS  (100,00%);</t>
        </is>
      </c>
      <c r="C2169" s="8" t="n"/>
      <c r="D2169" s="8" t="n">
        <v>493</v>
      </c>
      <c r="E2169" s="8" t="n">
        <v>45850.73000000016</v>
      </c>
      <c r="F2169" s="213" t="inlineStr">
        <is>
          <t xml:space="preserve">MATERIAIS DE CONSUMO EM OBRAS </t>
        </is>
      </c>
      <c r="G2169" s="172">
        <f>YEAR(A2169)</f>
        <v/>
      </c>
      <c r="H2169" s="214">
        <f>MONTH(A2169)</f>
        <v/>
      </c>
      <c r="I2169" s="179">
        <f>INDEX(mês[],Consolidado!H2169,2)</f>
        <v/>
      </c>
      <c r="J2169" s="179" t="inlineStr">
        <is>
          <t>ITAU</t>
        </is>
      </c>
      <c r="K2169" s="179" t="inlineStr">
        <is>
          <t>A IDEAL</t>
        </is>
      </c>
    </row>
    <row r="2170" hidden="1" s="180">
      <c r="A2170" s="17" t="n">
        <v>45743</v>
      </c>
      <c r="B2170" s="179" t="inlineStr">
        <is>
          <t>COMPRA VENTILADOR P/ALOJAMENTO NIOBIO - MOVEIS OBRAS  (100,00%);</t>
        </is>
      </c>
      <c r="C2170" s="8" t="n"/>
      <c r="D2170" s="8" t="n">
        <v>170</v>
      </c>
      <c r="E2170" s="8" t="n">
        <v>45680.73000000016</v>
      </c>
      <c r="F2170" s="213" t="inlineStr">
        <is>
          <t xml:space="preserve">MOVEIS OBRAS </t>
        </is>
      </c>
      <c r="G2170" s="172">
        <f>YEAR(A2170)</f>
        <v/>
      </c>
      <c r="H2170" s="214">
        <f>MONTH(A2170)</f>
        <v/>
      </c>
      <c r="I2170" s="179">
        <f>INDEX(mês[],Consolidado!H2170,2)</f>
        <v/>
      </c>
      <c r="J2170" s="179" t="inlineStr">
        <is>
          <t>ITAU</t>
        </is>
      </c>
      <c r="K2170" s="179" t="inlineStr">
        <is>
          <t>A IDEAL</t>
        </is>
      </c>
    </row>
    <row r="2171" hidden="1" s="180">
      <c r="A2171" s="17" t="n">
        <v>45743</v>
      </c>
      <c r="B2171" s="179" t="inlineStr">
        <is>
          <t>CLEVELAND C. LUCENA JR - PIX 002.178.061-71 - MANUTENÇÃO/PEÇAS  VEICULOS (100,00%);</t>
        </is>
      </c>
      <c r="C2171" s="8" t="n"/>
      <c r="D2171" s="8" t="n">
        <v>300</v>
      </c>
      <c r="E2171" s="8" t="n">
        <v>45380.73000000016</v>
      </c>
      <c r="F2171" s="213" t="inlineStr">
        <is>
          <t>MANUTENÇÃO/PEÇAS  VEICULOS</t>
        </is>
      </c>
      <c r="G2171" s="172">
        <f>YEAR(A2171)</f>
        <v/>
      </c>
      <c r="H2171" s="214">
        <f>MONTH(A2171)</f>
        <v/>
      </c>
      <c r="I2171" s="179">
        <f>INDEX(mês[],Consolidado!H2171,2)</f>
        <v/>
      </c>
      <c r="J2171" s="179" t="inlineStr">
        <is>
          <t>ITAU</t>
        </is>
      </c>
      <c r="K2171" s="179" t="inlineStr">
        <is>
          <t>A IDEAL</t>
        </is>
      </c>
    </row>
    <row r="2172" hidden="1" s="180">
      <c r="A2172" s="17" t="n">
        <v>45743</v>
      </c>
      <c r="B2172" s="179" t="inlineStr">
        <is>
          <t>CERTIFICADO DIGITAL EDUARDO PESSOA FÍSICA - SERVIÇO CARTORIO (100,00%);</t>
        </is>
      </c>
      <c r="C2172" s="8" t="n"/>
      <c r="D2172" s="8" t="n">
        <v>139</v>
      </c>
      <c r="E2172" s="8" t="n">
        <v>45241.73000000016</v>
      </c>
      <c r="F2172" s="213" t="inlineStr">
        <is>
          <t>SERVIÇO CARTORIO</t>
        </is>
      </c>
      <c r="G2172" s="172">
        <f>YEAR(A2172)</f>
        <v/>
      </c>
      <c r="H2172" s="214">
        <f>MONTH(A2172)</f>
        <v/>
      </c>
      <c r="I2172" s="179">
        <f>INDEX(mês[],Consolidado!H2172,2)</f>
        <v/>
      </c>
      <c r="J2172" s="179" t="inlineStr">
        <is>
          <t>ITAU</t>
        </is>
      </c>
      <c r="K2172" s="179" t="inlineStr">
        <is>
          <t>A IDEAL</t>
        </is>
      </c>
    </row>
    <row r="2173" hidden="1" s="180">
      <c r="A2173" s="17" t="n">
        <v>45743</v>
      </c>
      <c r="B2173" s="179" t="inlineStr">
        <is>
          <t>BM ELETROMÓVEIS - PIX 54-712-878-0001/89 - MOVEIS OBRAS  (100,00%);</t>
        </is>
      </c>
      <c r="C2173" s="8" t="n"/>
      <c r="D2173" s="8" t="n">
        <v>340</v>
      </c>
      <c r="E2173" s="8" t="n">
        <v>44901.73000000016</v>
      </c>
      <c r="F2173" s="213" t="inlineStr">
        <is>
          <t xml:space="preserve">MOVEIS OBRAS </t>
        </is>
      </c>
      <c r="G2173" s="172">
        <f>YEAR(A2173)</f>
        <v/>
      </c>
      <c r="H2173" s="214">
        <f>MONTH(A2173)</f>
        <v/>
      </c>
      <c r="I2173" s="179">
        <f>INDEX(mês[],Consolidado!H2173,2)</f>
        <v/>
      </c>
      <c r="J2173" s="179" t="inlineStr">
        <is>
          <t>ITAU</t>
        </is>
      </c>
      <c r="K2173" s="179" t="inlineStr">
        <is>
          <t>A IDEAL</t>
        </is>
      </c>
    </row>
    <row r="2174" hidden="1" s="180">
      <c r="A2174" s="17" t="n">
        <v>45743</v>
      </c>
      <c r="B2174" s="179" t="inlineStr">
        <is>
          <t>COMBUSTIVEL P/ MOTO MURILO - COMBUSTIVEL VEICULOS (100,00%);</t>
        </is>
      </c>
      <c r="C2174" s="8" t="n"/>
      <c r="D2174" s="8" t="n">
        <v>50</v>
      </c>
      <c r="E2174" s="8" t="n">
        <v>44851.73000000016</v>
      </c>
      <c r="F2174" s="213" t="inlineStr">
        <is>
          <t>COMBUSTIVEL VEICULOS</t>
        </is>
      </c>
      <c r="G2174" s="172">
        <f>YEAR(A2174)</f>
        <v/>
      </c>
      <c r="H2174" s="214">
        <f>MONTH(A2174)</f>
        <v/>
      </c>
      <c r="I2174" s="179">
        <f>INDEX(mês[],Consolidado!H2174,2)</f>
        <v/>
      </c>
      <c r="J2174" s="179" t="inlineStr">
        <is>
          <t>ITAU</t>
        </is>
      </c>
      <c r="K2174" s="179" t="inlineStr">
        <is>
          <t>A IDEAL</t>
        </is>
      </c>
    </row>
    <row r="2175" hidden="1" s="180">
      <c r="A2175" s="17" t="n">
        <v>45743</v>
      </c>
      <c r="B2175" s="179" t="inlineStr">
        <is>
          <t>ALESSANDRO ALVES PARREIRA - 905.093.581-87 - MANUTENÇÃO/PEÇAS  VEICULOS (100,00%);</t>
        </is>
      </c>
      <c r="C2175" s="8" t="n"/>
      <c r="D2175" s="8" t="n">
        <v>726</v>
      </c>
      <c r="E2175" s="8" t="n">
        <v>44125.73000000016</v>
      </c>
      <c r="F2175" s="213" t="inlineStr">
        <is>
          <t>MANUTENÇÃO/PEÇAS  VEICULOS</t>
        </is>
      </c>
      <c r="G2175" s="172">
        <f>YEAR(A2175)</f>
        <v/>
      </c>
      <c r="H2175" s="214">
        <f>MONTH(A2175)</f>
        <v/>
      </c>
      <c r="I2175" s="179">
        <f>INDEX(mês[],Consolidado!H2175,2)</f>
        <v/>
      </c>
      <c r="J2175" s="179" t="inlineStr">
        <is>
          <t>ITAU</t>
        </is>
      </c>
      <c r="K2175" s="179" t="inlineStr">
        <is>
          <t>A IDEAL</t>
        </is>
      </c>
    </row>
    <row r="2176" hidden="1" s="180">
      <c r="A2176" s="17" t="n">
        <v>45743</v>
      </c>
      <c r="B2176" s="179" t="inlineStr">
        <is>
          <t>MATERIAIS DE CONSUMO - MATERIAIS DE CONSUMO EM OBRAS  (100,00%);</t>
        </is>
      </c>
      <c r="C2176" s="8" t="n"/>
      <c r="D2176" s="8" t="n">
        <v>80</v>
      </c>
      <c r="E2176" s="8" t="n">
        <v>44045.73000000016</v>
      </c>
      <c r="F2176" s="213" t="inlineStr">
        <is>
          <t xml:space="preserve">MATERIAIS DE CONSUMO EM OBRAS </t>
        </is>
      </c>
      <c r="G2176" s="172">
        <f>YEAR(A2176)</f>
        <v/>
      </c>
      <c r="H2176" s="214">
        <f>MONTH(A2176)</f>
        <v/>
      </c>
      <c r="I2176" s="179">
        <f>INDEX(mês[],Consolidado!H2176,2)</f>
        <v/>
      </c>
      <c r="J2176" s="179" t="inlineStr">
        <is>
          <t>ITAU</t>
        </is>
      </c>
      <c r="K2176" s="179" t="inlineStr">
        <is>
          <t>A IDEAL</t>
        </is>
      </c>
    </row>
    <row r="2177" hidden="1" s="180">
      <c r="A2177" s="17" t="n">
        <v>45743</v>
      </c>
      <c r="B2177" s="179" t="inlineStr">
        <is>
          <t>EPIS - EPIS (100,00%);</t>
        </is>
      </c>
      <c r="C2177" s="8" t="n"/>
      <c r="D2177" s="8" t="n">
        <v>202.01</v>
      </c>
      <c r="E2177" s="8" t="n">
        <v>43843.72000000016</v>
      </c>
      <c r="F2177" s="213" t="inlineStr">
        <is>
          <t>EPIS</t>
        </is>
      </c>
      <c r="G2177" s="172">
        <f>YEAR(A2177)</f>
        <v/>
      </c>
      <c r="H2177" s="214">
        <f>MONTH(A2177)</f>
        <v/>
      </c>
      <c r="I2177" s="179">
        <f>INDEX(mês[],Consolidado!H2177,2)</f>
        <v/>
      </c>
      <c r="J2177" s="179" t="inlineStr">
        <is>
          <t>ITAU</t>
        </is>
      </c>
      <c r="K2177" s="179" t="inlineStr">
        <is>
          <t>A IDEAL</t>
        </is>
      </c>
    </row>
    <row r="2178" hidden="1" s="180">
      <c r="A2178" s="17" t="n">
        <v>45743</v>
      </c>
      <c r="B2178" s="179" t="inlineStr">
        <is>
          <t>TRANSFERÊNCIA ENTRE BANCOS ITAÚ X SAFRA - Origens Financeiras (100,00%);</t>
        </is>
      </c>
      <c r="C2178" s="8" t="n"/>
      <c r="D2178" s="8" t="n">
        <v>6315.95</v>
      </c>
      <c r="E2178" s="8" t="n">
        <v>37527.77000000016</v>
      </c>
      <c r="F2178" s="213" t="inlineStr">
        <is>
          <t>Transferência Emitida</t>
        </is>
      </c>
      <c r="G2178" s="172">
        <f>YEAR(A2178)</f>
        <v/>
      </c>
      <c r="H2178" s="214">
        <f>MONTH(A2178)</f>
        <v/>
      </c>
      <c r="I2178" s="179">
        <f>INDEX(mês[],Consolidado!H2178,2)</f>
        <v/>
      </c>
      <c r="J2178" s="179" t="inlineStr">
        <is>
          <t>ITAU</t>
        </is>
      </c>
      <c r="K2178" s="179" t="inlineStr">
        <is>
          <t>A IDEAL</t>
        </is>
      </c>
    </row>
    <row r="2179" hidden="1" s="180">
      <c r="A2179" s="17" t="n">
        <v>45743</v>
      </c>
      <c r="B2179" s="179" t="inlineStr">
        <is>
          <t>DESPESA VIAGEM JOSÉ SIMÕES - PASSAGENS COLABORADORES (100,00%);</t>
        </is>
      </c>
      <c r="C2179" s="8" t="n"/>
      <c r="D2179" s="8" t="n">
        <v>87.23999999999999</v>
      </c>
      <c r="E2179" s="8" t="n">
        <v>37440.53000000017</v>
      </c>
      <c r="F2179" s="213" t="inlineStr">
        <is>
          <t>PASSAGENS COLABORADORES</t>
        </is>
      </c>
      <c r="G2179" s="172">
        <f>YEAR(A2179)</f>
        <v/>
      </c>
      <c r="H2179" s="214">
        <f>MONTH(A2179)</f>
        <v/>
      </c>
      <c r="I2179" s="179">
        <f>INDEX(mês[],Consolidado!H2179,2)</f>
        <v/>
      </c>
      <c r="J2179" s="179" t="inlineStr">
        <is>
          <t>ITAU</t>
        </is>
      </c>
      <c r="K2179" s="179" t="inlineStr">
        <is>
          <t>A IDEAL</t>
        </is>
      </c>
    </row>
    <row r="2180" hidden="1" s="180">
      <c r="A2180" s="17" t="n">
        <v>45743</v>
      </c>
      <c r="B2180" s="179" t="inlineStr">
        <is>
          <t>PEDAGIO ÔNIBUS SCANER - GOIÂNIA X UBERABA - PEDAGIOS  (100,00%);</t>
        </is>
      </c>
      <c r="C2180" s="8" t="n"/>
      <c r="D2180" s="8" t="n">
        <v>100</v>
      </c>
      <c r="E2180" s="8" t="n">
        <v>37340.53000000017</v>
      </c>
      <c r="F2180" s="213" t="inlineStr">
        <is>
          <t xml:space="preserve">PEDAGIOS </t>
        </is>
      </c>
      <c r="G2180" s="172">
        <f>YEAR(A2180)</f>
        <v/>
      </c>
      <c r="H2180" s="214">
        <f>MONTH(A2180)</f>
        <v/>
      </c>
      <c r="I2180" s="179">
        <f>INDEX(mês[],Consolidado!H2180,2)</f>
        <v/>
      </c>
      <c r="J2180" s="179" t="inlineStr">
        <is>
          <t>ITAU</t>
        </is>
      </c>
      <c r="K2180" s="179" t="inlineStr">
        <is>
          <t>A IDEAL</t>
        </is>
      </c>
    </row>
    <row r="2181" hidden="1" s="180">
      <c r="A2181" s="17" t="n">
        <v>45743</v>
      </c>
      <c r="B2181" s="179" t="inlineStr">
        <is>
          <t>ALIMENTAÇÃO ADM - ALIMENTAÇÃO ADM (100,00%);</t>
        </is>
      </c>
      <c r="C2181" s="8" t="n"/>
      <c r="D2181" s="8" t="n">
        <v>64</v>
      </c>
      <c r="E2181" s="8" t="n">
        <v>37276.53000000017</v>
      </c>
      <c r="F2181" s="213" t="inlineStr">
        <is>
          <t>ALIMENTAÇÃO ADM</t>
        </is>
      </c>
      <c r="G2181" s="172">
        <f>YEAR(A2181)</f>
        <v/>
      </c>
      <c r="H2181" s="214">
        <f>MONTH(A2181)</f>
        <v/>
      </c>
      <c r="I2181" s="179">
        <f>INDEX(mês[],Consolidado!H2181,2)</f>
        <v/>
      </c>
      <c r="J2181" s="179" t="inlineStr">
        <is>
          <t>ITAU</t>
        </is>
      </c>
      <c r="K2181" s="179" t="inlineStr">
        <is>
          <t>A IDEAL</t>
        </is>
      </c>
    </row>
    <row r="2182" hidden="1" s="180">
      <c r="A2182" s="17" t="n">
        <v>45743</v>
      </c>
      <c r="B2182" s="179" t="inlineStr">
        <is>
          <t>CAMINHAO ELFA - FINANCIAMENTO (100,00%);</t>
        </is>
      </c>
      <c r="C2182" s="8" t="n"/>
      <c r="D2182" s="8" t="n">
        <v>4532.48</v>
      </c>
      <c r="E2182" s="8" t="n">
        <v>32744.05000000017</v>
      </c>
      <c r="F2182" s="213" t="inlineStr">
        <is>
          <t>Financiamentos</t>
        </is>
      </c>
      <c r="G2182" s="172">
        <f>YEAR(A2182)</f>
        <v/>
      </c>
      <c r="H2182" s="214">
        <f>MONTH(A2182)</f>
        <v/>
      </c>
      <c r="I2182" s="179">
        <f>INDEX(mês[],Consolidado!H2182,2)</f>
        <v/>
      </c>
      <c r="J2182" s="179" t="inlineStr">
        <is>
          <t>ITAU</t>
        </is>
      </c>
      <c r="K2182" s="179" t="inlineStr">
        <is>
          <t>A IDEAL</t>
        </is>
      </c>
    </row>
    <row r="2183" hidden="1" s="180">
      <c r="A2183" s="17" t="n">
        <v>45743</v>
      </c>
      <c r="B2183" s="179" t="inlineStr">
        <is>
          <t>ALIMENTAÇÃO ADM - ALIMENTAÇÃO ADM (100,00%);</t>
        </is>
      </c>
      <c r="C2183" s="8" t="n"/>
      <c r="D2183" s="8" t="n">
        <v>1140.47</v>
      </c>
      <c r="E2183" s="8" t="n">
        <v>31603.58000000017</v>
      </c>
      <c r="F2183" s="213" t="inlineStr">
        <is>
          <t>ALIMENTAÇÃO ADM</t>
        </is>
      </c>
      <c r="G2183" s="172">
        <f>YEAR(A2183)</f>
        <v/>
      </c>
      <c r="H2183" s="214">
        <f>MONTH(A2183)</f>
        <v/>
      </c>
      <c r="I2183" s="179">
        <f>INDEX(mês[],Consolidado!H2183,2)</f>
        <v/>
      </c>
      <c r="J2183" s="179" t="inlineStr">
        <is>
          <t>ITAU</t>
        </is>
      </c>
      <c r="K2183" s="179" t="inlineStr">
        <is>
          <t>A IDEAL</t>
        </is>
      </c>
    </row>
    <row r="2184" hidden="1" s="180">
      <c r="A2184" s="17" t="n">
        <v>45743</v>
      </c>
      <c r="B2184" s="179" t="inlineStr">
        <is>
          <t>COMBUSTÍVEL ADM - COMBUSTIVEL VEICULOS (100,00%);</t>
        </is>
      </c>
      <c r="C2184" s="8" t="n"/>
      <c r="D2184" s="8" t="n">
        <v>50</v>
      </c>
      <c r="E2184" s="8" t="n">
        <v>31553.58000000017</v>
      </c>
      <c r="F2184" s="213" t="inlineStr">
        <is>
          <t>COMBUSTIVEL VEICULOS</t>
        </is>
      </c>
      <c r="G2184" s="172">
        <f>YEAR(A2184)</f>
        <v/>
      </c>
      <c r="H2184" s="214">
        <f>MONTH(A2184)</f>
        <v/>
      </c>
      <c r="I2184" s="179">
        <f>INDEX(mês[],Consolidado!H2184,2)</f>
        <v/>
      </c>
      <c r="J2184" s="179" t="inlineStr">
        <is>
          <t>ITAU</t>
        </is>
      </c>
      <c r="K2184" s="179" t="inlineStr">
        <is>
          <t>A IDEAL</t>
        </is>
      </c>
    </row>
    <row r="2185" hidden="1" s="180">
      <c r="A2185" s="17" t="n">
        <v>45744</v>
      </c>
      <c r="B2185" s="179" t="inlineStr">
        <is>
          <t>BM 01 - Recebimento de Clientes (100,00%);</t>
        </is>
      </c>
      <c r="C2185" s="8" t="n">
        <v>1450.11</v>
      </c>
      <c r="E2185" s="8" t="n">
        <v>33003.69000000016</v>
      </c>
      <c r="F2185" s="213" t="inlineStr">
        <is>
          <t>Recebimento de Clientes</t>
        </is>
      </c>
      <c r="G2185" s="172">
        <f>YEAR(A2185)</f>
        <v/>
      </c>
      <c r="H2185" s="214">
        <f>MONTH(A2185)</f>
        <v/>
      </c>
      <c r="I2185" s="179">
        <f>INDEX(mês[],Consolidado!H2185,2)</f>
        <v/>
      </c>
      <c r="J2185" s="179" t="inlineStr">
        <is>
          <t>ITAU</t>
        </is>
      </c>
      <c r="K2185" s="179" t="inlineStr">
        <is>
          <t>A IDEAL</t>
        </is>
      </c>
    </row>
    <row r="2186" hidden="1" s="180">
      <c r="A2186" s="17" t="n">
        <v>45744</v>
      </c>
      <c r="B2186" s="179" t="inlineStr">
        <is>
          <t>JULIO CESAR DE OLIVEIRA QUEIROZ - PIX 416.142.593-72 - TRANSPORTE DE COLABORADORES  (100,00%);</t>
        </is>
      </c>
      <c r="C2186" s="8" t="n"/>
      <c r="D2186" s="8" t="n">
        <v>4400</v>
      </c>
      <c r="E2186" s="8" t="n">
        <v>28603.69000000016</v>
      </c>
      <c r="F2186" s="213" t="inlineStr">
        <is>
          <t xml:space="preserve">TRANSPORTE DE COLABORADORES </t>
        </is>
      </c>
      <c r="G2186" s="172">
        <f>YEAR(A2186)</f>
        <v/>
      </c>
      <c r="H2186" s="214">
        <f>MONTH(A2186)</f>
        <v/>
      </c>
      <c r="I2186" s="179">
        <f>INDEX(mês[],Consolidado!H2186,2)</f>
        <v/>
      </c>
      <c r="J2186" s="179" t="inlineStr">
        <is>
          <t>ITAU</t>
        </is>
      </c>
      <c r="K2186" s="179" t="inlineStr">
        <is>
          <t>A IDEAL</t>
        </is>
      </c>
    </row>
    <row r="2187" hidden="1" s="180">
      <c r="A2187" s="17" t="n">
        <v>45744</v>
      </c>
      <c r="B2187" s="179" t="inlineStr">
        <is>
          <t>LIMPEZA ESCRITÓRIO - SERVIÇO LIMPEZA ALOJAMENTO/ESCRITORIO (100,00%);</t>
        </is>
      </c>
      <c r="C2187" s="8" t="n"/>
      <c r="D2187" s="8" t="n">
        <v>600</v>
      </c>
      <c r="E2187" s="8" t="n">
        <v>28003.69000000016</v>
      </c>
      <c r="F2187" s="213" t="inlineStr">
        <is>
          <t>SERVIÇO LIMPEZA ALOJAMENTO/ESCRITORIO</t>
        </is>
      </c>
      <c r="G2187" s="172">
        <f>YEAR(A2187)</f>
        <v/>
      </c>
      <c r="H2187" s="214">
        <f>MONTH(A2187)</f>
        <v/>
      </c>
      <c r="I2187" s="179">
        <f>INDEX(mês[],Consolidado!H2187,2)</f>
        <v/>
      </c>
      <c r="J2187" s="179" t="inlineStr">
        <is>
          <t>ITAU</t>
        </is>
      </c>
      <c r="K2187" s="179" t="inlineStr">
        <is>
          <t>A IDEAL</t>
        </is>
      </c>
    </row>
    <row r="2188" hidden="1" s="180">
      <c r="A2188" s="17" t="n">
        <v>45744</v>
      </c>
      <c r="B2188" s="179" t="inlineStr">
        <is>
          <t>ALIMENTAÇÃO ADM - ALIMENTAÇÃO ADM (100,00%);</t>
        </is>
      </c>
      <c r="C2188" s="8" t="n"/>
      <c r="D2188" s="8" t="n">
        <v>64</v>
      </c>
      <c r="E2188" s="8" t="n">
        <v>27939.69000000016</v>
      </c>
      <c r="F2188" s="213" t="inlineStr">
        <is>
          <t>ALIMENTAÇÃO ADM</t>
        </is>
      </c>
      <c r="G2188" s="172">
        <f>YEAR(A2188)</f>
        <v/>
      </c>
      <c r="H2188" s="214">
        <f>MONTH(A2188)</f>
        <v/>
      </c>
      <c r="I2188" s="179">
        <f>INDEX(mês[],Consolidado!H2188,2)</f>
        <v/>
      </c>
      <c r="J2188" s="179" t="inlineStr">
        <is>
          <t>ITAU</t>
        </is>
      </c>
      <c r="K2188" s="179" t="inlineStr">
        <is>
          <t>A IDEAL</t>
        </is>
      </c>
    </row>
    <row r="2189" hidden="1" s="180">
      <c r="A2189" s="17" t="n">
        <v>45744</v>
      </c>
      <c r="B2189" s="179" t="inlineStr">
        <is>
          <t>FRETE COMPONENTE B GOIÂNIA X MONJOLOS - FRETE TRANSPORTADORA (100,00%);</t>
        </is>
      </c>
      <c r="C2189" s="8" t="n"/>
      <c r="D2189" s="8" t="n">
        <v>232.6</v>
      </c>
      <c r="E2189" s="8" t="n">
        <v>27707.09000000016</v>
      </c>
      <c r="F2189" s="213" t="inlineStr">
        <is>
          <t>FRETE TRANSPORTADORA</t>
        </is>
      </c>
      <c r="G2189" s="172">
        <f>YEAR(A2189)</f>
        <v/>
      </c>
      <c r="H2189" s="214">
        <f>MONTH(A2189)</f>
        <v/>
      </c>
      <c r="I2189" s="179">
        <f>INDEX(mês[],Consolidado!H2189,2)</f>
        <v/>
      </c>
      <c r="J2189" s="179" t="inlineStr">
        <is>
          <t>ITAU</t>
        </is>
      </c>
      <c r="K2189" s="179" t="inlineStr">
        <is>
          <t>A IDEAL</t>
        </is>
      </c>
    </row>
    <row r="2190" hidden="1" s="180">
      <c r="A2190" s="17" t="n">
        <v>45744</v>
      </c>
      <c r="B2190" s="179" t="inlineStr">
        <is>
          <t>FGTS EM ATRASO PAULO - FGTS FUNCIONARIOS  (100,00%);</t>
        </is>
      </c>
      <c r="C2190" s="8" t="n"/>
      <c r="D2190" s="8" t="n">
        <v>354.61</v>
      </c>
      <c r="E2190" s="8" t="n">
        <v>27352.48000000016</v>
      </c>
      <c r="F2190" s="213" t="inlineStr">
        <is>
          <t xml:space="preserve">FGTS FUNCIONARIOS </t>
        </is>
      </c>
      <c r="G2190" s="172">
        <f>YEAR(A2190)</f>
        <v/>
      </c>
      <c r="H2190" s="214">
        <f>MONTH(A2190)</f>
        <v/>
      </c>
      <c r="I2190" s="179">
        <f>INDEX(mês[],Consolidado!H2190,2)</f>
        <v/>
      </c>
      <c r="J2190" s="179" t="inlineStr">
        <is>
          <t>ITAU</t>
        </is>
      </c>
      <c r="K2190" s="179" t="inlineStr">
        <is>
          <t>A IDEAL</t>
        </is>
      </c>
    </row>
    <row r="2191" hidden="1" s="180">
      <c r="A2191" s="17" t="n">
        <v>45744</v>
      </c>
      <c r="B2191" s="179" t="inlineStr">
        <is>
          <t>HOTEL MOTORISTA - HOTEL COLABORADORES  (100,00%);</t>
        </is>
      </c>
      <c r="C2191" s="8" t="n"/>
      <c r="D2191" s="8" t="n">
        <v>95</v>
      </c>
      <c r="E2191" s="8" t="n">
        <v>27257.48000000016</v>
      </c>
      <c r="F2191" s="213" t="inlineStr">
        <is>
          <t xml:space="preserve">HOTEL COLABORADORES </t>
        </is>
      </c>
      <c r="G2191" s="172">
        <f>YEAR(A2191)</f>
        <v/>
      </c>
      <c r="H2191" s="214">
        <f>MONTH(A2191)</f>
        <v/>
      </c>
      <c r="I2191" s="179">
        <f>INDEX(mês[],Consolidado!H2191,2)</f>
        <v/>
      </c>
      <c r="J2191" s="179" t="inlineStr">
        <is>
          <t>ITAU</t>
        </is>
      </c>
      <c r="K2191" s="179" t="inlineStr">
        <is>
          <t>A IDEAL</t>
        </is>
      </c>
    </row>
    <row r="2192" hidden="1" s="180">
      <c r="A2192" s="17" t="n">
        <v>45744</v>
      </c>
      <c r="B2192" s="179" t="inlineStr">
        <is>
          <t>FRETE VENDA DE MATERIAIS REF. 03 OBRAS - FRETE MATERIAIS E EQUIPAMENTOS (100,00%);</t>
        </is>
      </c>
      <c r="C2192" s="8" t="n"/>
      <c r="D2192" s="8" t="n">
        <v>1500</v>
      </c>
      <c r="E2192" s="8" t="n">
        <v>25757.48000000016</v>
      </c>
      <c r="F2192" s="213" t="inlineStr">
        <is>
          <t>FRETE MATERIAIS E EQUIPAMENTOS</t>
        </is>
      </c>
      <c r="G2192" s="172">
        <f>YEAR(A2192)</f>
        <v/>
      </c>
      <c r="H2192" s="214">
        <f>MONTH(A2192)</f>
        <v/>
      </c>
      <c r="I2192" s="179">
        <f>INDEX(mês[],Consolidado!H2192,2)</f>
        <v/>
      </c>
      <c r="J2192" s="179" t="inlineStr">
        <is>
          <t>ITAU</t>
        </is>
      </c>
      <c r="K2192" s="179" t="inlineStr">
        <is>
          <t>A IDEAL</t>
        </is>
      </c>
    </row>
    <row r="2193" hidden="1" s="180">
      <c r="A2193" s="17" t="n">
        <v>45744</v>
      </c>
      <c r="B2193" s="179" t="inlineStr">
        <is>
          <t>MANUTENÇÃO PEÇA ÔNIBUS IVECO - MANUTENÇÃO/PEÇAS  VEICULOS (100,00%);</t>
        </is>
      </c>
      <c r="C2193" s="8" t="n"/>
      <c r="D2193" s="8" t="n">
        <v>924.6</v>
      </c>
      <c r="E2193" s="8" t="n">
        <v>24832.88000000016</v>
      </c>
      <c r="F2193" s="213" t="inlineStr">
        <is>
          <t>MANUTENÇÃO/PEÇAS  VEICULOS</t>
        </is>
      </c>
      <c r="G2193" s="172">
        <f>YEAR(A2193)</f>
        <v/>
      </c>
      <c r="H2193" s="214">
        <f>MONTH(A2193)</f>
        <v/>
      </c>
      <c r="I2193" s="179">
        <f>INDEX(mês[],Consolidado!H2193,2)</f>
        <v/>
      </c>
      <c r="J2193" s="179" t="inlineStr">
        <is>
          <t>ITAU</t>
        </is>
      </c>
      <c r="K2193" s="179" t="inlineStr">
        <is>
          <t>A IDEAL</t>
        </is>
      </c>
    </row>
    <row r="2194" hidden="1" s="180">
      <c r="A2194" s="17" t="n">
        <v>45744</v>
      </c>
      <c r="B2194" s="179" t="inlineStr">
        <is>
          <t>UBER RODOVIÁRIA X HOTEL - SERVIÇO MOTOBOY / UBER  (100,00%);</t>
        </is>
      </c>
      <c r="C2194" s="8" t="n"/>
      <c r="D2194" s="8" t="n">
        <v>60</v>
      </c>
      <c r="E2194" s="8" t="n">
        <v>24772.88000000016</v>
      </c>
      <c r="F2194" s="213" t="inlineStr">
        <is>
          <t xml:space="preserve">SERVIÇO MOTOBOY / UBER </t>
        </is>
      </c>
      <c r="G2194" s="172">
        <f>YEAR(A2194)</f>
        <v/>
      </c>
      <c r="H2194" s="214">
        <f>MONTH(A2194)</f>
        <v/>
      </c>
      <c r="I2194" s="179">
        <f>INDEX(mês[],Consolidado!H2194,2)</f>
        <v/>
      </c>
      <c r="J2194" s="179" t="inlineStr">
        <is>
          <t>ITAU</t>
        </is>
      </c>
      <c r="K2194" s="179" t="inlineStr">
        <is>
          <t>A IDEAL</t>
        </is>
      </c>
    </row>
    <row r="2195" hidden="1" s="180">
      <c r="A2195" s="17" t="n">
        <v>45744</v>
      </c>
      <c r="B2195" s="179" t="inlineStr">
        <is>
          <t>COMBUSTÍVEL ÔNIBUS SCANER - COMBUSTIVEL VEICULOS (100,00%);</t>
        </is>
      </c>
      <c r="C2195" s="8" t="n"/>
      <c r="D2195" s="8" t="n">
        <v>2214.28</v>
      </c>
      <c r="E2195" s="8" t="n">
        <v>22558.60000000017</v>
      </c>
      <c r="F2195" s="213" t="inlineStr">
        <is>
          <t>COMBUSTIVEL VEICULOS</t>
        </is>
      </c>
      <c r="G2195" s="172">
        <f>YEAR(A2195)</f>
        <v/>
      </c>
      <c r="H2195" s="214">
        <f>MONTH(A2195)</f>
        <v/>
      </c>
      <c r="I2195" s="179">
        <f>INDEX(mês[],Consolidado!H2195,2)</f>
        <v/>
      </c>
      <c r="J2195" s="179" t="inlineStr">
        <is>
          <t>ITAU</t>
        </is>
      </c>
      <c r="K2195" s="179" t="inlineStr">
        <is>
          <t>A IDEAL</t>
        </is>
      </c>
    </row>
    <row r="2196" hidden="1" s="180">
      <c r="A2196" s="17" t="n">
        <v>45747</v>
      </c>
      <c r="B2196" s="179" t="inlineStr">
        <is>
          <t>VALE TRANSPORTE REF. 20 DIAS - TRANSPORTE DE COLABORADORES  (100,00%);</t>
        </is>
      </c>
      <c r="C2196" s="8" t="n"/>
      <c r="D2196" s="8" t="n">
        <v>172</v>
      </c>
      <c r="E2196" s="8" t="n">
        <v>22386.60000000017</v>
      </c>
      <c r="F2196" s="213" t="inlineStr">
        <is>
          <t xml:space="preserve">TRANSPORTE DE COLABORADORES </t>
        </is>
      </c>
      <c r="G2196" s="172">
        <f>YEAR(A2196)</f>
        <v/>
      </c>
      <c r="H2196" s="214">
        <f>MONTH(A2196)</f>
        <v/>
      </c>
      <c r="I2196" s="179">
        <f>INDEX(mês[],Consolidado!H2196,2)</f>
        <v/>
      </c>
      <c r="J2196" s="179" t="inlineStr">
        <is>
          <t>ITAU</t>
        </is>
      </c>
      <c r="K2196" s="179" t="inlineStr">
        <is>
          <t>A IDEAL</t>
        </is>
      </c>
    </row>
    <row r="2197" hidden="1" s="180">
      <c r="A2197" s="17" t="n">
        <v>45747</v>
      </c>
      <c r="B2197" s="179" t="inlineStr">
        <is>
          <t>VALE TRANSPORTE REF. 20 DIAS - TRANSPORTE DE COLABORADORES  (100,00%);</t>
        </is>
      </c>
      <c r="C2197" s="8" t="n"/>
      <c r="D2197" s="8" t="n">
        <v>172</v>
      </c>
      <c r="E2197" s="8" t="n">
        <v>22214.60000000017</v>
      </c>
      <c r="F2197" s="213" t="inlineStr">
        <is>
          <t xml:space="preserve">TRANSPORTE DE COLABORADORES </t>
        </is>
      </c>
      <c r="G2197" s="172">
        <f>YEAR(A2197)</f>
        <v/>
      </c>
      <c r="H2197" s="214">
        <f>MONTH(A2197)</f>
        <v/>
      </c>
      <c r="I2197" s="179">
        <f>INDEX(mês[],Consolidado!H2197,2)</f>
        <v/>
      </c>
      <c r="J2197" s="179" t="inlineStr">
        <is>
          <t>ITAU</t>
        </is>
      </c>
      <c r="K2197" s="179" t="inlineStr">
        <is>
          <t>A IDEAL</t>
        </is>
      </c>
    </row>
    <row r="2198" hidden="1" s="180">
      <c r="A2198" s="17" t="n">
        <v>45747</v>
      </c>
      <c r="B2198" s="179" t="inlineStr">
        <is>
          <t>VALE TRANSPORTE REF. 20 DIAS - TRANSPORTE DE COLABORADORES  (100,00%);</t>
        </is>
      </c>
      <c r="C2198" s="8" t="n"/>
      <c r="D2198" s="8" t="n">
        <v>172</v>
      </c>
      <c r="E2198" s="8" t="n">
        <v>22042.60000000017</v>
      </c>
      <c r="F2198" s="213" t="inlineStr">
        <is>
          <t xml:space="preserve">TRANSPORTE DE COLABORADORES </t>
        </is>
      </c>
      <c r="G2198" s="172">
        <f>YEAR(A2198)</f>
        <v/>
      </c>
      <c r="H2198" s="214">
        <f>MONTH(A2198)</f>
        <v/>
      </c>
      <c r="I2198" s="179">
        <f>INDEX(mês[],Consolidado!H2198,2)</f>
        <v/>
      </c>
      <c r="J2198" s="179" t="inlineStr">
        <is>
          <t>ITAU</t>
        </is>
      </c>
      <c r="K2198" s="179" t="inlineStr">
        <is>
          <t>A IDEAL</t>
        </is>
      </c>
    </row>
    <row r="2199" hidden="1" s="180">
      <c r="A2199" s="17" t="n">
        <v>45747</v>
      </c>
      <c r="B2199" s="179" t="inlineStr">
        <is>
          <t>VALE TRANSPORTE REF. 20 DIAS - TRANSPORTE DE COLABORADORES  (100,00%);</t>
        </is>
      </c>
      <c r="C2199" s="8" t="n"/>
      <c r="D2199" s="8" t="n">
        <v>172</v>
      </c>
      <c r="E2199" s="8" t="n">
        <v>21870.60000000017</v>
      </c>
      <c r="F2199" s="213" t="inlineStr">
        <is>
          <t xml:space="preserve">TRANSPORTE DE COLABORADORES </t>
        </is>
      </c>
      <c r="G2199" s="172">
        <f>YEAR(A2199)</f>
        <v/>
      </c>
      <c r="H2199" s="214">
        <f>MONTH(A2199)</f>
        <v/>
      </c>
      <c r="I2199" s="179">
        <f>INDEX(mês[],Consolidado!H2199,2)</f>
        <v/>
      </c>
      <c r="J2199" s="179" t="inlineStr">
        <is>
          <t>ITAU</t>
        </is>
      </c>
      <c r="K2199" s="179" t="inlineStr">
        <is>
          <t>A IDEAL</t>
        </is>
      </c>
    </row>
    <row r="2200" hidden="1" s="180">
      <c r="A2200" s="17" t="n">
        <v>45747</v>
      </c>
      <c r="B2200" s="179" t="inlineStr">
        <is>
          <t>CADEADO P/ ÔNIBUS - MATERIAIS DE CONSUMO EM OBRAS  (100,00%);</t>
        </is>
      </c>
      <c r="C2200" s="8" t="n"/>
      <c r="D2200" s="8" t="n">
        <v>10.5</v>
      </c>
      <c r="E2200" s="8" t="n">
        <v>21860.10000000017</v>
      </c>
      <c r="F2200" s="213" t="inlineStr">
        <is>
          <t xml:space="preserve">MATERIAIS DE CONSUMO EM OBRAS </t>
        </is>
      </c>
      <c r="G2200" s="172">
        <f>YEAR(A2200)</f>
        <v/>
      </c>
      <c r="H2200" s="214">
        <f>MONTH(A2200)</f>
        <v/>
      </c>
      <c r="I2200" s="179">
        <f>INDEX(mês[],Consolidado!H2200,2)</f>
        <v/>
      </c>
      <c r="J2200" s="179" t="inlineStr">
        <is>
          <t>ITAU</t>
        </is>
      </c>
      <c r="K2200" s="179" t="inlineStr">
        <is>
          <t>A IDEAL</t>
        </is>
      </c>
    </row>
    <row r="2201" hidden="1" s="180">
      <c r="A2201" s="17" t="n">
        <v>45747</v>
      </c>
      <c r="B2201" s="179" t="inlineStr">
        <is>
          <t>DIARIA DO MECANICO MATHEUS SCANEA - MANUTENÇÃO/PEÇAS  VEICULOS (100,00%);</t>
        </is>
      </c>
      <c r="C2201" s="8" t="n"/>
      <c r="D2201" s="8" t="n">
        <v>150</v>
      </c>
      <c r="E2201" s="8" t="n">
        <v>21710.10000000017</v>
      </c>
      <c r="F2201" s="213" t="inlineStr">
        <is>
          <t>MANUTENÇÃO/PEÇAS  VEICULOS</t>
        </is>
      </c>
      <c r="G2201" s="172">
        <f>YEAR(A2201)</f>
        <v/>
      </c>
      <c r="H2201" s="214">
        <f>MONTH(A2201)</f>
        <v/>
      </c>
      <c r="I2201" s="179">
        <f>INDEX(mês[],Consolidado!H2201,2)</f>
        <v/>
      </c>
      <c r="J2201" s="179" t="inlineStr">
        <is>
          <t>ITAU</t>
        </is>
      </c>
      <c r="K2201" s="179" t="inlineStr">
        <is>
          <t>A IDEAL</t>
        </is>
      </c>
    </row>
    <row r="2202" hidden="1" s="180">
      <c r="A2202" s="17" t="n">
        <v>45747</v>
      </c>
      <c r="B2202" s="179" t="inlineStr">
        <is>
          <t>BRINDES 2 FAQUEIROS 20 AGENDAS - SERVIÇO BRINDES E ACESSORIOS (100,00%);</t>
        </is>
      </c>
      <c r="C2202" s="8" t="n"/>
      <c r="D2202" s="8" t="n">
        <v>539</v>
      </c>
      <c r="E2202" s="8" t="n">
        <v>21171.10000000017</v>
      </c>
      <c r="F2202" s="213" t="inlineStr">
        <is>
          <t>SERVIÇO BRINDES E ACESSORIOS</t>
        </is>
      </c>
      <c r="G2202" s="172">
        <f>YEAR(A2202)</f>
        <v/>
      </c>
      <c r="H2202" s="214">
        <f>MONTH(A2202)</f>
        <v/>
      </c>
      <c r="I2202" s="179">
        <f>INDEX(mês[],Consolidado!H2202,2)</f>
        <v/>
      </c>
      <c r="J2202" s="179" t="inlineStr">
        <is>
          <t>ITAU</t>
        </is>
      </c>
      <c r="K2202" s="179" t="inlineStr">
        <is>
          <t>A IDEAL</t>
        </is>
      </c>
    </row>
    <row r="2203" hidden="1" s="180">
      <c r="A2203" s="17" t="n">
        <v>45747</v>
      </c>
      <c r="B2203" s="179" t="inlineStr">
        <is>
          <t>ALIMENTAÇÃO ADM - ALIMENTAÇÃO ADM (100,00%);</t>
        </is>
      </c>
      <c r="C2203" s="8" t="n"/>
      <c r="D2203" s="8" t="n">
        <v>80</v>
      </c>
      <c r="E2203" s="8" t="n">
        <v>21091.10000000017</v>
      </c>
      <c r="F2203" s="213" t="inlineStr">
        <is>
          <t>ALIMENTAÇÃO ADM</t>
        </is>
      </c>
      <c r="G2203" s="172">
        <f>YEAR(A2203)</f>
        <v/>
      </c>
      <c r="H2203" s="214">
        <f>MONTH(A2203)</f>
        <v/>
      </c>
      <c r="I2203" s="179">
        <f>INDEX(mês[],Consolidado!H2203,2)</f>
        <v/>
      </c>
      <c r="J2203" s="179" t="inlineStr">
        <is>
          <t>ITAU</t>
        </is>
      </c>
      <c r="K2203" s="179" t="inlineStr">
        <is>
          <t>A IDEAL</t>
        </is>
      </c>
    </row>
    <row r="2204" hidden="1" s="180">
      <c r="A2204" s="17" t="n">
        <v>45747</v>
      </c>
      <c r="B2204" s="179" t="inlineStr">
        <is>
          <t>PARCELAMENTO RFB 2435 01-60 - PARCELAMENTO (100,00%);</t>
        </is>
      </c>
      <c r="C2204" s="8" t="n"/>
      <c r="D2204" s="8" t="n">
        <v>53454.4</v>
      </c>
      <c r="E2204" s="8" t="n">
        <v>-32363.29999999984</v>
      </c>
      <c r="F2204" s="213" t="inlineStr">
        <is>
          <t xml:space="preserve">Parcelamento de Impostos Exercicio Anterior </t>
        </is>
      </c>
      <c r="G2204" s="172">
        <f>YEAR(A2204)</f>
        <v/>
      </c>
      <c r="H2204" s="214">
        <f>MONTH(A2204)</f>
        <v/>
      </c>
      <c r="I2204" s="179">
        <f>INDEX(mês[],Consolidado!H2204,2)</f>
        <v/>
      </c>
      <c r="J2204" s="179" t="inlineStr">
        <is>
          <t>ITAU</t>
        </is>
      </c>
      <c r="K2204" s="179" t="inlineStr">
        <is>
          <t>A IDEAL</t>
        </is>
      </c>
    </row>
    <row r="2205" hidden="1" s="180">
      <c r="A2205" s="17" t="n">
        <v>45747</v>
      </c>
      <c r="B2205" s="179" t="inlineStr">
        <is>
          <t>PARCELMANETO PGFN 011468295 - PARCELAMENTO (100,00%);</t>
        </is>
      </c>
      <c r="C2205" s="8" t="n"/>
      <c r="D2205" s="8" t="n">
        <v>14465.65</v>
      </c>
      <c r="E2205" s="8" t="n">
        <v>-46828.94999999984</v>
      </c>
      <c r="F2205" s="213" t="inlineStr">
        <is>
          <t xml:space="preserve">Parcelamento de Impostos Exercicio Anterior </t>
        </is>
      </c>
      <c r="G2205" s="172">
        <f>YEAR(A2205)</f>
        <v/>
      </c>
      <c r="H2205" s="214">
        <f>MONTH(A2205)</f>
        <v/>
      </c>
      <c r="I2205" s="179">
        <f>INDEX(mês[],Consolidado!H2205,2)</f>
        <v/>
      </c>
      <c r="J2205" s="179" t="inlineStr">
        <is>
          <t>ITAU</t>
        </is>
      </c>
      <c r="K2205" s="179" t="inlineStr">
        <is>
          <t>A IDEAL</t>
        </is>
      </c>
    </row>
    <row r="2206" hidden="1" s="180">
      <c r="A2206" s="17" t="n">
        <v>45747</v>
      </c>
      <c r="B2206" s="179" t="inlineStr">
        <is>
          <t>PARCELAMENTO PGFN SISPAR 011319100  04-60 - PARCELAMENTO (100,00%);</t>
        </is>
      </c>
      <c r="C2206" s="8" t="n"/>
      <c r="D2206" s="8" t="n">
        <v>10142.8</v>
      </c>
      <c r="E2206" s="8" t="n">
        <v>-56971.74999999984</v>
      </c>
      <c r="F2206" s="213" t="inlineStr">
        <is>
          <t xml:space="preserve">Parcelamento de Impostos Exercicio Anterior </t>
        </is>
      </c>
      <c r="G2206" s="172">
        <f>YEAR(A2206)</f>
        <v/>
      </c>
      <c r="H2206" s="214">
        <f>MONTH(A2206)</f>
        <v/>
      </c>
      <c r="I2206" s="179">
        <f>INDEX(mês[],Consolidado!H2206,2)</f>
        <v/>
      </c>
      <c r="J2206" s="179" t="inlineStr">
        <is>
          <t>ITAU</t>
        </is>
      </c>
      <c r="K2206" s="179" t="inlineStr">
        <is>
          <t>A IDEAL</t>
        </is>
      </c>
    </row>
    <row r="2207" hidden="1" s="180">
      <c r="A2207" s="17" t="n">
        <v>45747</v>
      </c>
      <c r="B2207" s="179" t="inlineStr">
        <is>
          <t>PEÇA P/ ÔNIBUS SCANER - MANUTENÇÃO/PEÇAS  VEICULOS (100,00%);</t>
        </is>
      </c>
      <c r="C2207" s="8" t="n"/>
      <c r="D2207" s="8" t="n">
        <v>224</v>
      </c>
      <c r="E2207" s="8" t="n">
        <v>-57195.74999999984</v>
      </c>
      <c r="F2207" s="213" t="inlineStr">
        <is>
          <t>MANUTENÇÃO/PEÇAS  VEICULOS</t>
        </is>
      </c>
      <c r="G2207" s="172">
        <f>YEAR(A2207)</f>
        <v/>
      </c>
      <c r="H2207" s="214">
        <f>MONTH(A2207)</f>
        <v/>
      </c>
      <c r="I2207" s="179">
        <f>INDEX(mês[],Consolidado!H2207,2)</f>
        <v/>
      </c>
      <c r="J2207" s="179" t="inlineStr">
        <is>
          <t>ITAU</t>
        </is>
      </c>
      <c r="K2207" s="179" t="inlineStr">
        <is>
          <t>A IDEAL</t>
        </is>
      </c>
    </row>
    <row r="2208" hidden="1" s="180">
      <c r="A2208" s="17" t="n">
        <v>45747</v>
      </c>
      <c r="B2208" s="179" t="inlineStr">
        <is>
          <t>UBER SERVIÇOS GERAIS - MOACIR - SERVIÇO MOTOBOY / UBER  (100,00%);</t>
        </is>
      </c>
      <c r="C2208" s="8" t="n"/>
      <c r="D2208" s="8" t="n">
        <v>100</v>
      </c>
      <c r="E2208" s="8" t="n">
        <v>-57295.74999999984</v>
      </c>
      <c r="F2208" s="213" t="inlineStr">
        <is>
          <t xml:space="preserve">SERVIÇO MOTOBOY / UBER </t>
        </is>
      </c>
      <c r="G2208" s="172">
        <f>YEAR(A2208)</f>
        <v/>
      </c>
      <c r="H2208" s="214">
        <f>MONTH(A2208)</f>
        <v/>
      </c>
      <c r="I2208" s="179">
        <f>INDEX(mês[],Consolidado!H2208,2)</f>
        <v/>
      </c>
      <c r="J2208" s="179" t="inlineStr">
        <is>
          <t>ITAU</t>
        </is>
      </c>
      <c r="K2208" s="179" t="inlineStr">
        <is>
          <t>A IDEAL</t>
        </is>
      </c>
    </row>
    <row r="2209" hidden="1" s="180">
      <c r="A2209" s="17" t="n">
        <v>45747</v>
      </c>
      <c r="B2209" s="179" t="inlineStr">
        <is>
          <t>EMPRESTIMO SOCIO - GILVAN APRIGIO RODRIGUES - Recebimento de empréstimo sócios  (100,00%);</t>
        </is>
      </c>
      <c r="C2209" s="8" t="n">
        <v>35000</v>
      </c>
      <c r="E2209" s="8" t="n">
        <v>-22295.74999999984</v>
      </c>
      <c r="F2209" s="213" t="inlineStr">
        <is>
          <t>Empréstimo Sócios x Empresa</t>
        </is>
      </c>
      <c r="G2209" s="172">
        <f>YEAR(A2209)</f>
        <v/>
      </c>
      <c r="H2209" s="214">
        <f>MONTH(A2209)</f>
        <v/>
      </c>
      <c r="I2209" s="179">
        <f>INDEX(mês[],Consolidado!H2209,2)</f>
        <v/>
      </c>
      <c r="J2209" s="179" t="inlineStr">
        <is>
          <t>ITAU</t>
        </is>
      </c>
      <c r="K2209" s="179" t="inlineStr">
        <is>
          <t>A IDEAL</t>
        </is>
      </c>
    </row>
    <row r="2210" hidden="1" s="180">
      <c r="A2210" s="17" t="n">
        <v>45747</v>
      </c>
      <c r="B2210" s="179" t="inlineStr">
        <is>
          <t>Saldo Final ITAU</t>
        </is>
      </c>
      <c r="C2210" s="8" t="n"/>
      <c r="D2210" s="8" t="n">
        <v>-22295.74999999984</v>
      </c>
      <c r="E2210" s="8" t="n">
        <v>-22295.74999999984</v>
      </c>
      <c r="F2210" s="213" t="inlineStr">
        <is>
          <t>Saldo Final Itau</t>
        </is>
      </c>
      <c r="G2210" s="172">
        <f>YEAR(A2210)</f>
        <v/>
      </c>
      <c r="H2210" s="214">
        <f>MONTH(A2210)</f>
        <v/>
      </c>
      <c r="I2210" s="179">
        <f>INDEX(mês[],Consolidado!H2210,2)</f>
        <v/>
      </c>
      <c r="J2210" s="179" t="inlineStr">
        <is>
          <t>ITAU</t>
        </is>
      </c>
      <c r="K2210" s="179" t="inlineStr">
        <is>
          <t>A IDEAL</t>
        </is>
      </c>
    </row>
    <row r="2211" hidden="1" s="180">
      <c r="A2211" s="17" t="n">
        <v>45658</v>
      </c>
      <c r="B2211" s="179" t="inlineStr">
        <is>
          <t>Saldo Inicial ITAU isolamento</t>
        </is>
      </c>
      <c r="C2211" s="8" t="n">
        <v>561325.86</v>
      </c>
      <c r="E2211" s="8" t="n">
        <v>561325.86</v>
      </c>
      <c r="F2211" s="213" t="inlineStr">
        <is>
          <t>Saldo Inicial Itau</t>
        </is>
      </c>
      <c r="G2211" s="172">
        <f>YEAR(A2211)</f>
        <v/>
      </c>
      <c r="H2211" s="214">
        <f>MONTH(A2211)</f>
        <v/>
      </c>
      <c r="I2211" s="179">
        <f>INDEX(mês[],Consolidado!H2211,2)</f>
        <v/>
      </c>
      <c r="J2211" s="179" t="inlineStr">
        <is>
          <t>ITAU isolamento</t>
        </is>
      </c>
      <c r="K2211" s="179" t="inlineStr">
        <is>
          <t>A IDEAL</t>
        </is>
      </c>
    </row>
    <row r="2212" hidden="1" s="180">
      <c r="A2212" s="17" t="n">
        <v>45660</v>
      </c>
      <c r="B2212" s="179" t="inlineStr">
        <is>
          <t>TRANSFERÊNCIA ENTRE BANCOS ITAÚ X ITAÚ ANDAIMES - Transferência entre Bancos (100,00%);</t>
        </is>
      </c>
      <c r="C2212" s="8" t="n">
        <v>500000</v>
      </c>
      <c r="E2212" s="8" t="n">
        <v>1061325.86</v>
      </c>
      <c r="F2212" s="213" t="inlineStr">
        <is>
          <t>Transferência Recebida</t>
        </is>
      </c>
      <c r="G2212" s="172">
        <f>YEAR(A2212)</f>
        <v/>
      </c>
      <c r="H2212" s="214">
        <f>MONTH(A2212)</f>
        <v/>
      </c>
      <c r="I2212" s="179">
        <f>INDEX(mês[],Consolidado!H2212,2)</f>
        <v/>
      </c>
      <c r="J2212" s="179" t="inlineStr">
        <is>
          <t>ITAU isolamento</t>
        </is>
      </c>
      <c r="K2212" s="179" t="inlineStr">
        <is>
          <t>A IDEAL</t>
        </is>
      </c>
    </row>
    <row r="2213" hidden="1" s="180">
      <c r="A2213" s="17" t="n">
        <v>45660</v>
      </c>
      <c r="B2213" s="179" t="inlineStr">
        <is>
          <t>TAR PLANO ADAPT 1 12/24 - TARIFAS BANCARIAS (100,00%);</t>
        </is>
      </c>
      <c r="C2213" s="8" t="n"/>
      <c r="D2213" s="8" t="n">
        <v>139</v>
      </c>
      <c r="E2213" s="8" t="n">
        <v>1061186.86</v>
      </c>
      <c r="F2213" s="213" t="inlineStr">
        <is>
          <t>TARIFAS BANCARIAS</t>
        </is>
      </c>
      <c r="G2213" s="172">
        <f>YEAR(A2213)</f>
        <v/>
      </c>
      <c r="H2213" s="214">
        <f>MONTH(A2213)</f>
        <v/>
      </c>
      <c r="I2213" s="179">
        <f>INDEX(mês[],Consolidado!H2213,2)</f>
        <v/>
      </c>
      <c r="J2213" s="179" t="inlineStr">
        <is>
          <t>ITAU isolamento</t>
        </is>
      </c>
      <c r="K2213" s="179" t="inlineStr">
        <is>
          <t>A IDEAL</t>
        </is>
      </c>
    </row>
    <row r="2214" hidden="1" s="180">
      <c r="A2214" s="17" t="n">
        <v>45665</v>
      </c>
      <c r="B2214" s="179" t="inlineStr">
        <is>
          <t>TRANSFERÊNCIA ENTRE BANCOS ITAÚ ANDAIMES X ITAÚ - Transferência entre Bancos (100,00%);</t>
        </is>
      </c>
      <c r="C2214" s="8" t="n"/>
      <c r="D2214" s="8" t="n">
        <v>61236.5</v>
      </c>
      <c r="E2214" s="8" t="n">
        <v>999950.3599999999</v>
      </c>
      <c r="F2214" s="213" t="inlineStr">
        <is>
          <t>Transferência Emitida</t>
        </is>
      </c>
      <c r="G2214" s="172">
        <f>YEAR(A2214)</f>
        <v/>
      </c>
      <c r="H2214" s="214">
        <f>MONTH(A2214)</f>
        <v/>
      </c>
      <c r="I2214" s="179">
        <f>INDEX(mês[],Consolidado!H2214,2)</f>
        <v/>
      </c>
      <c r="J2214" s="179" t="inlineStr">
        <is>
          <t>ITAU isolamento</t>
        </is>
      </c>
      <c r="K2214" s="179" t="inlineStr">
        <is>
          <t>A IDEAL</t>
        </is>
      </c>
    </row>
    <row r="2215" hidden="1" s="180">
      <c r="A2215" s="17" t="n">
        <v>45665</v>
      </c>
      <c r="B2215" s="179" t="inlineStr">
        <is>
          <t>RENDIMENTOS APLICAÇÃO - Origens Financeiras (100,00%);</t>
        </is>
      </c>
      <c r="C2215" s="8" t="n">
        <v>10.07</v>
      </c>
      <c r="E2215" s="8" t="n">
        <v>999960.4299999998</v>
      </c>
      <c r="F2215" s="213" t="inlineStr">
        <is>
          <t>Juros Recebidos</t>
        </is>
      </c>
      <c r="G2215" s="172">
        <f>YEAR(A2215)</f>
        <v/>
      </c>
      <c r="H2215" s="214">
        <f>MONTH(A2215)</f>
        <v/>
      </c>
      <c r="I2215" s="179">
        <f>INDEX(mês[],Consolidado!H2215,2)</f>
        <v/>
      </c>
      <c r="J2215" s="179" t="inlineStr">
        <is>
          <t>ITAU isolamento</t>
        </is>
      </c>
      <c r="K2215" s="179" t="inlineStr">
        <is>
          <t>A IDEAL</t>
        </is>
      </c>
    </row>
    <row r="2216" hidden="1" s="180">
      <c r="A2216" s="17" t="n">
        <v>45667</v>
      </c>
      <c r="B2216" s="179" t="inlineStr">
        <is>
          <t>TRANSFERÊNCIA ENTRE BANCOS ITAÚ ANDAIMES X ITAÚ - Transferência entre Bancos (100,00%);</t>
        </is>
      </c>
      <c r="C2216" s="8" t="n"/>
      <c r="D2216" s="8" t="n">
        <v>100000</v>
      </c>
      <c r="E2216" s="8" t="n">
        <v>899960.4299999998</v>
      </c>
      <c r="F2216" s="213" t="inlineStr">
        <is>
          <t>Transferência Emitida</t>
        </is>
      </c>
      <c r="G2216" s="172">
        <f>YEAR(A2216)</f>
        <v/>
      </c>
      <c r="H2216" s="214">
        <f>MONTH(A2216)</f>
        <v/>
      </c>
      <c r="I2216" s="179">
        <f>INDEX(mês[],Consolidado!H2216,2)</f>
        <v/>
      </c>
      <c r="J2216" s="179" t="inlineStr">
        <is>
          <t>ITAU isolamento</t>
        </is>
      </c>
      <c r="K2216" s="179" t="inlineStr">
        <is>
          <t>A IDEAL</t>
        </is>
      </c>
    </row>
    <row r="2217" hidden="1" s="180">
      <c r="A2217" s="17" t="n">
        <v>45667</v>
      </c>
      <c r="B2217" s="179" t="inlineStr">
        <is>
          <t>RENDIMENTO APLICAÇÃO - Origens Financeiras (100,00%);</t>
        </is>
      </c>
      <c r="C2217" s="8" t="n">
        <v>15.34</v>
      </c>
      <c r="E2217" s="8" t="n">
        <v>899975.7699999998</v>
      </c>
      <c r="F2217" s="213" t="inlineStr">
        <is>
          <t>Juros Recebidos</t>
        </is>
      </c>
      <c r="G2217" s="172">
        <f>YEAR(A2217)</f>
        <v/>
      </c>
      <c r="H2217" s="214">
        <f>MONTH(A2217)</f>
        <v/>
      </c>
      <c r="I2217" s="179">
        <f>INDEX(mês[],Consolidado!H2217,2)</f>
        <v/>
      </c>
      <c r="J2217" s="179" t="inlineStr">
        <is>
          <t>ITAU isolamento</t>
        </is>
      </c>
      <c r="K2217" s="179" t="inlineStr">
        <is>
          <t>A IDEAL</t>
        </is>
      </c>
    </row>
    <row r="2218" hidden="1" s="180">
      <c r="A2218" s="17" t="n">
        <v>45672</v>
      </c>
      <c r="B2218" s="179" t="inlineStr">
        <is>
          <t>RENDIMENTO APLICAÇÃO  - Origens Financeiras (100,00%);</t>
        </is>
      </c>
      <c r="C2218" s="8" t="n">
        <v>61.52</v>
      </c>
      <c r="E2218" s="8" t="n">
        <v>900037.2899999998</v>
      </c>
      <c r="F2218" s="213" t="inlineStr">
        <is>
          <t>Juros Recebidos</t>
        </is>
      </c>
      <c r="G2218" s="172">
        <f>YEAR(A2218)</f>
        <v/>
      </c>
      <c r="H2218" s="214">
        <f>MONTH(A2218)</f>
        <v/>
      </c>
      <c r="I2218" s="179">
        <f>INDEX(mês[],Consolidado!H2218,2)</f>
        <v/>
      </c>
      <c r="J2218" s="179" t="inlineStr">
        <is>
          <t>ITAU isolamento</t>
        </is>
      </c>
      <c r="K2218" s="179" t="inlineStr">
        <is>
          <t>A IDEAL</t>
        </is>
      </c>
    </row>
    <row r="2219" hidden="1" s="180">
      <c r="A2219" s="17" t="n">
        <v>45673</v>
      </c>
      <c r="B2219" s="179" t="inlineStr">
        <is>
          <t>BRAZ SERVICE - Recebimento de Clientes (100,00%);</t>
        </is>
      </c>
      <c r="C2219" s="8" t="n">
        <v>1700</v>
      </c>
      <c r="E2219" s="8" t="n">
        <v>901737.2899999998</v>
      </c>
      <c r="F2219" s="213" t="inlineStr">
        <is>
          <t>Recebimento de Clientes</t>
        </is>
      </c>
      <c r="G2219" s="172">
        <f>YEAR(A2219)</f>
        <v/>
      </c>
      <c r="H2219" s="214">
        <f>MONTH(A2219)</f>
        <v/>
      </c>
      <c r="I2219" s="179">
        <f>INDEX(mês[],Consolidado!H2219,2)</f>
        <v/>
      </c>
      <c r="J2219" s="179" t="inlineStr">
        <is>
          <t>ITAU isolamento</t>
        </is>
      </c>
      <c r="K2219" s="179" t="inlineStr">
        <is>
          <t>A IDEAL</t>
        </is>
      </c>
    </row>
    <row r="2220" hidden="1" s="180">
      <c r="A2220" s="17" t="n">
        <v>45677</v>
      </c>
      <c r="B2220" s="179" t="inlineStr">
        <is>
          <t>TRANSFERENCIA ENTRE BANCOS ITAÚ ANDAIMES X ITAÚ - Transferência entre Bancos (100,00%);</t>
        </is>
      </c>
      <c r="C2220" s="8" t="n"/>
      <c r="D2220" s="8" t="n">
        <v>250000</v>
      </c>
      <c r="E2220" s="8" t="n">
        <v>651737.2899999998</v>
      </c>
      <c r="F2220" s="213" t="inlineStr">
        <is>
          <t>Transferência Emitida</t>
        </is>
      </c>
      <c r="G2220" s="172">
        <f>YEAR(A2220)</f>
        <v/>
      </c>
      <c r="H2220" s="214">
        <f>MONTH(A2220)</f>
        <v/>
      </c>
      <c r="I2220" s="179">
        <f>INDEX(mês[],Consolidado!H2220,2)</f>
        <v/>
      </c>
      <c r="J2220" s="179" t="inlineStr">
        <is>
          <t>ITAU isolamento</t>
        </is>
      </c>
      <c r="K2220" s="179" t="inlineStr">
        <is>
          <t>A IDEAL</t>
        </is>
      </c>
    </row>
    <row r="2221" hidden="1" s="180">
      <c r="A2221" s="17" t="n">
        <v>45685</v>
      </c>
      <c r="B2221" s="179" t="inlineStr">
        <is>
          <t>PGFN 011015098 - PARCELAMENTO (100,00%);</t>
        </is>
      </c>
      <c r="C2221" s="8" t="n"/>
      <c r="D2221" s="8" t="n">
        <v>105.18</v>
      </c>
      <c r="E2221" s="8" t="n">
        <v>651632.1099999998</v>
      </c>
      <c r="F2221" s="213" t="inlineStr">
        <is>
          <t xml:space="preserve">Parcelamento de Impostos Exercicio Anterior </t>
        </is>
      </c>
      <c r="G2221" s="172">
        <f>YEAR(A2221)</f>
        <v/>
      </c>
      <c r="H2221" s="214">
        <f>MONTH(A2221)</f>
        <v/>
      </c>
      <c r="I2221" s="179">
        <f>INDEX(mês[],Consolidado!H2221,2)</f>
        <v/>
      </c>
      <c r="J2221" s="179" t="inlineStr">
        <is>
          <t>ITAU isolamento</t>
        </is>
      </c>
      <c r="K2221" s="179" t="inlineStr">
        <is>
          <t>A IDEAL</t>
        </is>
      </c>
    </row>
    <row r="2222" hidden="1" s="180">
      <c r="A2222" s="17" t="n">
        <v>45685</v>
      </c>
      <c r="B2222" s="179" t="inlineStr">
        <is>
          <t>PGFN 011015050 PIS - CONFINS - CSLL - ISS - PARCELAMENTO (100,00%);</t>
        </is>
      </c>
      <c r="C2222" s="8" t="n"/>
      <c r="D2222" s="8" t="n">
        <v>129.25</v>
      </c>
      <c r="E2222" s="8" t="n">
        <v>651502.8599999998</v>
      </c>
      <c r="F2222" s="213" t="inlineStr">
        <is>
          <t xml:space="preserve">Parcelamento de Impostos Exercicio Anterior </t>
        </is>
      </c>
      <c r="G2222" s="172">
        <f>YEAR(A2222)</f>
        <v/>
      </c>
      <c r="H2222" s="214">
        <f>MONTH(A2222)</f>
        <v/>
      </c>
      <c r="I2222" s="179">
        <f>INDEX(mês[],Consolidado!H2222,2)</f>
        <v/>
      </c>
      <c r="J2222" s="179" t="inlineStr">
        <is>
          <t>ITAU isolamento</t>
        </is>
      </c>
      <c r="K2222" s="179" t="inlineStr">
        <is>
          <t>A IDEAL</t>
        </is>
      </c>
    </row>
    <row r="2223" hidden="1" s="180">
      <c r="A2223" s="17" t="n">
        <v>45685</v>
      </c>
      <c r="B2223" s="179" t="inlineStr">
        <is>
          <t>DAS PARCSN VERSAO 2.0.0 PIS - CONFINS - INSS - IRPJ - PARCELAMENTO (100,00%);</t>
        </is>
      </c>
      <c r="C2223" s="8" t="n"/>
      <c r="D2223" s="8" t="n">
        <v>313.72</v>
      </c>
      <c r="E2223" s="8" t="n">
        <v>651189.1399999998</v>
      </c>
      <c r="F2223" s="213" t="inlineStr">
        <is>
          <t xml:space="preserve">Parcelamento de Impostos Exercicio Anterior </t>
        </is>
      </c>
      <c r="G2223" s="172">
        <f>YEAR(A2223)</f>
        <v/>
      </c>
      <c r="H2223" s="214">
        <f>MONTH(A2223)</f>
        <v/>
      </c>
      <c r="I2223" s="179">
        <f>INDEX(mês[],Consolidado!H2223,2)</f>
        <v/>
      </c>
      <c r="J2223" s="179" t="inlineStr">
        <is>
          <t>ITAU isolamento</t>
        </is>
      </c>
      <c r="K2223" s="179" t="inlineStr">
        <is>
          <t>A IDEAL</t>
        </is>
      </c>
    </row>
    <row r="2224" hidden="1" s="180">
      <c r="A2224" s="17" t="n">
        <v>45688</v>
      </c>
      <c r="B2224" s="179" t="inlineStr">
        <is>
          <t>DARF 02110001201139141612401  10 PARCELAS - PARCELAMENTO (100,00%);</t>
        </is>
      </c>
      <c r="C2224" s="8" t="n"/>
      <c r="D2224" s="8" t="n">
        <v>549.65</v>
      </c>
      <c r="E2224" s="8" t="n">
        <v>650639.4899999998</v>
      </c>
      <c r="F2224" s="213" t="inlineStr">
        <is>
          <t xml:space="preserve">Parcelamento de Impostos Exercicio Anterior </t>
        </is>
      </c>
      <c r="G2224" s="172">
        <f>YEAR(A2224)</f>
        <v/>
      </c>
      <c r="H2224" s="214">
        <f>MONTH(A2224)</f>
        <v/>
      </c>
      <c r="I2224" s="179">
        <f>INDEX(mês[],Consolidado!H2224,2)</f>
        <v/>
      </c>
      <c r="J2224" s="179" t="inlineStr">
        <is>
          <t>ITAU isolamento</t>
        </is>
      </c>
      <c r="K2224" s="179" t="inlineStr">
        <is>
          <t>A IDEAL</t>
        </is>
      </c>
    </row>
    <row r="2225" hidden="1" s="180">
      <c r="A2225" s="17" t="n">
        <v>45688</v>
      </c>
      <c r="B2225" s="179" t="inlineStr">
        <is>
          <t>Saldo Final ITAU isolamento</t>
        </is>
      </c>
      <c r="C2225" s="8" t="n"/>
      <c r="D2225" s="8" t="n">
        <v>650639.4899999998</v>
      </c>
      <c r="E2225" s="8" t="n">
        <v>650639.4899999998</v>
      </c>
      <c r="F2225" s="213" t="inlineStr">
        <is>
          <t>Saldo Final Itau Isolamento</t>
        </is>
      </c>
      <c r="G2225" s="172">
        <f>YEAR(A2225)</f>
        <v/>
      </c>
      <c r="H2225" s="214">
        <f>MONTH(A2225)</f>
        <v/>
      </c>
      <c r="I2225" s="179">
        <f>INDEX(mês[],Consolidado!H2225,2)</f>
        <v/>
      </c>
      <c r="J2225" s="179" t="inlineStr">
        <is>
          <t>ITAU isolamento</t>
        </is>
      </c>
      <c r="K2225" s="179" t="inlineStr">
        <is>
          <t>A IDEAL</t>
        </is>
      </c>
    </row>
    <row r="2226" hidden="1" s="180">
      <c r="A2226" s="17" t="n">
        <v>45692</v>
      </c>
      <c r="B2226" s="179" t="inlineStr">
        <is>
          <t>TAR PLANO ADAPT 1 01/25 - TARIFAS BANCARIAS (100,00%);</t>
        </is>
      </c>
      <c r="C2226" s="8" t="n"/>
      <c r="D2226" s="8" t="n">
        <v>139</v>
      </c>
      <c r="E2226" s="8" t="n">
        <v>650500.4899999998</v>
      </c>
      <c r="F2226" s="213" t="inlineStr">
        <is>
          <t>TARIFAS BANCARIAS</t>
        </is>
      </c>
      <c r="G2226" s="172">
        <f>YEAR(A2226)</f>
        <v/>
      </c>
      <c r="H2226" s="214">
        <f>MONTH(A2226)</f>
        <v/>
      </c>
      <c r="I2226" s="179">
        <f>INDEX(mês[],Consolidado!H2226,2)</f>
        <v/>
      </c>
      <c r="J2226" s="179" t="inlineStr">
        <is>
          <t>ITAU isolamento</t>
        </is>
      </c>
      <c r="K2226" s="179" t="inlineStr">
        <is>
          <t>A IDEAL</t>
        </is>
      </c>
    </row>
    <row r="2227" hidden="1" s="180">
      <c r="A2227" s="17" t="n">
        <v>45694</v>
      </c>
      <c r="B2227" s="179" t="inlineStr">
        <is>
          <t>TRANSFERÊNCIA ENTRE BANCOS ITAÚ ANDAIMES X ITAÚ - Transferência entre Bancos (100,00%);</t>
        </is>
      </c>
      <c r="C2227" s="8" t="n"/>
      <c r="D2227" s="8" t="n">
        <v>450000</v>
      </c>
      <c r="E2227" s="8" t="n">
        <v>200500.4899999998</v>
      </c>
      <c r="F2227" s="213" t="inlineStr">
        <is>
          <t>Transferência Emitida</t>
        </is>
      </c>
      <c r="G2227" s="172">
        <f>YEAR(A2227)</f>
        <v/>
      </c>
      <c r="H2227" s="214">
        <f>MONTH(A2227)</f>
        <v/>
      </c>
      <c r="I2227" s="179">
        <f>INDEX(mês[],Consolidado!H2227,2)</f>
        <v/>
      </c>
      <c r="J2227" s="179" t="inlineStr">
        <is>
          <t>ITAU isolamento</t>
        </is>
      </c>
      <c r="K2227" s="179" t="inlineStr">
        <is>
          <t>A IDEAL</t>
        </is>
      </c>
    </row>
    <row r="2228" hidden="1" s="180">
      <c r="A2228" s="17" t="n">
        <v>45698</v>
      </c>
      <c r="B2228" s="179" t="inlineStr">
        <is>
          <t>TRANSFERÊNCIA ENTRE BANCOS ITAÚ ANDAIMES X ITAU - Transferência entre Bancos (100,00%);</t>
        </is>
      </c>
      <c r="C2228" s="8" t="n"/>
      <c r="D2228" s="8" t="n">
        <v>100000</v>
      </c>
      <c r="E2228" s="8" t="n">
        <v>100500.4899999998</v>
      </c>
      <c r="F2228" s="213" t="inlineStr">
        <is>
          <t>Transferência Emitida</t>
        </is>
      </c>
      <c r="G2228" s="172">
        <f>YEAR(A2228)</f>
        <v/>
      </c>
      <c r="H2228" s="214">
        <f>MONTH(A2228)</f>
        <v/>
      </c>
      <c r="I2228" s="179">
        <f>INDEX(mês[],Consolidado!H2228,2)</f>
        <v/>
      </c>
      <c r="J2228" s="179" t="inlineStr">
        <is>
          <t>ITAU isolamento</t>
        </is>
      </c>
      <c r="K2228" s="179" t="inlineStr">
        <is>
          <t>A IDEAL</t>
        </is>
      </c>
    </row>
    <row r="2229" hidden="1" s="180">
      <c r="A2229" s="17" t="n">
        <v>45700</v>
      </c>
      <c r="B2229" s="179" t="inlineStr">
        <is>
          <t>TRANSFERÊNCIA ENTRE BANCOS ITAÚ ANDAIMES X ITAÚ - Transferência entre Bancos (100,00%);</t>
        </is>
      </c>
      <c r="C2229" s="8" t="n"/>
      <c r="D2229" s="8" t="n">
        <v>100000</v>
      </c>
      <c r="E2229" s="8" t="n">
        <v>500.4899999997579</v>
      </c>
      <c r="F2229" s="213" t="inlineStr">
        <is>
          <t>Transferência Emitida</t>
        </is>
      </c>
      <c r="G2229" s="172">
        <f>YEAR(A2229)</f>
        <v/>
      </c>
      <c r="H2229" s="214">
        <f>MONTH(A2229)</f>
        <v/>
      </c>
      <c r="I2229" s="179">
        <f>INDEX(mês[],Consolidado!H2229,2)</f>
        <v/>
      </c>
      <c r="J2229" s="179" t="inlineStr">
        <is>
          <t>ITAU isolamento</t>
        </is>
      </c>
      <c r="K2229" s="179" t="inlineStr">
        <is>
          <t>A IDEAL</t>
        </is>
      </c>
    </row>
    <row r="2230" hidden="1" s="180">
      <c r="A2230" s="17" t="n">
        <v>45705</v>
      </c>
      <c r="B2230" s="179" t="inlineStr">
        <is>
          <t>TRANSFERÊNCIA ENTRE BANCOS ITAÚ X ITAÚ ANDAIMES - Transferência entre Bancos (100,00%);</t>
        </is>
      </c>
      <c r="C2230" s="8" t="n">
        <v>400000</v>
      </c>
      <c r="E2230" s="8" t="n">
        <v>400500.4899999998</v>
      </c>
      <c r="F2230" s="213" t="inlineStr">
        <is>
          <t>Transferência Recebida</t>
        </is>
      </c>
      <c r="G2230" s="172">
        <f>YEAR(A2230)</f>
        <v/>
      </c>
      <c r="H2230" s="214">
        <f>MONTH(A2230)</f>
        <v/>
      </c>
      <c r="I2230" s="179">
        <f>INDEX(mês[],Consolidado!H2230,2)</f>
        <v/>
      </c>
      <c r="J2230" s="179" t="inlineStr">
        <is>
          <t>ITAU isolamento</t>
        </is>
      </c>
      <c r="K2230" s="179" t="inlineStr">
        <is>
          <t>A IDEAL</t>
        </is>
      </c>
    </row>
    <row r="2231" hidden="1" s="180">
      <c r="A2231" s="17" t="n">
        <v>45705</v>
      </c>
      <c r="B2231" s="179" t="inlineStr">
        <is>
          <t>BRAZ SERVICE - Recebimento de Clientes (100,00%);</t>
        </is>
      </c>
      <c r="C2231" s="8" t="n">
        <v>1700</v>
      </c>
      <c r="E2231" s="8" t="n">
        <v>402200.4899999998</v>
      </c>
      <c r="F2231" s="213" t="inlineStr">
        <is>
          <t>Recebimento de Clientes</t>
        </is>
      </c>
      <c r="G2231" s="172">
        <f>YEAR(A2231)</f>
        <v/>
      </c>
      <c r="H2231" s="214">
        <f>MONTH(A2231)</f>
        <v/>
      </c>
      <c r="I2231" s="179">
        <f>INDEX(mês[],Consolidado!H2231,2)</f>
        <v/>
      </c>
      <c r="J2231" s="179" t="inlineStr">
        <is>
          <t>ITAU isolamento</t>
        </is>
      </c>
      <c r="K2231" s="179" t="inlineStr">
        <is>
          <t>A IDEAL</t>
        </is>
      </c>
    </row>
    <row r="2232" hidden="1" s="180">
      <c r="A2232" s="17" t="n">
        <v>45706</v>
      </c>
      <c r="B2232" s="179" t="inlineStr">
        <is>
          <t>TRANSFERÊNCIA ENTRE BANCOS ITAÚ X ITAÚ ANDAIMES - Transferência entre Bancos (100,00%);</t>
        </is>
      </c>
      <c r="C2232" s="8" t="n">
        <v>500000</v>
      </c>
      <c r="E2232" s="8" t="n">
        <v>902200.4899999998</v>
      </c>
      <c r="F2232" s="213" t="inlineStr">
        <is>
          <t>Transferência Recebida</t>
        </is>
      </c>
      <c r="G2232" s="172">
        <f>YEAR(A2232)</f>
        <v/>
      </c>
      <c r="H2232" s="214">
        <f>MONTH(A2232)</f>
        <v/>
      </c>
      <c r="I2232" s="179">
        <f>INDEX(mês[],Consolidado!H2232,2)</f>
        <v/>
      </c>
      <c r="J2232" s="179" t="inlineStr">
        <is>
          <t>ITAU isolamento</t>
        </is>
      </c>
      <c r="K2232" s="179" t="inlineStr">
        <is>
          <t>A IDEAL</t>
        </is>
      </c>
    </row>
    <row r="2233" hidden="1" s="180">
      <c r="A2233" s="17" t="n">
        <v>45708</v>
      </c>
      <c r="B2233" s="179" t="inlineStr">
        <is>
          <t>TRANSFERÊNCIA ENTRE BANCOS ITAÚ ANDAIMES X ITAÚ - Transferência entre Bancos (100,00%);</t>
        </is>
      </c>
      <c r="C2233" s="8" t="n"/>
      <c r="D2233" s="8" t="n">
        <v>300000</v>
      </c>
      <c r="E2233" s="8" t="n">
        <v>602200.4899999998</v>
      </c>
      <c r="F2233" s="213" t="inlineStr">
        <is>
          <t>Transferência Emitida</t>
        </is>
      </c>
      <c r="G2233" s="172">
        <f>YEAR(A2233)</f>
        <v/>
      </c>
      <c r="H2233" s="214">
        <f>MONTH(A2233)</f>
        <v/>
      </c>
      <c r="I2233" s="179">
        <f>INDEX(mês[],Consolidado!H2233,2)</f>
        <v/>
      </c>
      <c r="J2233" s="179" t="inlineStr">
        <is>
          <t>ITAU isolamento</t>
        </is>
      </c>
      <c r="K2233" s="179" t="inlineStr">
        <is>
          <t>A IDEAL</t>
        </is>
      </c>
    </row>
    <row r="2234" hidden="1" s="180">
      <c r="A2234" s="17" t="n">
        <v>45712</v>
      </c>
      <c r="B2234" s="179" t="inlineStr">
        <is>
          <t>TRANSFERÊNCIA ENTRE BANCOS ITAÚ ANDAIMES X ITAÚ - Transferência entre Bancos (100,00%);</t>
        </is>
      </c>
      <c r="C2234" s="8" t="n"/>
      <c r="D2234" s="8" t="n">
        <v>41400</v>
      </c>
      <c r="E2234" s="8" t="n">
        <v>560800.4899999998</v>
      </c>
      <c r="F2234" s="213" t="inlineStr">
        <is>
          <t>Transferência Emitida</t>
        </is>
      </c>
      <c r="G2234" s="172">
        <f>YEAR(A2234)</f>
        <v/>
      </c>
      <c r="H2234" s="214">
        <f>MONTH(A2234)</f>
        <v/>
      </c>
      <c r="I2234" s="179">
        <f>INDEX(mês[],Consolidado!H2234,2)</f>
        <v/>
      </c>
      <c r="J2234" s="179" t="inlineStr">
        <is>
          <t>ITAU isolamento</t>
        </is>
      </c>
      <c r="K2234" s="179" t="inlineStr">
        <is>
          <t>A IDEAL</t>
        </is>
      </c>
    </row>
    <row r="2235" hidden="1" s="180">
      <c r="A2235" s="17" t="n">
        <v>45713</v>
      </c>
      <c r="B2235" s="179" t="inlineStr">
        <is>
          <t>TRANSFERÊNCIA ENTRE BANCOS ITAÚ ANDAIMES X ITAÚ - Transferência entre Bancos (100,00%);</t>
        </is>
      </c>
      <c r="C2235" s="8" t="n"/>
      <c r="D2235" s="8" t="n">
        <v>60246.95</v>
      </c>
      <c r="E2235" s="8" t="n">
        <v>500553.5399999997</v>
      </c>
      <c r="F2235" s="213" t="inlineStr">
        <is>
          <t>Transferência Emitida</t>
        </is>
      </c>
      <c r="G2235" s="172">
        <f>YEAR(A2235)</f>
        <v/>
      </c>
      <c r="H2235" s="214">
        <f>MONTH(A2235)</f>
        <v/>
      </c>
      <c r="I2235" s="179">
        <f>INDEX(mês[],Consolidado!H2235,2)</f>
        <v/>
      </c>
      <c r="J2235" s="179" t="inlineStr">
        <is>
          <t>ITAU isolamento</t>
        </is>
      </c>
      <c r="K2235" s="179" t="inlineStr">
        <is>
          <t>A IDEAL</t>
        </is>
      </c>
    </row>
    <row r="2236" hidden="1" s="180">
      <c r="A2236" s="17" t="n">
        <v>45713</v>
      </c>
      <c r="B2236" s="179" t="inlineStr">
        <is>
          <t>PGFN 011015098 - PARCELAMENTO (100,00%);</t>
        </is>
      </c>
      <c r="C2236" s="8" t="n"/>
      <c r="D2236" s="8" t="n">
        <v>106.21</v>
      </c>
      <c r="E2236" s="8" t="n">
        <v>500447.3299999997</v>
      </c>
      <c r="F2236" s="213" t="inlineStr">
        <is>
          <t xml:space="preserve">Parcelamento de Impostos Exercicio Anterior </t>
        </is>
      </c>
      <c r="G2236" s="172">
        <f>YEAR(A2236)</f>
        <v/>
      </c>
      <c r="H2236" s="214">
        <f>MONTH(A2236)</f>
        <v/>
      </c>
      <c r="I2236" s="179">
        <f>INDEX(mês[],Consolidado!H2236,2)</f>
        <v/>
      </c>
      <c r="J2236" s="179" t="inlineStr">
        <is>
          <t>ITAU isolamento</t>
        </is>
      </c>
      <c r="K2236" s="179" t="inlineStr">
        <is>
          <t>A IDEAL</t>
        </is>
      </c>
    </row>
    <row r="2237" hidden="1" s="180">
      <c r="A2237" s="17" t="n">
        <v>45713</v>
      </c>
      <c r="B2237" s="179" t="inlineStr">
        <is>
          <t>PGFN 011015050 PIS - CONFINS - CSLL - ISS - PARCELAMENTO (100,00%);</t>
        </is>
      </c>
      <c r="C2237" s="8" t="n"/>
      <c r="D2237" s="8" t="n">
        <v>130.52</v>
      </c>
      <c r="E2237" s="8" t="n">
        <v>500316.8099999997</v>
      </c>
      <c r="F2237" s="213" t="inlineStr">
        <is>
          <t xml:space="preserve">Parcelamento de Impostos Exercicio Anterior </t>
        </is>
      </c>
      <c r="G2237" s="172">
        <f>YEAR(A2237)</f>
        <v/>
      </c>
      <c r="H2237" s="214">
        <f>MONTH(A2237)</f>
        <v/>
      </c>
      <c r="I2237" s="179">
        <f>INDEX(mês[],Consolidado!H2237,2)</f>
        <v/>
      </c>
      <c r="J2237" s="179" t="inlineStr">
        <is>
          <t>ITAU isolamento</t>
        </is>
      </c>
      <c r="K2237" s="179" t="inlineStr">
        <is>
          <t>A IDEAL</t>
        </is>
      </c>
    </row>
    <row r="2238" hidden="1" s="180">
      <c r="A2238" s="17" t="n">
        <v>45713</v>
      </c>
      <c r="B2238" s="179" t="inlineStr">
        <is>
          <t>DAS PARCSN VERSAO 2.0.0 PIS - CONFINS - INSS - IRPJ - PARCELAMENTO (100,00%);</t>
        </is>
      </c>
      <c r="C2238" s="8" t="n"/>
      <c r="D2238" s="8" t="n">
        <v>316.81</v>
      </c>
      <c r="E2238" s="8" t="n">
        <v>499999.9999999997</v>
      </c>
      <c r="F2238" s="213" t="inlineStr">
        <is>
          <t xml:space="preserve">Parcelamento de Impostos Exercicio Anterior </t>
        </is>
      </c>
      <c r="G2238" s="172">
        <f>YEAR(A2238)</f>
        <v/>
      </c>
      <c r="H2238" s="214">
        <f>MONTH(A2238)</f>
        <v/>
      </c>
      <c r="I2238" s="179">
        <f>INDEX(mês[],Consolidado!H2238,2)</f>
        <v/>
      </c>
      <c r="J2238" s="179" t="inlineStr">
        <is>
          <t>ITAU isolamento</t>
        </is>
      </c>
      <c r="K2238" s="179" t="inlineStr">
        <is>
          <t>A IDEAL</t>
        </is>
      </c>
    </row>
    <row r="2239" hidden="1" s="180">
      <c r="A2239" s="17" t="n">
        <v>45715</v>
      </c>
      <c r="B2239" s="179" t="inlineStr">
        <is>
          <t>TRANSFERÊNCIA ENTRE BANCOS ITAÚ ANDAIMES X ITAÚ - Transferência entre Bancos (100,00%);</t>
        </is>
      </c>
      <c r="C2239" s="8" t="n"/>
      <c r="D2239" s="8" t="n">
        <v>200000</v>
      </c>
      <c r="E2239" s="8" t="n">
        <v>299999.9999999997</v>
      </c>
      <c r="F2239" s="213" t="inlineStr">
        <is>
          <t>Transferência Emitida</t>
        </is>
      </c>
      <c r="G2239" s="172">
        <f>YEAR(A2239)</f>
        <v/>
      </c>
      <c r="H2239" s="214">
        <f>MONTH(A2239)</f>
        <v/>
      </c>
      <c r="I2239" s="179">
        <f>INDEX(mês[],Consolidado!H2239,2)</f>
        <v/>
      </c>
      <c r="J2239" s="179" t="inlineStr">
        <is>
          <t>ITAU isolamento</t>
        </is>
      </c>
      <c r="K2239" s="179" t="inlineStr">
        <is>
          <t>A IDEAL</t>
        </is>
      </c>
    </row>
    <row r="2240" hidden="1" s="180">
      <c r="A2240" s="17" t="n">
        <v>45716</v>
      </c>
      <c r="B2240" s="179" t="inlineStr">
        <is>
          <t>DARF 02110001201139141612401  10 PARCELAS - PARCELAMENTO (100,00%);</t>
        </is>
      </c>
      <c r="C2240" s="8" t="n"/>
      <c r="D2240" s="8" t="n">
        <v>555.05</v>
      </c>
      <c r="E2240" s="8" t="n">
        <v>299444.9499999997</v>
      </c>
      <c r="F2240" s="213" t="inlineStr">
        <is>
          <t xml:space="preserve">Parcelamento de Impostos Exercicio Anterior </t>
        </is>
      </c>
      <c r="G2240" s="172">
        <f>YEAR(A2240)</f>
        <v/>
      </c>
      <c r="H2240" s="214">
        <f>MONTH(A2240)</f>
        <v/>
      </c>
      <c r="I2240" s="179">
        <f>INDEX(mês[],Consolidado!H2240,2)</f>
        <v/>
      </c>
      <c r="J2240" s="179" t="inlineStr">
        <is>
          <t>ITAU isolamento</t>
        </is>
      </c>
      <c r="K2240" s="179" t="inlineStr">
        <is>
          <t>A IDEAL</t>
        </is>
      </c>
    </row>
    <row r="2241" hidden="1" s="180">
      <c r="A2241" s="17" t="n">
        <v>45716</v>
      </c>
      <c r="B2241" s="179" t="inlineStr">
        <is>
          <t>Saldo Final ITAU isolamento</t>
        </is>
      </c>
      <c r="C2241" s="8" t="n"/>
      <c r="D2241" s="8" t="n">
        <v>299444.9499999997</v>
      </c>
      <c r="E2241" s="8" t="n">
        <v>299444.9499999997</v>
      </c>
      <c r="F2241" s="213" t="inlineStr">
        <is>
          <t>Saldo Final Itau Isolamento</t>
        </is>
      </c>
      <c r="G2241" s="172">
        <f>YEAR(A2241)</f>
        <v/>
      </c>
      <c r="H2241" s="214">
        <f>MONTH(A2241)</f>
        <v/>
      </c>
      <c r="I2241" s="179">
        <f>INDEX(mês[],Consolidado!H2241,2)</f>
        <v/>
      </c>
      <c r="J2241" s="179" t="inlineStr">
        <is>
          <t>ITAU isolamento</t>
        </is>
      </c>
      <c r="K2241" s="179" t="inlineStr">
        <is>
          <t>A IDEAL</t>
        </is>
      </c>
    </row>
    <row r="2242" hidden="1" s="180">
      <c r="A2242" s="17" t="n">
        <v>45721</v>
      </c>
      <c r="B2242" s="179" t="inlineStr">
        <is>
          <t>TRANSFERÊNCIA ENTRE BANCOS ITAÚ ANDAIMES X ITAÚ - Transferência entre Bancos (100,00%);</t>
        </is>
      </c>
      <c r="C2242" s="8" t="n"/>
      <c r="D2242" s="8" t="n">
        <v>295000</v>
      </c>
      <c r="E2242" s="8" t="n">
        <v>4444.949999999721</v>
      </c>
      <c r="F2242" s="213" t="inlineStr">
        <is>
          <t>Transferência Emitida</t>
        </is>
      </c>
      <c r="G2242" s="172">
        <f>YEAR(A2242)</f>
        <v/>
      </c>
      <c r="H2242" s="214">
        <f>MONTH(A2242)</f>
        <v/>
      </c>
      <c r="I2242" s="179">
        <f>INDEX(mês[],Consolidado!H2242,2)</f>
        <v/>
      </c>
      <c r="J2242" s="179" t="inlineStr">
        <is>
          <t>ITAU isolamento</t>
        </is>
      </c>
      <c r="K2242" s="179" t="inlineStr">
        <is>
          <t>A IDEAL</t>
        </is>
      </c>
    </row>
    <row r="2243" hidden="1" s="180">
      <c r="A2243" s="17" t="n">
        <v>45722</v>
      </c>
      <c r="B2243" s="179" t="inlineStr">
        <is>
          <t>TAR PLANO ADAPT 1 02/25 - TARIFAS BANCARIAS (100,00%);</t>
        </is>
      </c>
      <c r="C2243" s="8" t="n"/>
      <c r="D2243" s="8" t="n">
        <v>159</v>
      </c>
      <c r="E2243" s="8" t="n">
        <v>4285.949999999721</v>
      </c>
      <c r="F2243" s="213" t="inlineStr">
        <is>
          <t>TARIFAS BANCARIAS</t>
        </is>
      </c>
      <c r="G2243" s="172">
        <f>YEAR(A2243)</f>
        <v/>
      </c>
      <c r="H2243" s="214">
        <f>MONTH(A2243)</f>
        <v/>
      </c>
      <c r="I2243" s="179">
        <f>INDEX(mês[],Consolidado!H2243,2)</f>
        <v/>
      </c>
      <c r="J2243" s="179" t="inlineStr">
        <is>
          <t>ITAU isolamento</t>
        </is>
      </c>
      <c r="K2243" s="179" t="inlineStr">
        <is>
          <t>A IDEAL</t>
        </is>
      </c>
    </row>
    <row r="2244" hidden="1" s="180">
      <c r="A2244" s="17" t="n">
        <v>45733</v>
      </c>
      <c r="B2244" s="179" t="inlineStr">
        <is>
          <t>BRAZ SERVICE - Recebimento de Clientes (100,00%);</t>
        </is>
      </c>
      <c r="C2244" s="8" t="n">
        <v>1700</v>
      </c>
      <c r="E2244" s="8" t="n">
        <v>5985.949999999721</v>
      </c>
      <c r="F2244" s="213" t="inlineStr">
        <is>
          <t>Recebimento de Clientes</t>
        </is>
      </c>
      <c r="G2244" s="172">
        <f>YEAR(A2244)</f>
        <v/>
      </c>
      <c r="H2244" s="214">
        <f>MONTH(A2244)</f>
        <v/>
      </c>
      <c r="I2244" s="179">
        <f>INDEX(mês[],Consolidado!H2244,2)</f>
        <v/>
      </c>
      <c r="J2244" s="179" t="inlineStr">
        <is>
          <t>ITAU isolamento</t>
        </is>
      </c>
      <c r="K2244" s="179" t="inlineStr">
        <is>
          <t>A IDEAL</t>
        </is>
      </c>
    </row>
    <row r="2245" hidden="1" s="180">
      <c r="A2245" s="17" t="n">
        <v>45734</v>
      </c>
      <c r="B2245" s="179" t="inlineStr">
        <is>
          <t>TRANSFERÊNCIA ENTRE BANCOS ITAÚ X ITAÚ ANDAIMES - Transferência entre Bancos (100,00%);</t>
        </is>
      </c>
      <c r="C2245" s="8" t="n">
        <v>400000</v>
      </c>
      <c r="E2245" s="8" t="n">
        <v>405985.9499999997</v>
      </c>
      <c r="F2245" s="213" t="inlineStr">
        <is>
          <t>Transferência Recebida</t>
        </is>
      </c>
      <c r="G2245" s="172">
        <f>YEAR(A2245)</f>
        <v/>
      </c>
      <c r="H2245" s="214">
        <f>MONTH(A2245)</f>
        <v/>
      </c>
      <c r="I2245" s="179">
        <f>INDEX(mês[],Consolidado!H2245,2)</f>
        <v/>
      </c>
      <c r="J2245" s="179" t="inlineStr">
        <is>
          <t>ITAU isolamento</t>
        </is>
      </c>
      <c r="K2245" s="179" t="inlineStr">
        <is>
          <t>A IDEAL</t>
        </is>
      </c>
    </row>
    <row r="2246" hidden="1" s="180">
      <c r="A2246" s="17" t="n">
        <v>45740</v>
      </c>
      <c r="B2246" s="179" t="inlineStr">
        <is>
          <t>PGFN 011015050 PIS - CONFINS - CSLL - ISS - PARCELAMENTO (100,00%);</t>
        </is>
      </c>
      <c r="C2246" s="8" t="n"/>
      <c r="D2246" s="8" t="n">
        <v>131.76</v>
      </c>
      <c r="E2246" s="8" t="n">
        <v>405854.1899999997</v>
      </c>
      <c r="F2246" s="213" t="inlineStr">
        <is>
          <t xml:space="preserve">Parcelamento de Impostos Exercicio Anterior </t>
        </is>
      </c>
      <c r="G2246" s="172">
        <f>YEAR(A2246)</f>
        <v/>
      </c>
      <c r="H2246" s="214">
        <f>MONTH(A2246)</f>
        <v/>
      </c>
      <c r="I2246" s="179">
        <f>INDEX(mês[],Consolidado!H2246,2)</f>
        <v/>
      </c>
      <c r="J2246" s="179" t="inlineStr">
        <is>
          <t>ITAU isolamento</t>
        </is>
      </c>
      <c r="K2246" s="179" t="inlineStr">
        <is>
          <t>A IDEAL</t>
        </is>
      </c>
    </row>
    <row r="2247" hidden="1" s="180">
      <c r="A2247" s="17" t="n">
        <v>45740</v>
      </c>
      <c r="B2247" s="179" t="inlineStr">
        <is>
          <t>DAS PARCSN VERSAO 2.0.0 PIS - CONFINS - INSS - IRPJ - PARCELAMENTO (100,00%);</t>
        </is>
      </c>
      <c r="C2247" s="8" t="n"/>
      <c r="D2247" s="8" t="n">
        <v>319.83</v>
      </c>
      <c r="E2247" s="8" t="n">
        <v>405534.3599999997</v>
      </c>
      <c r="F2247" s="213" t="inlineStr">
        <is>
          <t xml:space="preserve">Parcelamento de Impostos Exercicio Anterior </t>
        </is>
      </c>
      <c r="G2247" s="172">
        <f>YEAR(A2247)</f>
        <v/>
      </c>
      <c r="H2247" s="214">
        <f>MONTH(A2247)</f>
        <v/>
      </c>
      <c r="I2247" s="179">
        <f>INDEX(mês[],Consolidado!H2247,2)</f>
        <v/>
      </c>
      <c r="J2247" s="179" t="inlineStr">
        <is>
          <t>ITAU isolamento</t>
        </is>
      </c>
      <c r="K2247" s="179" t="inlineStr">
        <is>
          <t>A IDEAL</t>
        </is>
      </c>
    </row>
    <row r="2248" hidden="1" s="180">
      <c r="A2248" s="17" t="n">
        <v>45740</v>
      </c>
      <c r="B2248" s="179" t="inlineStr">
        <is>
          <t>PGFN 011015098 - PARCELAMENTO (100,00%);</t>
        </is>
      </c>
      <c r="C2248" s="8" t="n"/>
      <c r="D2248" s="8" t="n">
        <v>107.23</v>
      </c>
      <c r="E2248" s="8" t="n">
        <v>405427.1299999997</v>
      </c>
      <c r="F2248" s="213" t="inlineStr">
        <is>
          <t xml:space="preserve">Parcelamento de Impostos Exercicio Anterior </t>
        </is>
      </c>
      <c r="G2248" s="172">
        <f>YEAR(A2248)</f>
        <v/>
      </c>
      <c r="H2248" s="214">
        <f>MONTH(A2248)</f>
        <v/>
      </c>
      <c r="I2248" s="179">
        <f>INDEX(mês[],Consolidado!H2248,2)</f>
        <v/>
      </c>
      <c r="J2248" s="179" t="inlineStr">
        <is>
          <t>ITAU isolamento</t>
        </is>
      </c>
      <c r="K2248" s="179" t="inlineStr">
        <is>
          <t>A IDEAL</t>
        </is>
      </c>
    </row>
    <row r="2249" hidden="1" s="180">
      <c r="A2249" s="17" t="n">
        <v>45747</v>
      </c>
      <c r="B2249" s="179" t="inlineStr">
        <is>
          <t>DARF 02110001201139141612401  10 PARCELAS - PARCELAMENTO (100,00%);</t>
        </is>
      </c>
      <c r="C2249" s="8" t="n"/>
      <c r="D2249" s="8" t="n">
        <v>560.35</v>
      </c>
      <c r="E2249" s="8" t="n">
        <v>404866.7799999997</v>
      </c>
      <c r="F2249" s="213" t="inlineStr">
        <is>
          <t xml:space="preserve">Parcelamento de Impostos Exercicio Anterior </t>
        </is>
      </c>
      <c r="G2249" s="172">
        <f>YEAR(A2249)</f>
        <v/>
      </c>
      <c r="H2249" s="214">
        <f>MONTH(A2249)</f>
        <v/>
      </c>
      <c r="I2249" s="179">
        <f>INDEX(mês[],Consolidado!H2249,2)</f>
        <v/>
      </c>
      <c r="J2249" s="179" t="inlineStr">
        <is>
          <t>ITAU isolamento</t>
        </is>
      </c>
      <c r="K2249" s="179" t="inlineStr">
        <is>
          <t>A IDEAL</t>
        </is>
      </c>
    </row>
    <row r="2250" hidden="1" s="180">
      <c r="A2250" s="17" t="n">
        <v>45747</v>
      </c>
      <c r="B2250" s="179" t="inlineStr">
        <is>
          <t>Saldo Final ITAU isolamento</t>
        </is>
      </c>
      <c r="C2250" s="8" t="n"/>
      <c r="D2250" s="8" t="n">
        <v>404866.7799999997</v>
      </c>
      <c r="E2250" s="8" t="n">
        <v>404866.7799999997</v>
      </c>
      <c r="F2250" s="213" t="inlineStr">
        <is>
          <t>Saldo Final Itau Isolamento</t>
        </is>
      </c>
      <c r="G2250" s="172">
        <f>YEAR(A2250)</f>
        <v/>
      </c>
      <c r="H2250" s="214">
        <f>MONTH(A2250)</f>
        <v/>
      </c>
      <c r="I2250" s="179">
        <f>INDEX(mês[],Consolidado!H2250,2)</f>
        <v/>
      </c>
      <c r="J2250" s="179" t="inlineStr">
        <is>
          <t>ITAU isolamento</t>
        </is>
      </c>
      <c r="K2250" s="179" t="inlineStr">
        <is>
          <t>A IDEAL</t>
        </is>
      </c>
    </row>
    <row r="2251" hidden="1" s="180">
      <c r="A2251" s="17" t="n">
        <v>45658</v>
      </c>
      <c r="B2251" s="179" t="inlineStr">
        <is>
          <t>Saldo Inicial Mercantil</t>
        </is>
      </c>
      <c r="C2251" s="8" t="n">
        <v>41417.77</v>
      </c>
      <c r="E2251" s="8" t="n">
        <v>41417.77</v>
      </c>
      <c r="F2251" s="213" t="inlineStr">
        <is>
          <t>Saldo Inicial Mercantil</t>
        </is>
      </c>
      <c r="G2251" s="172">
        <f>YEAR(A2251)</f>
        <v/>
      </c>
      <c r="H2251" s="214">
        <f>MONTH(A2251)</f>
        <v/>
      </c>
      <c r="I2251" s="179">
        <f>INDEX(mês[],Consolidado!H2251,2)</f>
        <v/>
      </c>
      <c r="J2251" s="179" t="inlineStr">
        <is>
          <t>Mercantil</t>
        </is>
      </c>
      <c r="K2251" s="179" t="inlineStr">
        <is>
          <t>A IDEAL</t>
        </is>
      </c>
    </row>
    <row r="2252" hidden="1" s="180">
      <c r="A2252" s="17" t="n">
        <v>45659</v>
      </c>
      <c r="B2252" s="179" t="inlineStr">
        <is>
          <t>TAR. PACOTE SERVICOS - TARIFAS BANCARIAS (100,00%);</t>
        </is>
      </c>
      <c r="C2252" s="8" t="n"/>
      <c r="D2252" s="8" t="n">
        <v>190</v>
      </c>
      <c r="E2252" s="8" t="n">
        <v>41227.77</v>
      </c>
      <c r="F2252" s="213" t="inlineStr">
        <is>
          <t>TARIFAS BANCARIAS</t>
        </is>
      </c>
      <c r="G2252" s="172">
        <f>YEAR(A2252)</f>
        <v/>
      </c>
      <c r="H2252" s="214">
        <f>MONTH(A2252)</f>
        <v/>
      </c>
      <c r="I2252" s="179">
        <f>INDEX(mês[],Consolidado!H2252,2)</f>
        <v/>
      </c>
      <c r="J2252" s="179" t="inlineStr">
        <is>
          <t>Mercantil</t>
        </is>
      </c>
      <c r="K2252" s="179" t="inlineStr">
        <is>
          <t>A IDEAL</t>
        </is>
      </c>
    </row>
    <row r="2253" hidden="1" s="180">
      <c r="A2253" s="17" t="n">
        <v>45659</v>
      </c>
      <c r="B2253" s="179" t="inlineStr">
        <is>
          <t>IOF - CHEQUE ESPECIAL - JUROS BANCARIOS  (100,00%);</t>
        </is>
      </c>
      <c r="C2253" s="8" t="n"/>
      <c r="D2253" s="8" t="n">
        <v>540.35</v>
      </c>
      <c r="E2253" s="8" t="n">
        <v>40687.42</v>
      </c>
      <c r="F2253" s="213" t="inlineStr">
        <is>
          <t>Juros Bancários</t>
        </is>
      </c>
      <c r="G2253" s="172">
        <f>YEAR(A2253)</f>
        <v/>
      </c>
      <c r="H2253" s="214">
        <f>MONTH(A2253)</f>
        <v/>
      </c>
      <c r="I2253" s="179">
        <f>INDEX(mês[],Consolidado!H2253,2)</f>
        <v/>
      </c>
      <c r="J2253" s="179" t="inlineStr">
        <is>
          <t>Mercantil</t>
        </is>
      </c>
      <c r="K2253" s="179" t="inlineStr">
        <is>
          <t>A IDEAL</t>
        </is>
      </c>
    </row>
    <row r="2254" hidden="1" s="180">
      <c r="A2254" s="17" t="n">
        <v>45660</v>
      </c>
      <c r="B2254" s="179" t="inlineStr">
        <is>
          <t>DESPESAS REF. SEMANA 30/12 A 03/01/25 - DESPESAS C/ CONSTRUÇÃO ESCRITORIO ADM  (100,00%);</t>
        </is>
      </c>
      <c r="C2254" s="8" t="n"/>
      <c r="D2254" s="8" t="n">
        <v>1780.03</v>
      </c>
      <c r="E2254" s="8" t="n">
        <v>38907.39</v>
      </c>
      <c r="F2254" s="213" t="inlineStr">
        <is>
          <t>Construção da Nova Sede</t>
        </is>
      </c>
      <c r="G2254" s="172">
        <f>YEAR(A2254)</f>
        <v/>
      </c>
      <c r="H2254" s="214">
        <f>MONTH(A2254)</f>
        <v/>
      </c>
      <c r="I2254" s="179">
        <f>INDEX(mês[],Consolidado!H2254,2)</f>
        <v/>
      </c>
      <c r="J2254" s="179" t="inlineStr">
        <is>
          <t>Mercantil</t>
        </is>
      </c>
      <c r="K2254" s="179" t="inlineStr">
        <is>
          <t>A IDEAL</t>
        </is>
      </c>
    </row>
    <row r="2255" hidden="1" s="180">
      <c r="A2255" s="17" t="n">
        <v>45663</v>
      </c>
      <c r="B2255" s="179" t="inlineStr">
        <is>
          <t>TARIFA ABERT. CREDITO - TARIFAS BANCARIAS (100,00%);</t>
        </is>
      </c>
      <c r="C2255" s="8" t="n"/>
      <c r="D2255" s="8" t="n">
        <v>500</v>
      </c>
      <c r="E2255" s="8" t="n">
        <v>38407.39</v>
      </c>
      <c r="F2255" s="213" t="inlineStr">
        <is>
          <t>TARIFAS BANCARIAS</t>
        </is>
      </c>
      <c r="G2255" s="172">
        <f>YEAR(A2255)</f>
        <v/>
      </c>
      <c r="H2255" s="214">
        <f>MONTH(A2255)</f>
        <v/>
      </c>
      <c r="I2255" s="179">
        <f>INDEX(mês[],Consolidado!H2255,2)</f>
        <v/>
      </c>
      <c r="J2255" s="179" t="inlineStr">
        <is>
          <t>Mercantil</t>
        </is>
      </c>
      <c r="K2255" s="179" t="inlineStr">
        <is>
          <t>A IDEAL</t>
        </is>
      </c>
    </row>
    <row r="2256" hidden="1" s="180">
      <c r="A2256" s="17" t="n">
        <v>45667</v>
      </c>
      <c r="B2256" s="179" t="inlineStr">
        <is>
          <t>DESPESAS DA SEMANA 06/01 A 10/01 - DESPESAS C/ CONSTRUÇÃO ESCRITORIO ADM  (100,00%);</t>
        </is>
      </c>
      <c r="C2256" s="8" t="n"/>
      <c r="D2256" s="8" t="n">
        <v>7150.7</v>
      </c>
      <c r="E2256" s="8" t="n">
        <v>31256.69</v>
      </c>
      <c r="F2256" s="213" t="inlineStr">
        <is>
          <t>Construção da Nova Sede</t>
        </is>
      </c>
      <c r="G2256" s="172">
        <f>YEAR(A2256)</f>
        <v/>
      </c>
      <c r="H2256" s="214">
        <f>MONTH(A2256)</f>
        <v/>
      </c>
      <c r="I2256" s="179">
        <f>INDEX(mês[],Consolidado!H2256,2)</f>
        <v/>
      </c>
      <c r="J2256" s="179" t="inlineStr">
        <is>
          <t>Mercantil</t>
        </is>
      </c>
      <c r="K2256" s="179" t="inlineStr">
        <is>
          <t>A IDEAL</t>
        </is>
      </c>
    </row>
    <row r="2257" hidden="1" s="180">
      <c r="A2257" s="17" t="n">
        <v>45667</v>
      </c>
      <c r="B2257" s="179" t="inlineStr">
        <is>
          <t>BLOCOS DE CONCRETO - DESPESAS C/ CONSTRUÇÃO ESCRITORIO ADM  (100,00%);</t>
        </is>
      </c>
      <c r="C2257" s="8" t="n"/>
      <c r="D2257" s="8" t="n">
        <v>3500</v>
      </c>
      <c r="E2257" s="8" t="n">
        <v>27756.69</v>
      </c>
      <c r="F2257" s="213" t="inlineStr">
        <is>
          <t>Construção da Nova Sede</t>
        </is>
      </c>
      <c r="G2257" s="172">
        <f>YEAR(A2257)</f>
        <v/>
      </c>
      <c r="H2257" s="214">
        <f>MONTH(A2257)</f>
        <v/>
      </c>
      <c r="I2257" s="179">
        <f>INDEX(mês[],Consolidado!H2257,2)</f>
        <v/>
      </c>
      <c r="J2257" s="179" t="inlineStr">
        <is>
          <t>Mercantil</t>
        </is>
      </c>
      <c r="K2257" s="179" t="inlineStr">
        <is>
          <t>A IDEAL</t>
        </is>
      </c>
    </row>
    <row r="2258" hidden="1" s="180">
      <c r="A2258" s="17" t="n">
        <v>45667</v>
      </c>
      <c r="B2258" s="179" t="inlineStr">
        <is>
          <t>PINTURA MURO / MARCELO JOSE DA SILVA - DESPESAS C/ MURO  (100,00%);</t>
        </is>
      </c>
      <c r="C2258" s="8" t="n"/>
      <c r="D2258" s="8" t="n">
        <v>1000</v>
      </c>
      <c r="E2258" s="8" t="n">
        <v>26756.69</v>
      </c>
      <c r="F2258" s="213" t="inlineStr">
        <is>
          <t>Construção da Nova Sede</t>
        </is>
      </c>
      <c r="G2258" s="172">
        <f>YEAR(A2258)</f>
        <v/>
      </c>
      <c r="H2258" s="214">
        <f>MONTH(A2258)</f>
        <v/>
      </c>
      <c r="I2258" s="179">
        <f>INDEX(mês[],Consolidado!H2258,2)</f>
        <v/>
      </c>
      <c r="J2258" s="179" t="inlineStr">
        <is>
          <t>Mercantil</t>
        </is>
      </c>
      <c r="K2258" s="179" t="inlineStr">
        <is>
          <t>A IDEAL</t>
        </is>
      </c>
    </row>
    <row r="2259" hidden="1" s="180">
      <c r="A2259" s="17" t="n">
        <v>45667</v>
      </c>
      <c r="B2259" s="179" t="inlineStr">
        <is>
          <t>SERRALHEIRO ADM / JAIRO SOARES - DESPESAS C/ CONSTRUÇÃO ESCRITORIO ADM  (100,00%);</t>
        </is>
      </c>
      <c r="C2259" s="8" t="n"/>
      <c r="D2259" s="8" t="n">
        <v>7000</v>
      </c>
      <c r="E2259" s="8" t="n">
        <v>19756.69</v>
      </c>
      <c r="F2259" s="213" t="inlineStr">
        <is>
          <t>Construção da Nova Sede</t>
        </is>
      </c>
      <c r="G2259" s="172">
        <f>YEAR(A2259)</f>
        <v/>
      </c>
      <c r="H2259" s="214">
        <f>MONTH(A2259)</f>
        <v/>
      </c>
      <c r="I2259" s="179">
        <f>INDEX(mês[],Consolidado!H2259,2)</f>
        <v/>
      </c>
      <c r="J2259" s="179" t="inlineStr">
        <is>
          <t>Mercantil</t>
        </is>
      </c>
      <c r="K2259" s="179" t="inlineStr">
        <is>
          <t>A IDEAL</t>
        </is>
      </c>
    </row>
    <row r="2260" hidden="1" s="180">
      <c r="A2260" s="17" t="n">
        <v>45667</v>
      </c>
      <c r="B2260" s="179" t="inlineStr">
        <is>
          <t>CANOS E CONEXÕES - DESPESAS C/ CONSTRUÇÃO ESCRITORIO ADM  (100,00%);</t>
        </is>
      </c>
      <c r="C2260" s="8" t="n"/>
      <c r="D2260" s="8" t="n">
        <v>1166</v>
      </c>
      <c r="E2260" s="8" t="n">
        <v>18590.69</v>
      </c>
      <c r="F2260" s="213" t="inlineStr">
        <is>
          <t>Construção da Nova Sede</t>
        </is>
      </c>
      <c r="G2260" s="172">
        <f>YEAR(A2260)</f>
        <v/>
      </c>
      <c r="H2260" s="214">
        <f>MONTH(A2260)</f>
        <v/>
      </c>
      <c r="I2260" s="179">
        <f>INDEX(mês[],Consolidado!H2260,2)</f>
        <v/>
      </c>
      <c r="J2260" s="179" t="inlineStr">
        <is>
          <t>Mercantil</t>
        </is>
      </c>
      <c r="K2260" s="179" t="inlineStr">
        <is>
          <t>A IDEAL</t>
        </is>
      </c>
    </row>
    <row r="2261" hidden="1" s="180">
      <c r="A2261" s="17" t="n">
        <v>45672</v>
      </c>
      <c r="B2261" s="179" t="inlineStr">
        <is>
          <t>SACOS DE CIMENTO / CONSTRUÇÃO ESCRITORIO ADM - DESPESAS C/ CONSTRUÇÃO ESCRITORIO ADM  (100,00%);</t>
        </is>
      </c>
      <c r="C2261" s="8" t="n"/>
      <c r="D2261" s="8" t="n">
        <v>3200</v>
      </c>
      <c r="E2261" s="8" t="n">
        <v>15390.69</v>
      </c>
      <c r="F2261" s="213" t="inlineStr">
        <is>
          <t>Construção da Nova Sede</t>
        </is>
      </c>
      <c r="G2261" s="172">
        <f>YEAR(A2261)</f>
        <v/>
      </c>
      <c r="H2261" s="214">
        <f>MONTH(A2261)</f>
        <v/>
      </c>
      <c r="I2261" s="179">
        <f>INDEX(mês[],Consolidado!H2261,2)</f>
        <v/>
      </c>
      <c r="J2261" s="179" t="inlineStr">
        <is>
          <t>Mercantil</t>
        </is>
      </c>
      <c r="K2261" s="179" t="inlineStr">
        <is>
          <t>A IDEAL</t>
        </is>
      </c>
    </row>
    <row r="2262" hidden="1" s="180">
      <c r="A2262" s="17" t="n">
        <v>45674</v>
      </c>
      <c r="B2262" s="179" t="inlineStr">
        <is>
          <t>PINTURA ALAMBRADOS - DESPESAS C/ MURO  (100,00%);</t>
        </is>
      </c>
      <c r="C2262" s="8" t="n"/>
      <c r="D2262" s="8" t="n">
        <v>1000</v>
      </c>
      <c r="E2262" s="8" t="n">
        <v>14390.69</v>
      </c>
      <c r="F2262" s="213" t="inlineStr">
        <is>
          <t>Construção da Nova Sede</t>
        </is>
      </c>
      <c r="G2262" s="172">
        <f>YEAR(A2262)</f>
        <v/>
      </c>
      <c r="H2262" s="214">
        <f>MONTH(A2262)</f>
        <v/>
      </c>
      <c r="I2262" s="179">
        <f>INDEX(mês[],Consolidado!H2262,2)</f>
        <v/>
      </c>
      <c r="J2262" s="179" t="inlineStr">
        <is>
          <t>Mercantil</t>
        </is>
      </c>
      <c r="K2262" s="179" t="inlineStr">
        <is>
          <t>A IDEAL</t>
        </is>
      </c>
    </row>
    <row r="2263" hidden="1" s="180">
      <c r="A2263" s="17" t="n">
        <v>45674</v>
      </c>
      <c r="B2263" s="179" t="inlineStr">
        <is>
          <t>MÃO DE OBRA SEMANA 13/01 A 17/01 - DESPESAS C/ CONSTRUÇÃO ESCRITORIO ADM  (100,00%);</t>
        </is>
      </c>
      <c r="C2263" s="8" t="n"/>
      <c r="D2263" s="8" t="n">
        <v>4000</v>
      </c>
      <c r="E2263" s="8" t="n">
        <v>10390.69</v>
      </c>
      <c r="F2263" s="213" t="inlineStr">
        <is>
          <t>Construção da Nova Sede</t>
        </is>
      </c>
      <c r="G2263" s="172">
        <f>YEAR(A2263)</f>
        <v/>
      </c>
      <c r="H2263" s="214">
        <f>MONTH(A2263)</f>
        <v/>
      </c>
      <c r="I2263" s="179">
        <f>INDEX(mês[],Consolidado!H2263,2)</f>
        <v/>
      </c>
      <c r="J2263" s="179" t="inlineStr">
        <is>
          <t>Mercantil</t>
        </is>
      </c>
      <c r="K2263" s="179" t="inlineStr">
        <is>
          <t>A IDEAL</t>
        </is>
      </c>
    </row>
    <row r="2264" hidden="1" s="180">
      <c r="A2264" s="17" t="n">
        <v>45674</v>
      </c>
      <c r="B2264" s="179" t="inlineStr">
        <is>
          <t>AREA E BRITA - DESPESAS C/ CONSTRUÇÃO ESCRITORIO ADM  (100,00%);</t>
        </is>
      </c>
      <c r="C2264" s="8" t="n"/>
      <c r="D2264" s="8" t="n">
        <v>3450</v>
      </c>
      <c r="E2264" s="8" t="n">
        <v>6940.689999999999</v>
      </c>
      <c r="F2264" s="213" t="inlineStr">
        <is>
          <t>Construção da Nova Sede</t>
        </is>
      </c>
      <c r="G2264" s="172">
        <f>YEAR(A2264)</f>
        <v/>
      </c>
      <c r="H2264" s="214">
        <f>MONTH(A2264)</f>
        <v/>
      </c>
      <c r="I2264" s="179">
        <f>INDEX(mês[],Consolidado!H2264,2)</f>
        <v/>
      </c>
      <c r="J2264" s="179" t="inlineStr">
        <is>
          <t>Mercantil</t>
        </is>
      </c>
      <c r="K2264" s="179" t="inlineStr">
        <is>
          <t>A IDEAL</t>
        </is>
      </c>
    </row>
    <row r="2265" hidden="1" s="180">
      <c r="A2265" s="17" t="n">
        <v>45674</v>
      </c>
      <c r="B2265" s="179" t="inlineStr">
        <is>
          <t>DESPESAS DA SEMANA 13/01 A 17/01 - DESPESAS C/ CONSTRUÇÃO ESCRITORIO ADM  (100,00%);</t>
        </is>
      </c>
      <c r="C2265" s="8" t="n"/>
      <c r="D2265" s="8" t="n">
        <v>4453.1</v>
      </c>
      <c r="E2265" s="8" t="n">
        <v>2487.589999999998</v>
      </c>
      <c r="F2265" s="213" t="inlineStr">
        <is>
          <t>Construção da Nova Sede</t>
        </is>
      </c>
      <c r="G2265" s="172">
        <f>YEAR(A2265)</f>
        <v/>
      </c>
      <c r="H2265" s="214">
        <f>MONTH(A2265)</f>
        <v/>
      </c>
      <c r="I2265" s="179">
        <f>INDEX(mês[],Consolidado!H2265,2)</f>
        <v/>
      </c>
      <c r="J2265" s="179" t="inlineStr">
        <is>
          <t>Mercantil</t>
        </is>
      </c>
      <c r="K2265" s="179" t="inlineStr">
        <is>
          <t>A IDEAL</t>
        </is>
      </c>
    </row>
    <row r="2266" hidden="1" s="180">
      <c r="A2266" s="17" t="n">
        <v>45678</v>
      </c>
      <c r="B2266" s="179" t="inlineStr">
        <is>
          <t>TRANSFERENCIA ENTRE BANCOS ITAÚ X MERCANTIL  - Transferência entre Bancos (100,00%);</t>
        </is>
      </c>
      <c r="C2266" s="8" t="n">
        <v>50000</v>
      </c>
      <c r="E2266" s="8" t="n">
        <v>52487.59</v>
      </c>
      <c r="F2266" s="213" t="inlineStr">
        <is>
          <t>Transferência Recebida</t>
        </is>
      </c>
      <c r="G2266" s="172">
        <f>YEAR(A2266)</f>
        <v/>
      </c>
      <c r="H2266" s="214">
        <f>MONTH(A2266)</f>
        <v/>
      </c>
      <c r="I2266" s="179">
        <f>INDEX(mês[],Consolidado!H2266,2)</f>
        <v/>
      </c>
      <c r="J2266" s="179" t="inlineStr">
        <is>
          <t>Mercantil</t>
        </is>
      </c>
      <c r="K2266" s="179" t="inlineStr">
        <is>
          <t>A IDEAL</t>
        </is>
      </c>
    </row>
    <row r="2267" hidden="1" s="180">
      <c r="A2267" s="17" t="n">
        <v>45681</v>
      </c>
      <c r="B2267" s="179" t="inlineStr">
        <is>
          <t>PEDREIROS - MÃO DE OBRA - DESPESAS C/ CONSTRUÇÃO ESCRITORIO ADM  (100,00%);</t>
        </is>
      </c>
      <c r="C2267" s="8" t="n"/>
      <c r="D2267" s="8" t="n">
        <v>2500</v>
      </c>
      <c r="E2267" s="8" t="n">
        <v>49987.59</v>
      </c>
      <c r="F2267" s="213" t="inlineStr">
        <is>
          <t>Construção da Nova Sede</t>
        </is>
      </c>
      <c r="G2267" s="172">
        <f>YEAR(A2267)</f>
        <v/>
      </c>
      <c r="H2267" s="214">
        <f>MONTH(A2267)</f>
        <v/>
      </c>
      <c r="I2267" s="179">
        <f>INDEX(mês[],Consolidado!H2267,2)</f>
        <v/>
      </c>
      <c r="J2267" s="179" t="inlineStr">
        <is>
          <t>Mercantil</t>
        </is>
      </c>
      <c r="K2267" s="179" t="inlineStr">
        <is>
          <t>A IDEAL</t>
        </is>
      </c>
    </row>
    <row r="2268" hidden="1" s="180">
      <c r="A2268" s="17" t="n">
        <v>45681</v>
      </c>
      <c r="B2268" s="179" t="inlineStr">
        <is>
          <t>DESPESAS DA SEMANA REF. 20/01 A 24/01/25 - DESPESAS C/ CONSTRUÇÃO ESCRITORIO ADM  (100,00%);</t>
        </is>
      </c>
      <c r="C2268" s="8" t="n"/>
      <c r="D2268" s="8" t="n">
        <v>1154</v>
      </c>
      <c r="E2268" s="8" t="n">
        <v>48833.59</v>
      </c>
      <c r="F2268" s="213" t="inlineStr">
        <is>
          <t>Construção da Nova Sede</t>
        </is>
      </c>
      <c r="G2268" s="172">
        <f>YEAR(A2268)</f>
        <v/>
      </c>
      <c r="H2268" s="214">
        <f>MONTH(A2268)</f>
        <v/>
      </c>
      <c r="I2268" s="179">
        <f>INDEX(mês[],Consolidado!H2268,2)</f>
        <v/>
      </c>
      <c r="J2268" s="179" t="inlineStr">
        <is>
          <t>Mercantil</t>
        </is>
      </c>
      <c r="K2268" s="179" t="inlineStr">
        <is>
          <t>A IDEAL</t>
        </is>
      </c>
    </row>
    <row r="2269" hidden="1" s="180">
      <c r="A2269" s="17" t="n">
        <v>45681</v>
      </c>
      <c r="B2269" s="179" t="inlineStr">
        <is>
          <t>TUBOS E CONEXÕES - DESPESAS C/ CONSTRUÇÃO ESCRITORIO ADM  (100,00%);</t>
        </is>
      </c>
      <c r="C2269" s="8" t="n"/>
      <c r="D2269" s="8" t="n">
        <v>2929.9</v>
      </c>
      <c r="E2269" s="8" t="n">
        <v>45903.69</v>
      </c>
      <c r="F2269" s="213" t="inlineStr">
        <is>
          <t>Construção da Nova Sede</t>
        </is>
      </c>
      <c r="G2269" s="172">
        <f>YEAR(A2269)</f>
        <v/>
      </c>
      <c r="H2269" s="214">
        <f>MONTH(A2269)</f>
        <v/>
      </c>
      <c r="I2269" s="179">
        <f>INDEX(mês[],Consolidado!H2269,2)</f>
        <v/>
      </c>
      <c r="J2269" s="179" t="inlineStr">
        <is>
          <t>Mercantil</t>
        </is>
      </c>
      <c r="K2269" s="179" t="inlineStr">
        <is>
          <t>A IDEAL</t>
        </is>
      </c>
    </row>
    <row r="2270" hidden="1" s="180">
      <c r="A2270" s="17" t="n">
        <v>45681</v>
      </c>
      <c r="B2270" s="179" t="inlineStr">
        <is>
          <t>FERRAGENS - DESPESAS C/ GALPÃO ALMOXARIFADO  (100,00%);</t>
        </is>
      </c>
      <c r="C2270" s="8" t="n"/>
      <c r="D2270" s="8" t="n">
        <v>3984.4</v>
      </c>
      <c r="E2270" s="8" t="n">
        <v>41919.28999999999</v>
      </c>
      <c r="F2270" s="213" t="inlineStr">
        <is>
          <t>Construção da Nova Sede</t>
        </is>
      </c>
      <c r="G2270" s="172">
        <f>YEAR(A2270)</f>
        <v/>
      </c>
      <c r="H2270" s="214">
        <f>MONTH(A2270)</f>
        <v/>
      </c>
      <c r="I2270" s="179">
        <f>INDEX(mês[],Consolidado!H2270,2)</f>
        <v/>
      </c>
      <c r="J2270" s="179" t="inlineStr">
        <is>
          <t>Mercantil</t>
        </is>
      </c>
      <c r="K2270" s="179" t="inlineStr">
        <is>
          <t>A IDEAL</t>
        </is>
      </c>
    </row>
    <row r="2271" hidden="1" s="180">
      <c r="A2271" s="17" t="n">
        <v>45681</v>
      </c>
      <c r="B2271" s="179" t="inlineStr">
        <is>
          <t>CONSTRUÇÃO FERRAGENS MARCELO - DESPESAS C/ GALPÃO ALMOXARIFADO  (100,00%);</t>
        </is>
      </c>
      <c r="C2271" s="8" t="n"/>
      <c r="D2271" s="8" t="n">
        <v>1000</v>
      </c>
      <c r="E2271" s="8" t="n">
        <v>40919.28999999999</v>
      </c>
      <c r="F2271" s="213" t="inlineStr">
        <is>
          <t>Construção da Nova Sede</t>
        </is>
      </c>
      <c r="G2271" s="172">
        <f>YEAR(A2271)</f>
        <v/>
      </c>
      <c r="H2271" s="214">
        <f>MONTH(A2271)</f>
        <v/>
      </c>
      <c r="I2271" s="179">
        <f>INDEX(mês[],Consolidado!H2271,2)</f>
        <v/>
      </c>
      <c r="J2271" s="179" t="inlineStr">
        <is>
          <t>Mercantil</t>
        </is>
      </c>
      <c r="K2271" s="179" t="inlineStr">
        <is>
          <t>A IDEAL</t>
        </is>
      </c>
    </row>
    <row r="2272" hidden="1" s="180">
      <c r="A2272" s="17" t="n">
        <v>45688</v>
      </c>
      <c r="B2272" s="179" t="inlineStr">
        <is>
          <t>SERVIÇO MUNCK - DESPESAS C/ GALPÃO ALMOXARIFADO  (100,00%);</t>
        </is>
      </c>
      <c r="C2272" s="8" t="n"/>
      <c r="D2272" s="8" t="n">
        <v>700</v>
      </c>
      <c r="E2272" s="8" t="n">
        <v>40219.28999999999</v>
      </c>
      <c r="F2272" s="213" t="inlineStr">
        <is>
          <t>Construção da Nova Sede</t>
        </is>
      </c>
      <c r="G2272" s="172">
        <f>YEAR(A2272)</f>
        <v/>
      </c>
      <c r="H2272" s="214">
        <f>MONTH(A2272)</f>
        <v/>
      </c>
      <c r="I2272" s="179">
        <f>INDEX(mês[],Consolidado!H2272,2)</f>
        <v/>
      </c>
      <c r="J2272" s="179" t="inlineStr">
        <is>
          <t>Mercantil</t>
        </is>
      </c>
      <c r="K2272" s="179" t="inlineStr">
        <is>
          <t>A IDEAL</t>
        </is>
      </c>
    </row>
    <row r="2273" hidden="1" s="180">
      <c r="A2273" s="17" t="n">
        <v>45688</v>
      </c>
      <c r="B2273" s="179" t="inlineStr">
        <is>
          <t>FERRAGEM - DESPESAS C/ GALPÃO ALMOXARIFADO  (100,00%);</t>
        </is>
      </c>
      <c r="C2273" s="8" t="n"/>
      <c r="D2273" s="8" t="n">
        <v>1835.6</v>
      </c>
      <c r="E2273" s="8" t="n">
        <v>38383.69</v>
      </c>
      <c r="F2273" s="213" t="inlineStr">
        <is>
          <t>Construção da Nova Sede</t>
        </is>
      </c>
      <c r="G2273" s="172">
        <f>YEAR(A2273)</f>
        <v/>
      </c>
      <c r="H2273" s="214">
        <f>MONTH(A2273)</f>
        <v/>
      </c>
      <c r="I2273" s="179">
        <f>INDEX(mês[],Consolidado!H2273,2)</f>
        <v/>
      </c>
      <c r="J2273" s="179" t="inlineStr">
        <is>
          <t>Mercantil</t>
        </is>
      </c>
      <c r="K2273" s="179" t="inlineStr">
        <is>
          <t>A IDEAL</t>
        </is>
      </c>
    </row>
    <row r="2274" hidden="1" s="180">
      <c r="A2274" s="17" t="n">
        <v>45688</v>
      </c>
      <c r="B2274" s="179" t="inlineStr">
        <is>
          <t>MARCELO SERRALHEIRO - DESPESAS C/ MURO  (100,00%);</t>
        </is>
      </c>
      <c r="C2274" s="8" t="n"/>
      <c r="D2274" s="8" t="n">
        <v>1500</v>
      </c>
      <c r="E2274" s="8" t="n">
        <v>36883.69</v>
      </c>
      <c r="F2274" s="213" t="inlineStr">
        <is>
          <t>Construção da Nova Sede</t>
        </is>
      </c>
      <c r="G2274" s="172">
        <f>YEAR(A2274)</f>
        <v/>
      </c>
      <c r="H2274" s="214">
        <f>MONTH(A2274)</f>
        <v/>
      </c>
      <c r="I2274" s="179">
        <f>INDEX(mês[],Consolidado!H2274,2)</f>
        <v/>
      </c>
      <c r="J2274" s="179" t="inlineStr">
        <is>
          <t>Mercantil</t>
        </is>
      </c>
      <c r="K2274" s="179" t="inlineStr">
        <is>
          <t>A IDEAL</t>
        </is>
      </c>
    </row>
    <row r="2275" hidden="1" s="180">
      <c r="A2275" s="17" t="n">
        <v>45688</v>
      </c>
      <c r="B2275" s="179" t="inlineStr">
        <is>
          <t>DESPESA DA SEMANA 27/01 A 31/01 - DESPESAS C/ CONSTRUÇÃO ESCRITORIO ADM  (100,00%);</t>
        </is>
      </c>
      <c r="C2275" s="8" t="n"/>
      <c r="D2275" s="8" t="n">
        <v>858</v>
      </c>
      <c r="E2275" s="8" t="n">
        <v>36025.69</v>
      </c>
      <c r="F2275" s="213" t="inlineStr">
        <is>
          <t>Construção da Nova Sede</t>
        </is>
      </c>
      <c r="G2275" s="172">
        <f>YEAR(A2275)</f>
        <v/>
      </c>
      <c r="H2275" s="214">
        <f>MONTH(A2275)</f>
        <v/>
      </c>
      <c r="I2275" s="179">
        <f>INDEX(mês[],Consolidado!H2275,2)</f>
        <v/>
      </c>
      <c r="J2275" s="179" t="inlineStr">
        <is>
          <t>Mercantil</t>
        </is>
      </c>
      <c r="K2275" s="179" t="inlineStr">
        <is>
          <t>A IDEAL</t>
        </is>
      </c>
    </row>
    <row r="2276" hidden="1" s="180">
      <c r="A2276" s="17" t="n">
        <v>45688</v>
      </c>
      <c r="B2276" s="179" t="inlineStr">
        <is>
          <t>MÃO DE OBRA PEDREIROS - DESPESAS C/ CONSTRUÇÃO ESCRITORIO ADM  (100,00%);</t>
        </is>
      </c>
      <c r="C2276" s="8" t="n"/>
      <c r="D2276" s="8" t="n">
        <v>3000</v>
      </c>
      <c r="E2276" s="8" t="n">
        <v>33025.69</v>
      </c>
      <c r="F2276" s="213" t="inlineStr">
        <is>
          <t>Construção da Nova Sede</t>
        </is>
      </c>
      <c r="G2276" s="172">
        <f>YEAR(A2276)</f>
        <v/>
      </c>
      <c r="H2276" s="214">
        <f>MONTH(A2276)</f>
        <v/>
      </c>
      <c r="I2276" s="179">
        <f>INDEX(mês[],Consolidado!H2276,2)</f>
        <v/>
      </c>
      <c r="J2276" s="179" t="inlineStr">
        <is>
          <t>Mercantil</t>
        </is>
      </c>
      <c r="K2276" s="179" t="inlineStr">
        <is>
          <t>A IDEAL</t>
        </is>
      </c>
    </row>
    <row r="2277" hidden="1" s="180">
      <c r="A2277" s="17" t="n">
        <v>45688</v>
      </c>
      <c r="B2277" s="179" t="inlineStr">
        <is>
          <t>MARCELO SERRALHEIRO - DESPESAS C/ GALPÃO ALMOXARIFADO  (100,00%);</t>
        </is>
      </c>
      <c r="C2277" s="8" t="n"/>
      <c r="D2277" s="8" t="n">
        <v>1000</v>
      </c>
      <c r="E2277" s="8" t="n">
        <v>32025.69</v>
      </c>
      <c r="F2277" s="213" t="inlineStr">
        <is>
          <t>Construção da Nova Sede</t>
        </is>
      </c>
      <c r="G2277" s="172">
        <f>YEAR(A2277)</f>
        <v/>
      </c>
      <c r="H2277" s="214">
        <f>MONTH(A2277)</f>
        <v/>
      </c>
      <c r="I2277" s="179">
        <f>INDEX(mês[],Consolidado!H2277,2)</f>
        <v/>
      </c>
      <c r="J2277" s="179" t="inlineStr">
        <is>
          <t>Mercantil</t>
        </is>
      </c>
      <c r="K2277" s="179" t="inlineStr">
        <is>
          <t>A IDEAL</t>
        </is>
      </c>
    </row>
    <row r="2278" hidden="1" s="180">
      <c r="A2278" s="17" t="n">
        <v>45688</v>
      </c>
      <c r="B2278" s="179" t="inlineStr">
        <is>
          <t>Saldo Final Mercantil</t>
        </is>
      </c>
      <c r="C2278" s="8" t="n"/>
      <c r="D2278" s="8" t="n">
        <v>32025.69</v>
      </c>
      <c r="E2278" s="8" t="n">
        <v>0</v>
      </c>
      <c r="F2278" s="213" t="inlineStr">
        <is>
          <t>Saldo Final Mercantil</t>
        </is>
      </c>
      <c r="G2278" s="172">
        <f>YEAR(A2278)</f>
        <v/>
      </c>
      <c r="H2278" s="214">
        <f>MONTH(A2278)</f>
        <v/>
      </c>
      <c r="I2278" s="179">
        <f>INDEX(mês[],Consolidado!H2278,2)</f>
        <v/>
      </c>
      <c r="J2278" s="179" t="inlineStr">
        <is>
          <t>Mercantil</t>
        </is>
      </c>
      <c r="K2278" s="179" t="inlineStr">
        <is>
          <t>A IDEAL</t>
        </is>
      </c>
    </row>
    <row r="2279" hidden="1" s="180">
      <c r="A2279" s="17" t="n">
        <v>45691</v>
      </c>
      <c r="B2279" s="179" t="inlineStr">
        <is>
          <t>TAR. PACOTES SERVIÇOS 02/25 - TARIFAS BANCARIAS (100,00%);</t>
        </is>
      </c>
      <c r="C2279" s="8" t="n"/>
      <c r="D2279" s="8" t="n">
        <v>190</v>
      </c>
      <c r="E2279" s="8" t="n">
        <v>31835.69</v>
      </c>
      <c r="F2279" s="213" t="inlineStr">
        <is>
          <t>TARIFAS BANCARIAS</t>
        </is>
      </c>
      <c r="G2279" s="172">
        <f>YEAR(A2279)</f>
        <v/>
      </c>
      <c r="H2279" s="214">
        <f>MONTH(A2279)</f>
        <v/>
      </c>
      <c r="I2279" s="179">
        <f>INDEX(mês[],Consolidado!H2279,2)</f>
        <v/>
      </c>
      <c r="J2279" s="179" t="inlineStr">
        <is>
          <t>Mercantil</t>
        </is>
      </c>
      <c r="K2279" s="179" t="inlineStr">
        <is>
          <t>A IDEAL</t>
        </is>
      </c>
    </row>
    <row r="2280" hidden="1" s="180">
      <c r="A2280" s="17" t="n">
        <v>45693</v>
      </c>
      <c r="B2280" s="179" t="inlineStr">
        <is>
          <t>CIRLENE RODRIGUES SILVA P - DESPESAS C/ CONSTRUÇÃO ESCRITORIO ADM  (100,00%);</t>
        </is>
      </c>
      <c r="C2280" s="8" t="n"/>
      <c r="D2280" s="8" t="n">
        <v>1000</v>
      </c>
      <c r="E2280" s="8" t="n">
        <v>30835.69</v>
      </c>
      <c r="F2280" s="213" t="inlineStr">
        <is>
          <t>Construção da Nova Sede</t>
        </is>
      </c>
      <c r="G2280" s="172">
        <f>YEAR(A2280)</f>
        <v/>
      </c>
      <c r="H2280" s="214">
        <f>MONTH(A2280)</f>
        <v/>
      </c>
      <c r="I2280" s="179">
        <f>INDEX(mês[],Consolidado!H2280,2)</f>
        <v/>
      </c>
      <c r="J2280" s="179" t="inlineStr">
        <is>
          <t>Mercantil</t>
        </is>
      </c>
      <c r="K2280" s="179" t="inlineStr">
        <is>
          <t>A IDEAL</t>
        </is>
      </c>
    </row>
    <row r="2281" hidden="1" s="180">
      <c r="A2281" s="17" t="n">
        <v>45695</v>
      </c>
      <c r="B2281" s="179" t="inlineStr">
        <is>
          <t>MARCELO SERRALHEIRO - DESPESAS C/ CONSTRUÇÃO ESCRITORIO ADM  (100,00%);</t>
        </is>
      </c>
      <c r="C2281" s="8" t="n"/>
      <c r="D2281" s="8" t="n">
        <v>1000</v>
      </c>
      <c r="E2281" s="8" t="n">
        <v>29835.69</v>
      </c>
      <c r="F2281" s="213" t="inlineStr">
        <is>
          <t>Construção da Nova Sede</t>
        </is>
      </c>
      <c r="G2281" s="172">
        <f>YEAR(A2281)</f>
        <v/>
      </c>
      <c r="H2281" s="214">
        <f>MONTH(A2281)</f>
        <v/>
      </c>
      <c r="I2281" s="179">
        <f>INDEX(mês[],Consolidado!H2281,2)</f>
        <v/>
      </c>
      <c r="J2281" s="179" t="inlineStr">
        <is>
          <t>Mercantil</t>
        </is>
      </c>
      <c r="K2281" s="179" t="inlineStr">
        <is>
          <t>A IDEAL</t>
        </is>
      </c>
    </row>
    <row r="2282" hidden="1" s="180">
      <c r="A2282" s="17" t="n">
        <v>45695</v>
      </c>
      <c r="B2282" s="179" t="inlineStr">
        <is>
          <t>DESPESAS REF. SEMANA 03/02 A 07/02/25 - DESPESAS C/ CONSTRUÇÃO ESCRITORIO ADM  (100,00%);</t>
        </is>
      </c>
      <c r="C2282" s="8" t="n"/>
      <c r="D2282" s="8" t="n">
        <v>1891.03</v>
      </c>
      <c r="E2282" s="8" t="n">
        <v>27944.66</v>
      </c>
      <c r="F2282" s="213" t="inlineStr">
        <is>
          <t>Construção da Nova Sede</t>
        </is>
      </c>
      <c r="G2282" s="172">
        <f>YEAR(A2282)</f>
        <v/>
      </c>
      <c r="H2282" s="214">
        <f>MONTH(A2282)</f>
        <v/>
      </c>
      <c r="I2282" s="179">
        <f>INDEX(mês[],Consolidado!H2282,2)</f>
        <v/>
      </c>
      <c r="J2282" s="179" t="inlineStr">
        <is>
          <t>Mercantil</t>
        </is>
      </c>
      <c r="K2282" s="179" t="inlineStr">
        <is>
          <t>A IDEAL</t>
        </is>
      </c>
    </row>
    <row r="2283" hidden="1" s="180">
      <c r="A2283" s="17" t="n">
        <v>45695</v>
      </c>
      <c r="B2283" s="179" t="inlineStr">
        <is>
          <t>MÃO DE OBRA - PEDREIRO - DESPESAS C/ CONSTRUÇÃO ESCRITORIO ADM  (100,00%);</t>
        </is>
      </c>
      <c r="C2283" s="8" t="n"/>
      <c r="D2283" s="8" t="n">
        <v>2500</v>
      </c>
      <c r="E2283" s="8" t="n">
        <v>25444.66</v>
      </c>
      <c r="F2283" s="213" t="inlineStr">
        <is>
          <t>Construção da Nova Sede</t>
        </is>
      </c>
      <c r="G2283" s="172">
        <f>YEAR(A2283)</f>
        <v/>
      </c>
      <c r="H2283" s="214">
        <f>MONTH(A2283)</f>
        <v/>
      </c>
      <c r="I2283" s="179">
        <f>INDEX(mês[],Consolidado!H2283,2)</f>
        <v/>
      </c>
      <c r="J2283" s="179" t="inlineStr">
        <is>
          <t>Mercantil</t>
        </is>
      </c>
      <c r="K2283" s="179" t="inlineStr">
        <is>
          <t>A IDEAL</t>
        </is>
      </c>
    </row>
    <row r="2284" hidden="1" s="180">
      <c r="A2284" s="17" t="n">
        <v>45695</v>
      </c>
      <c r="B2284" s="179" t="inlineStr">
        <is>
          <t>AREIA - DESPESAS C/ CONSTRUÇÃO ESCRITORIO ADM  (100,00%);</t>
        </is>
      </c>
      <c r="C2284" s="8" t="n"/>
      <c r="D2284" s="8" t="n">
        <v>3400</v>
      </c>
      <c r="E2284" s="8" t="n">
        <v>22044.66</v>
      </c>
      <c r="F2284" s="213" t="inlineStr">
        <is>
          <t>Construção da Nova Sede</t>
        </is>
      </c>
      <c r="G2284" s="172">
        <f>YEAR(A2284)</f>
        <v/>
      </c>
      <c r="H2284" s="214">
        <f>MONTH(A2284)</f>
        <v/>
      </c>
      <c r="I2284" s="179">
        <f>INDEX(mês[],Consolidado!H2284,2)</f>
        <v/>
      </c>
      <c r="J2284" s="179" t="inlineStr">
        <is>
          <t>Mercantil</t>
        </is>
      </c>
      <c r="K2284" s="179" t="inlineStr">
        <is>
          <t>A IDEAL</t>
        </is>
      </c>
    </row>
    <row r="2285" hidden="1" s="180">
      <c r="A2285" s="17" t="n">
        <v>45699</v>
      </c>
      <c r="B2285" s="179" t="inlineStr">
        <is>
          <t>1º PAGAMENTO DRYWALL - DESPESAS C/ CONSTRUÇÃO ESCRITORIO ADM  (100,00%);</t>
        </is>
      </c>
      <c r="C2285" s="8" t="n"/>
      <c r="D2285" s="8" t="n">
        <v>16450</v>
      </c>
      <c r="E2285" s="8" t="n">
        <v>5594.659999999996</v>
      </c>
      <c r="F2285" s="213" t="inlineStr">
        <is>
          <t>Construção da Nova Sede</t>
        </is>
      </c>
      <c r="G2285" s="172">
        <f>YEAR(A2285)</f>
        <v/>
      </c>
      <c r="H2285" s="214">
        <f>MONTH(A2285)</f>
        <v/>
      </c>
      <c r="I2285" s="179">
        <f>INDEX(mês[],Consolidado!H2285,2)</f>
        <v/>
      </c>
      <c r="J2285" s="179" t="inlineStr">
        <is>
          <t>Mercantil</t>
        </is>
      </c>
      <c r="K2285" s="179" t="inlineStr">
        <is>
          <t>A IDEAL</t>
        </is>
      </c>
    </row>
    <row r="2286" hidden="1" s="180">
      <c r="A2286" s="17" t="n">
        <v>45702</v>
      </c>
      <c r="B2286" s="179" t="inlineStr">
        <is>
          <t>DESPESAS REF. SEMANA 10/02 A 14/02 - DESPESAS C/ CONSTRUÇÃO ESCRITORIO ADM  (100,00%);</t>
        </is>
      </c>
      <c r="C2286" s="8" t="n"/>
      <c r="D2286" s="8" t="n">
        <v>886.73</v>
      </c>
      <c r="E2286" s="8" t="n">
        <v>4707.929999999997</v>
      </c>
      <c r="F2286" s="213" t="inlineStr">
        <is>
          <t>Construção da Nova Sede</t>
        </is>
      </c>
      <c r="G2286" s="172">
        <f>YEAR(A2286)</f>
        <v/>
      </c>
      <c r="H2286" s="214">
        <f>MONTH(A2286)</f>
        <v/>
      </c>
      <c r="I2286" s="179">
        <f>INDEX(mês[],Consolidado!H2286,2)</f>
        <v/>
      </c>
      <c r="J2286" s="179" t="inlineStr">
        <is>
          <t>Mercantil</t>
        </is>
      </c>
      <c r="K2286" s="179" t="inlineStr">
        <is>
          <t>A IDEAL</t>
        </is>
      </c>
    </row>
    <row r="2287" hidden="1" s="180">
      <c r="A2287" s="17" t="n">
        <v>45702</v>
      </c>
      <c r="B2287" s="179" t="inlineStr">
        <is>
          <t>PINGADEIRAS DO MURO - DESPESAS C/ MURO  (100,00%);</t>
        </is>
      </c>
      <c r="C2287" s="8" t="n"/>
      <c r="D2287" s="8" t="n">
        <v>1400</v>
      </c>
      <c r="E2287" s="8" t="n">
        <v>3307.929999999997</v>
      </c>
      <c r="F2287" s="213" t="inlineStr">
        <is>
          <t>Construção da Nova Sede</t>
        </is>
      </c>
      <c r="G2287" s="172">
        <f>YEAR(A2287)</f>
        <v/>
      </c>
      <c r="H2287" s="214">
        <f>MONTH(A2287)</f>
        <v/>
      </c>
      <c r="I2287" s="179">
        <f>INDEX(mês[],Consolidado!H2287,2)</f>
        <v/>
      </c>
      <c r="J2287" s="179" t="inlineStr">
        <is>
          <t>Mercantil</t>
        </is>
      </c>
      <c r="K2287" s="179" t="inlineStr">
        <is>
          <t>A IDEAL</t>
        </is>
      </c>
    </row>
    <row r="2288" hidden="1" s="180">
      <c r="A2288" s="17" t="n">
        <v>45702</v>
      </c>
      <c r="B2288" s="179" t="inlineStr">
        <is>
          <t>MARCELO SERRALHEIRO - DESPESAS C/ MURO  (40,63%);
DESPESAS C/ CONSTRUÇÃO ESCRITORIO ADM  (59,38%);</t>
        </is>
      </c>
      <c r="C2288" s="8" t="n"/>
      <c r="D2288" s="8" t="n">
        <v>800</v>
      </c>
      <c r="E2288" s="8" t="n">
        <v>2507.929999999997</v>
      </c>
      <c r="F2288" s="213" t="inlineStr">
        <is>
          <t>Construção da Nova Sede</t>
        </is>
      </c>
      <c r="G2288" s="172">
        <f>YEAR(A2288)</f>
        <v/>
      </c>
      <c r="H2288" s="214">
        <f>MONTH(A2288)</f>
        <v/>
      </c>
      <c r="I2288" s="179">
        <f>INDEX(mês[],Consolidado!H2288,2)</f>
        <v/>
      </c>
      <c r="J2288" s="179" t="inlineStr">
        <is>
          <t>Mercantil</t>
        </is>
      </c>
      <c r="K2288" s="179" t="inlineStr">
        <is>
          <t>A IDEAL</t>
        </is>
      </c>
    </row>
    <row r="2289" hidden="1" s="180">
      <c r="A2289" s="17" t="n">
        <v>45702</v>
      </c>
      <c r="B2289" s="179" t="inlineStr">
        <is>
          <t>MÃO DE OBRA PEDREIRO - DESPESAS C/ CONSTRUÇÃO ESCRITORIO ADM  (100,00%);</t>
        </is>
      </c>
      <c r="C2289" s="8" t="n"/>
      <c r="D2289" s="8" t="n">
        <v>2200</v>
      </c>
      <c r="E2289" s="8" t="n">
        <v>307.9299999999967</v>
      </c>
      <c r="F2289" s="213" t="inlineStr">
        <is>
          <t>Construção da Nova Sede</t>
        </is>
      </c>
      <c r="G2289" s="172">
        <f>YEAR(A2289)</f>
        <v/>
      </c>
      <c r="H2289" s="214">
        <f>MONTH(A2289)</f>
        <v/>
      </c>
      <c r="I2289" s="179">
        <f>INDEX(mês[],Consolidado!H2289,2)</f>
        <v/>
      </c>
      <c r="J2289" s="179" t="inlineStr">
        <is>
          <t>Mercantil</t>
        </is>
      </c>
      <c r="K2289" s="179" t="inlineStr">
        <is>
          <t>A IDEAL</t>
        </is>
      </c>
    </row>
    <row r="2290" hidden="1" s="180">
      <c r="A2290" s="17" t="n">
        <v>45705</v>
      </c>
      <c r="B2290" s="179" t="inlineStr">
        <is>
          <t>AR CONDICIONADO - DESPESAS C/ CONSTRUÇÃO ESCRITORIO ADM  (100,00%);</t>
        </is>
      </c>
      <c r="C2290" s="8" t="n"/>
      <c r="D2290" s="8" t="n">
        <v>2360</v>
      </c>
      <c r="E2290" s="8" t="n">
        <v>-2052.070000000003</v>
      </c>
      <c r="F2290" s="213" t="inlineStr">
        <is>
          <t>Construção da Nova Sede</t>
        </is>
      </c>
      <c r="G2290" s="172">
        <f>YEAR(A2290)</f>
        <v/>
      </c>
      <c r="H2290" s="214">
        <f>MONTH(A2290)</f>
        <v/>
      </c>
      <c r="I2290" s="179">
        <f>INDEX(mês[],Consolidado!H2290,2)</f>
        <v/>
      </c>
      <c r="J2290" s="179" t="inlineStr">
        <is>
          <t>Mercantil</t>
        </is>
      </c>
      <c r="K2290" s="179" t="inlineStr">
        <is>
          <t>A IDEAL</t>
        </is>
      </c>
    </row>
    <row r="2291" hidden="1" s="180">
      <c r="A2291" s="17" t="n">
        <v>45706</v>
      </c>
      <c r="B2291" s="179" t="inlineStr">
        <is>
          <t>CIMENTO - DESPESAS C/ CONSTRUÇÃO ESCRITORIO ADM  (100,00%);</t>
        </is>
      </c>
      <c r="C2291" s="8" t="n"/>
      <c r="D2291" s="8" t="n">
        <v>3080</v>
      </c>
      <c r="E2291" s="8" t="n">
        <v>-5132.070000000003</v>
      </c>
      <c r="F2291" s="213" t="inlineStr">
        <is>
          <t>Construção da Nova Sede</t>
        </is>
      </c>
      <c r="G2291" s="172">
        <f>YEAR(A2291)</f>
        <v/>
      </c>
      <c r="H2291" s="214">
        <f>MONTH(A2291)</f>
        <v/>
      </c>
      <c r="I2291" s="179">
        <f>INDEX(mês[],Consolidado!H2291,2)</f>
        <v/>
      </c>
      <c r="J2291" s="179" t="inlineStr">
        <is>
          <t>Mercantil</t>
        </is>
      </c>
      <c r="K2291" s="179" t="inlineStr">
        <is>
          <t>A IDEAL</t>
        </is>
      </c>
    </row>
    <row r="2292" hidden="1" s="180">
      <c r="A2292" s="17" t="n">
        <v>45707</v>
      </c>
      <c r="B2292" s="179" t="inlineStr">
        <is>
          <t>INSTALAÇÃO ELÉTRICA - DESPESAS C/ CONSTRUÇÃO ESCRITORIO ADM  (100,00%);</t>
        </is>
      </c>
      <c r="C2292" s="8" t="n"/>
      <c r="D2292" s="8" t="n">
        <v>2000</v>
      </c>
      <c r="E2292" s="8" t="n">
        <v>-7132.070000000003</v>
      </c>
      <c r="F2292" s="213" t="inlineStr">
        <is>
          <t>Construção da Nova Sede</t>
        </is>
      </c>
      <c r="G2292" s="172">
        <f>YEAR(A2292)</f>
        <v/>
      </c>
      <c r="H2292" s="214">
        <f>MONTH(A2292)</f>
        <v/>
      </c>
      <c r="I2292" s="179">
        <f>INDEX(mês[],Consolidado!H2292,2)</f>
        <v/>
      </c>
      <c r="J2292" s="179" t="inlineStr">
        <is>
          <t>Mercantil</t>
        </is>
      </c>
      <c r="K2292" s="179" t="inlineStr">
        <is>
          <t>A IDEAL</t>
        </is>
      </c>
    </row>
    <row r="2293" hidden="1" s="180">
      <c r="A2293" s="17" t="n">
        <v>45707</v>
      </c>
      <c r="B2293" s="179" t="inlineStr">
        <is>
          <t>PINTURA DOS PORTÕES / MARCELO - DESPESAS C/ MURO  (100,00%);</t>
        </is>
      </c>
      <c r="C2293" s="8" t="n"/>
      <c r="D2293" s="8" t="n">
        <v>1675</v>
      </c>
      <c r="E2293" s="8" t="n">
        <v>-8807.070000000003</v>
      </c>
      <c r="F2293" s="213" t="inlineStr">
        <is>
          <t>Construção da Nova Sede</t>
        </is>
      </c>
      <c r="G2293" s="172">
        <f>YEAR(A2293)</f>
        <v/>
      </c>
      <c r="H2293" s="214">
        <f>MONTH(A2293)</f>
        <v/>
      </c>
      <c r="I2293" s="179">
        <f>INDEX(mês[],Consolidado!H2293,2)</f>
        <v/>
      </c>
      <c r="J2293" s="179" t="inlineStr">
        <is>
          <t>Mercantil</t>
        </is>
      </c>
      <c r="K2293" s="179" t="inlineStr">
        <is>
          <t>A IDEAL</t>
        </is>
      </c>
    </row>
    <row r="2294" hidden="1" s="180">
      <c r="A2294" s="17" t="n">
        <v>45709</v>
      </c>
      <c r="B2294" s="179" t="inlineStr">
        <is>
          <t>DESPESAS REF. SEMANA 17/02 A 21/02 - DESPESAS C/ CONSTRUÇÃO ESCRITORIO ADM  (100,00%);</t>
        </is>
      </c>
      <c r="C2294" s="8" t="n"/>
      <c r="D2294" s="8" t="n">
        <v>2200</v>
      </c>
      <c r="E2294" s="8" t="n">
        <v>-11007.07</v>
      </c>
      <c r="F2294" s="213" t="inlineStr">
        <is>
          <t>Construção da Nova Sede</t>
        </is>
      </c>
      <c r="G2294" s="172">
        <f>YEAR(A2294)</f>
        <v/>
      </c>
      <c r="H2294" s="214">
        <f>MONTH(A2294)</f>
        <v/>
      </c>
      <c r="I2294" s="179">
        <f>INDEX(mês[],Consolidado!H2294,2)</f>
        <v/>
      </c>
      <c r="J2294" s="179" t="inlineStr">
        <is>
          <t>Mercantil</t>
        </is>
      </c>
      <c r="K2294" s="179" t="inlineStr">
        <is>
          <t>A IDEAL</t>
        </is>
      </c>
    </row>
    <row r="2295" hidden="1" s="180">
      <c r="A2295" s="17" t="n">
        <v>45709</v>
      </c>
      <c r="B2295" s="179" t="inlineStr">
        <is>
          <t>FERRAGENS / GALPÃO - DESPESAS C/ GALPÃO ALMOXARIFADO  (100,00%);</t>
        </is>
      </c>
      <c r="C2295" s="8" t="n"/>
      <c r="D2295" s="8" t="n">
        <v>3984</v>
      </c>
      <c r="E2295" s="8" t="n">
        <v>-14991.07</v>
      </c>
      <c r="F2295" s="213" t="inlineStr">
        <is>
          <t>Construção da Nova Sede</t>
        </is>
      </c>
      <c r="G2295" s="172">
        <f>YEAR(A2295)</f>
        <v/>
      </c>
      <c r="H2295" s="214">
        <f>MONTH(A2295)</f>
        <v/>
      </c>
      <c r="I2295" s="179">
        <f>INDEX(mês[],Consolidado!H2295,2)</f>
        <v/>
      </c>
      <c r="J2295" s="179" t="inlineStr">
        <is>
          <t>Mercantil</t>
        </is>
      </c>
      <c r="K2295" s="179" t="inlineStr">
        <is>
          <t>A IDEAL</t>
        </is>
      </c>
    </row>
    <row r="2296" hidden="1" s="180">
      <c r="A2296" s="17" t="n">
        <v>45709</v>
      </c>
      <c r="B2296" s="179" t="inlineStr">
        <is>
          <t>PEDRAS DE MARMORE 50% - DESPESAS C/ CONSTRUÇÃO ESCRITORIO ADM  (100,00%);</t>
        </is>
      </c>
      <c r="C2296" s="8" t="n"/>
      <c r="D2296" s="8" t="n">
        <v>4017.15</v>
      </c>
      <c r="E2296" s="8" t="n">
        <v>-19008.22</v>
      </c>
      <c r="F2296" s="213" t="inlineStr">
        <is>
          <t>Construção da Nova Sede</t>
        </is>
      </c>
      <c r="G2296" s="172">
        <f>YEAR(A2296)</f>
        <v/>
      </c>
      <c r="H2296" s="214">
        <f>MONTH(A2296)</f>
        <v/>
      </c>
      <c r="I2296" s="179">
        <f>INDEX(mês[],Consolidado!H2296,2)</f>
        <v/>
      </c>
      <c r="J2296" s="179" t="inlineStr">
        <is>
          <t>Mercantil</t>
        </is>
      </c>
      <c r="K2296" s="179" t="inlineStr">
        <is>
          <t>A IDEAL</t>
        </is>
      </c>
    </row>
    <row r="2297" hidden="1" s="180">
      <c r="A2297" s="17" t="n">
        <v>45709</v>
      </c>
      <c r="B2297" s="179" t="inlineStr">
        <is>
          <t>DESPESAS REF. SEMANA 17/02 A 21/02 - DESPESAS C/ CONSTRUÇÃO ESCRITORIO ADM  (100,00%);</t>
        </is>
      </c>
      <c r="C2297" s="8" t="n"/>
      <c r="D2297" s="8" t="n">
        <v>544</v>
      </c>
      <c r="E2297" s="8" t="n">
        <v>-19552.22</v>
      </c>
      <c r="F2297" s="213" t="inlineStr">
        <is>
          <t>Construção da Nova Sede</t>
        </is>
      </c>
      <c r="G2297" s="172">
        <f>YEAR(A2297)</f>
        <v/>
      </c>
      <c r="H2297" s="214">
        <f>MONTH(A2297)</f>
        <v/>
      </c>
      <c r="I2297" s="179">
        <f>INDEX(mês[],Consolidado!H2297,2)</f>
        <v/>
      </c>
      <c r="J2297" s="179" t="inlineStr">
        <is>
          <t>Mercantil</t>
        </is>
      </c>
      <c r="K2297" s="179" t="inlineStr">
        <is>
          <t>A IDEAL</t>
        </is>
      </c>
    </row>
    <row r="2298" hidden="1" s="180">
      <c r="A2298" s="17" t="n">
        <v>45709</v>
      </c>
      <c r="B2298" s="179" t="inlineStr">
        <is>
          <t>DESPESAS PEDREIRO / GALPÃO ADM - DESPESAS C/ CONSTRUÇÃO ESCRITORIO ADM  (100,00%);</t>
        </is>
      </c>
      <c r="C2298" s="8" t="n"/>
      <c r="D2298" s="8" t="n">
        <v>2200</v>
      </c>
      <c r="E2298" s="8" t="n">
        <v>-21752.22</v>
      </c>
      <c r="F2298" s="213" t="inlineStr">
        <is>
          <t>Construção da Nova Sede</t>
        </is>
      </c>
      <c r="G2298" s="172">
        <f>YEAR(A2298)</f>
        <v/>
      </c>
      <c r="H2298" s="214">
        <f>MONTH(A2298)</f>
        <v/>
      </c>
      <c r="I2298" s="179">
        <f>INDEX(mês[],Consolidado!H2298,2)</f>
        <v/>
      </c>
      <c r="J2298" s="179" t="inlineStr">
        <is>
          <t>Mercantil</t>
        </is>
      </c>
      <c r="K2298" s="179" t="inlineStr">
        <is>
          <t>A IDEAL</t>
        </is>
      </c>
    </row>
    <row r="2299" hidden="1" s="180">
      <c r="A2299" s="17" t="n">
        <v>45709</v>
      </c>
      <c r="B2299" s="179" t="inlineStr">
        <is>
          <t>MATERIAIS R L - DESPESAS C/ CONSTRUÇÃO ESCRITORIO ADM  (100,00%);</t>
        </is>
      </c>
      <c r="C2299" s="8" t="n"/>
      <c r="D2299" s="8" t="n">
        <v>641.5</v>
      </c>
      <c r="E2299" s="8" t="n">
        <v>-22393.72</v>
      </c>
      <c r="F2299" s="213" t="inlineStr">
        <is>
          <t>Construção da Nova Sede</t>
        </is>
      </c>
      <c r="G2299" s="172">
        <f>YEAR(A2299)</f>
        <v/>
      </c>
      <c r="H2299" s="214">
        <f>MONTH(A2299)</f>
        <v/>
      </c>
      <c r="I2299" s="179">
        <f>INDEX(mês[],Consolidado!H2299,2)</f>
        <v/>
      </c>
      <c r="J2299" s="179" t="inlineStr">
        <is>
          <t>Mercantil</t>
        </is>
      </c>
      <c r="K2299" s="179" t="inlineStr">
        <is>
          <t>A IDEAL</t>
        </is>
      </c>
    </row>
    <row r="2300" hidden="1" s="180">
      <c r="A2300" s="17" t="n">
        <v>45712</v>
      </c>
      <c r="B2300" s="179" t="inlineStr">
        <is>
          <t>TARIFAS BANCÁRIAS - TARIFAS BANCARIAS (100,00%);</t>
        </is>
      </c>
      <c r="C2300" s="8" t="n"/>
      <c r="D2300" s="8" t="n">
        <v>824.28</v>
      </c>
      <c r="E2300" s="8" t="n">
        <v>-23218</v>
      </c>
      <c r="F2300" s="213" t="inlineStr">
        <is>
          <t>TARIFAS BANCARIAS</t>
        </is>
      </c>
      <c r="G2300" s="172">
        <f>YEAR(A2300)</f>
        <v/>
      </c>
      <c r="H2300" s="214">
        <f>MONTH(A2300)</f>
        <v/>
      </c>
      <c r="I2300" s="179">
        <f>INDEX(mês[],Consolidado!H2300,2)</f>
        <v/>
      </c>
      <c r="J2300" s="179" t="inlineStr">
        <is>
          <t>Mercantil</t>
        </is>
      </c>
      <c r="K2300" s="179" t="inlineStr">
        <is>
          <t>A IDEAL</t>
        </is>
      </c>
    </row>
    <row r="2301" hidden="1" s="180">
      <c r="A2301" s="17" t="n">
        <v>45713</v>
      </c>
      <c r="B2301" s="179" t="inlineStr">
        <is>
          <t>DRYWALL ADM - DESPESAS C/ CONSTRUÇÃO ESCRITORIO ADM  (100,00%);</t>
        </is>
      </c>
      <c r="C2301" s="8" t="n"/>
      <c r="D2301" s="8" t="n">
        <v>16450</v>
      </c>
      <c r="E2301" s="8" t="n">
        <v>-39668</v>
      </c>
      <c r="F2301" s="213" t="inlineStr">
        <is>
          <t>Construção da Nova Sede</t>
        </is>
      </c>
      <c r="G2301" s="172">
        <f>YEAR(A2301)</f>
        <v/>
      </c>
      <c r="H2301" s="214">
        <f>MONTH(A2301)</f>
        <v/>
      </c>
      <c r="I2301" s="179">
        <f>INDEX(mês[],Consolidado!H2301,2)</f>
        <v/>
      </c>
      <c r="J2301" s="179" t="inlineStr">
        <is>
          <t>Mercantil</t>
        </is>
      </c>
      <c r="K2301" s="179" t="inlineStr">
        <is>
          <t>A IDEAL</t>
        </is>
      </c>
    </row>
    <row r="2302" hidden="1" s="180">
      <c r="A2302" s="17" t="n">
        <v>45716</v>
      </c>
      <c r="B2302" s="179" t="inlineStr">
        <is>
          <t>MAO DE OBRA PEDREIRO - DESPESAS C/ CONSTRUÇÃO ESCRITORIO ADM  (100,00%);</t>
        </is>
      </c>
      <c r="C2302" s="8" t="n"/>
      <c r="D2302" s="8" t="n">
        <v>3000</v>
      </c>
      <c r="E2302" s="8" t="n">
        <v>-42668</v>
      </c>
      <c r="F2302" s="213" t="inlineStr">
        <is>
          <t>Construção da Nova Sede</t>
        </is>
      </c>
      <c r="G2302" s="172">
        <f>YEAR(A2302)</f>
        <v/>
      </c>
      <c r="H2302" s="214">
        <f>MONTH(A2302)</f>
        <v/>
      </c>
      <c r="I2302" s="179">
        <f>INDEX(mês[],Consolidado!H2302,2)</f>
        <v/>
      </c>
      <c r="J2302" s="179" t="inlineStr">
        <is>
          <t>Mercantil</t>
        </is>
      </c>
      <c r="K2302" s="179" t="inlineStr">
        <is>
          <t>A IDEAL</t>
        </is>
      </c>
    </row>
    <row r="2303" hidden="1" s="180">
      <c r="A2303" s="17" t="n">
        <v>45716</v>
      </c>
      <c r="B2303" s="179" t="inlineStr">
        <is>
          <t>REF. DESPESAS DA SEMANA 24/02 A 28/02 - DESPESAS C/ CONSTRUÇÃO ESCRITORIO ADM  (100,00%);</t>
        </is>
      </c>
      <c r="C2303" s="8" t="n"/>
      <c r="D2303" s="8" t="n">
        <v>1056</v>
      </c>
      <c r="E2303" s="8" t="n">
        <v>-43724</v>
      </c>
      <c r="F2303" s="213" t="inlineStr">
        <is>
          <t>Construção da Nova Sede</t>
        </is>
      </c>
      <c r="G2303" s="172">
        <f>YEAR(A2303)</f>
        <v/>
      </c>
      <c r="H2303" s="214">
        <f>MONTH(A2303)</f>
        <v/>
      </c>
      <c r="I2303" s="179">
        <f>INDEX(mês[],Consolidado!H2303,2)</f>
        <v/>
      </c>
      <c r="J2303" s="179" t="inlineStr">
        <is>
          <t>Mercantil</t>
        </is>
      </c>
      <c r="K2303" s="179" t="inlineStr">
        <is>
          <t>A IDEAL</t>
        </is>
      </c>
    </row>
    <row r="2304" hidden="1" s="180">
      <c r="A2304" s="17" t="n">
        <v>45716</v>
      </c>
      <c r="B2304" s="179" t="inlineStr">
        <is>
          <t>RESTANTE PG PEDRAS E MARMORE - DESPESAS C/ CONSTRUÇÃO ESCRITORIO ADM  (100,00%);</t>
        </is>
      </c>
      <c r="C2304" s="8" t="n"/>
      <c r="D2304" s="8" t="n">
        <v>4017.15</v>
      </c>
      <c r="E2304" s="8" t="n">
        <v>-47741.15</v>
      </c>
      <c r="F2304" s="213" t="inlineStr">
        <is>
          <t>Construção da Nova Sede</t>
        </is>
      </c>
      <c r="G2304" s="172">
        <f>YEAR(A2304)</f>
        <v/>
      </c>
      <c r="H2304" s="214">
        <f>MONTH(A2304)</f>
        <v/>
      </c>
      <c r="I2304" s="179">
        <f>INDEX(mês[],Consolidado!H2304,2)</f>
        <v/>
      </c>
      <c r="J2304" s="179" t="inlineStr">
        <is>
          <t>Mercantil</t>
        </is>
      </c>
      <c r="K2304" s="179" t="inlineStr">
        <is>
          <t>A IDEAL</t>
        </is>
      </c>
    </row>
    <row r="2305" hidden="1" s="180">
      <c r="A2305" s="17" t="n">
        <v>45716</v>
      </c>
      <c r="B2305" s="179" t="inlineStr">
        <is>
          <t>Saldo Final Mercantil</t>
        </is>
      </c>
      <c r="C2305" s="8" t="n"/>
      <c r="D2305" s="8" t="n">
        <v>-47741.15</v>
      </c>
      <c r="E2305" s="8" t="n">
        <v>-47741.15</v>
      </c>
      <c r="F2305" s="213" t="inlineStr">
        <is>
          <t>Saldo Final Mercantil</t>
        </is>
      </c>
      <c r="G2305" s="172">
        <f>YEAR(A2305)</f>
        <v/>
      </c>
      <c r="H2305" s="214">
        <f>MONTH(A2305)</f>
        <v/>
      </c>
      <c r="I2305" s="179">
        <f>INDEX(mês[],Consolidado!H2305,2)</f>
        <v/>
      </c>
      <c r="J2305" s="179" t="inlineStr">
        <is>
          <t>Mercantil</t>
        </is>
      </c>
      <c r="K2305" s="179" t="inlineStr">
        <is>
          <t>A IDEAL</t>
        </is>
      </c>
    </row>
    <row r="2306" hidden="1" s="180">
      <c r="A2306" s="17" t="n">
        <v>45721</v>
      </c>
      <c r="B2306" s="179" t="inlineStr">
        <is>
          <t>TARIFA ABERT. CREDITO E TAR. PACOTE SERVICOS BANCO MERCANTIL - TARIFAS BANCARIAS (100,00%);</t>
        </is>
      </c>
      <c r="C2306" s="8" t="n"/>
      <c r="D2306" s="8" t="n">
        <v>690</v>
      </c>
      <c r="E2306" s="8" t="n">
        <v>-48431.15</v>
      </c>
      <c r="F2306" s="213" t="inlineStr">
        <is>
          <t>TARIFAS BANCARIAS</t>
        </is>
      </c>
      <c r="G2306" s="172">
        <f>YEAR(A2306)</f>
        <v/>
      </c>
      <c r="H2306" s="214">
        <f>MONTH(A2306)</f>
        <v/>
      </c>
      <c r="I2306" s="179">
        <f>INDEX(mês[],Consolidado!H2306,2)</f>
        <v/>
      </c>
      <c r="J2306" s="179" t="inlineStr">
        <is>
          <t>Mercantil</t>
        </is>
      </c>
      <c r="K2306" s="179" t="inlineStr">
        <is>
          <t>A IDEAL</t>
        </is>
      </c>
    </row>
    <row r="2307" hidden="1" s="180">
      <c r="A2307" s="17" t="n">
        <v>45721</v>
      </c>
      <c r="B2307" s="179" t="inlineStr">
        <is>
          <t>IOF - CHEQUE ESPECIAL - JUROS BANCARIOS  (100,00%);</t>
        </is>
      </c>
      <c r="C2307" s="8" t="n"/>
      <c r="D2307" s="8" t="n">
        <v>200.81</v>
      </c>
      <c r="E2307" s="8" t="n">
        <v>-48631.96</v>
      </c>
      <c r="F2307" s="213" t="inlineStr">
        <is>
          <t>Juros Bancários</t>
        </is>
      </c>
      <c r="G2307" s="172">
        <f>YEAR(A2307)</f>
        <v/>
      </c>
      <c r="H2307" s="214">
        <f>MONTH(A2307)</f>
        <v/>
      </c>
      <c r="I2307" s="179">
        <f>INDEX(mês[],Consolidado!H2307,2)</f>
        <v/>
      </c>
      <c r="J2307" s="179" t="inlineStr">
        <is>
          <t>Mercantil</t>
        </is>
      </c>
      <c r="K2307" s="179" t="inlineStr">
        <is>
          <t>A IDEAL</t>
        </is>
      </c>
    </row>
    <row r="2308" hidden="1" s="180">
      <c r="A2308" s="17" t="n">
        <v>45722</v>
      </c>
      <c r="B2308" s="179" t="inlineStr">
        <is>
          <t>MARMORE - DESPESAS C/ CONSTRUÇÃO ESCRITORIO ADM  (100,00%);</t>
        </is>
      </c>
      <c r="C2308" s="8" t="n"/>
      <c r="D2308" s="8" t="n">
        <v>1600</v>
      </c>
      <c r="E2308" s="8" t="n">
        <v>-50231.96</v>
      </c>
      <c r="F2308" s="213" t="inlineStr">
        <is>
          <t>Construção da Nova Sede</t>
        </is>
      </c>
      <c r="G2308" s="172">
        <f>YEAR(A2308)</f>
        <v/>
      </c>
      <c r="H2308" s="214">
        <f>MONTH(A2308)</f>
        <v/>
      </c>
      <c r="I2308" s="179">
        <f>INDEX(mês[],Consolidado!H2308,2)</f>
        <v/>
      </c>
      <c r="J2308" s="179" t="inlineStr">
        <is>
          <t>Mercantil</t>
        </is>
      </c>
      <c r="K2308" s="179" t="inlineStr">
        <is>
          <t>A IDEAL</t>
        </is>
      </c>
    </row>
    <row r="2309" hidden="1" s="180">
      <c r="A2309" s="17" t="n">
        <v>45723</v>
      </c>
      <c r="B2309" s="179" t="inlineStr">
        <is>
          <t>DIÁRIA PEDREIRO - DESPESAS C/ CONSTRUÇÃO ESCRITORIO ADM  (100,00%);</t>
        </is>
      </c>
      <c r="C2309" s="8" t="n"/>
      <c r="D2309" s="8" t="n">
        <v>1200</v>
      </c>
      <c r="E2309" s="8" t="n">
        <v>-51431.96</v>
      </c>
      <c r="F2309" s="213" t="inlineStr">
        <is>
          <t>Construção da Nova Sede</t>
        </is>
      </c>
      <c r="G2309" s="172">
        <f>YEAR(A2309)</f>
        <v/>
      </c>
      <c r="H2309" s="214">
        <f>MONTH(A2309)</f>
        <v/>
      </c>
      <c r="I2309" s="179">
        <f>INDEX(mês[],Consolidado!H2309,2)</f>
        <v/>
      </c>
      <c r="J2309" s="179" t="inlineStr">
        <is>
          <t>Mercantil</t>
        </is>
      </c>
      <c r="K2309" s="179" t="inlineStr">
        <is>
          <t>A IDEAL</t>
        </is>
      </c>
    </row>
    <row r="2310" hidden="1" s="180">
      <c r="A2310" s="17" t="n">
        <v>45723</v>
      </c>
      <c r="B2310" s="179" t="inlineStr">
        <is>
          <t>MATERIAIS FERRAGISTA - DESPESAS C/ CONSTRUÇÃO ESCRITORIO ADM  (100,00%);</t>
        </is>
      </c>
      <c r="C2310" s="8" t="n"/>
      <c r="D2310" s="8" t="n">
        <v>897</v>
      </c>
      <c r="E2310" s="8" t="n">
        <v>-52328.96</v>
      </c>
      <c r="F2310" s="213" t="inlineStr">
        <is>
          <t>Construção da Nova Sede</t>
        </is>
      </c>
      <c r="G2310" s="172">
        <f>YEAR(A2310)</f>
        <v/>
      </c>
      <c r="H2310" s="214">
        <f>MONTH(A2310)</f>
        <v/>
      </c>
      <c r="I2310" s="179">
        <f>INDEX(mês[],Consolidado!H2310,2)</f>
        <v/>
      </c>
      <c r="J2310" s="179" t="inlineStr">
        <is>
          <t>Mercantil</t>
        </is>
      </c>
      <c r="K2310" s="179" t="inlineStr">
        <is>
          <t>A IDEAL</t>
        </is>
      </c>
    </row>
    <row r="2311" hidden="1" s="180">
      <c r="A2311" s="17" t="n">
        <v>45723</v>
      </c>
      <c r="B2311" s="179" t="inlineStr">
        <is>
          <t>DESPESAS REF. SEMANA 03/03 A 07/03 - DESPESAS C/ CONSTRUÇÃO ESCRITORIO ADM  (100,00%);</t>
        </is>
      </c>
      <c r="C2311" s="8" t="n"/>
      <c r="D2311" s="8" t="n">
        <v>1038</v>
      </c>
      <c r="E2311" s="8" t="n">
        <v>-53366.96</v>
      </c>
      <c r="F2311" s="213" t="inlineStr">
        <is>
          <t>Construção da Nova Sede</t>
        </is>
      </c>
      <c r="G2311" s="172">
        <f>YEAR(A2311)</f>
        <v/>
      </c>
      <c r="H2311" s="214">
        <f>MONTH(A2311)</f>
        <v/>
      </c>
      <c r="I2311" s="179">
        <f>INDEX(mês[],Consolidado!H2311,2)</f>
        <v/>
      </c>
      <c r="J2311" s="179" t="inlineStr">
        <is>
          <t>Mercantil</t>
        </is>
      </c>
      <c r="K2311" s="179" t="inlineStr">
        <is>
          <t>A IDEAL</t>
        </is>
      </c>
    </row>
    <row r="2312" hidden="1" s="180">
      <c r="A2312" s="17" t="n">
        <v>45723</v>
      </c>
      <c r="B2312" s="179" t="inlineStr">
        <is>
          <t>LIMPEZA DO LOTE - DESPESAS C/ GALPÃO ALMOXARIFADO  (100,00%);</t>
        </is>
      </c>
      <c r="C2312" s="8" t="n"/>
      <c r="D2312" s="8" t="n">
        <v>4000</v>
      </c>
      <c r="E2312" s="8" t="n">
        <v>-57366.96</v>
      </c>
      <c r="F2312" s="213" t="inlineStr">
        <is>
          <t>Construção da Nova Sede</t>
        </is>
      </c>
      <c r="G2312" s="172">
        <f>YEAR(A2312)</f>
        <v/>
      </c>
      <c r="H2312" s="214">
        <f>MONTH(A2312)</f>
        <v/>
      </c>
      <c r="I2312" s="179">
        <f>INDEX(mês[],Consolidado!H2312,2)</f>
        <v/>
      </c>
      <c r="J2312" s="179" t="inlineStr">
        <is>
          <t>Mercantil</t>
        </is>
      </c>
      <c r="K2312" s="179" t="inlineStr">
        <is>
          <t>A IDEAL</t>
        </is>
      </c>
    </row>
    <row r="2313" hidden="1" s="180">
      <c r="A2313" s="17" t="n">
        <v>45723</v>
      </c>
      <c r="B2313" s="179" t="inlineStr">
        <is>
          <t>CALHAS E RUFUS - DESPESAS C/ CONSTRUÇÃO ESCRITORIO ADM  (100,00%);</t>
        </is>
      </c>
      <c r="C2313" s="8" t="n"/>
      <c r="D2313" s="8" t="n">
        <v>1600</v>
      </c>
      <c r="E2313" s="8" t="n">
        <v>-58966.96</v>
      </c>
      <c r="F2313" s="213" t="inlineStr">
        <is>
          <t>Construção da Nova Sede</t>
        </is>
      </c>
      <c r="G2313" s="172">
        <f>YEAR(A2313)</f>
        <v/>
      </c>
      <c r="H2313" s="214">
        <f>MONTH(A2313)</f>
        <v/>
      </c>
      <c r="I2313" s="179">
        <f>INDEX(mês[],Consolidado!H2313,2)</f>
        <v/>
      </c>
      <c r="J2313" s="179" t="inlineStr">
        <is>
          <t>Mercantil</t>
        </is>
      </c>
      <c r="K2313" s="179" t="inlineStr">
        <is>
          <t>A IDEAL</t>
        </is>
      </c>
    </row>
    <row r="2314" hidden="1" s="180">
      <c r="A2314" s="17" t="n">
        <v>45728</v>
      </c>
      <c r="B2314" s="179" t="inlineStr">
        <is>
          <t>ENTRADA DE PGTO DOS BLINDEX - DESPESAS C/ CONSTRUÇÃO ESCRITORIO ADM  (100,00%);</t>
        </is>
      </c>
      <c r="C2314" s="8" t="n"/>
      <c r="D2314" s="8" t="n">
        <v>5000</v>
      </c>
      <c r="E2314" s="8" t="n">
        <v>-63966.96</v>
      </c>
      <c r="F2314" s="213" t="inlineStr">
        <is>
          <t>Construção da Nova Sede</t>
        </is>
      </c>
      <c r="G2314" s="172">
        <f>YEAR(A2314)</f>
        <v/>
      </c>
      <c r="H2314" s="214">
        <f>MONTH(A2314)</f>
        <v/>
      </c>
      <c r="I2314" s="179">
        <f>INDEX(mês[],Consolidado!H2314,2)</f>
        <v/>
      </c>
      <c r="J2314" s="179" t="inlineStr">
        <is>
          <t>Mercantil</t>
        </is>
      </c>
      <c r="K2314" s="179" t="inlineStr">
        <is>
          <t>A IDEAL</t>
        </is>
      </c>
    </row>
    <row r="2315" hidden="1" s="180">
      <c r="A2315" s="17" t="n">
        <v>45729</v>
      </c>
      <c r="B2315" s="179" t="inlineStr">
        <is>
          <t>CARTÓRIO OBRA TRINDADE - SERVIÇO CARTORIO (100,00%);</t>
        </is>
      </c>
      <c r="C2315" s="8" t="n"/>
      <c r="D2315" s="8" t="n">
        <v>16715.5</v>
      </c>
      <c r="E2315" s="8" t="n">
        <v>-80682.45999999999</v>
      </c>
      <c r="F2315" s="213" t="inlineStr">
        <is>
          <t>SERVIÇO CARTORIO</t>
        </is>
      </c>
      <c r="G2315" s="172">
        <f>YEAR(A2315)</f>
        <v/>
      </c>
      <c r="H2315" s="214">
        <f>MONTH(A2315)</f>
        <v/>
      </c>
      <c r="I2315" s="179">
        <f>INDEX(mês[],Consolidado!H2315,2)</f>
        <v/>
      </c>
      <c r="J2315" s="179" t="inlineStr">
        <is>
          <t>Mercantil</t>
        </is>
      </c>
      <c r="K2315" s="179" t="inlineStr">
        <is>
          <t>A IDEAL</t>
        </is>
      </c>
    </row>
    <row r="2316" hidden="1" s="180">
      <c r="A2316" s="17" t="n">
        <v>45730</v>
      </c>
      <c r="B2316" s="179" t="inlineStr">
        <is>
          <t>DESPESAS DA SEMANA REF. 10/03 A 14/03 - DESPESAS C/ CONSTRUÇÃO ESCRITORIO ADM  (100,00%);</t>
        </is>
      </c>
      <c r="C2316" s="8" t="n"/>
      <c r="D2316" s="8" t="n">
        <v>1238</v>
      </c>
      <c r="E2316" s="8" t="n">
        <v>-81920.45999999999</v>
      </c>
      <c r="F2316" s="213" t="inlineStr">
        <is>
          <t>Construção da Nova Sede</t>
        </is>
      </c>
      <c r="G2316" s="172">
        <f>YEAR(A2316)</f>
        <v/>
      </c>
      <c r="H2316" s="214">
        <f>MONTH(A2316)</f>
        <v/>
      </c>
      <c r="I2316" s="179">
        <f>INDEX(mês[],Consolidado!H2316,2)</f>
        <v/>
      </c>
      <c r="J2316" s="179" t="inlineStr">
        <is>
          <t>Mercantil</t>
        </is>
      </c>
      <c r="K2316" s="179" t="inlineStr">
        <is>
          <t>A IDEAL</t>
        </is>
      </c>
    </row>
    <row r="2317" hidden="1" s="180">
      <c r="A2317" s="17" t="n">
        <v>45730</v>
      </c>
      <c r="B2317" s="179" t="inlineStr">
        <is>
          <t>SERVIÇO TERRAPLANAGEM - DESPESAS C/ FUNDAÇÃO TERRAPLANAGEM  (100,00%);</t>
        </is>
      </c>
      <c r="C2317" s="8" t="n"/>
      <c r="D2317" s="8" t="n">
        <v>3820</v>
      </c>
      <c r="E2317" s="8" t="n">
        <v>-85740.45999999999</v>
      </c>
      <c r="F2317" s="213" t="inlineStr">
        <is>
          <t>Construção da Nova Sede</t>
        </is>
      </c>
      <c r="G2317" s="172">
        <f>YEAR(A2317)</f>
        <v/>
      </c>
      <c r="H2317" s="214">
        <f>MONTH(A2317)</f>
        <v/>
      </c>
      <c r="I2317" s="179">
        <f>INDEX(mês[],Consolidado!H2317,2)</f>
        <v/>
      </c>
      <c r="J2317" s="179" t="inlineStr">
        <is>
          <t>Mercantil</t>
        </is>
      </c>
      <c r="K2317" s="179" t="inlineStr">
        <is>
          <t>A IDEAL</t>
        </is>
      </c>
    </row>
    <row r="2318" hidden="1" s="180">
      <c r="A2318" s="17" t="n">
        <v>45730</v>
      </c>
      <c r="B2318" s="179" t="inlineStr">
        <is>
          <t>MÃO DE OBRA PEDREIRO - DESPESAS C/ CONSTRUÇÃO ESCRITORIO ADM  (100,00%);</t>
        </is>
      </c>
      <c r="C2318" s="8" t="n"/>
      <c r="D2318" s="8" t="n">
        <v>2200</v>
      </c>
      <c r="E2318" s="8" t="n">
        <v>-87940.45999999999</v>
      </c>
      <c r="F2318" s="213" t="inlineStr">
        <is>
          <t>Construção da Nova Sede</t>
        </is>
      </c>
      <c r="G2318" s="172">
        <f>YEAR(A2318)</f>
        <v/>
      </c>
      <c r="H2318" s="214">
        <f>MONTH(A2318)</f>
        <v/>
      </c>
      <c r="I2318" s="179">
        <f>INDEX(mês[],Consolidado!H2318,2)</f>
        <v/>
      </c>
      <c r="J2318" s="179" t="inlineStr">
        <is>
          <t>Mercantil</t>
        </is>
      </c>
      <c r="K2318" s="179" t="inlineStr">
        <is>
          <t>A IDEAL</t>
        </is>
      </c>
    </row>
    <row r="2319" hidden="1" s="180">
      <c r="A2319" s="17" t="n">
        <v>45733</v>
      </c>
      <c r="B2319" s="179" t="inlineStr">
        <is>
          <t>TRANSFERÊNCIA ENTRE BANCOS ITAÚ X MERCANTIL - Transferência entre Bancos (100,00%);</t>
        </is>
      </c>
      <c r="C2319" s="8" t="n">
        <v>100000</v>
      </c>
      <c r="E2319" s="8" t="n">
        <v>12059.54000000001</v>
      </c>
      <c r="F2319" s="213" t="inlineStr">
        <is>
          <t>Transferência Recebida</t>
        </is>
      </c>
      <c r="G2319" s="172">
        <f>YEAR(A2319)</f>
        <v/>
      </c>
      <c r="H2319" s="214">
        <f>MONTH(A2319)</f>
        <v/>
      </c>
      <c r="I2319" s="179">
        <f>INDEX(mês[],Consolidado!H2319,2)</f>
        <v/>
      </c>
      <c r="J2319" s="179" t="inlineStr">
        <is>
          <t>Mercantil</t>
        </is>
      </c>
      <c r="K2319" s="179" t="inlineStr">
        <is>
          <t>A IDEAL</t>
        </is>
      </c>
    </row>
    <row r="2320" hidden="1" s="180">
      <c r="A2320" s="17" t="n">
        <v>45733</v>
      </c>
      <c r="B2320" s="179" t="inlineStr">
        <is>
          <t>JRS.PROP.CH.ESPECIAL - JUROS BANCARIOS  (100,00%);</t>
        </is>
      </c>
      <c r="C2320" s="8" t="n"/>
      <c r="D2320" s="8" t="n">
        <v>2675.37</v>
      </c>
      <c r="E2320" s="8" t="n">
        <v>9384.170000000009</v>
      </c>
      <c r="F2320" s="213" t="inlineStr">
        <is>
          <t>Juros Bancários</t>
        </is>
      </c>
      <c r="G2320" s="172">
        <f>YEAR(A2320)</f>
        <v/>
      </c>
      <c r="H2320" s="214">
        <f>MONTH(A2320)</f>
        <v/>
      </c>
      <c r="I2320" s="179">
        <f>INDEX(mês[],Consolidado!H2320,2)</f>
        <v/>
      </c>
      <c r="J2320" s="179" t="inlineStr">
        <is>
          <t>Mercantil</t>
        </is>
      </c>
      <c r="K2320" s="179" t="inlineStr">
        <is>
          <t>A IDEAL</t>
        </is>
      </c>
    </row>
    <row r="2321" hidden="1" s="180">
      <c r="A2321" s="17" t="n">
        <v>45734</v>
      </c>
      <c r="B2321" s="179" t="inlineStr">
        <is>
          <t>JRS.PROP.CH.ESPECIAL  - JUROS BANCARIOS  (100,00%);</t>
        </is>
      </c>
      <c r="C2321" s="8" t="n"/>
      <c r="D2321" s="8" t="n">
        <v>369.29</v>
      </c>
      <c r="E2321" s="8" t="n">
        <v>9014.880000000008</v>
      </c>
      <c r="F2321" s="213" t="inlineStr">
        <is>
          <t>Juros Bancários</t>
        </is>
      </c>
      <c r="G2321" s="172">
        <f>YEAR(A2321)</f>
        <v/>
      </c>
      <c r="H2321" s="214">
        <f>MONTH(A2321)</f>
        <v/>
      </c>
      <c r="I2321" s="179">
        <f>INDEX(mês[],Consolidado!H2321,2)</f>
        <v/>
      </c>
      <c r="J2321" s="179" t="inlineStr">
        <is>
          <t>Mercantil</t>
        </is>
      </c>
      <c r="K2321" s="179" t="inlineStr">
        <is>
          <t>A IDEAL</t>
        </is>
      </c>
    </row>
    <row r="2322" hidden="1" s="180">
      <c r="A2322" s="17" t="n">
        <v>45740</v>
      </c>
      <c r="B2322" s="179" t="inlineStr">
        <is>
          <t>CALHAS E RUFOS - DESPESAS C/ CONSTRUÇÃO ESCRITORIO ADM  (100,00%);</t>
        </is>
      </c>
      <c r="C2322" s="8" t="n"/>
      <c r="D2322" s="8" t="n">
        <v>500</v>
      </c>
      <c r="E2322" s="8" t="n">
        <v>8514.880000000008</v>
      </c>
      <c r="F2322" s="213" t="inlineStr">
        <is>
          <t>Construção da Nova Sede</t>
        </is>
      </c>
      <c r="G2322" s="172">
        <f>YEAR(A2322)</f>
        <v/>
      </c>
      <c r="H2322" s="214">
        <f>MONTH(A2322)</f>
        <v/>
      </c>
      <c r="I2322" s="179">
        <f>INDEX(mês[],Consolidado!H2322,2)</f>
        <v/>
      </c>
      <c r="J2322" s="179" t="inlineStr">
        <is>
          <t>Mercantil</t>
        </is>
      </c>
      <c r="K2322" s="179" t="inlineStr">
        <is>
          <t>A IDEAL</t>
        </is>
      </c>
    </row>
    <row r="2323" hidden="1" s="180">
      <c r="A2323" s="17" t="n">
        <v>45740</v>
      </c>
      <c r="B2323" s="179" t="inlineStr">
        <is>
          <t>DIÁRIAS DE PEDREIRO - DESPESAS C/ GALPÃO ALMOXARIFADO  (100,00%);</t>
        </is>
      </c>
      <c r="C2323" s="8" t="n"/>
      <c r="D2323" s="8" t="n">
        <v>2200</v>
      </c>
      <c r="E2323" s="8" t="n">
        <v>6314.880000000008</v>
      </c>
      <c r="F2323" s="213" t="inlineStr">
        <is>
          <t>Construção da Nova Sede</t>
        </is>
      </c>
      <c r="G2323" s="172">
        <f>YEAR(A2323)</f>
        <v/>
      </c>
      <c r="H2323" s="214">
        <f>MONTH(A2323)</f>
        <v/>
      </c>
      <c r="I2323" s="179">
        <f>INDEX(mês[],Consolidado!H2323,2)</f>
        <v/>
      </c>
      <c r="J2323" s="179" t="inlineStr">
        <is>
          <t>Mercantil</t>
        </is>
      </c>
      <c r="K2323" s="179" t="inlineStr">
        <is>
          <t>A IDEAL</t>
        </is>
      </c>
    </row>
    <row r="2324" hidden="1" s="180">
      <c r="A2324" s="17" t="n">
        <v>45740</v>
      </c>
      <c r="B2324" s="179" t="inlineStr">
        <is>
          <t>DESPESAS DA SEMANA REF. 17/03 A 21/03 - DESPESAS C/ CONSTRUÇÃO ESCRITORIO ADM  (50,00%);
DESPESAS C/ GALPÃO ALMOXARIFADO  (50,00%);</t>
        </is>
      </c>
      <c r="C2324" s="8" t="n"/>
      <c r="D2324" s="8" t="n">
        <v>1580.46</v>
      </c>
      <c r="E2324" s="8" t="n">
        <v>4734.420000000008</v>
      </c>
      <c r="F2324" s="213" t="inlineStr">
        <is>
          <t>Construção da Nova Sede</t>
        </is>
      </c>
      <c r="G2324" s="172">
        <f>YEAR(A2324)</f>
        <v/>
      </c>
      <c r="H2324" s="214">
        <f>MONTH(A2324)</f>
        <v/>
      </c>
      <c r="I2324" s="179">
        <f>INDEX(mês[],Consolidado!H2324,2)</f>
        <v/>
      </c>
      <c r="J2324" s="179" t="inlineStr">
        <is>
          <t>Mercantil</t>
        </is>
      </c>
      <c r="K2324" s="179" t="inlineStr">
        <is>
          <t>A IDEAL</t>
        </is>
      </c>
    </row>
    <row r="2325" hidden="1" s="180">
      <c r="A2325" s="17" t="n">
        <v>45740</v>
      </c>
      <c r="B2325" s="179" t="inlineStr">
        <is>
          <t>BLOCOS DE CONCRETO - DESPESAS C/ GALPÃO ALMOXARIFADO  (100,00%);</t>
        </is>
      </c>
      <c r="C2325" s="8" t="n"/>
      <c r="D2325" s="8" t="n">
        <v>2625</v>
      </c>
      <c r="E2325" s="8" t="n">
        <v>2109.420000000008</v>
      </c>
      <c r="F2325" s="213" t="inlineStr">
        <is>
          <t>Construção da Nova Sede</t>
        </is>
      </c>
      <c r="G2325" s="172">
        <f>YEAR(A2325)</f>
        <v/>
      </c>
      <c r="H2325" s="214">
        <f>MONTH(A2325)</f>
        <v/>
      </c>
      <c r="I2325" s="179">
        <f>INDEX(mês[],Consolidado!H2325,2)</f>
        <v/>
      </c>
      <c r="J2325" s="179" t="inlineStr">
        <is>
          <t>Mercantil</t>
        </is>
      </c>
      <c r="K2325" s="179" t="inlineStr">
        <is>
          <t>A IDEAL</t>
        </is>
      </c>
    </row>
    <row r="2326" hidden="1" s="180">
      <c r="A2326" s="17" t="n">
        <v>45744</v>
      </c>
      <c r="B2326" s="179" t="inlineStr">
        <is>
          <t>DESPESAS REF. SEMANA 24/03 A 28/03 - DESPESAS C/ CONSTRUÇÃO ESCRITORIO ADM  (50,00%);
DESPESAS C/ GALPÃO ALMOXARIFADO  (50,00%);</t>
        </is>
      </c>
      <c r="C2326" s="8" t="n"/>
      <c r="D2326" s="8" t="n">
        <v>617</v>
      </c>
      <c r="E2326" s="8" t="n">
        <v>1492.420000000008</v>
      </c>
      <c r="F2326" s="213" t="inlineStr">
        <is>
          <t>Construção da Nova Sede</t>
        </is>
      </c>
      <c r="G2326" s="172">
        <f>YEAR(A2326)</f>
        <v/>
      </c>
      <c r="H2326" s="214">
        <f>MONTH(A2326)</f>
        <v/>
      </c>
      <c r="I2326" s="179">
        <f>INDEX(mês[],Consolidado!H2326,2)</f>
        <v/>
      </c>
      <c r="J2326" s="179" t="inlineStr">
        <is>
          <t>Mercantil</t>
        </is>
      </c>
      <c r="K2326" s="179" t="inlineStr">
        <is>
          <t>A IDEAL</t>
        </is>
      </c>
    </row>
    <row r="2327" hidden="1" s="180">
      <c r="A2327" s="17" t="n">
        <v>45744</v>
      </c>
      <c r="B2327" s="179" t="inlineStr">
        <is>
          <t>MÃO DE OBRA PEDREIRO - DESPESAS C/ CONSTRUÇÃO ESCRITORIO ADM  (50,00%);
DESPESAS C/ GALPÃO ALMOXARIFADO  (50,00%);</t>
        </is>
      </c>
      <c r="C2327" s="8" t="n"/>
      <c r="D2327" s="8" t="n">
        <v>1500</v>
      </c>
      <c r="E2327" s="8" t="n">
        <v>-7.579999999991742</v>
      </c>
      <c r="F2327" s="213" t="inlineStr">
        <is>
          <t>Construção da Nova Sede</t>
        </is>
      </c>
      <c r="G2327" s="172">
        <f>YEAR(A2327)</f>
        <v/>
      </c>
      <c r="H2327" s="214">
        <f>MONTH(A2327)</f>
        <v/>
      </c>
      <c r="I2327" s="179">
        <f>INDEX(mês[],Consolidado!H2327,2)</f>
        <v/>
      </c>
      <c r="J2327" s="179" t="inlineStr">
        <is>
          <t>Mercantil</t>
        </is>
      </c>
      <c r="K2327" s="179" t="inlineStr">
        <is>
          <t>A IDEAL</t>
        </is>
      </c>
    </row>
    <row r="2328" hidden="1" s="180">
      <c r="A2328" s="17" t="n">
        <v>45744</v>
      </c>
      <c r="B2328" s="179" t="inlineStr">
        <is>
          <t>BLOCOS DE CONCRETO - DESPESAS C/ GALPÃO ALMOXARIFADO  (100,00%);</t>
        </is>
      </c>
      <c r="C2328" s="8" t="n"/>
      <c r="D2328" s="8" t="n">
        <v>2625</v>
      </c>
      <c r="E2328" s="8" t="n">
        <v>-2632.579999999992</v>
      </c>
      <c r="F2328" s="213" t="inlineStr">
        <is>
          <t>Construção da Nova Sede</t>
        </is>
      </c>
      <c r="G2328" s="172">
        <f>YEAR(A2328)</f>
        <v/>
      </c>
      <c r="H2328" s="214">
        <f>MONTH(A2328)</f>
        <v/>
      </c>
      <c r="I2328" s="179">
        <f>INDEX(mês[],Consolidado!H2328,2)</f>
        <v/>
      </c>
      <c r="J2328" s="179" t="inlineStr">
        <is>
          <t>Mercantil</t>
        </is>
      </c>
      <c r="K2328" s="179" t="inlineStr">
        <is>
          <t>A IDEAL</t>
        </is>
      </c>
    </row>
    <row r="2329" hidden="1" s="180">
      <c r="A2329" s="17" t="n">
        <v>45747</v>
      </c>
      <c r="B2329" s="179" t="inlineStr">
        <is>
          <t>TARIFA.ABERT.CREDITO  - TARIFAS BANCARIAS (100,00%);</t>
        </is>
      </c>
      <c r="C2329" s="8" t="n"/>
      <c r="D2329" s="8" t="n">
        <v>500</v>
      </c>
      <c r="E2329" s="8" t="n">
        <v>-3132.579999999992</v>
      </c>
      <c r="F2329" s="213" t="inlineStr">
        <is>
          <t>TARIFAS BANCARIAS</t>
        </is>
      </c>
      <c r="G2329" s="172">
        <f>YEAR(A2329)</f>
        <v/>
      </c>
      <c r="H2329" s="214">
        <f>MONTH(A2329)</f>
        <v/>
      </c>
      <c r="I2329" s="179">
        <f>INDEX(mês[],Consolidado!H2329,2)</f>
        <v/>
      </c>
      <c r="J2329" s="179" t="inlineStr">
        <is>
          <t>Mercantil</t>
        </is>
      </c>
      <c r="K2329" s="179" t="inlineStr">
        <is>
          <t>A IDEAL</t>
        </is>
      </c>
    </row>
    <row r="2330" hidden="1" s="180">
      <c r="A2330" s="17" t="n">
        <v>45747</v>
      </c>
      <c r="B2330" s="179" t="inlineStr">
        <is>
          <t>Saldo Final Mercantil</t>
        </is>
      </c>
      <c r="C2330" s="8" t="n"/>
      <c r="D2330" s="8" t="n">
        <v>-3132.579999999992</v>
      </c>
      <c r="E2330" s="8" t="n">
        <v>-3132.579999999992</v>
      </c>
      <c r="F2330" s="213" t="inlineStr">
        <is>
          <t>Saldo Final Mercantil</t>
        </is>
      </c>
      <c r="G2330" s="172">
        <f>YEAR(A2330)</f>
        <v/>
      </c>
      <c r="H2330" s="214">
        <f>MONTH(A2330)</f>
        <v/>
      </c>
      <c r="I2330" s="179">
        <f>INDEX(mês[],Consolidado!H2330,2)</f>
        <v/>
      </c>
      <c r="J2330" s="179" t="inlineStr">
        <is>
          <t>Mercantil</t>
        </is>
      </c>
      <c r="K2330" s="179" t="inlineStr">
        <is>
          <t>A IDEAL</t>
        </is>
      </c>
    </row>
    <row r="2331" hidden="1" s="180">
      <c r="A2331" s="17" t="n">
        <v>45658</v>
      </c>
      <c r="B2331" s="179" t="inlineStr">
        <is>
          <t>Saldo Inicial SAFRA</t>
        </is>
      </c>
      <c r="C2331" s="8" t="n">
        <v>102806.82</v>
      </c>
      <c r="E2331" s="8" t="n">
        <v>102806.82</v>
      </c>
      <c r="F2331" s="213" t="inlineStr">
        <is>
          <t>Saldo Inicial Safra</t>
        </is>
      </c>
      <c r="G2331" s="172">
        <f>YEAR(A2331)</f>
        <v/>
      </c>
      <c r="H2331" s="214">
        <f>MONTH(A2331)</f>
        <v/>
      </c>
      <c r="I2331" s="179">
        <f>INDEX(mês[],Consolidado!H2331,2)</f>
        <v/>
      </c>
      <c r="J2331" s="179" t="inlineStr">
        <is>
          <t>SAFRA</t>
        </is>
      </c>
      <c r="K2331" s="179" t="inlineStr">
        <is>
          <t>A IDEAL</t>
        </is>
      </c>
    </row>
    <row r="2332" hidden="1" s="180">
      <c r="A2332" s="17" t="n">
        <v>45659</v>
      </c>
      <c r="B2332" s="179" t="inlineStr">
        <is>
          <t>TRANSFERENCIA ENTRE BANCOS ITAU X SAFRA - Transferência entre Bancos (100,00%);</t>
        </is>
      </c>
      <c r="C2332" s="8" t="n">
        <v>29449.16</v>
      </c>
      <c r="E2332" s="8" t="n">
        <v>132255.98</v>
      </c>
      <c r="F2332" s="213" t="inlineStr">
        <is>
          <t>Transferência Recebida</t>
        </is>
      </c>
      <c r="G2332" s="172">
        <f>YEAR(A2332)</f>
        <v/>
      </c>
      <c r="H2332" s="214">
        <f>MONTH(A2332)</f>
        <v/>
      </c>
      <c r="I2332" s="179">
        <f>INDEX(mês[],Consolidado!H2332,2)</f>
        <v/>
      </c>
      <c r="J2332" s="179" t="inlineStr">
        <is>
          <t>SAFRA</t>
        </is>
      </c>
      <c r="K2332" s="179" t="inlineStr">
        <is>
          <t>A IDEAL</t>
        </is>
      </c>
    </row>
    <row r="2333" hidden="1" s="180">
      <c r="A2333" s="17" t="n">
        <v>45659</v>
      </c>
      <c r="B2333" s="179" t="inlineStr">
        <is>
          <t>RENDIMENTO APLICAÇÃO - Origens Financeiras (100,00%);</t>
        </is>
      </c>
      <c r="C2333" s="8" t="n">
        <v>2.24</v>
      </c>
      <c r="E2333" s="8" t="n">
        <v>132258.22</v>
      </c>
      <c r="F2333" s="213" t="inlineStr">
        <is>
          <t>Juros Recebidos</t>
        </is>
      </c>
      <c r="G2333" s="172">
        <f>YEAR(A2333)</f>
        <v/>
      </c>
      <c r="H2333" s="214">
        <f>MONTH(A2333)</f>
        <v/>
      </c>
      <c r="I2333" s="179">
        <f>INDEX(mês[],Consolidado!H2333,2)</f>
        <v/>
      </c>
      <c r="J2333" s="179" t="inlineStr">
        <is>
          <t>SAFRA</t>
        </is>
      </c>
      <c r="K2333" s="179" t="inlineStr">
        <is>
          <t>A IDEAL</t>
        </is>
      </c>
    </row>
    <row r="2334" hidden="1" s="180">
      <c r="A2334" s="17" t="n">
        <v>45660</v>
      </c>
      <c r="B2334" s="179" t="inlineStr">
        <is>
          <t>TRANSFERÊNCIA ENTRE BANCOS ITAÚ X SAFRA - Transferência entre Bancos (100,00%);</t>
        </is>
      </c>
      <c r="C2334" s="8" t="n">
        <v>12949.83</v>
      </c>
      <c r="E2334" s="8" t="n">
        <v>145208.05</v>
      </c>
      <c r="F2334" s="213" t="inlineStr">
        <is>
          <t>Transferência Recebida</t>
        </is>
      </c>
      <c r="G2334" s="172">
        <f>YEAR(A2334)</f>
        <v/>
      </c>
      <c r="H2334" s="214">
        <f>MONTH(A2334)</f>
        <v/>
      </c>
      <c r="I2334" s="179">
        <f>INDEX(mês[],Consolidado!H2334,2)</f>
        <v/>
      </c>
      <c r="J2334" s="179" t="inlineStr">
        <is>
          <t>SAFRA</t>
        </is>
      </c>
      <c r="K2334" s="179" t="inlineStr">
        <is>
          <t>A IDEAL</t>
        </is>
      </c>
    </row>
    <row r="2335" hidden="1" s="180">
      <c r="A2335" s="17" t="n">
        <v>45660</v>
      </c>
      <c r="B2335" s="179" t="inlineStr">
        <is>
          <t>RENDIMENTO APLICAÇÃO  - Origens Financeiras (100,00%);</t>
        </is>
      </c>
      <c r="C2335" s="8" t="n">
        <v>2.25</v>
      </c>
      <c r="E2335" s="8" t="n">
        <v>145210.3</v>
      </c>
      <c r="F2335" s="213" t="inlineStr">
        <is>
          <t>Juros Recebidos</t>
        </is>
      </c>
      <c r="G2335" s="172">
        <f>YEAR(A2335)</f>
        <v/>
      </c>
      <c r="H2335" s="214">
        <f>MONTH(A2335)</f>
        <v/>
      </c>
      <c r="I2335" s="179">
        <f>INDEX(mês[],Consolidado!H2335,2)</f>
        <v/>
      </c>
      <c r="J2335" s="179" t="inlineStr">
        <is>
          <t>SAFRA</t>
        </is>
      </c>
      <c r="K2335" s="179" t="inlineStr">
        <is>
          <t>A IDEAL</t>
        </is>
      </c>
    </row>
    <row r="2336" hidden="1" s="180">
      <c r="A2336" s="17" t="n">
        <v>45663</v>
      </c>
      <c r="B2336" s="179" t="inlineStr">
        <is>
          <t>TARIFA PACOTE PJ EMPRESA 3 - TARIFAS BANCARIAS (100,00%);</t>
        </is>
      </c>
      <c r="C2336" s="8" t="n"/>
      <c r="D2336" s="8" t="n">
        <v>389</v>
      </c>
      <c r="E2336" s="8" t="n">
        <v>144821.3</v>
      </c>
      <c r="F2336" s="213" t="inlineStr">
        <is>
          <t>TARIFAS BANCARIAS</t>
        </is>
      </c>
      <c r="G2336" s="172">
        <f>YEAR(A2336)</f>
        <v/>
      </c>
      <c r="H2336" s="214">
        <f>MONTH(A2336)</f>
        <v/>
      </c>
      <c r="I2336" s="179">
        <f>INDEX(mês[],Consolidado!H2336,2)</f>
        <v/>
      </c>
      <c r="J2336" s="179" t="inlineStr">
        <is>
          <t>SAFRA</t>
        </is>
      </c>
      <c r="K2336" s="179" t="inlineStr">
        <is>
          <t>A IDEAL</t>
        </is>
      </c>
    </row>
    <row r="2337" hidden="1" s="180">
      <c r="A2337" s="17" t="n">
        <v>45663</v>
      </c>
      <c r="B2337" s="179" t="inlineStr">
        <is>
          <t>TRANFERÊNCIA ENTRE BANCOS ITAÚ X SAFRA - Transferência entre Bancos (100,00%);</t>
        </is>
      </c>
      <c r="C2337" s="8" t="n">
        <v>1000</v>
      </c>
      <c r="E2337" s="8" t="n">
        <v>145821.3</v>
      </c>
      <c r="F2337" s="213" t="inlineStr">
        <is>
          <t>Transferência Recebida</t>
        </is>
      </c>
      <c r="G2337" s="172">
        <f>YEAR(A2337)</f>
        <v/>
      </c>
      <c r="H2337" s="214">
        <f>MONTH(A2337)</f>
        <v/>
      </c>
      <c r="I2337" s="179">
        <f>INDEX(mês[],Consolidado!H2337,2)</f>
        <v/>
      </c>
      <c r="J2337" s="179" t="inlineStr">
        <is>
          <t>SAFRA</t>
        </is>
      </c>
      <c r="K2337" s="179" t="inlineStr">
        <is>
          <t>A IDEAL</t>
        </is>
      </c>
    </row>
    <row r="2338" hidden="1" s="180">
      <c r="A2338" s="17" t="n">
        <v>45663</v>
      </c>
      <c r="B2338" s="179" t="inlineStr">
        <is>
          <t>RENDIMENTO APLICAÇÃO  - Origens Financeiras (100,00%);</t>
        </is>
      </c>
      <c r="C2338" s="8" t="n">
        <v>2.25</v>
      </c>
      <c r="E2338" s="8" t="n">
        <v>145823.55</v>
      </c>
      <c r="F2338" s="213" t="inlineStr">
        <is>
          <t>Juros Recebidos</t>
        </is>
      </c>
      <c r="G2338" s="172">
        <f>YEAR(A2338)</f>
        <v/>
      </c>
      <c r="H2338" s="214">
        <f>MONTH(A2338)</f>
        <v/>
      </c>
      <c r="I2338" s="179">
        <f>INDEX(mês[],Consolidado!H2338,2)</f>
        <v/>
      </c>
      <c r="J2338" s="179" t="inlineStr">
        <is>
          <t>SAFRA</t>
        </is>
      </c>
      <c r="K2338" s="179" t="inlineStr">
        <is>
          <t>A IDEAL</t>
        </is>
      </c>
    </row>
    <row r="2339" hidden="1" s="180">
      <c r="A2339" s="17" t="n">
        <v>45664</v>
      </c>
      <c r="B2339" s="179" t="inlineStr">
        <is>
          <t>RENDIMENTO APLICAÇÃO  - Origens Financeiras (100,00%);</t>
        </is>
      </c>
      <c r="C2339" s="8" t="n">
        <v>2.25</v>
      </c>
      <c r="E2339" s="8" t="n">
        <v>145825.8</v>
      </c>
      <c r="F2339" s="213" t="inlineStr">
        <is>
          <t>Juros Recebidos</t>
        </is>
      </c>
      <c r="G2339" s="172">
        <f>YEAR(A2339)</f>
        <v/>
      </c>
      <c r="H2339" s="214">
        <f>MONTH(A2339)</f>
        <v/>
      </c>
      <c r="I2339" s="179">
        <f>INDEX(mês[],Consolidado!H2339,2)</f>
        <v/>
      </c>
      <c r="J2339" s="179" t="inlineStr">
        <is>
          <t>SAFRA</t>
        </is>
      </c>
      <c r="K2339" s="179" t="inlineStr">
        <is>
          <t>A IDEAL</t>
        </is>
      </c>
    </row>
    <row r="2340" hidden="1" s="180">
      <c r="A2340" s="17" t="n">
        <v>45665</v>
      </c>
      <c r="B2340" s="179" t="inlineStr">
        <is>
          <t>RENDIMENTO APLICAÇÃO  - Origens Financeiras (100,00%);</t>
        </is>
      </c>
      <c r="C2340" s="8" t="n">
        <v>2.24</v>
      </c>
      <c r="E2340" s="8" t="n">
        <v>145828.04</v>
      </c>
      <c r="F2340" s="213" t="inlineStr">
        <is>
          <t>Juros Recebidos</t>
        </is>
      </c>
      <c r="G2340" s="172">
        <f>YEAR(A2340)</f>
        <v/>
      </c>
      <c r="H2340" s="214">
        <f>MONTH(A2340)</f>
        <v/>
      </c>
      <c r="I2340" s="179">
        <f>INDEX(mês[],Consolidado!H2340,2)</f>
        <v/>
      </c>
      <c r="J2340" s="179" t="inlineStr">
        <is>
          <t>SAFRA</t>
        </is>
      </c>
      <c r="K2340" s="179" t="inlineStr">
        <is>
          <t>A IDEAL</t>
        </is>
      </c>
    </row>
    <row r="2341" hidden="1" s="180">
      <c r="A2341" s="17" t="n">
        <v>45666</v>
      </c>
      <c r="B2341" s="179" t="inlineStr">
        <is>
          <t>RENDIMENTO APLICAÇÃO  - Origens Financeiras (100,00%);</t>
        </is>
      </c>
      <c r="C2341" s="8" t="n">
        <v>2.25</v>
      </c>
      <c r="E2341" s="8" t="n">
        <v>145830.29</v>
      </c>
      <c r="F2341" s="213" t="inlineStr">
        <is>
          <t>Juros Recebidos</t>
        </is>
      </c>
      <c r="G2341" s="172">
        <f>YEAR(A2341)</f>
        <v/>
      </c>
      <c r="H2341" s="214">
        <f>MONTH(A2341)</f>
        <v/>
      </c>
      <c r="I2341" s="179">
        <f>INDEX(mês[],Consolidado!H2341,2)</f>
        <v/>
      </c>
      <c r="J2341" s="179" t="inlineStr">
        <is>
          <t>SAFRA</t>
        </is>
      </c>
      <c r="K2341" s="179" t="inlineStr">
        <is>
          <t>A IDEAL</t>
        </is>
      </c>
    </row>
    <row r="2342" hidden="1" s="180">
      <c r="A2342" s="17" t="n">
        <v>45667</v>
      </c>
      <c r="B2342" s="179" t="inlineStr">
        <is>
          <t>RENDIMENTO APLICAÇÃO  - Origens Financeiras (100,00%);</t>
        </is>
      </c>
      <c r="C2342" s="8" t="n">
        <v>2.24</v>
      </c>
      <c r="E2342" s="8" t="n">
        <v>145832.53</v>
      </c>
      <c r="F2342" s="213" t="inlineStr">
        <is>
          <t>Juros Recebidos</t>
        </is>
      </c>
      <c r="G2342" s="172">
        <f>YEAR(A2342)</f>
        <v/>
      </c>
      <c r="H2342" s="214">
        <f>MONTH(A2342)</f>
        <v/>
      </c>
      <c r="I2342" s="179">
        <f>INDEX(mês[],Consolidado!H2342,2)</f>
        <v/>
      </c>
      <c r="J2342" s="179" t="inlineStr">
        <is>
          <t>SAFRA</t>
        </is>
      </c>
      <c r="K2342" s="179" t="inlineStr">
        <is>
          <t>A IDEAL</t>
        </is>
      </c>
    </row>
    <row r="2343" hidden="1" s="180">
      <c r="A2343" s="17" t="n">
        <v>45670</v>
      </c>
      <c r="B2343" s="179" t="inlineStr">
        <is>
          <t>RENDIMENTO APLICAÇÃO  - Origens Financeiras (100,00%);</t>
        </is>
      </c>
      <c r="C2343" s="8" t="n">
        <v>2.26</v>
      </c>
      <c r="E2343" s="8" t="n">
        <v>145834.79</v>
      </c>
      <c r="F2343" s="213" t="inlineStr">
        <is>
          <t>Juros Recebidos</t>
        </is>
      </c>
      <c r="G2343" s="172">
        <f>YEAR(A2343)</f>
        <v/>
      </c>
      <c r="H2343" s="214">
        <f>MONTH(A2343)</f>
        <v/>
      </c>
      <c r="I2343" s="179">
        <f>INDEX(mês[],Consolidado!H2343,2)</f>
        <v/>
      </c>
      <c r="J2343" s="179" t="inlineStr">
        <is>
          <t>SAFRA</t>
        </is>
      </c>
      <c r="K2343" s="179" t="inlineStr">
        <is>
          <t>A IDEAL</t>
        </is>
      </c>
    </row>
    <row r="2344" hidden="1" s="180">
      <c r="A2344" s="17" t="n">
        <v>45671</v>
      </c>
      <c r="B2344" s="179" t="inlineStr">
        <is>
          <t>APLICAÇÃO FINANCEIRA - Origens Financeiras (100,00%);</t>
        </is>
      </c>
      <c r="C2344" s="8" t="n">
        <v>2.24</v>
      </c>
      <c r="E2344" s="8" t="n">
        <v>145837.03</v>
      </c>
      <c r="F2344" s="213" t="inlineStr">
        <is>
          <t>Juros Recebidos</t>
        </is>
      </c>
      <c r="G2344" s="172">
        <f>YEAR(A2344)</f>
        <v/>
      </c>
      <c r="H2344" s="214">
        <f>MONTH(A2344)</f>
        <v/>
      </c>
      <c r="I2344" s="179">
        <f>INDEX(mês[],Consolidado!H2344,2)</f>
        <v/>
      </c>
      <c r="J2344" s="179" t="inlineStr">
        <is>
          <t>SAFRA</t>
        </is>
      </c>
      <c r="K2344" s="179" t="inlineStr">
        <is>
          <t>A IDEAL</t>
        </is>
      </c>
    </row>
    <row r="2345" hidden="1" s="180">
      <c r="A2345" s="17" t="n">
        <v>45672</v>
      </c>
      <c r="B2345" s="179" t="inlineStr">
        <is>
          <t>TRANSFERÊNCIA ENTRE BANCOS SAFRA X ITAÚ - Transferência entre Bancos (100,00%);</t>
        </is>
      </c>
      <c r="C2345" s="8" t="n"/>
      <c r="D2345" s="8" t="n">
        <v>145837.03</v>
      </c>
      <c r="E2345" s="8" t="n">
        <v>0</v>
      </c>
      <c r="F2345" s="213" t="inlineStr">
        <is>
          <t>Transferência Emitida</t>
        </is>
      </c>
      <c r="G2345" s="172">
        <f>YEAR(A2345)</f>
        <v/>
      </c>
      <c r="H2345" s="214">
        <f>MONTH(A2345)</f>
        <v/>
      </c>
      <c r="I2345" s="179">
        <f>INDEX(mês[],Consolidado!H2345,2)</f>
        <v/>
      </c>
      <c r="J2345" s="179" t="inlineStr">
        <is>
          <t>SAFRA</t>
        </is>
      </c>
      <c r="K2345" s="179" t="inlineStr">
        <is>
          <t>A IDEAL</t>
        </is>
      </c>
    </row>
    <row r="2346" hidden="1" s="180">
      <c r="A2346" s="17" t="n">
        <v>45672</v>
      </c>
      <c r="B2346" s="179" t="inlineStr">
        <is>
          <t>TRANSFERÊNCIA ENTRE BANCOS ITAÚ X SAFRA - Transferência entre Bancos (100,00%);</t>
        </is>
      </c>
      <c r="C2346" s="8" t="n">
        <v>145837.03</v>
      </c>
      <c r="E2346" s="8" t="n">
        <v>145837.03</v>
      </c>
      <c r="F2346" s="213" t="inlineStr">
        <is>
          <t>Transferência Recebida</t>
        </is>
      </c>
      <c r="G2346" s="172">
        <f>YEAR(A2346)</f>
        <v/>
      </c>
      <c r="H2346" s="214">
        <f>MONTH(A2346)</f>
        <v/>
      </c>
      <c r="I2346" s="179">
        <f>INDEX(mês[],Consolidado!H2346,2)</f>
        <v/>
      </c>
      <c r="J2346" s="179" t="inlineStr">
        <is>
          <t>SAFRA</t>
        </is>
      </c>
      <c r="K2346" s="179" t="inlineStr">
        <is>
          <t>A IDEAL</t>
        </is>
      </c>
    </row>
    <row r="2347" hidden="1" s="180">
      <c r="A2347" s="17" t="n">
        <v>45672</v>
      </c>
      <c r="B2347" s="179" t="inlineStr">
        <is>
          <t>RENDIMENTO APLICAÇÃO - Origens Financeiras (100,00%);</t>
        </is>
      </c>
      <c r="C2347" s="8" t="n">
        <v>2.25</v>
      </c>
      <c r="E2347" s="8" t="n">
        <v>145839.28</v>
      </c>
      <c r="F2347" s="213" t="inlineStr">
        <is>
          <t>Juros Recebidos</t>
        </is>
      </c>
      <c r="G2347" s="172">
        <f>YEAR(A2347)</f>
        <v/>
      </c>
      <c r="H2347" s="214">
        <f>MONTH(A2347)</f>
        <v/>
      </c>
      <c r="I2347" s="179">
        <f>INDEX(mês[],Consolidado!H2347,2)</f>
        <v/>
      </c>
      <c r="J2347" s="179" t="inlineStr">
        <is>
          <t>SAFRA</t>
        </is>
      </c>
      <c r="K2347" s="179" t="inlineStr">
        <is>
          <t>A IDEAL</t>
        </is>
      </c>
    </row>
    <row r="2348" hidden="1" s="180">
      <c r="A2348" s="17" t="n">
        <v>45673</v>
      </c>
      <c r="B2348" s="179" t="inlineStr">
        <is>
          <t>RENDIMENTO APLICAÇÃO  - Origens Financeiras (100,00%);</t>
        </is>
      </c>
      <c r="C2348" s="8" t="n">
        <v>2.24</v>
      </c>
      <c r="E2348" s="8" t="n">
        <v>145841.52</v>
      </c>
      <c r="F2348" s="213" t="inlineStr">
        <is>
          <t>Juros Recebidos</t>
        </is>
      </c>
      <c r="G2348" s="172">
        <f>YEAR(A2348)</f>
        <v/>
      </c>
      <c r="H2348" s="214">
        <f>MONTH(A2348)</f>
        <v/>
      </c>
      <c r="I2348" s="179">
        <f>INDEX(mês[],Consolidado!H2348,2)</f>
        <v/>
      </c>
      <c r="J2348" s="179" t="inlineStr">
        <is>
          <t>SAFRA</t>
        </is>
      </c>
      <c r="K2348" s="179" t="inlineStr">
        <is>
          <t>A IDEAL</t>
        </is>
      </c>
    </row>
    <row r="2349" hidden="1" s="180">
      <c r="A2349" s="17" t="n">
        <v>45674</v>
      </c>
      <c r="B2349" s="179" t="inlineStr">
        <is>
          <t>RENDIMENTO APLICAÇÃO  - Origens Financeiras (100,00%);</t>
        </is>
      </c>
      <c r="C2349" s="8" t="n">
        <v>2.28</v>
      </c>
      <c r="E2349" s="8" t="n">
        <v>145843.8</v>
      </c>
      <c r="F2349" s="213" t="inlineStr">
        <is>
          <t>Juros Recebidos</t>
        </is>
      </c>
      <c r="G2349" s="172">
        <f>YEAR(A2349)</f>
        <v/>
      </c>
      <c r="H2349" s="214">
        <f>MONTH(A2349)</f>
        <v/>
      </c>
      <c r="I2349" s="179">
        <f>INDEX(mês[],Consolidado!H2349,2)</f>
        <v/>
      </c>
      <c r="J2349" s="179" t="inlineStr">
        <is>
          <t>SAFRA</t>
        </is>
      </c>
      <c r="K2349" s="179" t="inlineStr">
        <is>
          <t>A IDEAL</t>
        </is>
      </c>
    </row>
    <row r="2350" hidden="1" s="180">
      <c r="A2350" s="17" t="n">
        <v>45677</v>
      </c>
      <c r="B2350" s="179" t="inlineStr">
        <is>
          <t>TRANSFERENCIA ENTRE BANCOS ITAÚ X SAFRA - Transferência entre Bancos (100,00%);</t>
        </is>
      </c>
      <c r="C2350" s="8" t="n">
        <v>3569.4</v>
      </c>
      <c r="E2350" s="8" t="n">
        <v>149413.2</v>
      </c>
      <c r="F2350" s="213" t="inlineStr">
        <is>
          <t>Transferência Recebida</t>
        </is>
      </c>
      <c r="G2350" s="172">
        <f>YEAR(A2350)</f>
        <v/>
      </c>
      <c r="H2350" s="214">
        <f>MONTH(A2350)</f>
        <v/>
      </c>
      <c r="I2350" s="179">
        <f>INDEX(mês[],Consolidado!H2350,2)</f>
        <v/>
      </c>
      <c r="J2350" s="179" t="inlineStr">
        <is>
          <t>SAFRA</t>
        </is>
      </c>
      <c r="K2350" s="179" t="inlineStr">
        <is>
          <t>A IDEAL</t>
        </is>
      </c>
    </row>
    <row r="2351" hidden="1" s="180">
      <c r="A2351" s="17" t="n">
        <v>45677</v>
      </c>
      <c r="B2351" s="179" t="inlineStr">
        <is>
          <t>RENDIMENTO APLICAÇÃO  - Origens Financeiras (100,00%);</t>
        </is>
      </c>
      <c r="C2351" s="8" t="n">
        <v>2.23</v>
      </c>
      <c r="E2351" s="8" t="n">
        <v>149415.43</v>
      </c>
      <c r="F2351" s="213" t="inlineStr">
        <is>
          <t>Juros Recebidos</t>
        </is>
      </c>
      <c r="G2351" s="172">
        <f>YEAR(A2351)</f>
        <v/>
      </c>
      <c r="H2351" s="214">
        <f>MONTH(A2351)</f>
        <v/>
      </c>
      <c r="I2351" s="179">
        <f>INDEX(mês[],Consolidado!H2351,2)</f>
        <v/>
      </c>
      <c r="J2351" s="179" t="inlineStr">
        <is>
          <t>SAFRA</t>
        </is>
      </c>
      <c r="K2351" s="179" t="inlineStr">
        <is>
          <t>A IDEAL</t>
        </is>
      </c>
    </row>
    <row r="2352" hidden="1" s="180">
      <c r="A2352" s="17" t="n">
        <v>45678</v>
      </c>
      <c r="B2352" s="179" t="inlineStr">
        <is>
          <t>TRANSFERÊNCIA ENTRE BANCO ITAÚ X SAFRA - Transferência entre Bancos (100,00%);</t>
        </is>
      </c>
      <c r="C2352" s="8" t="n">
        <v>20069.43</v>
      </c>
      <c r="E2352" s="8" t="n">
        <v>169484.86</v>
      </c>
      <c r="F2352" s="213" t="inlineStr">
        <is>
          <t>Transferência Recebida</t>
        </is>
      </c>
      <c r="G2352" s="172">
        <f>YEAR(A2352)</f>
        <v/>
      </c>
      <c r="H2352" s="214">
        <f>MONTH(A2352)</f>
        <v/>
      </c>
      <c r="I2352" s="179">
        <f>INDEX(mês[],Consolidado!H2352,2)</f>
        <v/>
      </c>
      <c r="J2352" s="179" t="inlineStr">
        <is>
          <t>SAFRA</t>
        </is>
      </c>
      <c r="K2352" s="179" t="inlineStr">
        <is>
          <t>A IDEAL</t>
        </is>
      </c>
    </row>
    <row r="2353" hidden="1" s="180">
      <c r="A2353" s="17" t="n">
        <v>45678</v>
      </c>
      <c r="B2353" s="179" t="inlineStr">
        <is>
          <t>RENDIMENTO APLICAÇÃO  - Origens Financeiras (100,00%);</t>
        </is>
      </c>
      <c r="C2353" s="8" t="n">
        <v>2.25</v>
      </c>
      <c r="E2353" s="8" t="n">
        <v>169487.11</v>
      </c>
      <c r="F2353" s="213" t="inlineStr">
        <is>
          <t>Juros Recebidos</t>
        </is>
      </c>
      <c r="G2353" s="172">
        <f>YEAR(A2353)</f>
        <v/>
      </c>
      <c r="H2353" s="214">
        <f>MONTH(A2353)</f>
        <v/>
      </c>
      <c r="I2353" s="179">
        <f>INDEX(mês[],Consolidado!H2353,2)</f>
        <v/>
      </c>
      <c r="J2353" s="179" t="inlineStr">
        <is>
          <t>SAFRA</t>
        </is>
      </c>
      <c r="K2353" s="179" t="inlineStr">
        <is>
          <t>A IDEAL</t>
        </is>
      </c>
    </row>
    <row r="2354" hidden="1" s="180">
      <c r="A2354" s="17" t="n">
        <v>45679</v>
      </c>
      <c r="B2354" s="179" t="inlineStr">
        <is>
          <t>RENDIMENTO APLICAÇÃO  - Origens Financeiras (100,00%);</t>
        </is>
      </c>
      <c r="C2354" s="8" t="n">
        <v>2.26</v>
      </c>
      <c r="E2354" s="8" t="n">
        <v>169489.37</v>
      </c>
      <c r="F2354" s="213" t="inlineStr">
        <is>
          <t>Juros Recebidos</t>
        </is>
      </c>
      <c r="G2354" s="172">
        <f>YEAR(A2354)</f>
        <v/>
      </c>
      <c r="H2354" s="214">
        <f>MONTH(A2354)</f>
        <v/>
      </c>
      <c r="I2354" s="179">
        <f>INDEX(mês[],Consolidado!H2354,2)</f>
        <v/>
      </c>
      <c r="J2354" s="179" t="inlineStr">
        <is>
          <t>SAFRA</t>
        </is>
      </c>
      <c r="K2354" s="179" t="inlineStr">
        <is>
          <t>A IDEAL</t>
        </is>
      </c>
    </row>
    <row r="2355" hidden="1" s="180">
      <c r="A2355" s="17" t="n">
        <v>45680</v>
      </c>
      <c r="B2355" s="179" t="inlineStr">
        <is>
          <t>RENDIMENTO APLICAÇÃO  - Origens Financeiras (100,00%);</t>
        </is>
      </c>
      <c r="C2355" s="8" t="n">
        <v>2.23</v>
      </c>
      <c r="E2355" s="8" t="n">
        <v>169491.6</v>
      </c>
      <c r="F2355" s="213" t="inlineStr">
        <is>
          <t>Juros Recebidos</t>
        </is>
      </c>
      <c r="G2355" s="172">
        <f>YEAR(A2355)</f>
        <v/>
      </c>
      <c r="H2355" s="214">
        <f>MONTH(A2355)</f>
        <v/>
      </c>
      <c r="I2355" s="179">
        <f>INDEX(mês[],Consolidado!H2355,2)</f>
        <v/>
      </c>
      <c r="J2355" s="179" t="inlineStr">
        <is>
          <t>SAFRA</t>
        </is>
      </c>
      <c r="K2355" s="179" t="inlineStr">
        <is>
          <t>A IDEAL</t>
        </is>
      </c>
    </row>
    <row r="2356" hidden="1" s="180">
      <c r="A2356" s="17" t="n">
        <v>45681</v>
      </c>
      <c r="B2356" s="179" t="inlineStr">
        <is>
          <t>TRANSFERÊNCIA ENTRE BANCOS SAFRA X ITAÚ - Transferência entre Bancos (100,00%);</t>
        </is>
      </c>
      <c r="C2356" s="8" t="n"/>
      <c r="D2356" s="8" t="n">
        <v>88386.21000000001</v>
      </c>
      <c r="E2356" s="8" t="n">
        <v>81105.39</v>
      </c>
      <c r="F2356" s="213" t="inlineStr">
        <is>
          <t>Transferência Emitida</t>
        </is>
      </c>
      <c r="G2356" s="172">
        <f>YEAR(A2356)</f>
        <v/>
      </c>
      <c r="H2356" s="214">
        <f>MONTH(A2356)</f>
        <v/>
      </c>
      <c r="I2356" s="179">
        <f>INDEX(mês[],Consolidado!H2356,2)</f>
        <v/>
      </c>
      <c r="J2356" s="179" t="inlineStr">
        <is>
          <t>SAFRA</t>
        </is>
      </c>
      <c r="K2356" s="179" t="inlineStr">
        <is>
          <t>A IDEAL</t>
        </is>
      </c>
    </row>
    <row r="2357" hidden="1" s="180">
      <c r="A2357" s="17" t="n">
        <v>45681</v>
      </c>
      <c r="B2357" s="179" t="inlineStr">
        <is>
          <t>RENDIMENTO APLICAÇÃO - Origens Financeiras (100,00%);</t>
        </is>
      </c>
      <c r="C2357" s="8" t="n">
        <v>2.26</v>
      </c>
      <c r="E2357" s="8" t="n">
        <v>81107.64999999999</v>
      </c>
      <c r="F2357" s="213" t="inlineStr">
        <is>
          <t>Juros Recebidos</t>
        </is>
      </c>
      <c r="G2357" s="172">
        <f>YEAR(A2357)</f>
        <v/>
      </c>
      <c r="H2357" s="214">
        <f>MONTH(A2357)</f>
        <v/>
      </c>
      <c r="I2357" s="179">
        <f>INDEX(mês[],Consolidado!H2357,2)</f>
        <v/>
      </c>
      <c r="J2357" s="179" t="inlineStr">
        <is>
          <t>SAFRA</t>
        </is>
      </c>
      <c r="K2357" s="179" t="inlineStr">
        <is>
          <t>A IDEAL</t>
        </is>
      </c>
    </row>
    <row r="2358" hidden="1" s="180">
      <c r="A2358" s="17" t="n">
        <v>45684</v>
      </c>
      <c r="B2358" s="179" t="inlineStr">
        <is>
          <t>TRANSFERÊNCIA ENTRE BANCOS ITAÚ X SAFRA - Transferência entre Bancos (100,00%);</t>
        </is>
      </c>
      <c r="C2358" s="8" t="n">
        <v>11161.04</v>
      </c>
      <c r="E2358" s="8" t="n">
        <v>92268.69</v>
      </c>
      <c r="F2358" s="213" t="inlineStr">
        <is>
          <t>Transferência Recebida</t>
        </is>
      </c>
      <c r="G2358" s="172">
        <f>YEAR(A2358)</f>
        <v/>
      </c>
      <c r="H2358" s="214">
        <f>MONTH(A2358)</f>
        <v/>
      </c>
      <c r="I2358" s="179">
        <f>INDEX(mês[],Consolidado!H2358,2)</f>
        <v/>
      </c>
      <c r="J2358" s="179" t="inlineStr">
        <is>
          <t>SAFRA</t>
        </is>
      </c>
      <c r="K2358" s="179" t="inlineStr">
        <is>
          <t>A IDEAL</t>
        </is>
      </c>
    </row>
    <row r="2359" hidden="1" s="180">
      <c r="A2359" s="17" t="n">
        <v>45684</v>
      </c>
      <c r="B2359" s="179" t="inlineStr">
        <is>
          <t>RENDIMENTO APLICAÇÃO  - Origens Financeiras (100,00%);</t>
        </is>
      </c>
      <c r="C2359" s="8" t="n">
        <v>2.25</v>
      </c>
      <c r="E2359" s="8" t="n">
        <v>92270.94</v>
      </c>
      <c r="F2359" s="213" t="inlineStr">
        <is>
          <t>Juros Recebidos</t>
        </is>
      </c>
      <c r="G2359" s="172">
        <f>YEAR(A2359)</f>
        <v/>
      </c>
      <c r="H2359" s="214">
        <f>MONTH(A2359)</f>
        <v/>
      </c>
      <c r="I2359" s="179">
        <f>INDEX(mês[],Consolidado!H2359,2)</f>
        <v/>
      </c>
      <c r="J2359" s="179" t="inlineStr">
        <is>
          <t>SAFRA</t>
        </is>
      </c>
      <c r="K2359" s="179" t="inlineStr">
        <is>
          <t>A IDEAL</t>
        </is>
      </c>
    </row>
    <row r="2360" hidden="1" s="180">
      <c r="A2360" s="17" t="n">
        <v>45685</v>
      </c>
      <c r="B2360" s="179" t="inlineStr">
        <is>
          <t>RENDIMENTO APLICAÇÃO  - Origens Financeiras (100,00%);</t>
        </is>
      </c>
      <c r="C2360" s="8" t="n">
        <v>2.24</v>
      </c>
      <c r="E2360" s="8" t="n">
        <v>92273.18000000001</v>
      </c>
      <c r="F2360" s="213" t="inlineStr">
        <is>
          <t>Juros Recebidos</t>
        </is>
      </c>
      <c r="G2360" s="172">
        <f>YEAR(A2360)</f>
        <v/>
      </c>
      <c r="H2360" s="214">
        <f>MONTH(A2360)</f>
        <v/>
      </c>
      <c r="I2360" s="179">
        <f>INDEX(mês[],Consolidado!H2360,2)</f>
        <v/>
      </c>
      <c r="J2360" s="179" t="inlineStr">
        <is>
          <t>SAFRA</t>
        </is>
      </c>
      <c r="K2360" s="179" t="inlineStr">
        <is>
          <t>A IDEAL</t>
        </is>
      </c>
    </row>
    <row r="2361" hidden="1" s="180">
      <c r="A2361" s="17" t="n">
        <v>45686</v>
      </c>
      <c r="B2361" s="179" t="inlineStr">
        <is>
          <t>RENDIMENTO APLICAÇÃO  - Origens Financeiras (100,00%);</t>
        </is>
      </c>
      <c r="C2361" s="8" t="n">
        <v>2.26</v>
      </c>
      <c r="E2361" s="8" t="n">
        <v>92275.44</v>
      </c>
      <c r="F2361" s="213" t="inlineStr">
        <is>
          <t>Juros Recebidos</t>
        </is>
      </c>
      <c r="G2361" s="172">
        <f>YEAR(A2361)</f>
        <v/>
      </c>
      <c r="H2361" s="214">
        <f>MONTH(A2361)</f>
        <v/>
      </c>
      <c r="I2361" s="179">
        <f>INDEX(mês[],Consolidado!H2361,2)</f>
        <v/>
      </c>
      <c r="J2361" s="179" t="inlineStr">
        <is>
          <t>SAFRA</t>
        </is>
      </c>
      <c r="K2361" s="179" t="inlineStr">
        <is>
          <t>A IDEAL</t>
        </is>
      </c>
    </row>
    <row r="2362" hidden="1" s="180">
      <c r="A2362" s="17" t="n">
        <v>45687</v>
      </c>
      <c r="B2362" s="179" t="inlineStr">
        <is>
          <t>RENDIMENTOS APLICAÇÃO - Origens Financeiras (100,00%);</t>
        </is>
      </c>
      <c r="C2362" s="8" t="n">
        <v>64.51000000000001</v>
      </c>
      <c r="E2362" s="8" t="n">
        <v>92339.95</v>
      </c>
      <c r="F2362" s="213" t="inlineStr">
        <is>
          <t>Juros Recebidos</t>
        </is>
      </c>
      <c r="G2362" s="172">
        <f>YEAR(A2362)</f>
        <v/>
      </c>
      <c r="H2362" s="214">
        <f>MONTH(A2362)</f>
        <v/>
      </c>
      <c r="I2362" s="179">
        <f>INDEX(mês[],Consolidado!H2362,2)</f>
        <v/>
      </c>
      <c r="J2362" s="179" t="inlineStr">
        <is>
          <t>SAFRA</t>
        </is>
      </c>
      <c r="K2362" s="179" t="inlineStr">
        <is>
          <t>A IDEAL</t>
        </is>
      </c>
    </row>
    <row r="2363" hidden="1" s="180">
      <c r="A2363" s="17" t="n">
        <v>45688</v>
      </c>
      <c r="B2363" s="179" t="inlineStr">
        <is>
          <t>TRANSFERÊNCIA ENTRE BANCOS SAFRA X ITAÚ - Transferência entre Bancos (100,00%);</t>
        </is>
      </c>
      <c r="C2363" s="8" t="n"/>
      <c r="D2363" s="8" t="n">
        <v>90000</v>
      </c>
      <c r="E2363" s="8" t="n">
        <v>2339.949999999997</v>
      </c>
      <c r="F2363" s="213" t="inlineStr">
        <is>
          <t>Transferência Emitida</t>
        </is>
      </c>
      <c r="G2363" s="172">
        <f>YEAR(A2363)</f>
        <v/>
      </c>
      <c r="H2363" s="214">
        <f>MONTH(A2363)</f>
        <v/>
      </c>
      <c r="I2363" s="179">
        <f>INDEX(mês[],Consolidado!H2363,2)</f>
        <v/>
      </c>
      <c r="J2363" s="179" t="inlineStr">
        <is>
          <t>SAFRA</t>
        </is>
      </c>
      <c r="K2363" s="179" t="inlineStr">
        <is>
          <t>A IDEAL</t>
        </is>
      </c>
    </row>
    <row r="2364" hidden="1" s="180">
      <c r="A2364" s="17" t="n">
        <v>45688</v>
      </c>
      <c r="B2364" s="179" t="inlineStr">
        <is>
          <t>RENDIMENTO APLICAÇÃ  - Origens Financeiras (100,00%);</t>
        </is>
      </c>
      <c r="C2364" s="8" t="n">
        <v>55.63</v>
      </c>
      <c r="E2364" s="8" t="n">
        <v>2395.579999999997</v>
      </c>
      <c r="F2364" s="213" t="inlineStr">
        <is>
          <t>Juros Recebidos</t>
        </is>
      </c>
      <c r="G2364" s="172">
        <f>YEAR(A2364)</f>
        <v/>
      </c>
      <c r="H2364" s="214">
        <f>MONTH(A2364)</f>
        <v/>
      </c>
      <c r="I2364" s="179">
        <f>INDEX(mês[],Consolidado!H2364,2)</f>
        <v/>
      </c>
      <c r="J2364" s="179" t="inlineStr">
        <is>
          <t>SAFRA</t>
        </is>
      </c>
      <c r="K2364" s="179" t="inlineStr">
        <is>
          <t>A IDEAL</t>
        </is>
      </c>
    </row>
    <row r="2365" hidden="1" s="180">
      <c r="A2365" s="17" t="n">
        <v>45688</v>
      </c>
      <c r="B2365" s="179" t="inlineStr">
        <is>
          <t>Saldo Final SAFRA</t>
        </is>
      </c>
      <c r="C2365" s="8" t="n"/>
      <c r="D2365" s="8" t="n">
        <v>2395.579999999997</v>
      </c>
      <c r="E2365" s="8" t="n">
        <v>2395.579999999997</v>
      </c>
      <c r="F2365" s="213" t="inlineStr">
        <is>
          <t>Saldo Final Safra</t>
        </is>
      </c>
      <c r="G2365" s="172">
        <f>YEAR(A2365)</f>
        <v/>
      </c>
      <c r="H2365" s="214">
        <f>MONTH(A2365)</f>
        <v/>
      </c>
      <c r="I2365" s="179">
        <f>INDEX(mês[],Consolidado!H2365,2)</f>
        <v/>
      </c>
      <c r="J2365" s="179" t="inlineStr">
        <is>
          <t>SAFRA</t>
        </is>
      </c>
      <c r="K2365" s="179" t="inlineStr">
        <is>
          <t>A IDEAL</t>
        </is>
      </c>
    </row>
    <row r="2366" hidden="1" s="180">
      <c r="A2366" s="17" t="n">
        <v>45691</v>
      </c>
      <c r="B2366" s="179" t="inlineStr">
        <is>
          <t>RENDIMENTO APLICAÇÃO  - Origens Financeiras (100,00%);</t>
        </is>
      </c>
      <c r="C2366" s="8" t="n">
        <v>2.14</v>
      </c>
      <c r="E2366" s="8" t="n">
        <v>2397.719999999997</v>
      </c>
      <c r="F2366" s="213" t="inlineStr">
        <is>
          <t>Juros Recebidos</t>
        </is>
      </c>
      <c r="G2366" s="172">
        <f>YEAR(A2366)</f>
        <v/>
      </c>
      <c r="H2366" s="214">
        <f>MONTH(A2366)</f>
        <v/>
      </c>
      <c r="I2366" s="179">
        <f>INDEX(mês[],Consolidado!H2366,2)</f>
        <v/>
      </c>
      <c r="J2366" s="179" t="inlineStr">
        <is>
          <t>SAFRA</t>
        </is>
      </c>
      <c r="K2366" s="179" t="inlineStr">
        <is>
          <t>A IDEAL</t>
        </is>
      </c>
    </row>
    <row r="2367" hidden="1" s="180">
      <c r="A2367" s="17" t="n">
        <v>45692</v>
      </c>
      <c r="B2367" s="179" t="inlineStr">
        <is>
          <t>TRANSFERÊNCIA ENTRE BANCOS ITAÚ X SAFRA - Transferência entre Bancos (100,00%);</t>
        </is>
      </c>
      <c r="C2367" s="8" t="n">
        <v>12814.65</v>
      </c>
      <c r="E2367" s="8" t="n">
        <v>15212.37</v>
      </c>
      <c r="F2367" s="213" t="inlineStr">
        <is>
          <t>Transferência Recebida</t>
        </is>
      </c>
      <c r="G2367" s="172">
        <f>YEAR(A2367)</f>
        <v/>
      </c>
      <c r="H2367" s="214">
        <f>MONTH(A2367)</f>
        <v/>
      </c>
      <c r="I2367" s="179">
        <f>INDEX(mês[],Consolidado!H2367,2)</f>
        <v/>
      </c>
      <c r="J2367" s="179" t="inlineStr">
        <is>
          <t>SAFRA</t>
        </is>
      </c>
      <c r="K2367" s="179" t="inlineStr">
        <is>
          <t>A IDEAL</t>
        </is>
      </c>
    </row>
    <row r="2368" hidden="1" s="180">
      <c r="A2368" s="17" t="n">
        <v>45692</v>
      </c>
      <c r="B2368" s="179" t="inlineStr">
        <is>
          <t>RENDIMENTO APLICAÇÃO  - Origens Financeiras (100,00%);</t>
        </is>
      </c>
      <c r="C2368" s="8" t="n">
        <v>1.37</v>
      </c>
      <c r="E2368" s="8" t="n">
        <v>15213.74</v>
      </c>
      <c r="F2368" s="213" t="inlineStr">
        <is>
          <t>Juros Recebidos</t>
        </is>
      </c>
      <c r="G2368" s="172">
        <f>YEAR(A2368)</f>
        <v/>
      </c>
      <c r="H2368" s="214">
        <f>MONTH(A2368)</f>
        <v/>
      </c>
      <c r="I2368" s="179">
        <f>INDEX(mês[],Consolidado!H2368,2)</f>
        <v/>
      </c>
      <c r="J2368" s="179" t="inlineStr">
        <is>
          <t>SAFRA</t>
        </is>
      </c>
      <c r="K2368" s="179" t="inlineStr">
        <is>
          <t>A IDEAL</t>
        </is>
      </c>
    </row>
    <row r="2369" hidden="1" s="180">
      <c r="A2369" s="17" t="n">
        <v>45693</v>
      </c>
      <c r="B2369" s="179" t="inlineStr">
        <is>
          <t>TRANSFERENCIA ENTRE BANCOS ITAÚ X SAFRA - Transferência entre Bancos (100,00%);</t>
        </is>
      </c>
      <c r="C2369" s="8" t="n">
        <v>4334.84</v>
      </c>
      <c r="E2369" s="8" t="n">
        <v>19548.58</v>
      </c>
      <c r="F2369" s="213" t="inlineStr">
        <is>
          <t>Transferência Recebida</t>
        </is>
      </c>
      <c r="G2369" s="172">
        <f>YEAR(A2369)</f>
        <v/>
      </c>
      <c r="H2369" s="214">
        <f>MONTH(A2369)</f>
        <v/>
      </c>
      <c r="I2369" s="179">
        <f>INDEX(mês[],Consolidado!H2369,2)</f>
        <v/>
      </c>
      <c r="J2369" s="179" t="inlineStr">
        <is>
          <t>SAFRA</t>
        </is>
      </c>
      <c r="K2369" s="179" t="inlineStr">
        <is>
          <t>A IDEAL</t>
        </is>
      </c>
    </row>
    <row r="2370" hidden="1" s="180">
      <c r="A2370" s="17" t="n">
        <v>45693</v>
      </c>
      <c r="B2370" s="179" t="inlineStr">
        <is>
          <t>TARIFAS BANCARIAS - PACOTE PJ EMPRESAS 3 - TARIFAS BANCARIAS (100,00%);</t>
        </is>
      </c>
      <c r="C2370" s="8" t="n"/>
      <c r="D2370" s="8" t="n">
        <v>389</v>
      </c>
      <c r="E2370" s="8" t="n">
        <v>19159.58</v>
      </c>
      <c r="F2370" s="213" t="inlineStr">
        <is>
          <t>TARIFAS BANCARIAS</t>
        </is>
      </c>
      <c r="G2370" s="172">
        <f>YEAR(A2370)</f>
        <v/>
      </c>
      <c r="H2370" s="214">
        <f>MONTH(A2370)</f>
        <v/>
      </c>
      <c r="I2370" s="179">
        <f>INDEX(mês[],Consolidado!H2370,2)</f>
        <v/>
      </c>
      <c r="J2370" s="179" t="inlineStr">
        <is>
          <t>SAFRA</t>
        </is>
      </c>
      <c r="K2370" s="179" t="inlineStr">
        <is>
          <t>A IDEAL</t>
        </is>
      </c>
    </row>
    <row r="2371" hidden="1" s="180">
      <c r="A2371" s="17" t="n">
        <v>45693</v>
      </c>
      <c r="B2371" s="179" t="inlineStr">
        <is>
          <t>RENDIMENTO APLICAÇÃO  - Origens Financeiras (100,00%);</t>
        </is>
      </c>
      <c r="C2371" s="8" t="n">
        <v>0.12</v>
      </c>
      <c r="E2371" s="8" t="n">
        <v>19159.7</v>
      </c>
      <c r="F2371" s="213" t="inlineStr">
        <is>
          <t>Juros Recebidos</t>
        </is>
      </c>
      <c r="G2371" s="172">
        <f>YEAR(A2371)</f>
        <v/>
      </c>
      <c r="H2371" s="214">
        <f>MONTH(A2371)</f>
        <v/>
      </c>
      <c r="I2371" s="179">
        <f>INDEX(mês[],Consolidado!H2371,2)</f>
        <v/>
      </c>
      <c r="J2371" s="179" t="inlineStr">
        <is>
          <t>SAFRA</t>
        </is>
      </c>
      <c r="K2371" s="179" t="inlineStr">
        <is>
          <t>A IDEAL</t>
        </is>
      </c>
    </row>
    <row r="2372" hidden="1" s="180">
      <c r="A2372" s="17" t="n">
        <v>45694</v>
      </c>
      <c r="B2372" s="179" t="inlineStr">
        <is>
          <t>RENDIMENTO APLICAÇÃO  - Origens Financeiras (100,00%);</t>
        </is>
      </c>
      <c r="C2372" s="8" t="n">
        <v>0.13</v>
      </c>
      <c r="E2372" s="8" t="n">
        <v>19159.83</v>
      </c>
      <c r="F2372" s="213" t="inlineStr">
        <is>
          <t>Juros Recebidos</t>
        </is>
      </c>
      <c r="G2372" s="172">
        <f>YEAR(A2372)</f>
        <v/>
      </c>
      <c r="H2372" s="214">
        <f>MONTH(A2372)</f>
        <v/>
      </c>
      <c r="I2372" s="179">
        <f>INDEX(mês[],Consolidado!H2372,2)</f>
        <v/>
      </c>
      <c r="J2372" s="179" t="inlineStr">
        <is>
          <t>SAFRA</t>
        </is>
      </c>
      <c r="K2372" s="179" t="inlineStr">
        <is>
          <t>A IDEAL</t>
        </is>
      </c>
    </row>
    <row r="2373" hidden="1" s="180">
      <c r="A2373" s="17" t="n">
        <v>45695</v>
      </c>
      <c r="B2373" s="179" t="inlineStr">
        <is>
          <t>RENDIMENTO APLICAÇÃO - Origens Financeiras (100,00%);</t>
        </is>
      </c>
      <c r="C2373" s="8" t="n">
        <v>0.11</v>
      </c>
      <c r="E2373" s="8" t="n">
        <v>19159.94</v>
      </c>
      <c r="F2373" s="213" t="inlineStr">
        <is>
          <t>Juros Recebidos</t>
        </is>
      </c>
      <c r="G2373" s="172">
        <f>YEAR(A2373)</f>
        <v/>
      </c>
      <c r="H2373" s="214">
        <f>MONTH(A2373)</f>
        <v/>
      </c>
      <c r="I2373" s="179">
        <f>INDEX(mês[],Consolidado!H2373,2)</f>
        <v/>
      </c>
      <c r="J2373" s="179" t="inlineStr">
        <is>
          <t>SAFRA</t>
        </is>
      </c>
      <c r="K2373" s="179" t="inlineStr">
        <is>
          <t>A IDEAL</t>
        </is>
      </c>
    </row>
    <row r="2374" hidden="1" s="180">
      <c r="A2374" s="17" t="n">
        <v>45698</v>
      </c>
      <c r="B2374" s="179" t="inlineStr">
        <is>
          <t>RENDIMENTO APLICAÇÃO  - Origens Financeiras (100,00%);</t>
        </is>
      </c>
      <c r="C2374" s="8" t="n">
        <v>0.11</v>
      </c>
      <c r="E2374" s="8" t="n">
        <v>19160.05</v>
      </c>
      <c r="F2374" s="213" t="inlineStr">
        <is>
          <t>Juros Recebidos</t>
        </is>
      </c>
      <c r="G2374" s="172">
        <f>YEAR(A2374)</f>
        <v/>
      </c>
      <c r="H2374" s="214">
        <f>MONTH(A2374)</f>
        <v/>
      </c>
      <c r="I2374" s="179">
        <f>INDEX(mês[],Consolidado!H2374,2)</f>
        <v/>
      </c>
      <c r="J2374" s="179" t="inlineStr">
        <is>
          <t>SAFRA</t>
        </is>
      </c>
      <c r="K2374" s="179" t="inlineStr">
        <is>
          <t>A IDEAL</t>
        </is>
      </c>
    </row>
    <row r="2375" hidden="1" s="180">
      <c r="A2375" s="17" t="n">
        <v>45699</v>
      </c>
      <c r="B2375" s="179" t="inlineStr">
        <is>
          <t>RENDIMENTO APLICAÇÃO - Origens Financeiras (100,00%);</t>
        </is>
      </c>
      <c r="C2375" s="8" t="n">
        <v>0.13</v>
      </c>
      <c r="E2375" s="8" t="n">
        <v>19160.18</v>
      </c>
      <c r="F2375" s="213" t="inlineStr">
        <is>
          <t>Juros Recebidos</t>
        </is>
      </c>
      <c r="G2375" s="172">
        <f>YEAR(A2375)</f>
        <v/>
      </c>
      <c r="H2375" s="214">
        <f>MONTH(A2375)</f>
        <v/>
      </c>
      <c r="I2375" s="179">
        <f>INDEX(mês[],Consolidado!H2375,2)</f>
        <v/>
      </c>
      <c r="J2375" s="179" t="inlineStr">
        <is>
          <t>SAFRA</t>
        </is>
      </c>
      <c r="K2375" s="179" t="inlineStr">
        <is>
          <t>A IDEAL</t>
        </is>
      </c>
    </row>
    <row r="2376" hidden="1" s="180">
      <c r="A2376" s="17" t="n">
        <v>45700</v>
      </c>
      <c r="B2376" s="179" t="inlineStr">
        <is>
          <t>RENDIMENTO APLICAÇÃO - Origens Financeiras (100,00%);</t>
        </is>
      </c>
      <c r="C2376" s="8" t="n">
        <v>0.13</v>
      </c>
      <c r="E2376" s="8" t="n">
        <v>19160.31</v>
      </c>
      <c r="F2376" s="213" t="inlineStr">
        <is>
          <t>Juros Recebidos</t>
        </is>
      </c>
      <c r="G2376" s="172">
        <f>YEAR(A2376)</f>
        <v/>
      </c>
      <c r="H2376" s="214">
        <f>MONTH(A2376)</f>
        <v/>
      </c>
      <c r="I2376" s="179">
        <f>INDEX(mês[],Consolidado!H2376,2)</f>
        <v/>
      </c>
      <c r="J2376" s="179" t="inlineStr">
        <is>
          <t>SAFRA</t>
        </is>
      </c>
      <c r="K2376" s="179" t="inlineStr">
        <is>
          <t>A IDEAL</t>
        </is>
      </c>
    </row>
    <row r="2377" hidden="1" s="180">
      <c r="A2377" s="17" t="n">
        <v>45701</v>
      </c>
      <c r="B2377" s="179" t="inlineStr">
        <is>
          <t>RENDIMENTO APLICAÇÃO - Origens Financeiras (100,00%);</t>
        </is>
      </c>
      <c r="C2377" s="8" t="n">
        <v>0.13</v>
      </c>
      <c r="E2377" s="8" t="n">
        <v>19160.44</v>
      </c>
      <c r="F2377" s="213" t="inlineStr">
        <is>
          <t>Juros Recebidos</t>
        </is>
      </c>
      <c r="G2377" s="172">
        <f>YEAR(A2377)</f>
        <v/>
      </c>
      <c r="H2377" s="214">
        <f>MONTH(A2377)</f>
        <v/>
      </c>
      <c r="I2377" s="179">
        <f>INDEX(mês[],Consolidado!H2377,2)</f>
        <v/>
      </c>
      <c r="J2377" s="179" t="inlineStr">
        <is>
          <t>SAFRA</t>
        </is>
      </c>
      <c r="K2377" s="179" t="inlineStr">
        <is>
          <t>A IDEAL</t>
        </is>
      </c>
    </row>
    <row r="2378" hidden="1" s="180">
      <c r="A2378" s="17" t="n">
        <v>45702</v>
      </c>
      <c r="B2378" s="179" t="inlineStr">
        <is>
          <t>RENDIMENTO APLICAÇÃO  - Origens Financeiras (100,00%);</t>
        </is>
      </c>
      <c r="C2378" s="8" t="n">
        <v>0.12</v>
      </c>
      <c r="E2378" s="8" t="n">
        <v>19160.56</v>
      </c>
      <c r="F2378" s="213" t="inlineStr">
        <is>
          <t>Juros Recebidos</t>
        </is>
      </c>
      <c r="G2378" s="172">
        <f>YEAR(A2378)</f>
        <v/>
      </c>
      <c r="H2378" s="214">
        <f>MONTH(A2378)</f>
        <v/>
      </c>
      <c r="I2378" s="179">
        <f>INDEX(mês[],Consolidado!H2378,2)</f>
        <v/>
      </c>
      <c r="J2378" s="179" t="inlineStr">
        <is>
          <t>SAFRA</t>
        </is>
      </c>
      <c r="K2378" s="179" t="inlineStr">
        <is>
          <t>A IDEAL</t>
        </is>
      </c>
    </row>
    <row r="2379" hidden="1" s="180">
      <c r="A2379" s="17" t="n">
        <v>45705</v>
      </c>
      <c r="B2379" s="179" t="inlineStr">
        <is>
          <t>TRANSFERÊNCIA ENTRE BANCOS ITAÚ X SAFRA - Transferência entre Bancos (100,00%);</t>
        </is>
      </c>
      <c r="C2379" s="8" t="n">
        <v>20947.21</v>
      </c>
      <c r="E2379" s="8" t="n">
        <v>40107.77</v>
      </c>
      <c r="F2379" s="213" t="inlineStr">
        <is>
          <t>Transferência Recebida</t>
        </is>
      </c>
      <c r="G2379" s="172">
        <f>YEAR(A2379)</f>
        <v/>
      </c>
      <c r="H2379" s="214">
        <f>MONTH(A2379)</f>
        <v/>
      </c>
      <c r="I2379" s="179">
        <f>INDEX(mês[],Consolidado!H2379,2)</f>
        <v/>
      </c>
      <c r="J2379" s="179" t="inlineStr">
        <is>
          <t>SAFRA</t>
        </is>
      </c>
      <c r="K2379" s="179" t="inlineStr">
        <is>
          <t>A IDEAL</t>
        </is>
      </c>
    </row>
    <row r="2380" hidden="1" s="180">
      <c r="A2380" s="17" t="n">
        <v>45705</v>
      </c>
      <c r="B2380" s="179" t="inlineStr">
        <is>
          <t>TRANSFERÊNCIA ENTRE BANCOS CEF X SAFRA - Transferência entre Bancos (100,00%);</t>
        </is>
      </c>
      <c r="C2380" s="8" t="n">
        <v>103376.65</v>
      </c>
      <c r="E2380" s="8" t="n">
        <v>143484.42</v>
      </c>
      <c r="F2380" s="213" t="inlineStr">
        <is>
          <t>Transferência Recebida</t>
        </is>
      </c>
      <c r="G2380" s="172">
        <f>YEAR(A2380)</f>
        <v/>
      </c>
      <c r="H2380" s="214">
        <f>MONTH(A2380)</f>
        <v/>
      </c>
      <c r="I2380" s="179">
        <f>INDEX(mês[],Consolidado!H2380,2)</f>
        <v/>
      </c>
      <c r="J2380" s="179" t="inlineStr">
        <is>
          <t>SAFRA</t>
        </is>
      </c>
      <c r="K2380" s="179" t="inlineStr">
        <is>
          <t>A IDEAL</t>
        </is>
      </c>
    </row>
    <row r="2381" hidden="1" s="180">
      <c r="A2381" s="17" t="n">
        <v>45705</v>
      </c>
      <c r="B2381" s="179" t="inlineStr">
        <is>
          <t>TRANSFERÊNCIA ENTRE BANCOS ITAÚ X SAFRA - Transferência entre Bancos (100,00%);</t>
        </is>
      </c>
      <c r="C2381" s="8" t="n">
        <v>3865.22</v>
      </c>
      <c r="E2381" s="8" t="n">
        <v>147349.64</v>
      </c>
      <c r="F2381" s="213" t="inlineStr">
        <is>
          <t>Transferência Recebida</t>
        </is>
      </c>
      <c r="G2381" s="172">
        <f>YEAR(A2381)</f>
        <v/>
      </c>
      <c r="H2381" s="214">
        <f>MONTH(A2381)</f>
        <v/>
      </c>
      <c r="I2381" s="179">
        <f>INDEX(mês[],Consolidado!H2381,2)</f>
        <v/>
      </c>
      <c r="J2381" s="179" t="inlineStr">
        <is>
          <t>SAFRA</t>
        </is>
      </c>
      <c r="K2381" s="179" t="inlineStr">
        <is>
          <t>A IDEAL</t>
        </is>
      </c>
    </row>
    <row r="2382" hidden="1" s="180">
      <c r="A2382" s="17" t="n">
        <v>45705</v>
      </c>
      <c r="B2382" s="179" t="inlineStr">
        <is>
          <t>RENDIMENTO APLICAÇÃO - Origens Financeiras (100,00%);</t>
        </is>
      </c>
      <c r="C2382" s="8" t="n">
        <v>0.11</v>
      </c>
      <c r="E2382" s="8" t="n">
        <v>147349.75</v>
      </c>
      <c r="F2382" s="213" t="inlineStr">
        <is>
          <t>Juros Recebidos</t>
        </is>
      </c>
      <c r="G2382" s="172">
        <f>YEAR(A2382)</f>
        <v/>
      </c>
      <c r="H2382" s="214">
        <f>MONTH(A2382)</f>
        <v/>
      </c>
      <c r="I2382" s="179">
        <f>INDEX(mês[],Consolidado!H2382,2)</f>
        <v/>
      </c>
      <c r="J2382" s="179" t="inlineStr">
        <is>
          <t>SAFRA</t>
        </is>
      </c>
      <c r="K2382" s="179" t="inlineStr">
        <is>
          <t>A IDEAL</t>
        </is>
      </c>
    </row>
    <row r="2383" hidden="1" s="180">
      <c r="A2383" s="17" t="n">
        <v>45706</v>
      </c>
      <c r="B2383" s="179" t="inlineStr">
        <is>
          <t>TRANSFERÊNCIA ENTRE BANCOS ITAÚ X SAFRA - Transferência entre Bancos (100,00%);</t>
        </is>
      </c>
      <c r="C2383" s="8" t="n">
        <v>6758.06</v>
      </c>
      <c r="E2383" s="8" t="n">
        <v>154107.81</v>
      </c>
      <c r="F2383" s="213" t="inlineStr">
        <is>
          <t>Transferência Recebida</t>
        </is>
      </c>
      <c r="G2383" s="172">
        <f>YEAR(A2383)</f>
        <v/>
      </c>
      <c r="H2383" s="214">
        <f>MONTH(A2383)</f>
        <v/>
      </c>
      <c r="I2383" s="179">
        <f>INDEX(mês[],Consolidado!H2383,2)</f>
        <v/>
      </c>
      <c r="J2383" s="179" t="inlineStr">
        <is>
          <t>SAFRA</t>
        </is>
      </c>
      <c r="K2383" s="179" t="inlineStr">
        <is>
          <t>A IDEAL</t>
        </is>
      </c>
    </row>
    <row r="2384" hidden="1" s="180">
      <c r="A2384" s="17" t="n">
        <v>45706</v>
      </c>
      <c r="B2384" s="179" t="inlineStr">
        <is>
          <t>RENDIMENTO APLICAÇÃO  - Origens Financeiras (100,00%);</t>
        </is>
      </c>
      <c r="C2384" s="8" t="n">
        <v>0.12</v>
      </c>
      <c r="E2384" s="8" t="n">
        <v>154107.93</v>
      </c>
      <c r="F2384" s="213" t="inlineStr">
        <is>
          <t>Juros Recebidos</t>
        </is>
      </c>
      <c r="G2384" s="172">
        <f>YEAR(A2384)</f>
        <v/>
      </c>
      <c r="H2384" s="214">
        <f>MONTH(A2384)</f>
        <v/>
      </c>
      <c r="I2384" s="179">
        <f>INDEX(mês[],Consolidado!H2384,2)</f>
        <v/>
      </c>
      <c r="J2384" s="179" t="inlineStr">
        <is>
          <t>SAFRA</t>
        </is>
      </c>
      <c r="K2384" s="179" t="inlineStr">
        <is>
          <t>A IDEAL</t>
        </is>
      </c>
    </row>
    <row r="2385" hidden="1" s="180">
      <c r="A2385" s="17" t="n">
        <v>45707</v>
      </c>
      <c r="B2385" s="179" t="inlineStr">
        <is>
          <t>RENDIMENTO APLICAÇÃO - Origens Financeiras (100,00%);</t>
        </is>
      </c>
      <c r="C2385" s="8" t="n">
        <v>0.11</v>
      </c>
      <c r="E2385" s="8" t="n">
        <v>154108.0399999999</v>
      </c>
      <c r="F2385" s="213" t="inlineStr">
        <is>
          <t>Juros Recebidos</t>
        </is>
      </c>
      <c r="G2385" s="172">
        <f>YEAR(A2385)</f>
        <v/>
      </c>
      <c r="H2385" s="214">
        <f>MONTH(A2385)</f>
        <v/>
      </c>
      <c r="I2385" s="179">
        <f>INDEX(mês[],Consolidado!H2385,2)</f>
        <v/>
      </c>
      <c r="J2385" s="179" t="inlineStr">
        <is>
          <t>SAFRA</t>
        </is>
      </c>
      <c r="K2385" s="179" t="inlineStr">
        <is>
          <t>A IDEAL</t>
        </is>
      </c>
    </row>
    <row r="2386" hidden="1" s="180">
      <c r="A2386" s="17" t="n">
        <v>45708</v>
      </c>
      <c r="B2386" s="179" t="inlineStr">
        <is>
          <t>RENDIMENTO APLICAÇÃO - Origens Financeiras (100,00%);</t>
        </is>
      </c>
      <c r="C2386" s="8" t="n">
        <v>0.14</v>
      </c>
      <c r="E2386" s="8" t="n">
        <v>154108.18</v>
      </c>
      <c r="F2386" s="213" t="inlineStr">
        <is>
          <t>Juros Recebidos</t>
        </is>
      </c>
      <c r="G2386" s="172">
        <f>YEAR(A2386)</f>
        <v/>
      </c>
      <c r="H2386" s="214">
        <f>MONTH(A2386)</f>
        <v/>
      </c>
      <c r="I2386" s="179">
        <f>INDEX(mês[],Consolidado!H2386,2)</f>
        <v/>
      </c>
      <c r="J2386" s="179" t="inlineStr">
        <is>
          <t>SAFRA</t>
        </is>
      </c>
      <c r="K2386" s="179" t="inlineStr">
        <is>
          <t>A IDEAL</t>
        </is>
      </c>
    </row>
    <row r="2387" hidden="1" s="180">
      <c r="A2387" s="17" t="n">
        <v>45709</v>
      </c>
      <c r="B2387" s="179" t="inlineStr">
        <is>
          <t>RENDIMENTO APLICAÇÃO  - Origens Financeiras (100,00%);</t>
        </is>
      </c>
      <c r="C2387" s="8" t="n">
        <v>0.13</v>
      </c>
      <c r="E2387" s="8" t="n">
        <v>154108.31</v>
      </c>
      <c r="F2387" s="213" t="inlineStr">
        <is>
          <t>Juros Recebidos</t>
        </is>
      </c>
      <c r="G2387" s="172">
        <f>YEAR(A2387)</f>
        <v/>
      </c>
      <c r="H2387" s="214">
        <f>MONTH(A2387)</f>
        <v/>
      </c>
      <c r="I2387" s="179">
        <f>INDEX(mês[],Consolidado!H2387,2)</f>
        <v/>
      </c>
      <c r="J2387" s="179" t="inlineStr">
        <is>
          <t>SAFRA</t>
        </is>
      </c>
      <c r="K2387" s="179" t="inlineStr">
        <is>
          <t>A IDEAL</t>
        </is>
      </c>
    </row>
    <row r="2388" hidden="1" s="180">
      <c r="A2388" s="17" t="n">
        <v>45712</v>
      </c>
      <c r="B2388" s="179" t="inlineStr">
        <is>
          <t>RENDIMENTO APLICAÇÃO  - Origens Financeiras (100,00%);</t>
        </is>
      </c>
      <c r="C2388" s="8" t="n">
        <v>0.12</v>
      </c>
      <c r="E2388" s="8" t="n">
        <v>154108.43</v>
      </c>
      <c r="F2388" s="213" t="inlineStr">
        <is>
          <t>Juros Recebidos</t>
        </is>
      </c>
      <c r="G2388" s="172">
        <f>YEAR(A2388)</f>
        <v/>
      </c>
      <c r="H2388" s="214">
        <f>MONTH(A2388)</f>
        <v/>
      </c>
      <c r="I2388" s="179">
        <f>INDEX(mês[],Consolidado!H2388,2)</f>
        <v/>
      </c>
      <c r="J2388" s="179" t="inlineStr">
        <is>
          <t>SAFRA</t>
        </is>
      </c>
      <c r="K2388" s="179" t="inlineStr">
        <is>
          <t>A IDEAL</t>
        </is>
      </c>
    </row>
    <row r="2389" hidden="1" s="180">
      <c r="A2389" s="17" t="n">
        <v>45713</v>
      </c>
      <c r="B2389" s="179" t="inlineStr">
        <is>
          <t>TRANSFERÊNCIA ENTRE BANCOS SAFRA X ITAÚ - Transferência entre Bancos (100,00%);</t>
        </is>
      </c>
      <c r="C2389" s="8" t="n"/>
      <c r="D2389" s="8" t="n">
        <v>104499.81</v>
      </c>
      <c r="E2389" s="8" t="n">
        <v>49608.61999999997</v>
      </c>
      <c r="F2389" s="213" t="inlineStr">
        <is>
          <t>Transferência Emitida</t>
        </is>
      </c>
      <c r="G2389" s="172">
        <f>YEAR(A2389)</f>
        <v/>
      </c>
      <c r="H2389" s="214">
        <f>MONTH(A2389)</f>
        <v/>
      </c>
      <c r="I2389" s="179">
        <f>INDEX(mês[],Consolidado!H2389,2)</f>
        <v/>
      </c>
      <c r="J2389" s="179" t="inlineStr">
        <is>
          <t>SAFRA</t>
        </is>
      </c>
      <c r="K2389" s="179" t="inlineStr">
        <is>
          <t>A IDEAL</t>
        </is>
      </c>
    </row>
    <row r="2390" hidden="1" s="180">
      <c r="A2390" s="17" t="n">
        <v>45713</v>
      </c>
      <c r="B2390" s="179" t="inlineStr">
        <is>
          <t>RENDIMENTO APLICAÇÃO - Origens Financeiras (100,00%);</t>
        </is>
      </c>
      <c r="C2390" s="8" t="n">
        <v>0.12</v>
      </c>
      <c r="E2390" s="8" t="n">
        <v>49608.73999999997</v>
      </c>
      <c r="F2390" s="213" t="inlineStr">
        <is>
          <t>Juros Recebidos</t>
        </is>
      </c>
      <c r="G2390" s="172">
        <f>YEAR(A2390)</f>
        <v/>
      </c>
      <c r="H2390" s="214">
        <f>MONTH(A2390)</f>
        <v/>
      </c>
      <c r="I2390" s="179">
        <f>INDEX(mês[],Consolidado!H2390,2)</f>
        <v/>
      </c>
      <c r="J2390" s="179" t="inlineStr">
        <is>
          <t>SAFRA</t>
        </is>
      </c>
      <c r="K2390" s="179" t="inlineStr">
        <is>
          <t>A IDEAL</t>
        </is>
      </c>
    </row>
    <row r="2391" hidden="1" s="180">
      <c r="A2391" s="17" t="n">
        <v>45714</v>
      </c>
      <c r="B2391" s="179" t="inlineStr">
        <is>
          <t>TRANSFERÊNCIA ENTRE BANCOS ITAÚ X SAFRA - Transferência entre Bancos (100,00%);</t>
        </is>
      </c>
      <c r="C2391" s="8" t="n">
        <v>1337.6</v>
      </c>
      <c r="E2391" s="8" t="n">
        <v>50946.33999999997</v>
      </c>
      <c r="F2391" s="213" t="inlineStr">
        <is>
          <t>Transferência Recebida</t>
        </is>
      </c>
      <c r="G2391" s="172">
        <f>YEAR(A2391)</f>
        <v/>
      </c>
      <c r="H2391" s="214">
        <f>MONTH(A2391)</f>
        <v/>
      </c>
      <c r="I2391" s="179">
        <f>INDEX(mês[],Consolidado!H2391,2)</f>
        <v/>
      </c>
      <c r="J2391" s="179" t="inlineStr">
        <is>
          <t>SAFRA</t>
        </is>
      </c>
      <c r="K2391" s="179" t="inlineStr">
        <is>
          <t>A IDEAL</t>
        </is>
      </c>
    </row>
    <row r="2392" hidden="1" s="180">
      <c r="A2392" s="17" t="n">
        <v>45714</v>
      </c>
      <c r="B2392" s="179" t="inlineStr">
        <is>
          <t>RENDIMENTO APLICAÇÃO - Origens Financeiras (100,00%);</t>
        </is>
      </c>
      <c r="C2392" s="8" t="n">
        <v>0.12</v>
      </c>
      <c r="E2392" s="8" t="n">
        <v>50946.45999999997</v>
      </c>
      <c r="F2392" s="213" t="inlineStr">
        <is>
          <t>Juros Recebidos</t>
        </is>
      </c>
      <c r="G2392" s="172">
        <f>YEAR(A2392)</f>
        <v/>
      </c>
      <c r="H2392" s="214">
        <f>MONTH(A2392)</f>
        <v/>
      </c>
      <c r="I2392" s="179">
        <f>INDEX(mês[],Consolidado!H2392,2)</f>
        <v/>
      </c>
      <c r="J2392" s="179" t="inlineStr">
        <is>
          <t>SAFRA</t>
        </is>
      </c>
      <c r="K2392" s="179" t="inlineStr">
        <is>
          <t>A IDEAL</t>
        </is>
      </c>
    </row>
    <row r="2393" hidden="1" s="180">
      <c r="A2393" s="17" t="n">
        <v>45715</v>
      </c>
      <c r="B2393" s="179" t="inlineStr">
        <is>
          <t>RENDIMENTO APLICAÇÃO - Origens Financeiras (100,00%);</t>
        </is>
      </c>
      <c r="C2393" s="8" t="n">
        <v>0.11</v>
      </c>
      <c r="E2393" s="8" t="n">
        <v>50946.56999999997</v>
      </c>
      <c r="F2393" s="213" t="inlineStr">
        <is>
          <t>Juros Recebidos</t>
        </is>
      </c>
      <c r="G2393" s="172">
        <f>YEAR(A2393)</f>
        <v/>
      </c>
      <c r="H2393" s="214">
        <f>MONTH(A2393)</f>
        <v/>
      </c>
      <c r="I2393" s="179">
        <f>INDEX(mês[],Consolidado!H2393,2)</f>
        <v/>
      </c>
      <c r="J2393" s="179" t="inlineStr">
        <is>
          <t>SAFRA</t>
        </is>
      </c>
      <c r="K2393" s="179" t="inlineStr">
        <is>
          <t>A IDEAL</t>
        </is>
      </c>
    </row>
    <row r="2394" hidden="1" s="180">
      <c r="A2394" s="17" t="n">
        <v>45716</v>
      </c>
      <c r="B2394" s="179" t="inlineStr">
        <is>
          <t>TRANSFERÊNCIA ENTRE BANCOS CEF X SAFRA - Transferência entre Bancos (100,00%);</t>
        </is>
      </c>
      <c r="C2394" s="8" t="n">
        <v>19106.15</v>
      </c>
      <c r="E2394" s="8" t="n">
        <v>70052.71999999997</v>
      </c>
      <c r="F2394" s="213" t="inlineStr">
        <is>
          <t>Transferência Recebida</t>
        </is>
      </c>
      <c r="G2394" s="172">
        <f>YEAR(A2394)</f>
        <v/>
      </c>
      <c r="H2394" s="214">
        <f>MONTH(A2394)</f>
        <v/>
      </c>
      <c r="I2394" s="179">
        <f>INDEX(mês[],Consolidado!H2394,2)</f>
        <v/>
      </c>
      <c r="J2394" s="179" t="inlineStr">
        <is>
          <t>SAFRA</t>
        </is>
      </c>
      <c r="K2394" s="179" t="inlineStr">
        <is>
          <t>A IDEAL</t>
        </is>
      </c>
    </row>
    <row r="2395" hidden="1" s="180">
      <c r="A2395" s="17" t="n">
        <v>45716</v>
      </c>
      <c r="B2395" s="179" t="inlineStr">
        <is>
          <t>RENDIMENTO APLICAÇÃO  - Origens Financeiras (100,00%);</t>
        </is>
      </c>
      <c r="C2395" s="8" t="n">
        <v>0.12</v>
      </c>
      <c r="E2395" s="8" t="n">
        <v>70052.83999999997</v>
      </c>
      <c r="F2395" s="213" t="inlineStr">
        <is>
          <t>Juros Recebidos</t>
        </is>
      </c>
      <c r="G2395" s="172">
        <f>YEAR(A2395)</f>
        <v/>
      </c>
      <c r="H2395" s="214">
        <f>MONTH(A2395)</f>
        <v/>
      </c>
      <c r="I2395" s="179">
        <f>INDEX(mês[],Consolidado!H2395,2)</f>
        <v/>
      </c>
      <c r="J2395" s="179" t="inlineStr">
        <is>
          <t>SAFRA</t>
        </is>
      </c>
      <c r="K2395" s="179" t="inlineStr">
        <is>
          <t>A IDEAL</t>
        </is>
      </c>
    </row>
    <row r="2396" hidden="1" s="180">
      <c r="A2396" s="17" t="n">
        <v>45716</v>
      </c>
      <c r="B2396" s="179" t="inlineStr">
        <is>
          <t>Saldo Final SAFRA</t>
        </is>
      </c>
      <c r="C2396" s="8" t="n"/>
      <c r="D2396" s="8" t="n">
        <v>70052.83999999997</v>
      </c>
      <c r="E2396" s="8" t="n">
        <v>70052.83999999997</v>
      </c>
      <c r="F2396" s="213" t="inlineStr">
        <is>
          <t>Saldo Final Safra</t>
        </is>
      </c>
      <c r="G2396" s="172">
        <f>YEAR(A2396)</f>
        <v/>
      </c>
      <c r="H2396" s="214">
        <f>MONTH(A2396)</f>
        <v/>
      </c>
      <c r="I2396" s="179">
        <f>INDEX(mês[],Consolidado!H2396,2)</f>
        <v/>
      </c>
      <c r="J2396" s="179" t="inlineStr">
        <is>
          <t>SAFRA</t>
        </is>
      </c>
      <c r="K2396" s="179" t="inlineStr">
        <is>
          <t>A IDEAL</t>
        </is>
      </c>
    </row>
    <row r="2397" hidden="1" s="180">
      <c r="A2397" s="17" t="n">
        <v>45721</v>
      </c>
      <c r="B2397" s="179" t="inlineStr">
        <is>
          <t>RENDIMENTO APLICAÇÃO  - Origens Financeiras (100,00%);</t>
        </is>
      </c>
      <c r="C2397" s="8" t="n">
        <v>0.12</v>
      </c>
      <c r="E2397" s="8" t="n">
        <v>70052.95999999996</v>
      </c>
      <c r="F2397" s="213" t="inlineStr">
        <is>
          <t>Juros Recebidos</t>
        </is>
      </c>
      <c r="G2397" s="172">
        <f>YEAR(A2397)</f>
        <v/>
      </c>
      <c r="H2397" s="214">
        <f>MONTH(A2397)</f>
        <v/>
      </c>
      <c r="I2397" s="179">
        <f>INDEX(mês[],Consolidado!H2397,2)</f>
        <v/>
      </c>
      <c r="J2397" s="179" t="inlineStr">
        <is>
          <t>SAFRA</t>
        </is>
      </c>
      <c r="K2397" s="179" t="inlineStr">
        <is>
          <t>A IDEAL</t>
        </is>
      </c>
    </row>
    <row r="2398" hidden="1" s="180">
      <c r="A2398" s="17" t="n">
        <v>45722</v>
      </c>
      <c r="B2398" s="179" t="inlineStr">
        <is>
          <t>TRANSFERÊNCIA ENTRE BANCOS SAFRA X ITAÚ - Transferência entre Bancos (100,00%);</t>
        </is>
      </c>
      <c r="C2398" s="8" t="n"/>
      <c r="D2398" s="8" t="n">
        <v>70052.96000000001</v>
      </c>
      <c r="E2398" s="8" t="n">
        <v>0</v>
      </c>
      <c r="F2398" s="213" t="inlineStr">
        <is>
          <t>Transferência Emitida</t>
        </is>
      </c>
      <c r="G2398" s="172">
        <f>YEAR(A2398)</f>
        <v/>
      </c>
      <c r="H2398" s="214">
        <f>MONTH(A2398)</f>
        <v/>
      </c>
      <c r="I2398" s="179">
        <f>INDEX(mês[],Consolidado!H2398,2)</f>
        <v/>
      </c>
      <c r="J2398" s="179" t="inlineStr">
        <is>
          <t>SAFRA</t>
        </is>
      </c>
      <c r="K2398" s="179" t="inlineStr">
        <is>
          <t>A IDEAL</t>
        </is>
      </c>
    </row>
    <row r="2399" hidden="1" s="180">
      <c r="A2399" s="17" t="n">
        <v>45722</v>
      </c>
      <c r="B2399" s="179" t="inlineStr">
        <is>
          <t>TRANSFERÊNCIA ENTRE BANCOS ITAÚ X SAFRA - Transferência entre Bancos (100,00%);</t>
        </is>
      </c>
      <c r="C2399" s="8" t="n">
        <v>24809.22</v>
      </c>
      <c r="E2399" s="8" t="n">
        <v>24809.22</v>
      </c>
      <c r="F2399" s="213" t="inlineStr">
        <is>
          <t>Transferência Recebida</t>
        </is>
      </c>
      <c r="G2399" s="172">
        <f>YEAR(A2399)</f>
        <v/>
      </c>
      <c r="H2399" s="214">
        <f>MONTH(A2399)</f>
        <v/>
      </c>
      <c r="I2399" s="179">
        <f>INDEX(mês[],Consolidado!H2399,2)</f>
        <v/>
      </c>
      <c r="J2399" s="179" t="inlineStr">
        <is>
          <t>SAFRA</t>
        </is>
      </c>
      <c r="K2399" s="179" t="inlineStr">
        <is>
          <t>A IDEAL</t>
        </is>
      </c>
    </row>
    <row r="2400" hidden="1" s="180">
      <c r="A2400" s="17" t="n">
        <v>45722</v>
      </c>
      <c r="B2400" s="179" t="inlineStr">
        <is>
          <t>RENDIMENTO APLICAÇÃO  - Origens Financeiras (100,00%);</t>
        </is>
      </c>
      <c r="C2400" s="8" t="n">
        <v>0.13</v>
      </c>
      <c r="E2400" s="8" t="n">
        <v>24809.35</v>
      </c>
      <c r="F2400" s="213" t="inlineStr">
        <is>
          <t>Juros Recebidos</t>
        </is>
      </c>
      <c r="G2400" s="172">
        <f>YEAR(A2400)</f>
        <v/>
      </c>
      <c r="H2400" s="214">
        <f>MONTH(A2400)</f>
        <v/>
      </c>
      <c r="I2400" s="179">
        <f>INDEX(mês[],Consolidado!H2400,2)</f>
        <v/>
      </c>
      <c r="J2400" s="179" t="inlineStr">
        <is>
          <t>SAFRA</t>
        </is>
      </c>
      <c r="K2400" s="179" t="inlineStr">
        <is>
          <t>A IDEAL</t>
        </is>
      </c>
    </row>
    <row r="2401" hidden="1" s="180">
      <c r="A2401" s="17" t="n">
        <v>45723</v>
      </c>
      <c r="B2401" s="179" t="inlineStr">
        <is>
          <t>RENDIMENTO APLICAÇÃO - Origens Financeiras (100,00%);</t>
        </is>
      </c>
      <c r="C2401" s="8" t="n">
        <v>0.13</v>
      </c>
      <c r="E2401" s="8" t="n">
        <v>24809.48</v>
      </c>
      <c r="F2401" s="213" t="inlineStr">
        <is>
          <t>Juros Recebidos</t>
        </is>
      </c>
      <c r="G2401" s="172">
        <f>YEAR(A2401)</f>
        <v/>
      </c>
      <c r="H2401" s="214">
        <f>MONTH(A2401)</f>
        <v/>
      </c>
      <c r="I2401" s="179">
        <f>INDEX(mês[],Consolidado!H2401,2)</f>
        <v/>
      </c>
      <c r="J2401" s="179" t="inlineStr">
        <is>
          <t>SAFRA</t>
        </is>
      </c>
      <c r="K2401" s="179" t="inlineStr">
        <is>
          <t>A IDEAL</t>
        </is>
      </c>
    </row>
    <row r="2402" hidden="1" s="180">
      <c r="A2402" s="17" t="n">
        <v>45726</v>
      </c>
      <c r="B2402" s="179" t="inlineStr">
        <is>
          <t>TRANSFERÊNCIA ENTRE BANCOS CEF X SAFRA - Transferência entre Bancos (100,00%);</t>
        </is>
      </c>
      <c r="C2402" s="8" t="n">
        <v>11720.42</v>
      </c>
      <c r="E2402" s="8" t="n">
        <v>36529.9</v>
      </c>
      <c r="F2402" s="213" t="inlineStr">
        <is>
          <t>Transferência Recebida</t>
        </is>
      </c>
      <c r="G2402" s="172">
        <f>YEAR(A2402)</f>
        <v/>
      </c>
      <c r="H2402" s="214">
        <f>MONTH(A2402)</f>
        <v/>
      </c>
      <c r="I2402" s="179">
        <f>INDEX(mês[],Consolidado!H2402,2)</f>
        <v/>
      </c>
      <c r="J2402" s="179" t="inlineStr">
        <is>
          <t>SAFRA</t>
        </is>
      </c>
      <c r="K2402" s="179" t="inlineStr">
        <is>
          <t>A IDEAL</t>
        </is>
      </c>
    </row>
    <row r="2403" hidden="1" s="180">
      <c r="A2403" s="17" t="n">
        <v>45726</v>
      </c>
      <c r="B2403" s="179" t="inlineStr">
        <is>
          <t>TRANSFERÊNCIA ENTRE BANCOS ITAÚ X SAFRA - Transferência entre Bancos (100,00%);</t>
        </is>
      </c>
      <c r="C2403" s="8" t="n">
        <v>3184.37</v>
      </c>
      <c r="E2403" s="8" t="n">
        <v>39714.27</v>
      </c>
      <c r="F2403" s="213" t="inlineStr">
        <is>
          <t>Transferência Recebida</t>
        </is>
      </c>
      <c r="G2403" s="172">
        <f>YEAR(A2403)</f>
        <v/>
      </c>
      <c r="H2403" s="214">
        <f>MONTH(A2403)</f>
        <v/>
      </c>
      <c r="I2403" s="179">
        <f>INDEX(mês[],Consolidado!H2403,2)</f>
        <v/>
      </c>
      <c r="J2403" s="179" t="inlineStr">
        <is>
          <t>SAFRA</t>
        </is>
      </c>
      <c r="K2403" s="179" t="inlineStr">
        <is>
          <t>A IDEAL</t>
        </is>
      </c>
    </row>
    <row r="2404" hidden="1" s="180">
      <c r="A2404" s="17" t="n">
        <v>45726</v>
      </c>
      <c r="B2404" s="179" t="inlineStr">
        <is>
          <t>RENDIMENTO APLICAÇÃO  - Origens Financeiras (100,00%);</t>
        </is>
      </c>
      <c r="C2404" s="8" t="n">
        <v>0.12</v>
      </c>
      <c r="E2404" s="8" t="n">
        <v>39714.39000000001</v>
      </c>
      <c r="F2404" s="213" t="inlineStr">
        <is>
          <t>Juros Recebidos</t>
        </is>
      </c>
      <c r="G2404" s="172">
        <f>YEAR(A2404)</f>
        <v/>
      </c>
      <c r="H2404" s="214">
        <f>MONTH(A2404)</f>
        <v/>
      </c>
      <c r="I2404" s="179">
        <f>INDEX(mês[],Consolidado!H2404,2)</f>
        <v/>
      </c>
      <c r="J2404" s="179" t="inlineStr">
        <is>
          <t>SAFRA</t>
        </is>
      </c>
      <c r="K2404" s="179" t="inlineStr">
        <is>
          <t>A IDEAL</t>
        </is>
      </c>
    </row>
    <row r="2405" hidden="1" s="180">
      <c r="A2405" s="17" t="n">
        <v>45727</v>
      </c>
      <c r="B2405" s="179" t="inlineStr">
        <is>
          <t>TRANSFERÊNCIA ENTRE BANCOS CEF X SAFRA - Transferência entre Bancos (100,00%);</t>
        </is>
      </c>
      <c r="C2405" s="8" t="n">
        <v>1032.58</v>
      </c>
      <c r="E2405" s="8" t="n">
        <v>40746.97000000001</v>
      </c>
      <c r="F2405" s="213" t="inlineStr">
        <is>
          <t>Transferência Recebida</t>
        </is>
      </c>
      <c r="G2405" s="172">
        <f>YEAR(A2405)</f>
        <v/>
      </c>
      <c r="H2405" s="214">
        <f>MONTH(A2405)</f>
        <v/>
      </c>
      <c r="I2405" s="179">
        <f>INDEX(mês[],Consolidado!H2405,2)</f>
        <v/>
      </c>
      <c r="J2405" s="179" t="inlineStr">
        <is>
          <t>SAFRA</t>
        </is>
      </c>
      <c r="K2405" s="179" t="inlineStr">
        <is>
          <t>A IDEAL</t>
        </is>
      </c>
    </row>
    <row r="2406" hidden="1" s="180">
      <c r="A2406" s="17" t="n">
        <v>45727</v>
      </c>
      <c r="B2406" s="179" t="inlineStr">
        <is>
          <t>RENDIMENTO APLICAÇÃO  - Origens Financeiras (100,00%);</t>
        </is>
      </c>
      <c r="C2406" s="8" t="n">
        <v>0.12</v>
      </c>
      <c r="E2406" s="8" t="n">
        <v>40747.09000000001</v>
      </c>
      <c r="F2406" s="213" t="inlineStr">
        <is>
          <t>Juros Recebidos</t>
        </is>
      </c>
      <c r="G2406" s="172">
        <f>YEAR(A2406)</f>
        <v/>
      </c>
      <c r="H2406" s="214">
        <f>MONTH(A2406)</f>
        <v/>
      </c>
      <c r="I2406" s="179">
        <f>INDEX(mês[],Consolidado!H2406,2)</f>
        <v/>
      </c>
      <c r="J2406" s="179" t="inlineStr">
        <is>
          <t>SAFRA</t>
        </is>
      </c>
      <c r="K2406" s="179" t="inlineStr">
        <is>
          <t>A IDEAL</t>
        </is>
      </c>
    </row>
    <row r="2407" hidden="1" s="180">
      <c r="A2407" s="17" t="n">
        <v>45728</v>
      </c>
      <c r="B2407" s="179" t="inlineStr">
        <is>
          <t>TRANSFERÊNCIA ENTRE BANCOS ITAÚ X SAFRA - Transferência entre Bancos (100,00%);</t>
        </is>
      </c>
      <c r="C2407" s="8" t="n">
        <v>7363.8</v>
      </c>
      <c r="E2407" s="8" t="n">
        <v>48110.89000000001</v>
      </c>
      <c r="F2407" s="213" t="inlineStr">
        <is>
          <t>Transferência Recebida</t>
        </is>
      </c>
      <c r="G2407" s="172">
        <f>YEAR(A2407)</f>
        <v/>
      </c>
      <c r="H2407" s="214">
        <f>MONTH(A2407)</f>
        <v/>
      </c>
      <c r="I2407" s="179">
        <f>INDEX(mês[],Consolidado!H2407,2)</f>
        <v/>
      </c>
      <c r="J2407" s="179" t="inlineStr">
        <is>
          <t>SAFRA</t>
        </is>
      </c>
      <c r="K2407" s="179" t="inlineStr">
        <is>
          <t>A IDEAL</t>
        </is>
      </c>
    </row>
    <row r="2408" hidden="1" s="180">
      <c r="A2408" s="17" t="n">
        <v>45728</v>
      </c>
      <c r="B2408" s="179" t="inlineStr">
        <is>
          <t>PACOTE PJ EMPRESA 3 - TARIFAS BANCARIAS (100,00%);</t>
        </is>
      </c>
      <c r="C2408" s="8" t="n"/>
      <c r="D2408" s="8" t="n">
        <v>389</v>
      </c>
      <c r="E2408" s="8" t="n">
        <v>47721.89000000001</v>
      </c>
      <c r="F2408" s="213" t="inlineStr">
        <is>
          <t>TARIFAS BANCARIAS</t>
        </is>
      </c>
      <c r="G2408" s="172">
        <f>YEAR(A2408)</f>
        <v/>
      </c>
      <c r="H2408" s="214">
        <f>MONTH(A2408)</f>
        <v/>
      </c>
      <c r="I2408" s="179">
        <f>INDEX(mês[],Consolidado!H2408,2)</f>
        <v/>
      </c>
      <c r="J2408" s="179" t="inlineStr">
        <is>
          <t>SAFRA</t>
        </is>
      </c>
      <c r="K2408" s="179" t="inlineStr">
        <is>
          <t>A IDEAL</t>
        </is>
      </c>
    </row>
    <row r="2409" hidden="1" s="180">
      <c r="A2409" s="17" t="n">
        <v>45728</v>
      </c>
      <c r="B2409" s="179" t="inlineStr">
        <is>
          <t>BLOQUEIO JUDICIAL AÇÃO TRABALHISTA - ROBSON SANTIAGO - DESPESAS COM PROCESSOS  (100,00%);</t>
        </is>
      </c>
      <c r="C2409" s="8" t="n"/>
      <c r="D2409" s="8" t="n">
        <v>3259.55</v>
      </c>
      <c r="E2409" s="8" t="n">
        <v>44462.34000000001</v>
      </c>
      <c r="F2409" s="213" t="inlineStr">
        <is>
          <t>Devolução de Pagamento Recebido</t>
        </is>
      </c>
      <c r="G2409" s="172">
        <f>YEAR(A2409)</f>
        <v/>
      </c>
      <c r="H2409" s="214">
        <f>MONTH(A2409)</f>
        <v/>
      </c>
      <c r="I2409" s="179">
        <f>INDEX(mês[],Consolidado!H2409,2)</f>
        <v/>
      </c>
      <c r="J2409" s="179" t="inlineStr">
        <is>
          <t>SAFRA</t>
        </is>
      </c>
      <c r="K2409" s="179" t="inlineStr">
        <is>
          <t>A IDEAL</t>
        </is>
      </c>
    </row>
    <row r="2410" hidden="1" s="180">
      <c r="A2410" s="17" t="n">
        <v>45728</v>
      </c>
      <c r="B2410" s="179" t="inlineStr">
        <is>
          <t>RENDIMENTO APLICAÇÃO - Origens Financeiras (100,00%);</t>
        </is>
      </c>
      <c r="C2410" s="8" t="n">
        <v>0.14</v>
      </c>
      <c r="E2410" s="8" t="n">
        <v>44462.48000000001</v>
      </c>
      <c r="F2410" s="213" t="inlineStr">
        <is>
          <t>Juros Recebidos</t>
        </is>
      </c>
      <c r="G2410" s="172">
        <f>YEAR(A2410)</f>
        <v/>
      </c>
      <c r="H2410" s="214">
        <f>MONTH(A2410)</f>
        <v/>
      </c>
      <c r="I2410" s="179">
        <f>INDEX(mês[],Consolidado!H2410,2)</f>
        <v/>
      </c>
      <c r="J2410" s="179" t="inlineStr">
        <is>
          <t>SAFRA</t>
        </is>
      </c>
      <c r="K2410" s="179" t="inlineStr">
        <is>
          <t>A IDEAL</t>
        </is>
      </c>
    </row>
    <row r="2411" hidden="1" s="180">
      <c r="A2411" s="17" t="n">
        <v>45729</v>
      </c>
      <c r="B2411" s="179" t="inlineStr">
        <is>
          <t>RENDIMENTO APLICAÇÃO  - Origens Financeiras (100,00%);</t>
        </is>
      </c>
      <c r="C2411" s="8" t="n">
        <v>0.12</v>
      </c>
      <c r="E2411" s="8" t="n">
        <v>44462.60000000001</v>
      </c>
      <c r="F2411" s="213" t="inlineStr">
        <is>
          <t>Juros Recebidos</t>
        </is>
      </c>
      <c r="G2411" s="172">
        <f>YEAR(A2411)</f>
        <v/>
      </c>
      <c r="H2411" s="214">
        <f>MONTH(A2411)</f>
        <v/>
      </c>
      <c r="I2411" s="179">
        <f>INDEX(mês[],Consolidado!H2411,2)</f>
        <v/>
      </c>
      <c r="J2411" s="179" t="inlineStr">
        <is>
          <t>SAFRA</t>
        </is>
      </c>
      <c r="K2411" s="179" t="inlineStr">
        <is>
          <t>A IDEAL</t>
        </is>
      </c>
    </row>
    <row r="2412" hidden="1" s="180">
      <c r="A2412" s="17" t="n">
        <v>45730</v>
      </c>
      <c r="B2412" s="179" t="inlineStr">
        <is>
          <t>DESBLOQUEIO JUDICIAL AÇÃO TRABALHISTA ROBSON SANTIAGO - DESPESAS COM PROCESSOS  (100,00%);</t>
        </is>
      </c>
      <c r="C2412" s="8" t="n">
        <v>3259.55</v>
      </c>
      <c r="E2412" s="8" t="n">
        <v>47722.15000000002</v>
      </c>
      <c r="F2412" s="213" t="inlineStr">
        <is>
          <t>Devolução / Estorno de Pagamento</t>
        </is>
      </c>
      <c r="G2412" s="172">
        <f>YEAR(A2412)</f>
        <v/>
      </c>
      <c r="H2412" s="214">
        <f>MONTH(A2412)</f>
        <v/>
      </c>
      <c r="I2412" s="179">
        <f>INDEX(mês[],Consolidado!H2412,2)</f>
        <v/>
      </c>
      <c r="J2412" s="179" t="inlineStr">
        <is>
          <t>SAFRA</t>
        </is>
      </c>
      <c r="K2412" s="179" t="inlineStr">
        <is>
          <t>A IDEAL</t>
        </is>
      </c>
    </row>
    <row r="2413" hidden="1" s="180">
      <c r="A2413" s="17" t="n">
        <v>45730</v>
      </c>
      <c r="B2413" s="179" t="inlineStr">
        <is>
          <t>RENDIMENTO APLICAÇÃO  - Origens Financeiras (100,00%);</t>
        </is>
      </c>
      <c r="C2413" s="8" t="n">
        <v>0.12</v>
      </c>
      <c r="E2413" s="8" t="n">
        <v>47722.27000000002</v>
      </c>
      <c r="F2413" s="213" t="inlineStr">
        <is>
          <t>Juros Recebidos</t>
        </is>
      </c>
      <c r="G2413" s="172">
        <f>YEAR(A2413)</f>
        <v/>
      </c>
      <c r="H2413" s="214">
        <f>MONTH(A2413)</f>
        <v/>
      </c>
      <c r="I2413" s="179">
        <f>INDEX(mês[],Consolidado!H2413,2)</f>
        <v/>
      </c>
      <c r="J2413" s="179" t="inlineStr">
        <is>
          <t>SAFRA</t>
        </is>
      </c>
      <c r="K2413" s="179" t="inlineStr">
        <is>
          <t>A IDEAL</t>
        </is>
      </c>
    </row>
    <row r="2414" hidden="1" s="180">
      <c r="A2414" s="17" t="n">
        <v>45733</v>
      </c>
      <c r="B2414" s="179" t="inlineStr">
        <is>
          <t>TRANSFERÊNCIA ENTRE BANCOS ITAÚ X SAFRA - Transferência entre Bancos (100,00%);</t>
        </is>
      </c>
      <c r="C2414" s="8" t="n">
        <v>52190.25999999999</v>
      </c>
      <c r="E2414" s="8" t="n">
        <v>99912.53000000001</v>
      </c>
      <c r="F2414" s="213" t="inlineStr">
        <is>
          <t>Transferência Recebida</t>
        </is>
      </c>
      <c r="G2414" s="172">
        <f>YEAR(A2414)</f>
        <v/>
      </c>
      <c r="H2414" s="214">
        <f>MONTH(A2414)</f>
        <v/>
      </c>
      <c r="I2414" s="179">
        <f>INDEX(mês[],Consolidado!H2414,2)</f>
        <v/>
      </c>
      <c r="J2414" s="179" t="inlineStr">
        <is>
          <t>SAFRA</t>
        </is>
      </c>
      <c r="K2414" s="179" t="inlineStr">
        <is>
          <t>A IDEAL</t>
        </is>
      </c>
    </row>
    <row r="2415" hidden="1" s="180">
      <c r="A2415" s="17" t="n">
        <v>45733</v>
      </c>
      <c r="B2415" s="179" t="inlineStr">
        <is>
          <t>TRANSFERÊNCIA ENTRE BANCOS ITAÚ X SAFRA - Transferência entre Bancos (100,00%);</t>
        </is>
      </c>
      <c r="C2415" s="8" t="n">
        <v>3882.22</v>
      </c>
      <c r="E2415" s="8" t="n">
        <v>103794.75</v>
      </c>
      <c r="F2415" s="213" t="inlineStr">
        <is>
          <t>Transferência Recebida</t>
        </is>
      </c>
      <c r="G2415" s="172">
        <f>YEAR(A2415)</f>
        <v/>
      </c>
      <c r="H2415" s="214">
        <f>MONTH(A2415)</f>
        <v/>
      </c>
      <c r="I2415" s="179">
        <f>INDEX(mês[],Consolidado!H2415,2)</f>
        <v/>
      </c>
      <c r="J2415" s="179" t="inlineStr">
        <is>
          <t>SAFRA</t>
        </is>
      </c>
      <c r="K2415" s="179" t="inlineStr">
        <is>
          <t>A IDEAL</t>
        </is>
      </c>
    </row>
    <row r="2416" hidden="1" s="180">
      <c r="A2416" s="17" t="n">
        <v>45733</v>
      </c>
      <c r="B2416" s="179" t="inlineStr">
        <is>
          <t>RENDIMENTO APLICAÇÃO  - Origens Financeiras (100,00%);</t>
        </is>
      </c>
      <c r="C2416" s="8" t="n">
        <v>0.11</v>
      </c>
      <c r="E2416" s="8" t="n">
        <v>103794.86</v>
      </c>
      <c r="F2416" s="213" t="inlineStr">
        <is>
          <t>Juros Recebidos</t>
        </is>
      </c>
      <c r="G2416" s="172">
        <f>YEAR(A2416)</f>
        <v/>
      </c>
      <c r="H2416" s="214">
        <f>MONTH(A2416)</f>
        <v/>
      </c>
      <c r="I2416" s="179">
        <f>INDEX(mês[],Consolidado!H2416,2)</f>
        <v/>
      </c>
      <c r="J2416" s="179" t="inlineStr">
        <is>
          <t>SAFRA</t>
        </is>
      </c>
      <c r="K2416" s="179" t="inlineStr">
        <is>
          <t>A IDEAL</t>
        </is>
      </c>
    </row>
    <row r="2417" hidden="1" s="180">
      <c r="A2417" s="17" t="n">
        <v>45734</v>
      </c>
      <c r="B2417" s="179" t="inlineStr">
        <is>
          <t>TRANSFERÊNCIA ENTRE BANCOS ITAÚ X SAFRA - Transferência entre Bancos (100,00%);</t>
        </is>
      </c>
      <c r="C2417" s="8" t="n">
        <v>20769.49</v>
      </c>
      <c r="E2417" s="8" t="n">
        <v>124564.35</v>
      </c>
      <c r="F2417" s="213" t="inlineStr">
        <is>
          <t>Transferência Recebida</t>
        </is>
      </c>
      <c r="G2417" s="172">
        <f>YEAR(A2417)</f>
        <v/>
      </c>
      <c r="H2417" s="214">
        <f>MONTH(A2417)</f>
        <v/>
      </c>
      <c r="I2417" s="179">
        <f>INDEX(mês[],Consolidado!H2417,2)</f>
        <v/>
      </c>
      <c r="J2417" s="179" t="inlineStr">
        <is>
          <t>SAFRA</t>
        </is>
      </c>
      <c r="K2417" s="179" t="inlineStr">
        <is>
          <t>A IDEAL</t>
        </is>
      </c>
    </row>
    <row r="2418" hidden="1" s="180">
      <c r="A2418" s="17" t="n">
        <v>45734</v>
      </c>
      <c r="B2418" s="179" t="inlineStr">
        <is>
          <t>RENDIMENTO APLICAÇÃO  - Origens Financeiras (100,00%);</t>
        </is>
      </c>
      <c r="C2418" s="8" t="n">
        <v>0.11</v>
      </c>
      <c r="E2418" s="8" t="n">
        <v>124564.46</v>
      </c>
      <c r="F2418" s="213" t="inlineStr">
        <is>
          <t>Juros Recebidos</t>
        </is>
      </c>
      <c r="G2418" s="172">
        <f>YEAR(A2418)</f>
        <v/>
      </c>
      <c r="H2418" s="214">
        <f>MONTH(A2418)</f>
        <v/>
      </c>
      <c r="I2418" s="179">
        <f>INDEX(mês[],Consolidado!H2418,2)</f>
        <v/>
      </c>
      <c r="J2418" s="179" t="inlineStr">
        <is>
          <t>SAFRA</t>
        </is>
      </c>
      <c r="K2418" s="179" t="inlineStr">
        <is>
          <t>A IDEAL</t>
        </is>
      </c>
    </row>
    <row r="2419" hidden="1" s="180">
      <c r="A2419" s="17" t="n">
        <v>45735</v>
      </c>
      <c r="B2419" s="179" t="inlineStr">
        <is>
          <t>RENDIMENTO APLICAÇÃO  - Origens Financeiras (100,00%);</t>
        </is>
      </c>
      <c r="C2419" s="8" t="n">
        <v>0.14</v>
      </c>
      <c r="E2419" s="8" t="n">
        <v>124564.6</v>
      </c>
      <c r="F2419" s="213" t="inlineStr">
        <is>
          <t>Juros Recebidos</t>
        </is>
      </c>
      <c r="G2419" s="172">
        <f>YEAR(A2419)</f>
        <v/>
      </c>
      <c r="H2419" s="214">
        <f>MONTH(A2419)</f>
        <v/>
      </c>
      <c r="I2419" s="179">
        <f>INDEX(mês[],Consolidado!H2419,2)</f>
        <v/>
      </c>
      <c r="J2419" s="179" t="inlineStr">
        <is>
          <t>SAFRA</t>
        </is>
      </c>
      <c r="K2419" s="179" t="inlineStr">
        <is>
          <t>A IDEAL</t>
        </is>
      </c>
    </row>
    <row r="2420" hidden="1" s="180">
      <c r="A2420" s="17" t="n">
        <v>45736</v>
      </c>
      <c r="B2420" s="179" t="inlineStr">
        <is>
          <t>TRANSFERÊNCIA ENTRE BANCOS ITAÚ X SAFRA - Transferência entre Bancos (100,00%);</t>
        </is>
      </c>
      <c r="C2420" s="8" t="n">
        <v>36107.94</v>
      </c>
      <c r="E2420" s="8" t="n">
        <v>160672.54</v>
      </c>
      <c r="F2420" s="213" t="inlineStr">
        <is>
          <t>Transferência Recebida</t>
        </is>
      </c>
      <c r="G2420" s="172">
        <f>YEAR(A2420)</f>
        <v/>
      </c>
      <c r="H2420" s="214">
        <f>MONTH(A2420)</f>
        <v/>
      </c>
      <c r="I2420" s="179">
        <f>INDEX(mês[],Consolidado!H2420,2)</f>
        <v/>
      </c>
      <c r="J2420" s="179" t="inlineStr">
        <is>
          <t>SAFRA</t>
        </is>
      </c>
      <c r="K2420" s="179" t="inlineStr">
        <is>
          <t>A IDEAL</t>
        </is>
      </c>
    </row>
    <row r="2421" hidden="1" s="180">
      <c r="A2421" s="17" t="n">
        <v>45736</v>
      </c>
      <c r="B2421" s="179" t="inlineStr">
        <is>
          <t>TRANSFERÊNCIA ENTRE BANCOS ITAÚ X SAFRA - Transferência entre Bancos (100,00%);</t>
        </is>
      </c>
      <c r="C2421" s="8" t="n">
        <v>70000</v>
      </c>
      <c r="E2421" s="8" t="n">
        <v>230672.54</v>
      </c>
      <c r="F2421" s="213" t="inlineStr">
        <is>
          <t>Transferência Recebida</t>
        </is>
      </c>
      <c r="G2421" s="172">
        <f>YEAR(A2421)</f>
        <v/>
      </c>
      <c r="H2421" s="214">
        <f>MONTH(A2421)</f>
        <v/>
      </c>
      <c r="I2421" s="179">
        <f>INDEX(mês[],Consolidado!H2421,2)</f>
        <v/>
      </c>
      <c r="J2421" s="179" t="inlineStr">
        <is>
          <t>SAFRA</t>
        </is>
      </c>
      <c r="K2421" s="179" t="inlineStr">
        <is>
          <t>A IDEAL</t>
        </is>
      </c>
    </row>
    <row r="2422" hidden="1" s="180">
      <c r="A2422" s="17" t="n">
        <v>45736</v>
      </c>
      <c r="B2422" s="179" t="inlineStr">
        <is>
          <t>RENDIMENTO APLICAÇÃO  - Origens Financeiras (100,00%);</t>
        </is>
      </c>
      <c r="C2422" s="8" t="n">
        <v>0.12</v>
      </c>
      <c r="E2422" s="8" t="n">
        <v>230672.66</v>
      </c>
      <c r="F2422" s="213" t="inlineStr">
        <is>
          <t>Juros Recebidos</t>
        </is>
      </c>
      <c r="G2422" s="172">
        <f>YEAR(A2422)</f>
        <v/>
      </c>
      <c r="H2422" s="214">
        <f>MONTH(A2422)</f>
        <v/>
      </c>
      <c r="I2422" s="179">
        <f>INDEX(mês[],Consolidado!H2422,2)</f>
        <v/>
      </c>
      <c r="J2422" s="179" t="inlineStr">
        <is>
          <t>SAFRA</t>
        </is>
      </c>
      <c r="K2422" s="179" t="inlineStr">
        <is>
          <t>A IDEAL</t>
        </is>
      </c>
    </row>
    <row r="2423" hidden="1" s="180">
      <c r="A2423" s="17" t="n">
        <v>45737</v>
      </c>
      <c r="B2423" s="179" t="inlineStr">
        <is>
          <t>TRANSFERÊNCIA ENTRE BANCOS SAFRA X ITAÚ - Transferência entre Bancos (100,00%);</t>
        </is>
      </c>
      <c r="C2423" s="8" t="n"/>
      <c r="D2423" s="8" t="n">
        <v>30672.66</v>
      </c>
      <c r="E2423" s="8" t="n">
        <v>200000</v>
      </c>
      <c r="F2423" s="213" t="inlineStr">
        <is>
          <t>Transferência Emitida</t>
        </is>
      </c>
      <c r="G2423" s="172">
        <f>YEAR(A2423)</f>
        <v/>
      </c>
      <c r="H2423" s="214">
        <f>MONTH(A2423)</f>
        <v/>
      </c>
      <c r="I2423" s="179">
        <f>INDEX(mês[],Consolidado!H2423,2)</f>
        <v/>
      </c>
      <c r="J2423" s="179" t="inlineStr">
        <is>
          <t>SAFRA</t>
        </is>
      </c>
      <c r="K2423" s="179" t="inlineStr">
        <is>
          <t>A IDEAL</t>
        </is>
      </c>
    </row>
    <row r="2424" hidden="1" s="180">
      <c r="A2424" s="17" t="n">
        <v>45737</v>
      </c>
      <c r="B2424" s="179" t="inlineStr">
        <is>
          <t>TRANSFERÊNCIA ENTRE BANCOS SAFRA X ITAÚ - Transferência entre Bancos (100,00%);</t>
        </is>
      </c>
      <c r="C2424" s="8" t="n"/>
      <c r="D2424" s="8" t="n">
        <v>30000</v>
      </c>
      <c r="E2424" s="8" t="n">
        <v>170000</v>
      </c>
      <c r="F2424" s="213" t="inlineStr">
        <is>
          <t>Transferência Emitida</t>
        </is>
      </c>
      <c r="G2424" s="172">
        <f>YEAR(A2424)</f>
        <v/>
      </c>
      <c r="H2424" s="214">
        <f>MONTH(A2424)</f>
        <v/>
      </c>
      <c r="I2424" s="179">
        <f>INDEX(mês[],Consolidado!H2424,2)</f>
        <v/>
      </c>
      <c r="J2424" s="179" t="inlineStr">
        <is>
          <t>SAFRA</t>
        </is>
      </c>
      <c r="K2424" s="179" t="inlineStr">
        <is>
          <t>A IDEAL</t>
        </is>
      </c>
    </row>
    <row r="2425" hidden="1" s="180">
      <c r="A2425" s="17" t="n">
        <v>45737</v>
      </c>
      <c r="B2425" s="179" t="inlineStr">
        <is>
          <t>RENDIMENTO APLICAÇÃO  - Origens Financeiras (100,00%);</t>
        </is>
      </c>
      <c r="C2425" s="8" t="n">
        <v>0.13</v>
      </c>
      <c r="E2425" s="8" t="n">
        <v>170000.13</v>
      </c>
      <c r="F2425" s="213" t="inlineStr">
        <is>
          <t>Juros Recebidos</t>
        </is>
      </c>
      <c r="G2425" s="172">
        <f>YEAR(A2425)</f>
        <v/>
      </c>
      <c r="H2425" s="214">
        <f>MONTH(A2425)</f>
        <v/>
      </c>
      <c r="I2425" s="179">
        <f>INDEX(mês[],Consolidado!H2425,2)</f>
        <v/>
      </c>
      <c r="J2425" s="179" t="inlineStr">
        <is>
          <t>SAFRA</t>
        </is>
      </c>
      <c r="K2425" s="179" t="inlineStr">
        <is>
          <t>A IDEAL</t>
        </is>
      </c>
    </row>
    <row r="2426" hidden="1" s="180">
      <c r="A2426" s="17" t="n">
        <v>45740</v>
      </c>
      <c r="B2426" s="179" t="inlineStr">
        <is>
          <t>TRANSFERÊNCIA ENTRE BANCOS SAFRA X ITAÚ - Transferência entre Bancos (100,00%);</t>
        </is>
      </c>
      <c r="C2426" s="8" t="n"/>
      <c r="D2426" s="8" t="n">
        <v>25000</v>
      </c>
      <c r="E2426" s="8" t="n">
        <v>145000.13</v>
      </c>
      <c r="F2426" s="213" t="inlineStr">
        <is>
          <t>Transferência Emitida</t>
        </is>
      </c>
      <c r="G2426" s="172">
        <f>YEAR(A2426)</f>
        <v/>
      </c>
      <c r="H2426" s="214">
        <f>MONTH(A2426)</f>
        <v/>
      </c>
      <c r="I2426" s="179">
        <f>INDEX(mês[],Consolidado!H2426,2)</f>
        <v/>
      </c>
      <c r="J2426" s="179" t="inlineStr">
        <is>
          <t>SAFRA</t>
        </is>
      </c>
      <c r="K2426" s="179" t="inlineStr">
        <is>
          <t>A IDEAL</t>
        </is>
      </c>
    </row>
    <row r="2427" hidden="1" s="180">
      <c r="A2427" s="17" t="n">
        <v>45740</v>
      </c>
      <c r="B2427" s="179" t="inlineStr">
        <is>
          <t>RENDIMENTO APLICAÇÃO  - Origens Financeiras (100,00%);</t>
        </is>
      </c>
      <c r="C2427" s="8" t="n">
        <v>0.13</v>
      </c>
      <c r="E2427" s="8" t="n">
        <v>145000.26</v>
      </c>
      <c r="F2427" s="213" t="inlineStr">
        <is>
          <t>Juros Recebidos</t>
        </is>
      </c>
      <c r="G2427" s="172">
        <f>YEAR(A2427)</f>
        <v/>
      </c>
      <c r="H2427" s="214">
        <f>MONTH(A2427)</f>
        <v/>
      </c>
      <c r="I2427" s="179">
        <f>INDEX(mês[],Consolidado!H2427,2)</f>
        <v/>
      </c>
      <c r="J2427" s="179" t="inlineStr">
        <is>
          <t>SAFRA</t>
        </is>
      </c>
      <c r="K2427" s="179" t="inlineStr">
        <is>
          <t>A IDEAL</t>
        </is>
      </c>
    </row>
    <row r="2428" hidden="1" s="180">
      <c r="A2428" s="17" t="n">
        <v>45741</v>
      </c>
      <c r="B2428" s="179" t="inlineStr">
        <is>
          <t>TRANSFERÊNCIA ENTRE BANCOS ITAÚ X SAFRA - Transferência entre Bancos (100,00%);</t>
        </is>
      </c>
      <c r="C2428" s="8" t="n">
        <v>1073.52</v>
      </c>
      <c r="E2428" s="8" t="n">
        <v>146073.78</v>
      </c>
      <c r="F2428" s="213" t="inlineStr">
        <is>
          <t>Transferência Recebida</t>
        </is>
      </c>
      <c r="G2428" s="172">
        <f>YEAR(A2428)</f>
        <v/>
      </c>
      <c r="H2428" s="214">
        <f>MONTH(A2428)</f>
        <v/>
      </c>
      <c r="I2428" s="179">
        <f>INDEX(mês[],Consolidado!H2428,2)</f>
        <v/>
      </c>
      <c r="J2428" s="179" t="inlineStr">
        <is>
          <t>SAFRA</t>
        </is>
      </c>
      <c r="K2428" s="179" t="inlineStr">
        <is>
          <t>A IDEAL</t>
        </is>
      </c>
    </row>
    <row r="2429" hidden="1" s="180">
      <c r="A2429" s="17" t="n">
        <v>45741</v>
      </c>
      <c r="B2429" s="179" t="inlineStr">
        <is>
          <t>TRANSFERÊNCIA ENTRE BANCOS SAFRA X ITAÚ - Transferência entre Bancos (100,00%);</t>
        </is>
      </c>
      <c r="C2429" s="8" t="n"/>
      <c r="D2429" s="8" t="n">
        <v>34472.68</v>
      </c>
      <c r="E2429" s="8" t="n">
        <v>111601.1</v>
      </c>
      <c r="F2429" s="213" t="inlineStr">
        <is>
          <t>Transferência Emitida</t>
        </is>
      </c>
      <c r="G2429" s="172">
        <f>YEAR(A2429)</f>
        <v/>
      </c>
      <c r="H2429" s="214">
        <f>MONTH(A2429)</f>
        <v/>
      </c>
      <c r="I2429" s="179">
        <f>INDEX(mês[],Consolidado!H2429,2)</f>
        <v/>
      </c>
      <c r="J2429" s="179" t="inlineStr">
        <is>
          <t>SAFRA</t>
        </is>
      </c>
      <c r="K2429" s="179" t="inlineStr">
        <is>
          <t>A IDEAL</t>
        </is>
      </c>
    </row>
    <row r="2430" hidden="1" s="180">
      <c r="A2430" s="17" t="n">
        <v>45741</v>
      </c>
      <c r="B2430" s="179" t="inlineStr">
        <is>
          <t>RENDIMENTO APLICAÇÃO  - Origens Financeiras (100,00%);</t>
        </is>
      </c>
      <c r="C2430" s="8" t="n">
        <v>0.13</v>
      </c>
      <c r="E2430" s="8" t="n">
        <v>111601.23</v>
      </c>
      <c r="F2430" s="213" t="inlineStr">
        <is>
          <t>Juros Recebidos</t>
        </is>
      </c>
      <c r="G2430" s="172">
        <f>YEAR(A2430)</f>
        <v/>
      </c>
      <c r="H2430" s="214">
        <f>MONTH(A2430)</f>
        <v/>
      </c>
      <c r="I2430" s="179">
        <f>INDEX(mês[],Consolidado!H2430,2)</f>
        <v/>
      </c>
      <c r="J2430" s="179" t="inlineStr">
        <is>
          <t>SAFRA</t>
        </is>
      </c>
      <c r="K2430" s="179" t="inlineStr">
        <is>
          <t>A IDEAL</t>
        </is>
      </c>
    </row>
    <row r="2431" hidden="1" s="180">
      <c r="A2431" s="17" t="n">
        <v>45742</v>
      </c>
      <c r="B2431" s="179" t="inlineStr">
        <is>
          <t>TRANSFERÊNCIA ENTRE BANCOS SAFRA X ITAÚ - Transferência entre Bancos (100,00%);</t>
        </is>
      </c>
      <c r="C2431" s="8" t="n"/>
      <c r="D2431" s="8" t="n">
        <v>100000</v>
      </c>
      <c r="E2431" s="8" t="n">
        <v>11601.23000000001</v>
      </c>
      <c r="F2431" s="213" t="inlineStr">
        <is>
          <t>Transferência Emitida</t>
        </is>
      </c>
      <c r="G2431" s="172">
        <f>YEAR(A2431)</f>
        <v/>
      </c>
      <c r="H2431" s="214">
        <f>MONTH(A2431)</f>
        <v/>
      </c>
      <c r="I2431" s="179">
        <f>INDEX(mês[],Consolidado!H2431,2)</f>
        <v/>
      </c>
      <c r="J2431" s="179" t="inlineStr">
        <is>
          <t>SAFRA</t>
        </is>
      </c>
      <c r="K2431" s="179" t="inlineStr">
        <is>
          <t>A IDEAL</t>
        </is>
      </c>
    </row>
    <row r="2432" hidden="1" s="180">
      <c r="A2432" s="17" t="n">
        <v>45742</v>
      </c>
      <c r="B2432" s="179" t="inlineStr">
        <is>
          <t>RENDIMENTO APLICAÇÃO  - Origens Financeiras (100,00%);</t>
        </is>
      </c>
      <c r="C2432" s="8" t="n">
        <v>0.14</v>
      </c>
      <c r="E2432" s="8" t="n">
        <v>11601.37000000001</v>
      </c>
      <c r="F2432" s="213" t="inlineStr">
        <is>
          <t>Juros Recebidos</t>
        </is>
      </c>
      <c r="G2432" s="172">
        <f>YEAR(A2432)</f>
        <v/>
      </c>
      <c r="H2432" s="214">
        <f>MONTH(A2432)</f>
        <v/>
      </c>
      <c r="I2432" s="179">
        <f>INDEX(mês[],Consolidado!H2432,2)</f>
        <v/>
      </c>
      <c r="J2432" s="179" t="inlineStr">
        <is>
          <t>SAFRA</t>
        </is>
      </c>
      <c r="K2432" s="179" t="inlineStr">
        <is>
          <t>A IDEAL</t>
        </is>
      </c>
    </row>
    <row r="2433" hidden="1" s="180">
      <c r="A2433" s="17" t="n">
        <v>45743</v>
      </c>
      <c r="B2433" s="179" t="inlineStr">
        <is>
          <t>TRANSFERÊNCIA ENTRE BANCOS ITAÚ X SAFRA - Origens Financeiras (100,00%);</t>
        </is>
      </c>
      <c r="C2433" s="8" t="n">
        <v>6315.95</v>
      </c>
      <c r="E2433" s="8" t="n">
        <v>17917.32000000001</v>
      </c>
      <c r="F2433" s="213" t="inlineStr">
        <is>
          <t>Transferência Recebida</t>
        </is>
      </c>
      <c r="G2433" s="172">
        <f>YEAR(A2433)</f>
        <v/>
      </c>
      <c r="H2433" s="214">
        <f>MONTH(A2433)</f>
        <v/>
      </c>
      <c r="I2433" s="179">
        <f>INDEX(mês[],Consolidado!H2433,2)</f>
        <v/>
      </c>
      <c r="J2433" s="179" t="inlineStr">
        <is>
          <t>SAFRA</t>
        </is>
      </c>
      <c r="K2433" s="179" t="inlineStr">
        <is>
          <t>A IDEAL</t>
        </is>
      </c>
    </row>
    <row r="2434" hidden="1" s="180">
      <c r="A2434" s="17" t="n">
        <v>45743</v>
      </c>
      <c r="B2434" s="179" t="inlineStr">
        <is>
          <t>RENDIMENTO APLICAÇÃO  - Origens Financeiras (100,00%);</t>
        </is>
      </c>
      <c r="C2434" s="8" t="n">
        <v>0.13</v>
      </c>
      <c r="E2434" s="8" t="n">
        <v>17917.45000000001</v>
      </c>
      <c r="F2434" s="213" t="inlineStr">
        <is>
          <t>Juros Recebidos</t>
        </is>
      </c>
      <c r="G2434" s="172">
        <f>YEAR(A2434)</f>
        <v/>
      </c>
      <c r="H2434" s="214">
        <f>MONTH(A2434)</f>
        <v/>
      </c>
      <c r="I2434" s="179">
        <f>INDEX(mês[],Consolidado!H2434,2)</f>
        <v/>
      </c>
      <c r="J2434" s="179" t="inlineStr">
        <is>
          <t>SAFRA</t>
        </is>
      </c>
      <c r="K2434" s="179" t="inlineStr">
        <is>
          <t>A IDEAL</t>
        </is>
      </c>
    </row>
    <row r="2435" hidden="1" s="180">
      <c r="A2435" s="17" t="n">
        <v>45744</v>
      </c>
      <c r="B2435" s="179" t="inlineStr">
        <is>
          <t>RENDIMENTO APLICAÇÃO  - Origens Financeiras (100,00%);</t>
        </is>
      </c>
      <c r="C2435" s="8" t="n">
        <v>0.13</v>
      </c>
      <c r="E2435" s="8" t="n">
        <v>17917.58000000001</v>
      </c>
      <c r="F2435" s="213" t="inlineStr">
        <is>
          <t>Juros Recebidos</t>
        </is>
      </c>
      <c r="G2435" s="172">
        <f>YEAR(A2435)</f>
        <v/>
      </c>
      <c r="H2435" s="214">
        <f>MONTH(A2435)</f>
        <v/>
      </c>
      <c r="I2435" s="179">
        <f>INDEX(mês[],Consolidado!H2435,2)</f>
        <v/>
      </c>
      <c r="J2435" s="179" t="inlineStr">
        <is>
          <t>SAFRA</t>
        </is>
      </c>
      <c r="K2435" s="179" t="inlineStr">
        <is>
          <t>A IDEAL</t>
        </is>
      </c>
    </row>
    <row r="2436" hidden="1" s="180">
      <c r="A2436" s="17" t="n">
        <v>45747</v>
      </c>
      <c r="B2436" s="179" t="inlineStr">
        <is>
          <t>TRANSFERÊNCIA ENTRE BANCOS SAFRA X CEF - Transferência entre Bancos (100,00%);</t>
        </is>
      </c>
      <c r="C2436" s="8" t="n"/>
      <c r="D2436" s="8" t="n">
        <v>15000</v>
      </c>
      <c r="E2436" s="8" t="n">
        <v>2917.580000000013</v>
      </c>
      <c r="F2436" s="213" t="inlineStr">
        <is>
          <t>Transferência Emitida</t>
        </is>
      </c>
      <c r="G2436" s="172">
        <f>YEAR(A2436)</f>
        <v/>
      </c>
      <c r="H2436" s="214">
        <f>MONTH(A2436)</f>
        <v/>
      </c>
      <c r="I2436" s="179">
        <f>INDEX(mês[],Consolidado!H2436,2)</f>
        <v/>
      </c>
      <c r="J2436" s="179" t="inlineStr">
        <is>
          <t>SAFRA</t>
        </is>
      </c>
      <c r="K2436" s="179" t="inlineStr">
        <is>
          <t>A IDEAL</t>
        </is>
      </c>
    </row>
    <row r="2437" hidden="1" s="180">
      <c r="A2437" s="17" t="n">
        <v>45747</v>
      </c>
      <c r="B2437" s="179" t="inlineStr">
        <is>
          <t>RENDIMENTO APLICAÇÃO  - Origens Financeiras (100,00%);</t>
        </is>
      </c>
      <c r="C2437" s="8" t="n">
        <v>0.26</v>
      </c>
      <c r="E2437" s="8" t="n">
        <v>2917.840000000013</v>
      </c>
      <c r="F2437" s="213" t="inlineStr">
        <is>
          <t>Juros Recebidos</t>
        </is>
      </c>
      <c r="G2437" s="172">
        <f>YEAR(A2437)</f>
        <v/>
      </c>
      <c r="H2437" s="214">
        <f>MONTH(A2437)</f>
        <v/>
      </c>
      <c r="I2437" s="179">
        <f>INDEX(mês[],Consolidado!H2437,2)</f>
        <v/>
      </c>
      <c r="J2437" s="179" t="inlineStr">
        <is>
          <t>SAFRA</t>
        </is>
      </c>
      <c r="K2437" s="179" t="inlineStr">
        <is>
          <t>A IDEAL</t>
        </is>
      </c>
    </row>
    <row r="2438" hidden="1" s="180">
      <c r="A2438" s="17" t="n">
        <v>45747</v>
      </c>
      <c r="B2438" s="179" t="inlineStr">
        <is>
          <t>Saldo Final SAFRA</t>
        </is>
      </c>
      <c r="C2438" s="8" t="n"/>
      <c r="D2438" s="8" t="n">
        <v>2917.840000000013</v>
      </c>
      <c r="E2438" s="8" t="n">
        <v>2917.840000000013</v>
      </c>
      <c r="F2438" s="213" t="inlineStr">
        <is>
          <t>Saldo Final Safra</t>
        </is>
      </c>
      <c r="G2438" s="172">
        <f>YEAR(A2438)</f>
        <v/>
      </c>
      <c r="H2438" s="214">
        <f>MONTH(A2438)</f>
        <v/>
      </c>
      <c r="I2438" s="179">
        <f>INDEX(mês[],Consolidado!H2438,2)</f>
        <v/>
      </c>
      <c r="J2438" s="179" t="inlineStr">
        <is>
          <t>SAFRA</t>
        </is>
      </c>
      <c r="K2438" s="179" t="inlineStr">
        <is>
          <t>A IDEAL</t>
        </is>
      </c>
    </row>
    <row r="2439" hidden="1" s="180">
      <c r="A2439" s="17" t="n">
        <v>45748</v>
      </c>
      <c r="B2439" s="179" t="inlineStr">
        <is>
          <t>DEB IOF / DEB JUROS-JUROS BANCARIOS  (100,00%);</t>
        </is>
      </c>
      <c r="C2439" s="8" t="n"/>
      <c r="D2439" s="8" t="n">
        <v>280.39</v>
      </c>
      <c r="E2439" s="8" t="n">
        <v>-7070.75</v>
      </c>
      <c r="F2439" s="213" t="inlineStr">
        <is>
          <t>Juros Bancários</t>
        </is>
      </c>
      <c r="G2439" s="172">
        <f>YEAR(A2439)</f>
        <v/>
      </c>
      <c r="H2439" s="214">
        <f>MONTH(A2439)</f>
        <v/>
      </c>
      <c r="I2439" s="179">
        <f>INDEX(mês[],Consolidado!H2439,2)</f>
        <v/>
      </c>
      <c r="J2439" s="179" t="inlineStr">
        <is>
          <t>CEF</t>
        </is>
      </c>
      <c r="K2439" s="179" t="inlineStr">
        <is>
          <t>A IDEAL</t>
        </is>
      </c>
    </row>
    <row r="2440" hidden="1" s="180">
      <c r="A2440" s="17" t="n">
        <v>45751</v>
      </c>
      <c r="B2440" s="179" t="inlineStr">
        <is>
          <t>TRANSFERÊNCIA ENTRE BANCOS ITAÚ ANDAIMES X CEF-Transferência entre Bancos (100,00%);</t>
        </is>
      </c>
      <c r="C2440" s="8" t="n">
        <v>377830.62</v>
      </c>
      <c r="E2440" s="8" t="n">
        <v>370759.87</v>
      </c>
      <c r="F2440" s="213" t="inlineStr">
        <is>
          <t>Transferência Recebida</t>
        </is>
      </c>
      <c r="G2440" s="172">
        <f>YEAR(A2440)</f>
        <v/>
      </c>
      <c r="H2440" s="214">
        <f>MONTH(A2440)</f>
        <v/>
      </c>
      <c r="I2440" s="179">
        <f>INDEX(mês[],Consolidado!H2440,2)</f>
        <v/>
      </c>
      <c r="J2440" s="179" t="inlineStr">
        <is>
          <t>CEF</t>
        </is>
      </c>
      <c r="K2440" s="179" t="inlineStr">
        <is>
          <t>A IDEAL</t>
        </is>
      </c>
    </row>
    <row r="2441" hidden="1" s="180">
      <c r="A2441" s="17" t="n">
        <v>45751</v>
      </c>
      <c r="B2441" s="179" t="inlineStr">
        <is>
          <t>FOLHA PGTO REF. MÊS 03/2025-SALARIO (100,00%);</t>
        </is>
      </c>
      <c r="C2441" s="8" t="n"/>
      <c r="D2441" s="8" t="n">
        <v>377830.62</v>
      </c>
      <c r="E2441" s="8" t="n">
        <v>-7070.75</v>
      </c>
      <c r="F2441" s="213" t="inlineStr">
        <is>
          <t>SALARIO</t>
        </is>
      </c>
      <c r="G2441" s="172">
        <f>YEAR(A2441)</f>
        <v/>
      </c>
      <c r="H2441" s="214">
        <f>MONTH(A2441)</f>
        <v/>
      </c>
      <c r="I2441" s="179">
        <f>INDEX(mês[],Consolidado!H2441,2)</f>
        <v/>
      </c>
      <c r="J2441" s="179" t="inlineStr">
        <is>
          <t>CEF</t>
        </is>
      </c>
      <c r="K2441" s="179" t="inlineStr">
        <is>
          <t>A IDEAL</t>
        </is>
      </c>
    </row>
    <row r="2442" hidden="1" s="180">
      <c r="A2442" s="17" t="n">
        <v>45754</v>
      </c>
      <c r="B2442" s="179" t="inlineStr">
        <is>
          <t>BM 10 Hh-Recebimento de Clientes (100,00%);</t>
        </is>
      </c>
      <c r="C2442" s="8" t="n">
        <v>65007.7</v>
      </c>
      <c r="E2442" s="8" t="n">
        <v>57936.95</v>
      </c>
      <c r="F2442" s="213" t="inlineStr">
        <is>
          <t>Recebimento de Clientes</t>
        </is>
      </c>
      <c r="G2442" s="172">
        <f>YEAR(A2442)</f>
        <v/>
      </c>
      <c r="H2442" s="214">
        <f>MONTH(A2442)</f>
        <v/>
      </c>
      <c r="I2442" s="179">
        <f>INDEX(mês[],Consolidado!H2442,2)</f>
        <v/>
      </c>
      <c r="J2442" s="179" t="inlineStr">
        <is>
          <t>CEF</t>
        </is>
      </c>
      <c r="K2442" s="179" t="inlineStr">
        <is>
          <t>A IDEAL</t>
        </is>
      </c>
    </row>
    <row r="2443" hidden="1" s="180">
      <c r="A2443" s="17" t="n">
        <v>45754</v>
      </c>
      <c r="B2443" s="179" t="inlineStr">
        <is>
          <t>BM 10 LOC EQUIPAMENTOS-Recebimento de Clientes (100,00%);</t>
        </is>
      </c>
      <c r="C2443" s="8" t="n">
        <v>36970.91</v>
      </c>
      <c r="E2443" s="8" t="n">
        <v>94907.86</v>
      </c>
      <c r="F2443" s="213" t="inlineStr">
        <is>
          <t>Recebimento de Clientes</t>
        </is>
      </c>
      <c r="G2443" s="172">
        <f>YEAR(A2443)</f>
        <v/>
      </c>
      <c r="H2443" s="214">
        <f>MONTH(A2443)</f>
        <v/>
      </c>
      <c r="I2443" s="179">
        <f>INDEX(mês[],Consolidado!H2443,2)</f>
        <v/>
      </c>
      <c r="J2443" s="179" t="inlineStr">
        <is>
          <t>CEF</t>
        </is>
      </c>
      <c r="K2443" s="179" t="inlineStr">
        <is>
          <t>A IDEAL</t>
        </is>
      </c>
    </row>
    <row r="2444" hidden="1" s="180">
      <c r="A2444" s="17" t="n">
        <v>45754</v>
      </c>
      <c r="B2444" s="179" t="inlineStr">
        <is>
          <t>EMPRESTIMO BANCO CAIXA / PEGO PARA PAGAR MERCANTIL-PAGAMENTOS EMPRESTIMOS (100,00%);</t>
        </is>
      </c>
      <c r="C2444" s="8" t="n"/>
      <c r="D2444" s="8" t="n">
        <v>19976.4</v>
      </c>
      <c r="E2444" s="8" t="n">
        <v>74931.45999999999</v>
      </c>
      <c r="F2444" s="213" t="inlineStr">
        <is>
          <t>Pagamento de Empréstimos Bancários</t>
        </is>
      </c>
      <c r="G2444" s="172">
        <f>YEAR(A2444)</f>
        <v/>
      </c>
      <c r="H2444" s="214">
        <f>MONTH(A2444)</f>
        <v/>
      </c>
      <c r="I2444" s="179">
        <f>INDEX(mês[],Consolidado!H2444,2)</f>
        <v/>
      </c>
      <c r="J2444" s="179" t="inlineStr">
        <is>
          <t>CEF</t>
        </is>
      </c>
      <c r="K2444" s="179" t="inlineStr">
        <is>
          <t>A IDEAL</t>
        </is>
      </c>
    </row>
    <row r="2445" hidden="1" s="180">
      <c r="A2445" s="17" t="n">
        <v>45754</v>
      </c>
      <c r="B2445" s="179" t="inlineStr">
        <is>
          <t>TRANSFERÊNCIA ENTRE BANCOS CEF X SAFRA-Transferência entre Bancos (100,00%);</t>
        </is>
      </c>
      <c r="C2445" s="8" t="n"/>
      <c r="D2445" s="8" t="n">
        <v>8049.59</v>
      </c>
      <c r="E2445" s="8" t="n">
        <v>66881.87</v>
      </c>
      <c r="F2445" s="213" t="inlineStr">
        <is>
          <t>Transferência Emitida</t>
        </is>
      </c>
      <c r="G2445" s="172">
        <f>YEAR(A2445)</f>
        <v/>
      </c>
      <c r="H2445" s="214">
        <f>MONTH(A2445)</f>
        <v/>
      </c>
      <c r="I2445" s="179">
        <f>INDEX(mês[],Consolidado!H2445,2)</f>
        <v/>
      </c>
      <c r="J2445" s="179" t="inlineStr">
        <is>
          <t>CEF</t>
        </is>
      </c>
      <c r="K2445" s="179" t="inlineStr">
        <is>
          <t>A IDEAL</t>
        </is>
      </c>
    </row>
    <row r="2446" hidden="1" s="180">
      <c r="A2446" s="17" t="n">
        <v>45755</v>
      </c>
      <c r="B2446" s="179" t="inlineStr">
        <is>
          <t>DEB TARIFA-TARIFAS BANCARIAS (100,00%);</t>
        </is>
      </c>
      <c r="C2446" s="8" t="n"/>
      <c r="D2446" s="8" t="n">
        <v>205.8</v>
      </c>
      <c r="E2446" s="8" t="n">
        <v>66676.06999999999</v>
      </c>
      <c r="F2446" s="213" t="inlineStr">
        <is>
          <t>TARIFAS BANCARIAS</t>
        </is>
      </c>
      <c r="G2446" s="172">
        <f>YEAR(A2446)</f>
        <v/>
      </c>
      <c r="H2446" s="214">
        <f>MONTH(A2446)</f>
        <v/>
      </c>
      <c r="I2446" s="179">
        <f>INDEX(mês[],Consolidado!H2446,2)</f>
        <v/>
      </c>
      <c r="J2446" s="179" t="inlineStr">
        <is>
          <t>CEF</t>
        </is>
      </c>
      <c r="K2446" s="179" t="inlineStr">
        <is>
          <t>A IDEAL</t>
        </is>
      </c>
    </row>
    <row r="2447" hidden="1" s="180">
      <c r="A2447" s="17" t="n">
        <v>45757</v>
      </c>
      <c r="B2447" s="179" t="inlineStr">
        <is>
          <t>IMOBILIARIO LOTE PARQUE OESTE-FINANCIAMENTO (100,00%);</t>
        </is>
      </c>
      <c r="C2447" s="8" t="n"/>
      <c r="D2447" s="8" t="n">
        <v>4302.43</v>
      </c>
      <c r="E2447" s="8" t="n">
        <v>62373.63999999999</v>
      </c>
      <c r="F2447" s="213" t="inlineStr">
        <is>
          <t>Financiamentos</t>
        </is>
      </c>
      <c r="G2447" s="172">
        <f>YEAR(A2447)</f>
        <v/>
      </c>
      <c r="H2447" s="214">
        <f>MONTH(A2447)</f>
        <v/>
      </c>
      <c r="I2447" s="179">
        <f>INDEX(mês[],Consolidado!H2447,2)</f>
        <v/>
      </c>
      <c r="J2447" s="179" t="inlineStr">
        <is>
          <t>CEF</t>
        </is>
      </c>
      <c r="K2447" s="179" t="inlineStr">
        <is>
          <t>A IDEAL</t>
        </is>
      </c>
    </row>
    <row r="2448" hidden="1" s="180">
      <c r="A2448" s="17" t="n">
        <v>45757</v>
      </c>
      <c r="B2448" s="179" t="inlineStr">
        <is>
          <t>TRANSFERÊNCIA ENTRE BANCOS CEF X ITAÚ-Transferência entre Bancos (100,00%);</t>
        </is>
      </c>
      <c r="C2448" s="8" t="n"/>
      <c r="D2448" s="8" t="n">
        <v>27184.64</v>
      </c>
      <c r="E2448" s="8" t="n">
        <v>35188.99999999999</v>
      </c>
      <c r="F2448" s="213" t="inlineStr">
        <is>
          <t>Transferência Emitida</t>
        </is>
      </c>
      <c r="G2448" s="172">
        <f>YEAR(A2448)</f>
        <v/>
      </c>
      <c r="H2448" s="214">
        <f>MONTH(A2448)</f>
        <v/>
      </c>
      <c r="I2448" s="179">
        <f>INDEX(mês[],Consolidado!H2448,2)</f>
        <v/>
      </c>
      <c r="J2448" s="179" t="inlineStr">
        <is>
          <t>CEF</t>
        </is>
      </c>
      <c r="K2448" s="179" t="inlineStr">
        <is>
          <t>A IDEAL</t>
        </is>
      </c>
    </row>
    <row r="2449" hidden="1" s="180">
      <c r="A2449" s="17" t="n">
        <v>45757</v>
      </c>
      <c r="B2449" s="179" t="inlineStr">
        <is>
          <t>TARIFAS BANCARIAS - DB T CESTA -TARIFAS BANCARIAS (100,00%);</t>
        </is>
      </c>
      <c r="C2449" s="8" t="n"/>
      <c r="D2449" s="8" t="n">
        <v>189</v>
      </c>
      <c r="E2449" s="8" t="n">
        <v>34999.99999999999</v>
      </c>
      <c r="F2449" s="213" t="inlineStr">
        <is>
          <t>TARIFAS BANCARIAS</t>
        </is>
      </c>
      <c r="G2449" s="172">
        <f>YEAR(A2449)</f>
        <v/>
      </c>
      <c r="H2449" s="214">
        <f>MONTH(A2449)</f>
        <v/>
      </c>
      <c r="I2449" s="179">
        <f>INDEX(mês[],Consolidado!H2449,2)</f>
        <v/>
      </c>
      <c r="J2449" s="179" t="inlineStr">
        <is>
          <t>CEF</t>
        </is>
      </c>
      <c r="K2449" s="179" t="inlineStr">
        <is>
          <t>A IDEAL</t>
        </is>
      </c>
    </row>
    <row r="2450" hidden="1" s="180">
      <c r="A2450" s="17" t="n">
        <v>45758</v>
      </c>
      <c r="B2450" s="179" t="inlineStr">
        <is>
          <t>TRANSFERÊNCIA ENTRE BANCOS CEF X ITAÚ-Transferência entre Bancos (100,00%);</t>
        </is>
      </c>
      <c r="C2450" s="8" t="n"/>
      <c r="D2450" s="8" t="n">
        <v>25000</v>
      </c>
      <c r="E2450" s="8" t="n">
        <v>9999.999999999993</v>
      </c>
      <c r="F2450" s="213" t="inlineStr">
        <is>
          <t>Transferência Emitida</t>
        </is>
      </c>
      <c r="G2450" s="172">
        <f>YEAR(A2450)</f>
        <v/>
      </c>
      <c r="H2450" s="214">
        <f>MONTH(A2450)</f>
        <v/>
      </c>
      <c r="I2450" s="179">
        <f>INDEX(mês[],Consolidado!H2450,2)</f>
        <v/>
      </c>
      <c r="J2450" s="179" t="inlineStr">
        <is>
          <t>CEF</t>
        </is>
      </c>
      <c r="K2450" s="179" t="inlineStr">
        <is>
          <t>A IDEAL</t>
        </is>
      </c>
    </row>
    <row r="2451" hidden="1" s="180">
      <c r="A2451" s="17" t="n">
        <v>45764</v>
      </c>
      <c r="B2451" s="179" t="inlineStr">
        <is>
          <t>ADIANTAMENTO 40%-SALARIO (100,00%);</t>
        </is>
      </c>
      <c r="C2451" s="8" t="n"/>
      <c r="D2451" s="8" t="n">
        <v>34410.02</v>
      </c>
      <c r="E2451" s="8" t="n">
        <v>-24410.02</v>
      </c>
      <c r="F2451" s="213" t="inlineStr">
        <is>
          <t>SALARIO</t>
        </is>
      </c>
      <c r="G2451" s="172">
        <f>YEAR(A2451)</f>
        <v/>
      </c>
      <c r="H2451" s="214">
        <f>MONTH(A2451)</f>
        <v/>
      </c>
      <c r="I2451" s="179">
        <f>INDEX(mês[],Consolidado!H2451,2)</f>
        <v/>
      </c>
      <c r="J2451" s="179" t="inlineStr">
        <is>
          <t>CEF</t>
        </is>
      </c>
      <c r="K2451" s="179" t="inlineStr">
        <is>
          <t>A IDEAL</t>
        </is>
      </c>
    </row>
    <row r="2452" hidden="1" s="180">
      <c r="A2452" s="17" t="n">
        <v>45764</v>
      </c>
      <c r="B2452" s="179" t="inlineStr">
        <is>
          <t>TRANSFERÊNCIA ENTRE BANCOS ITAÚ X CEF-Transferência entre Bancos (100,00%);</t>
        </is>
      </c>
      <c r="C2452" s="8" t="n">
        <v>15000</v>
      </c>
      <c r="E2452" s="8" t="n">
        <v>-9410.020000000004</v>
      </c>
      <c r="F2452" s="213" t="inlineStr">
        <is>
          <t>Transferência Recebida</t>
        </is>
      </c>
      <c r="G2452" s="172">
        <f>YEAR(A2452)</f>
        <v/>
      </c>
      <c r="H2452" s="214">
        <f>MONTH(A2452)</f>
        <v/>
      </c>
      <c r="I2452" s="179">
        <f>INDEX(mês[],Consolidado!H2452,2)</f>
        <v/>
      </c>
      <c r="J2452" s="179" t="inlineStr">
        <is>
          <t>CEF</t>
        </is>
      </c>
      <c r="K2452" s="179" t="inlineStr">
        <is>
          <t>A IDEAL</t>
        </is>
      </c>
    </row>
    <row r="2453" hidden="1" s="180">
      <c r="A2453" s="17" t="n">
        <v>45769</v>
      </c>
      <c r="B2453" s="179" t="inlineStr">
        <is>
          <t>EMPRESTIMO BANCO CAIXA / CAPITAL DE GIRO R$ 300.000,00-PAGAMENTOS EMPRESTIMOS (100,00%);</t>
        </is>
      </c>
      <c r="C2453" s="8" t="n"/>
      <c r="D2453" s="8" t="n">
        <v>15804.58</v>
      </c>
      <c r="E2453" s="8" t="n">
        <v>-25214.60000000001</v>
      </c>
      <c r="F2453" s="213" t="inlineStr">
        <is>
          <t>Pagamento de Empréstimos Bancários</t>
        </is>
      </c>
      <c r="G2453" s="172">
        <f>YEAR(A2453)</f>
        <v/>
      </c>
      <c r="H2453" s="214">
        <f>MONTH(A2453)</f>
        <v/>
      </c>
      <c r="I2453" s="179">
        <f>INDEX(mês[],Consolidado!H2453,2)</f>
        <v/>
      </c>
      <c r="J2453" s="179" t="inlineStr">
        <is>
          <t>CEF</t>
        </is>
      </c>
      <c r="K2453" s="179" t="inlineStr">
        <is>
          <t>A IDEAL</t>
        </is>
      </c>
    </row>
    <row r="2454" hidden="1" s="180">
      <c r="A2454" s="17" t="n">
        <v>45769</v>
      </c>
      <c r="B2454" s="179" t="inlineStr">
        <is>
          <t>TRANSFERÊNCIA ENTRE BANCOS ITAÚ X CEF-Transferência entre Bancos (100,00%);</t>
        </is>
      </c>
      <c r="C2454" s="8" t="n">
        <v>15800</v>
      </c>
      <c r="E2454" s="8" t="n">
        <v>-9414.600000000006</v>
      </c>
      <c r="F2454" s="213" t="inlineStr">
        <is>
          <t>Transferência Recebida</t>
        </is>
      </c>
      <c r="G2454" s="172">
        <f>YEAR(A2454)</f>
        <v/>
      </c>
      <c r="H2454" s="214">
        <f>MONTH(A2454)</f>
        <v/>
      </c>
      <c r="I2454" s="179">
        <f>INDEX(mês[],Consolidado!H2454,2)</f>
        <v/>
      </c>
      <c r="J2454" s="179" t="inlineStr">
        <is>
          <t>CEF</t>
        </is>
      </c>
      <c r="K2454" s="179" t="inlineStr">
        <is>
          <t>A IDEAL</t>
        </is>
      </c>
    </row>
    <row r="2455" hidden="1" s="180">
      <c r="A2455" s="17" t="n">
        <v>45770</v>
      </c>
      <c r="B2455" s="179" t="inlineStr">
        <is>
          <t>DEB TARIFA-TARIFAS BANCARIAS (100,00%);</t>
        </is>
      </c>
      <c r="C2455" s="8" t="n"/>
      <c r="D2455" s="8" t="n">
        <v>49</v>
      </c>
      <c r="E2455" s="8" t="n">
        <v>-9463.600000000006</v>
      </c>
      <c r="F2455" s="213" t="inlineStr">
        <is>
          <t>TARIFAS BANCARIAS</t>
        </is>
      </c>
      <c r="G2455" s="172">
        <f>YEAR(A2455)</f>
        <v/>
      </c>
      <c r="H2455" s="214">
        <f>MONTH(A2455)</f>
        <v/>
      </c>
      <c r="I2455" s="179">
        <f>INDEX(mês[],Consolidado!H2455,2)</f>
        <v/>
      </c>
      <c r="J2455" s="179" t="inlineStr">
        <is>
          <t>CEF</t>
        </is>
      </c>
      <c r="K2455" s="179" t="inlineStr">
        <is>
          <t>A IDEAL</t>
        </is>
      </c>
    </row>
    <row r="2456" hidden="1" s="180">
      <c r="A2456" s="17" t="n">
        <v>45772</v>
      </c>
      <c r="B2456" s="179" t="inlineStr">
        <is>
          <t>TRANSFERÊNCIA ENTRE BANCOS ITAÚ ANDAIMES X CEF-Transferência entre Bancos (100,00%);</t>
        </is>
      </c>
      <c r="C2456" s="8" t="n">
        <v>16136.06</v>
      </c>
      <c r="E2456" s="8" t="n">
        <v>6672.459999999994</v>
      </c>
      <c r="F2456" s="213" t="inlineStr">
        <is>
          <t>Transferência Recebida</t>
        </is>
      </c>
      <c r="G2456" s="172">
        <f>YEAR(A2456)</f>
        <v/>
      </c>
      <c r="H2456" s="214">
        <f>MONTH(A2456)</f>
        <v/>
      </c>
      <c r="I2456" s="179">
        <f>INDEX(mês[],Consolidado!H2456,2)</f>
        <v/>
      </c>
      <c r="J2456" s="179" t="inlineStr">
        <is>
          <t>CEF</t>
        </is>
      </c>
      <c r="K2456" s="179" t="inlineStr">
        <is>
          <t>A IDEAL</t>
        </is>
      </c>
    </row>
    <row r="2457" hidden="1" s="180">
      <c r="A2457" s="17" t="n">
        <v>45777</v>
      </c>
      <c r="B2457" s="179" t="inlineStr">
        <is>
          <t>TRANSFERÊNCIA ENTRE BANCOS SAFRA X CEF-Transferência entre Bancos (100,00%);</t>
        </is>
      </c>
      <c r="C2457" s="8" t="n">
        <v>20000</v>
      </c>
      <c r="E2457" s="8" t="n">
        <v>26672.45999999999</v>
      </c>
      <c r="F2457" s="213" t="inlineStr">
        <is>
          <t>Transferência Recebida</t>
        </is>
      </c>
      <c r="G2457" s="172">
        <f>YEAR(A2457)</f>
        <v/>
      </c>
      <c r="H2457" s="214">
        <f>MONTH(A2457)</f>
        <v/>
      </c>
      <c r="I2457" s="179">
        <f>INDEX(mês[],Consolidado!H2457,2)</f>
        <v/>
      </c>
      <c r="J2457" s="179" t="inlineStr">
        <is>
          <t>CEF</t>
        </is>
      </c>
      <c r="K2457" s="179" t="inlineStr">
        <is>
          <t>A IDEAL</t>
        </is>
      </c>
    </row>
    <row r="2458" hidden="1" s="180">
      <c r="A2458" s="17" t="n">
        <v>45777</v>
      </c>
      <c r="B2458" s="179" t="inlineStr">
        <is>
          <t>IMPOSTOS DEBITADOS EM CONTA CAIXA ECONOMICA-PARCELAMENTO (100,00%);</t>
        </is>
      </c>
      <c r="C2458" s="8" t="n"/>
      <c r="D2458" s="8" t="n">
        <v>20381.28</v>
      </c>
      <c r="E2458" s="8" t="n">
        <v>6291.179999999993</v>
      </c>
      <c r="F2458" s="213" t="inlineStr">
        <is>
          <t xml:space="preserve">Parcelamento de Impostos Exercicio Anterior </t>
        </is>
      </c>
      <c r="G2458" s="172">
        <f>YEAR(A2458)</f>
        <v/>
      </c>
      <c r="H2458" s="214">
        <f>MONTH(A2458)</f>
        <v/>
      </c>
      <c r="I2458" s="179">
        <f>INDEX(mês[],Consolidado!H2458,2)</f>
        <v/>
      </c>
      <c r="J2458" s="179" t="inlineStr">
        <is>
          <t>CEF</t>
        </is>
      </c>
      <c r="K2458" s="179" t="inlineStr">
        <is>
          <t>A IDEAL</t>
        </is>
      </c>
    </row>
    <row r="2459" hidden="1" s="180">
      <c r="A2459" s="17" t="n">
        <v>45777</v>
      </c>
      <c r="B2459" s="179" t="inlineStr">
        <is>
          <t xml:space="preserve">SALDO FINAL </t>
        </is>
      </c>
      <c r="C2459" s="8" t="n"/>
      <c r="D2459" s="8" t="n">
        <v>6291.18</v>
      </c>
      <c r="E2459" s="8" t="n">
        <v>0</v>
      </c>
      <c r="F2459" s="213" t="inlineStr">
        <is>
          <t>Saldo Final CEF</t>
        </is>
      </c>
      <c r="G2459" s="172">
        <f>YEAR(A2459)</f>
        <v/>
      </c>
      <c r="H2459" s="214">
        <f>MONTH(A2459)</f>
        <v/>
      </c>
      <c r="I2459" s="179">
        <f>INDEX(mês[],Consolidado!H2459,2)</f>
        <v/>
      </c>
      <c r="J2459" s="179" t="inlineStr">
        <is>
          <t>CEF</t>
        </is>
      </c>
      <c r="K2459" s="179" t="inlineStr">
        <is>
          <t>A IDEAL</t>
        </is>
      </c>
    </row>
    <row r="2460" hidden="1" s="180">
      <c r="A2460" s="17" t="n">
        <v>45748</v>
      </c>
      <c r="B2460" s="179" t="inlineStr">
        <is>
          <t>TRANSFERÊNCIA ENTRE BANCOS ITAÚ X SAFRA-Transferência entre Bancos (100,00%);</t>
        </is>
      </c>
      <c r="C2460" s="8" t="n">
        <v>31596.37</v>
      </c>
      <c r="E2460" s="8" t="n">
        <v>34514.21</v>
      </c>
      <c r="F2460" s="213" t="inlineStr">
        <is>
          <t>Transferência Recebida</t>
        </is>
      </c>
      <c r="G2460" s="172">
        <f>YEAR(A2460)</f>
        <v/>
      </c>
      <c r="H2460" s="214">
        <f>MONTH(A2460)</f>
        <v/>
      </c>
      <c r="I2460" s="179">
        <f>INDEX(mês[],Consolidado!H2460,2)</f>
        <v/>
      </c>
      <c r="J2460" s="179" t="inlineStr">
        <is>
          <t>SAFRA</t>
        </is>
      </c>
      <c r="K2460" s="179" t="inlineStr">
        <is>
          <t>A IDEAL</t>
        </is>
      </c>
    </row>
    <row r="2461" hidden="1" s="180">
      <c r="A2461" s="17" t="n">
        <v>45749</v>
      </c>
      <c r="B2461" s="179" t="inlineStr">
        <is>
          <t>RENDIMENTO APLICAÇÃO -Origens Financeiras (100,00%);</t>
        </is>
      </c>
      <c r="C2461" s="8" t="n">
        <v>0.14</v>
      </c>
      <c r="E2461" s="8" t="n">
        <v>34514.35</v>
      </c>
      <c r="F2461" s="213" t="inlineStr">
        <is>
          <t>Juros Recebidos</t>
        </is>
      </c>
      <c r="G2461" s="172">
        <f>YEAR(A2461)</f>
        <v/>
      </c>
      <c r="H2461" s="214">
        <f>MONTH(A2461)</f>
        <v/>
      </c>
      <c r="I2461" s="179">
        <f>INDEX(mês[],Consolidado!H2461,2)</f>
        <v/>
      </c>
      <c r="J2461" s="179" t="inlineStr">
        <is>
          <t>SAFRA</t>
        </is>
      </c>
      <c r="K2461" s="179" t="inlineStr">
        <is>
          <t>A IDEAL</t>
        </is>
      </c>
    </row>
    <row r="2462" hidden="1" s="180">
      <c r="A2462" s="17" t="n">
        <v>45750</v>
      </c>
      <c r="B2462" s="179" t="inlineStr">
        <is>
          <t>RENDIMENTO APLICAÇÃO -Origens Financeiras (100,00%);</t>
        </is>
      </c>
      <c r="C2462" s="8" t="n">
        <v>0.13</v>
      </c>
      <c r="E2462" s="8" t="n">
        <v>34514.48</v>
      </c>
      <c r="F2462" s="213" t="inlineStr">
        <is>
          <t>Juros Recebidos</t>
        </is>
      </c>
      <c r="G2462" s="172">
        <f>YEAR(A2462)</f>
        <v/>
      </c>
      <c r="H2462" s="214">
        <f>MONTH(A2462)</f>
        <v/>
      </c>
      <c r="I2462" s="179">
        <f>INDEX(mês[],Consolidado!H2462,2)</f>
        <v/>
      </c>
      <c r="J2462" s="179" t="inlineStr">
        <is>
          <t>SAFRA</t>
        </is>
      </c>
      <c r="K2462" s="179" t="inlineStr">
        <is>
          <t>A IDEAL</t>
        </is>
      </c>
    </row>
    <row r="2463" hidden="1" s="180">
      <c r="A2463" s="17" t="n">
        <v>45751</v>
      </c>
      <c r="B2463" s="179" t="inlineStr">
        <is>
          <t>TRANSFERÊNCIA ENTRE BANCOS ITAÚ X SAFRA-Transferência entre Bancos (100,00%);</t>
        </is>
      </c>
      <c r="C2463" s="8" t="n">
        <v>38063.85999999999</v>
      </c>
      <c r="E2463" s="8" t="n">
        <v>72578.34</v>
      </c>
      <c r="F2463" s="213" t="inlineStr">
        <is>
          <t>Transferência Recebida</t>
        </is>
      </c>
      <c r="G2463" s="172">
        <f>YEAR(A2463)</f>
        <v/>
      </c>
      <c r="H2463" s="214">
        <f>MONTH(A2463)</f>
        <v/>
      </c>
      <c r="I2463" s="179">
        <f>INDEX(mês[],Consolidado!H2463,2)</f>
        <v/>
      </c>
      <c r="J2463" s="179" t="inlineStr">
        <is>
          <t>SAFRA</t>
        </is>
      </c>
      <c r="K2463" s="179" t="inlineStr">
        <is>
          <t>A IDEAL</t>
        </is>
      </c>
    </row>
    <row r="2464" hidden="1" s="180">
      <c r="A2464" s="17" t="n">
        <v>45751</v>
      </c>
      <c r="B2464" s="179" t="inlineStr">
        <is>
          <t>TRANSFERÊNCIA ENTRE BANCOS ITAÚ X SAFRA-Transferência entre Bancos (100,00%);</t>
        </is>
      </c>
      <c r="C2464" s="8" t="n">
        <v>10492.92</v>
      </c>
      <c r="E2464" s="8" t="n">
        <v>83071.25999999999</v>
      </c>
      <c r="F2464" s="213" t="inlineStr">
        <is>
          <t>Transferência Recebida</t>
        </is>
      </c>
      <c r="G2464" s="172">
        <f>YEAR(A2464)</f>
        <v/>
      </c>
      <c r="H2464" s="214">
        <f>MONTH(A2464)</f>
        <v/>
      </c>
      <c r="I2464" s="179">
        <f>INDEX(mês[],Consolidado!H2464,2)</f>
        <v/>
      </c>
      <c r="J2464" s="179" t="inlineStr">
        <is>
          <t>SAFRA</t>
        </is>
      </c>
      <c r="K2464" s="179" t="inlineStr">
        <is>
          <t>A IDEAL</t>
        </is>
      </c>
    </row>
    <row r="2465" hidden="1" s="180">
      <c r="A2465" s="17" t="n">
        <v>45751</v>
      </c>
      <c r="B2465" s="179" t="inlineStr">
        <is>
          <t>RENDIMENTO APLICAÇÃO-Origens Financeiras (100,00%);</t>
        </is>
      </c>
      <c r="C2465" s="8" t="n">
        <v>0.13</v>
      </c>
      <c r="E2465" s="8" t="n">
        <v>83071.39</v>
      </c>
      <c r="F2465" s="213" t="inlineStr">
        <is>
          <t>Juros Recebidos</t>
        </is>
      </c>
      <c r="G2465" s="172">
        <f>YEAR(A2465)</f>
        <v/>
      </c>
      <c r="H2465" s="214">
        <f>MONTH(A2465)</f>
        <v/>
      </c>
      <c r="I2465" s="179">
        <f>INDEX(mês[],Consolidado!H2465,2)</f>
        <v/>
      </c>
      <c r="J2465" s="179" t="inlineStr">
        <is>
          <t>SAFRA</t>
        </is>
      </c>
      <c r="K2465" s="179" t="inlineStr">
        <is>
          <t>A IDEAL</t>
        </is>
      </c>
    </row>
    <row r="2466" hidden="1" s="180">
      <c r="A2466" s="17" t="n">
        <v>45754</v>
      </c>
      <c r="B2466" s="179" t="inlineStr">
        <is>
          <t>TRANSFERÊNCIA ENTRE BANCOS CEF X SAFRA-Transferência entre Bancos (100,00%);</t>
        </is>
      </c>
      <c r="C2466" s="8" t="n">
        <v>8049.59</v>
      </c>
      <c r="E2466" s="8" t="n">
        <v>91120.98</v>
      </c>
      <c r="F2466" s="213" t="inlineStr">
        <is>
          <t>Transferência Recebida</t>
        </is>
      </c>
      <c r="G2466" s="172">
        <f>YEAR(A2466)</f>
        <v/>
      </c>
      <c r="H2466" s="214">
        <f>MONTH(A2466)</f>
        <v/>
      </c>
      <c r="I2466" s="179">
        <f>INDEX(mês[],Consolidado!H2466,2)</f>
        <v/>
      </c>
      <c r="J2466" s="179" t="inlineStr">
        <is>
          <t>SAFRA</t>
        </is>
      </c>
      <c r="K2466" s="179" t="inlineStr">
        <is>
          <t>A IDEAL</t>
        </is>
      </c>
    </row>
    <row r="2467" hidden="1" s="180">
      <c r="A2467" s="17" t="n">
        <v>45754</v>
      </c>
      <c r="B2467" s="179" t="inlineStr">
        <is>
          <t>PACOTE PJ EMPRESA 3-JUROS BANCARIOS  (100,00%);</t>
        </is>
      </c>
      <c r="C2467" s="8" t="n"/>
      <c r="D2467" s="8" t="n">
        <v>389</v>
      </c>
      <c r="E2467" s="8" t="n">
        <v>90731.98</v>
      </c>
      <c r="F2467" s="213" t="inlineStr">
        <is>
          <t>Juros Bancários</t>
        </is>
      </c>
      <c r="G2467" s="172">
        <f>YEAR(A2467)</f>
        <v/>
      </c>
      <c r="H2467" s="214">
        <f>MONTH(A2467)</f>
        <v/>
      </c>
      <c r="I2467" s="179">
        <f>INDEX(mês[],Consolidado!H2467,2)</f>
        <v/>
      </c>
      <c r="J2467" s="179" t="inlineStr">
        <is>
          <t>SAFRA</t>
        </is>
      </c>
      <c r="K2467" s="179" t="inlineStr">
        <is>
          <t>A IDEAL</t>
        </is>
      </c>
    </row>
    <row r="2468" hidden="1" s="180">
      <c r="A2468" s="17" t="n">
        <v>45754</v>
      </c>
      <c r="B2468" s="179" t="inlineStr">
        <is>
          <t>RENDIMENTO APLICAÇÃO -Origens Financeiras (100,00%);</t>
        </is>
      </c>
      <c r="C2468" s="8" t="n">
        <v>0.14</v>
      </c>
      <c r="E2468" s="8" t="n">
        <v>90732.12</v>
      </c>
      <c r="F2468" s="213" t="inlineStr">
        <is>
          <t>Juros Recebidos</t>
        </is>
      </c>
      <c r="G2468" s="172">
        <f>YEAR(A2468)</f>
        <v/>
      </c>
      <c r="H2468" s="214">
        <f>MONTH(A2468)</f>
        <v/>
      </c>
      <c r="I2468" s="179">
        <f>INDEX(mês[],Consolidado!H2468,2)</f>
        <v/>
      </c>
      <c r="J2468" s="179" t="inlineStr">
        <is>
          <t>SAFRA</t>
        </is>
      </c>
      <c r="K2468" s="179" t="inlineStr">
        <is>
          <t>A IDEAL</t>
        </is>
      </c>
    </row>
    <row r="2469" hidden="1" s="180">
      <c r="A2469" s="17" t="n">
        <v>45755</v>
      </c>
      <c r="B2469" s="179" t="inlineStr">
        <is>
          <t>TRANSFERÊNCIA ENTRE BANCOS SAFRA X ITAÚ-Transferência entre Bancos (100,00%);</t>
        </is>
      </c>
      <c r="C2469" s="8" t="n"/>
      <c r="D2469" s="8" t="n">
        <v>90732.12000000001</v>
      </c>
      <c r="E2469" s="8" t="n">
        <v>0</v>
      </c>
      <c r="F2469" s="213" t="inlineStr">
        <is>
          <t>Transferência Emitida</t>
        </is>
      </c>
      <c r="G2469" s="172">
        <f>YEAR(A2469)</f>
        <v/>
      </c>
      <c r="H2469" s="214">
        <f>MONTH(A2469)</f>
        <v/>
      </c>
      <c r="I2469" s="179">
        <f>INDEX(mês[],Consolidado!H2469,2)</f>
        <v/>
      </c>
      <c r="J2469" s="179" t="inlineStr">
        <is>
          <t>SAFRA</t>
        </is>
      </c>
      <c r="K2469" s="179" t="inlineStr">
        <is>
          <t>A IDEAL</t>
        </is>
      </c>
    </row>
    <row r="2470" hidden="1" s="180">
      <c r="A2470" s="17" t="n">
        <v>45755</v>
      </c>
      <c r="B2470" s="179" t="inlineStr">
        <is>
          <t>RENDIMENTO APLICAÇÃO -Origens Financeiras (100,00%);</t>
        </is>
      </c>
      <c r="C2470" s="8" t="n">
        <v>0.13</v>
      </c>
      <c r="E2470" s="8" t="n">
        <v>0.13</v>
      </c>
      <c r="F2470" s="213" t="inlineStr">
        <is>
          <t>Juros Recebidos</t>
        </is>
      </c>
      <c r="G2470" s="172">
        <f>YEAR(A2470)</f>
        <v/>
      </c>
      <c r="H2470" s="214">
        <f>MONTH(A2470)</f>
        <v/>
      </c>
      <c r="I2470" s="179">
        <f>INDEX(mês[],Consolidado!H2470,2)</f>
        <v/>
      </c>
      <c r="J2470" s="179" t="inlineStr">
        <is>
          <t>SAFRA</t>
        </is>
      </c>
      <c r="K2470" s="179" t="inlineStr">
        <is>
          <t>A IDEAL</t>
        </is>
      </c>
    </row>
    <row r="2471" hidden="1" s="180">
      <c r="A2471" s="17" t="n">
        <v>45757</v>
      </c>
      <c r="B2471" s="179" t="inlineStr">
        <is>
          <t>TRANSFERÊNCIA ENTRE BANCOS ITAÚ X SAFRA-Transferência entre Bancos (100,00%);</t>
        </is>
      </c>
      <c r="C2471" s="8" t="n">
        <v>90732.12000000001</v>
      </c>
      <c r="E2471" s="8" t="n">
        <v>90732.25000000001</v>
      </c>
      <c r="F2471" s="213" t="inlineStr">
        <is>
          <t>Transferência Recebida</t>
        </is>
      </c>
      <c r="G2471" s="172">
        <f>YEAR(A2471)</f>
        <v/>
      </c>
      <c r="H2471" s="214">
        <f>MONTH(A2471)</f>
        <v/>
      </c>
      <c r="I2471" s="179">
        <f>INDEX(mês[],Consolidado!H2471,2)</f>
        <v/>
      </c>
      <c r="J2471" s="179" t="inlineStr">
        <is>
          <t>SAFRA</t>
        </is>
      </c>
      <c r="K2471" s="179" t="inlineStr">
        <is>
          <t>A IDEAL</t>
        </is>
      </c>
    </row>
    <row r="2472" hidden="1" s="180">
      <c r="A2472" s="17" t="n">
        <v>45757</v>
      </c>
      <c r="B2472" s="179" t="inlineStr">
        <is>
          <t>TRANSFERÊNCIA ENTRE BANCOS ITAÚ X SAFRA-Transferência entre Bancos (100,00%);</t>
        </is>
      </c>
      <c r="C2472" s="8" t="n">
        <v>4149.96</v>
      </c>
      <c r="E2472" s="8" t="n">
        <v>94882.21000000002</v>
      </c>
      <c r="F2472" s="213" t="inlineStr">
        <is>
          <t>Transferência Recebida</t>
        </is>
      </c>
      <c r="G2472" s="172">
        <f>YEAR(A2472)</f>
        <v/>
      </c>
      <c r="H2472" s="214">
        <f>MONTH(A2472)</f>
        <v/>
      </c>
      <c r="I2472" s="179">
        <f>INDEX(mês[],Consolidado!H2472,2)</f>
        <v/>
      </c>
      <c r="J2472" s="179" t="inlineStr">
        <is>
          <t>SAFRA</t>
        </is>
      </c>
      <c r="K2472" s="179" t="inlineStr">
        <is>
          <t>A IDEAL</t>
        </is>
      </c>
    </row>
    <row r="2473" hidden="1" s="180">
      <c r="A2473" s="17" t="n">
        <v>45762</v>
      </c>
      <c r="B2473" s="179" t="inlineStr">
        <is>
          <t>TRANSFERÊNCIA ENTRE BANCOS ITAÚ X SAFRA-Transferência entre Bancos (100,00%);</t>
        </is>
      </c>
      <c r="C2473" s="8" t="n">
        <v>3549.49</v>
      </c>
      <c r="E2473" s="8" t="n">
        <v>98431.70000000003</v>
      </c>
      <c r="F2473" s="213" t="inlineStr">
        <is>
          <t>Transferência Recebida</t>
        </is>
      </c>
      <c r="G2473" s="172">
        <f>YEAR(A2473)</f>
        <v/>
      </c>
      <c r="H2473" s="214">
        <f>MONTH(A2473)</f>
        <v/>
      </c>
      <c r="I2473" s="179">
        <f>INDEX(mês[],Consolidado!H2473,2)</f>
        <v/>
      </c>
      <c r="J2473" s="179" t="inlineStr">
        <is>
          <t>SAFRA</t>
        </is>
      </c>
      <c r="K2473" s="179" t="inlineStr">
        <is>
          <t>A IDEAL</t>
        </is>
      </c>
    </row>
    <row r="2474" hidden="1" s="180">
      <c r="A2474" s="17" t="n">
        <v>45763</v>
      </c>
      <c r="B2474" s="179" t="inlineStr">
        <is>
          <t>TRANSFERÊNCIA ENTRE BANCOS ITAÚ X SAFRA-Transferência entre Bancos (100,00%);</t>
        </is>
      </c>
      <c r="C2474" s="8" t="n">
        <v>33824.86</v>
      </c>
      <c r="E2474" s="8" t="n">
        <v>132256.56</v>
      </c>
      <c r="F2474" s="213" t="inlineStr">
        <is>
          <t>Transferência Recebida</t>
        </is>
      </c>
      <c r="G2474" s="172">
        <f>YEAR(A2474)</f>
        <v/>
      </c>
      <c r="H2474" s="214">
        <f>MONTH(A2474)</f>
        <v/>
      </c>
      <c r="I2474" s="179">
        <f>INDEX(mês[],Consolidado!H2474,2)</f>
        <v/>
      </c>
      <c r="J2474" s="179" t="inlineStr">
        <is>
          <t>SAFRA</t>
        </is>
      </c>
      <c r="K2474" s="179" t="inlineStr">
        <is>
          <t>A IDEAL</t>
        </is>
      </c>
    </row>
    <row r="2475" hidden="1" s="180">
      <c r="A2475" s="17" t="n">
        <v>45772</v>
      </c>
      <c r="B2475" s="179" t="inlineStr">
        <is>
          <t>TRANSFERÊNCIA ENTRE BANCOS ITAÚ X SAFRA-Transferência entre Bancos (100,00%);</t>
        </is>
      </c>
      <c r="C2475" s="8" t="n">
        <v>32116.26</v>
      </c>
      <c r="E2475" s="8" t="n">
        <v>164372.82</v>
      </c>
      <c r="F2475" s="213" t="inlineStr">
        <is>
          <t>Transferência Recebida</t>
        </is>
      </c>
      <c r="G2475" s="172">
        <f>YEAR(A2475)</f>
        <v/>
      </c>
      <c r="H2475" s="214">
        <f>MONTH(A2475)</f>
        <v/>
      </c>
      <c r="I2475" s="179">
        <f>INDEX(mês[],Consolidado!H2475,2)</f>
        <v/>
      </c>
      <c r="J2475" s="179" t="inlineStr">
        <is>
          <t>SAFRA</t>
        </is>
      </c>
      <c r="K2475" s="179" t="inlineStr">
        <is>
          <t>A IDEAL</t>
        </is>
      </c>
    </row>
    <row r="2476" hidden="1" s="180">
      <c r="A2476" s="17" t="n">
        <v>45772</v>
      </c>
      <c r="B2476" s="179" t="inlineStr">
        <is>
          <t>TRANSFERÊNCIA ENTRE BANCOS ITAÚ X SAFRA-Transferência entre Bancos (100,00%);</t>
        </is>
      </c>
      <c r="C2476" s="8" t="n">
        <v>25626.77</v>
      </c>
      <c r="E2476" s="8" t="n">
        <v>189999.59</v>
      </c>
      <c r="F2476" s="213" t="inlineStr">
        <is>
          <t>Transferência Recebida</t>
        </is>
      </c>
      <c r="G2476" s="172">
        <f>YEAR(A2476)</f>
        <v/>
      </c>
      <c r="H2476" s="214">
        <f>MONTH(A2476)</f>
        <v/>
      </c>
      <c r="I2476" s="179">
        <f>INDEX(mês[],Consolidado!H2476,2)</f>
        <v/>
      </c>
      <c r="J2476" s="179" t="inlineStr">
        <is>
          <t>SAFRA</t>
        </is>
      </c>
      <c r="K2476" s="179" t="inlineStr">
        <is>
          <t>A IDEAL</t>
        </is>
      </c>
    </row>
    <row r="2477" hidden="1" s="180">
      <c r="A2477" s="17" t="n">
        <v>45772</v>
      </c>
      <c r="B2477" s="179" t="inlineStr">
        <is>
          <t>TRANSFERÊNCIA ENTRE BANCOS SAFRA X ITAÚ-Transferência entre Bancos (100,00%);</t>
        </is>
      </c>
      <c r="C2477" s="8" t="n"/>
      <c r="D2477" s="8" t="n">
        <v>41414.52</v>
      </c>
      <c r="E2477" s="8" t="n">
        <v>148585.07</v>
      </c>
      <c r="F2477" s="213" t="inlineStr">
        <is>
          <t>Transferência Emitida</t>
        </is>
      </c>
      <c r="G2477" s="172">
        <f>YEAR(A2477)</f>
        <v/>
      </c>
      <c r="H2477" s="214">
        <f>MONTH(A2477)</f>
        <v/>
      </c>
      <c r="I2477" s="179">
        <f>INDEX(mês[],Consolidado!H2477,2)</f>
        <v/>
      </c>
      <c r="J2477" s="179" t="inlineStr">
        <is>
          <t>SAFRA</t>
        </is>
      </c>
      <c r="K2477" s="179" t="inlineStr">
        <is>
          <t>A IDEAL</t>
        </is>
      </c>
    </row>
    <row r="2478" hidden="1" s="180">
      <c r="A2478" s="17" t="n">
        <v>45776</v>
      </c>
      <c r="B2478" s="179" t="inlineStr">
        <is>
          <t>TRANSFERÊNCIA ENTRE BANCOS ITAÚ X SAFRA-Transferência entre Bancos (100,00%);</t>
        </is>
      </c>
      <c r="C2478" s="8" t="n">
        <v>18089</v>
      </c>
      <c r="E2478" s="8" t="n">
        <v>166674.07</v>
      </c>
      <c r="F2478" s="213" t="inlineStr">
        <is>
          <t>Transferência Recebida</t>
        </is>
      </c>
      <c r="G2478" s="172">
        <f>YEAR(A2478)</f>
        <v/>
      </c>
      <c r="H2478" s="214">
        <f>MONTH(A2478)</f>
        <v/>
      </c>
      <c r="I2478" s="179">
        <f>INDEX(mês[],Consolidado!H2478,2)</f>
        <v/>
      </c>
      <c r="J2478" s="179" t="inlineStr">
        <is>
          <t>SAFRA</t>
        </is>
      </c>
      <c r="K2478" s="179" t="inlineStr">
        <is>
          <t>A IDEAL</t>
        </is>
      </c>
    </row>
    <row r="2479" hidden="1" s="180">
      <c r="A2479" s="17" t="n">
        <v>45777</v>
      </c>
      <c r="B2479" s="179" t="inlineStr">
        <is>
          <t>TRANSFERÊNCIA ENTRE BANCOS SAFRA X ITAÚ-Transferência entre Bancos (100,00%);</t>
        </is>
      </c>
      <c r="C2479" s="8" t="n"/>
      <c r="D2479" s="8" t="n">
        <v>80000</v>
      </c>
      <c r="E2479" s="8" t="n">
        <v>86674.07000000004</v>
      </c>
      <c r="F2479" s="213" t="inlineStr">
        <is>
          <t>Transferência Emitida</t>
        </is>
      </c>
      <c r="G2479" s="172">
        <f>YEAR(A2479)</f>
        <v/>
      </c>
      <c r="H2479" s="214">
        <f>MONTH(A2479)</f>
        <v/>
      </c>
      <c r="I2479" s="179">
        <f>INDEX(mês[],Consolidado!H2479,2)</f>
        <v/>
      </c>
      <c r="J2479" s="179" t="inlineStr">
        <is>
          <t>SAFRA</t>
        </is>
      </c>
      <c r="K2479" s="179" t="inlineStr">
        <is>
          <t>A IDEAL</t>
        </is>
      </c>
    </row>
    <row r="2480" hidden="1" s="180">
      <c r="A2480" s="17" t="n">
        <v>45777</v>
      </c>
      <c r="B2480" s="179" t="inlineStr">
        <is>
          <t>TRANSFERÊNCIA ENTRE BANCOS SAFRA X CEF-Transferência entre Bancos (100,00%);</t>
        </is>
      </c>
      <c r="C2480" s="8" t="n"/>
      <c r="D2480" s="8" t="n">
        <v>20000</v>
      </c>
      <c r="E2480" s="8" t="n">
        <v>66674.07000000004</v>
      </c>
      <c r="F2480" s="213" t="inlineStr">
        <is>
          <t>Transferência Emitida</t>
        </is>
      </c>
      <c r="G2480" s="172">
        <f>YEAR(A2480)</f>
        <v/>
      </c>
      <c r="H2480" s="214">
        <f>MONTH(A2480)</f>
        <v/>
      </c>
      <c r="I2480" s="179">
        <f>INDEX(mês[],Consolidado!H2480,2)</f>
        <v/>
      </c>
      <c r="J2480" s="179" t="inlineStr">
        <is>
          <t>SAFRA</t>
        </is>
      </c>
      <c r="K2480" s="179" t="inlineStr">
        <is>
          <t>A IDEAL</t>
        </is>
      </c>
    </row>
    <row r="2481" hidden="1" s="180">
      <c r="A2481" s="17" t="n">
        <v>45777</v>
      </c>
      <c r="B2481" s="179" t="inlineStr">
        <is>
          <t>TRANSFERÊNCIA ENTRE BANCOS SAFRA X ITAÚ-Transferência entre Bancos (100,00%);</t>
        </is>
      </c>
      <c r="C2481" s="8" t="n"/>
      <c r="D2481" s="8" t="n">
        <v>50000</v>
      </c>
      <c r="E2481" s="8" t="n">
        <v>16674.07000000004</v>
      </c>
      <c r="F2481" s="213" t="inlineStr">
        <is>
          <t>Transferência Emitida</t>
        </is>
      </c>
      <c r="G2481" s="172">
        <f>YEAR(A2481)</f>
        <v/>
      </c>
      <c r="H2481" s="214">
        <f>MONTH(A2481)</f>
        <v/>
      </c>
      <c r="I2481" s="179">
        <f>INDEX(mês[],Consolidado!H2481,2)</f>
        <v/>
      </c>
      <c r="J2481" s="179" t="inlineStr">
        <is>
          <t>SAFRA</t>
        </is>
      </c>
      <c r="K2481" s="179" t="inlineStr">
        <is>
          <t>A IDEAL</t>
        </is>
      </c>
    </row>
    <row r="2482" hidden="1" s="180">
      <c r="A2482" s="17" t="n">
        <v>45777</v>
      </c>
      <c r="B2482" s="179" t="inlineStr">
        <is>
          <t xml:space="preserve">SALDO FINAL </t>
        </is>
      </c>
      <c r="C2482" s="8" t="n"/>
      <c r="D2482" s="8" t="n">
        <v>16674.07</v>
      </c>
      <c r="E2482" s="8" t="n">
        <v>3.637978807091713e-11</v>
      </c>
      <c r="F2482" s="213" t="inlineStr">
        <is>
          <t>Saldo Final Safra</t>
        </is>
      </c>
      <c r="G2482" s="172">
        <f>YEAR(A2482)</f>
        <v/>
      </c>
      <c r="H2482" s="214">
        <f>MONTH(A2482)</f>
        <v/>
      </c>
      <c r="I2482" s="179">
        <f>INDEX(mês[],Consolidado!H2482,2)</f>
        <v/>
      </c>
      <c r="J2482" s="179" t="inlineStr">
        <is>
          <t>SAFRA</t>
        </is>
      </c>
      <c r="K2482" s="179" t="inlineStr">
        <is>
          <t>A IDEAL</t>
        </is>
      </c>
    </row>
    <row r="2483" hidden="1" s="180">
      <c r="A2483" s="17" t="n">
        <v>45748</v>
      </c>
      <c r="B2483" s="179" t="inlineStr">
        <is>
          <t>TINTAS E MASSA-DESPESAS C/ CONSTRUÇÃO ESCRITORIO ADM  (100,00%);</t>
        </is>
      </c>
      <c r="C2483" s="8" t="n"/>
      <c r="D2483" s="8" t="n">
        <v>1776.4</v>
      </c>
      <c r="E2483" s="8" t="n">
        <v>-4908.98</v>
      </c>
      <c r="F2483" s="213" t="inlineStr">
        <is>
          <t>Construção da Nova Sede</t>
        </is>
      </c>
      <c r="G2483" s="172">
        <f>YEAR(A2483)</f>
        <v/>
      </c>
      <c r="H2483" s="214">
        <f>MONTH(A2483)</f>
        <v/>
      </c>
      <c r="I2483" s="179">
        <f>INDEX(mês[],Consolidado!H2483,2)</f>
        <v/>
      </c>
      <c r="J2483" s="179" t="inlineStr">
        <is>
          <t>Mercantil</t>
        </is>
      </c>
      <c r="K2483" s="179" t="inlineStr">
        <is>
          <t>A IDEAL</t>
        </is>
      </c>
    </row>
    <row r="2484" hidden="1" s="180">
      <c r="A2484" s="17" t="n">
        <v>45748</v>
      </c>
      <c r="B2484" s="179" t="inlineStr">
        <is>
          <t>STILLO METAIS-DESPESAS C/ GALPÃO ALMOXARIFADO  (100,00%);</t>
        </is>
      </c>
      <c r="C2484" s="8" t="n"/>
      <c r="D2484" s="8" t="n">
        <v>3050</v>
      </c>
      <c r="E2484" s="8" t="n">
        <v>-7958.98</v>
      </c>
      <c r="F2484" s="213" t="inlineStr">
        <is>
          <t>Construção da Nova Sede</t>
        </is>
      </c>
      <c r="G2484" s="172">
        <f>YEAR(A2484)</f>
        <v/>
      </c>
      <c r="H2484" s="214">
        <f>MONTH(A2484)</f>
        <v/>
      </c>
      <c r="I2484" s="179">
        <f>INDEX(mês[],Consolidado!H2484,2)</f>
        <v/>
      </c>
      <c r="J2484" s="179" t="inlineStr">
        <is>
          <t>Mercantil</t>
        </is>
      </c>
      <c r="K2484" s="179" t="inlineStr">
        <is>
          <t>A IDEAL</t>
        </is>
      </c>
    </row>
    <row r="2485" hidden="1" s="180">
      <c r="A2485" s="17" t="n">
        <v>45748</v>
      </c>
      <c r="B2485" s="179" t="inlineStr">
        <is>
          <t>TAR. PACOTE SERVICOS-TARIFAS BANCARIAS (100,00%);</t>
        </is>
      </c>
      <c r="C2485" s="8" t="n"/>
      <c r="D2485" s="8" t="n">
        <v>190</v>
      </c>
      <c r="E2485" s="8" t="n">
        <v>-8148.98</v>
      </c>
      <c r="F2485" s="213" t="inlineStr">
        <is>
          <t>TARIFAS BANCARIAS</t>
        </is>
      </c>
      <c r="G2485" s="172">
        <f>YEAR(A2485)</f>
        <v/>
      </c>
      <c r="H2485" s="214">
        <f>MONTH(A2485)</f>
        <v/>
      </c>
      <c r="I2485" s="179">
        <f>INDEX(mês[],Consolidado!H2485,2)</f>
        <v/>
      </c>
      <c r="J2485" s="179" t="inlineStr">
        <is>
          <t>Mercantil</t>
        </is>
      </c>
      <c r="K2485" s="179" t="inlineStr">
        <is>
          <t>A IDEAL</t>
        </is>
      </c>
    </row>
    <row r="2486" hidden="1" s="180">
      <c r="A2486" s="17" t="n">
        <v>45748</v>
      </c>
      <c r="B2486" s="179" t="inlineStr">
        <is>
          <t>IOF-CHEQUE ESPECIAL-JUROS BANCARIOS  (100,00%);</t>
        </is>
      </c>
      <c r="C2486" s="8" t="n"/>
      <c r="D2486" s="8" t="n">
        <v>198</v>
      </c>
      <c r="E2486" s="8" t="n">
        <v>-8346.98</v>
      </c>
      <c r="F2486" s="213" t="inlineStr">
        <is>
          <t>Juros Bancários</t>
        </is>
      </c>
      <c r="G2486" s="172">
        <f>YEAR(A2486)</f>
        <v/>
      </c>
      <c r="H2486" s="214">
        <f>MONTH(A2486)</f>
        <v/>
      </c>
      <c r="I2486" s="179">
        <f>INDEX(mês[],Consolidado!H2486,2)</f>
        <v/>
      </c>
      <c r="J2486" s="179" t="inlineStr">
        <is>
          <t>Mercantil</t>
        </is>
      </c>
      <c r="K2486" s="179" t="inlineStr">
        <is>
          <t>A IDEAL</t>
        </is>
      </c>
    </row>
    <row r="2487" hidden="1" s="180">
      <c r="A2487" s="17" t="n">
        <v>45749</v>
      </c>
      <c r="B2487" s="179" t="inlineStr">
        <is>
          <t>MATERIAL ELETRICO-DESPESAS C/ CONSTRUÇÃO ESCRITORIO ADM  (100,00%);</t>
        </is>
      </c>
      <c r="C2487" s="8" t="n"/>
      <c r="D2487" s="8" t="n">
        <v>3798.64</v>
      </c>
      <c r="E2487" s="8" t="n">
        <v>-12145.62</v>
      </c>
      <c r="F2487" s="213" t="inlineStr">
        <is>
          <t>Construção da Nova Sede</t>
        </is>
      </c>
      <c r="G2487" s="172">
        <f>YEAR(A2487)</f>
        <v/>
      </c>
      <c r="H2487" s="214">
        <f>MONTH(A2487)</f>
        <v/>
      </c>
      <c r="I2487" s="179">
        <f>INDEX(mês[],Consolidado!H2487,2)</f>
        <v/>
      </c>
      <c r="J2487" s="179" t="inlineStr">
        <is>
          <t>Mercantil</t>
        </is>
      </c>
      <c r="K2487" s="179" t="inlineStr">
        <is>
          <t>A IDEAL</t>
        </is>
      </c>
    </row>
    <row r="2488" hidden="1" s="180">
      <c r="A2488" s="17" t="n">
        <v>45749</v>
      </c>
      <c r="B2488" s="179" t="inlineStr">
        <is>
          <t>MATERIAL ELETRICO-DESPESAS C/ CONSTRUÇÃO ESCRITORIO ADM  (100,00%);</t>
        </is>
      </c>
      <c r="C2488" s="8" t="n"/>
      <c r="D2488" s="8" t="n">
        <v>954.9400000000001</v>
      </c>
      <c r="E2488" s="8" t="n">
        <v>-13100.56</v>
      </c>
      <c r="F2488" s="213" t="inlineStr">
        <is>
          <t>Construção da Nova Sede</t>
        </is>
      </c>
      <c r="G2488" s="172">
        <f>YEAR(A2488)</f>
        <v/>
      </c>
      <c r="H2488" s="214">
        <f>MONTH(A2488)</f>
        <v/>
      </c>
      <c r="I2488" s="179">
        <f>INDEX(mês[],Consolidado!H2488,2)</f>
        <v/>
      </c>
      <c r="J2488" s="179" t="inlineStr">
        <is>
          <t>Mercantil</t>
        </is>
      </c>
      <c r="K2488" s="179" t="inlineStr">
        <is>
          <t>A IDEAL</t>
        </is>
      </c>
    </row>
    <row r="2489" hidden="1" s="180">
      <c r="A2489" s="17" t="n">
        <v>45751</v>
      </c>
      <c r="B2489" s="179" t="inlineStr">
        <is>
          <t>TRANSFERÊNCIA ENTRE BANCOS ITAÚ X MERCANTIL-Transferência entre Bancos (100,00%);</t>
        </is>
      </c>
      <c r="C2489" s="8" t="n">
        <v>100000</v>
      </c>
      <c r="E2489" s="8" t="n">
        <v>86899.44</v>
      </c>
      <c r="F2489" s="213" t="inlineStr">
        <is>
          <t>Transferência Recebida</t>
        </is>
      </c>
      <c r="G2489" s="172">
        <f>YEAR(A2489)</f>
        <v/>
      </c>
      <c r="H2489" s="214">
        <f>MONTH(A2489)</f>
        <v/>
      </c>
      <c r="I2489" s="179">
        <f>INDEX(mês[],Consolidado!H2489,2)</f>
        <v/>
      </c>
      <c r="J2489" s="179" t="inlineStr">
        <is>
          <t>Mercantil</t>
        </is>
      </c>
      <c r="K2489" s="179" t="inlineStr">
        <is>
          <t>A IDEAL</t>
        </is>
      </c>
    </row>
    <row r="2490" hidden="1" s="180">
      <c r="A2490" s="17" t="n">
        <v>45751</v>
      </c>
      <c r="B2490" s="179" t="inlineStr">
        <is>
          <t>MATERIAIS ELETRICOS-DESPESAS C/ CONSTRUÇÃO ESCRITORIO ADM  (100,00%);</t>
        </is>
      </c>
      <c r="C2490" s="8" t="n"/>
      <c r="D2490" s="8" t="n">
        <v>542.97</v>
      </c>
      <c r="E2490" s="8" t="n">
        <v>86356.47</v>
      </c>
      <c r="F2490" s="213" t="inlineStr">
        <is>
          <t>Construção da Nova Sede</t>
        </is>
      </c>
      <c r="G2490" s="172">
        <f>YEAR(A2490)</f>
        <v/>
      </c>
      <c r="H2490" s="214">
        <f>MONTH(A2490)</f>
        <v/>
      </c>
      <c r="I2490" s="179">
        <f>INDEX(mês[],Consolidado!H2490,2)</f>
        <v/>
      </c>
      <c r="J2490" s="179" t="inlineStr">
        <is>
          <t>Mercantil</t>
        </is>
      </c>
      <c r="K2490" s="179" t="inlineStr">
        <is>
          <t>A IDEAL</t>
        </is>
      </c>
    </row>
    <row r="2491" hidden="1" s="180">
      <c r="A2491" s="17" t="n">
        <v>45751</v>
      </c>
      <c r="B2491" s="179" t="inlineStr">
        <is>
          <t>MATERIAIS ELETRICOS-DESPESAS C/ CONSTRUÇÃO ESCRITORIO ADM  (100,00%);</t>
        </is>
      </c>
      <c r="C2491" s="8" t="n"/>
      <c r="D2491" s="8" t="n">
        <v>220.75</v>
      </c>
      <c r="E2491" s="8" t="n">
        <v>86135.72</v>
      </c>
      <c r="F2491" s="213" t="inlineStr">
        <is>
          <t>Construção da Nova Sede</t>
        </is>
      </c>
      <c r="G2491" s="172">
        <f>YEAR(A2491)</f>
        <v/>
      </c>
      <c r="H2491" s="214">
        <f>MONTH(A2491)</f>
        <v/>
      </c>
      <c r="I2491" s="179">
        <f>INDEX(mês[],Consolidado!H2491,2)</f>
        <v/>
      </c>
      <c r="J2491" s="179" t="inlineStr">
        <is>
          <t>Mercantil</t>
        </is>
      </c>
      <c r="K2491" s="179" t="inlineStr">
        <is>
          <t>A IDEAL</t>
        </is>
      </c>
    </row>
    <row r="2492" hidden="1" s="180">
      <c r="A2492" s="17" t="n">
        <v>45751</v>
      </c>
      <c r="B2492" s="179" t="inlineStr">
        <is>
          <t>MÃO DE OBRA PEDREIRO-DESPESAS C/ GALPÃO ALMOXARIFADO  (100,00%);</t>
        </is>
      </c>
      <c r="C2492" s="8" t="n"/>
      <c r="D2492" s="8" t="n">
        <v>2200</v>
      </c>
      <c r="E2492" s="8" t="n">
        <v>83935.72</v>
      </c>
      <c r="F2492" s="213" t="inlineStr">
        <is>
          <t>Construção da Nova Sede</t>
        </is>
      </c>
      <c r="G2492" s="172">
        <f>YEAR(A2492)</f>
        <v/>
      </c>
      <c r="H2492" s="214">
        <f>MONTH(A2492)</f>
        <v/>
      </c>
      <c r="I2492" s="179">
        <f>INDEX(mês[],Consolidado!H2492,2)</f>
        <v/>
      </c>
      <c r="J2492" s="179" t="inlineStr">
        <is>
          <t>Mercantil</t>
        </is>
      </c>
      <c r="K2492" s="179" t="inlineStr">
        <is>
          <t>A IDEAL</t>
        </is>
      </c>
    </row>
    <row r="2493" hidden="1" s="180">
      <c r="A2493" s="17" t="n">
        <v>45751</v>
      </c>
      <c r="B2493" s="179" t="inlineStr">
        <is>
          <t>COMPRA DE 02 BLINDEX-DESPESAS C/ CONSTRUÇÃO ESCRITORIO ADM  (100,00%);</t>
        </is>
      </c>
      <c r="C2493" s="8" t="n"/>
      <c r="D2493" s="8" t="n">
        <v>4500</v>
      </c>
      <c r="E2493" s="8" t="n">
        <v>79435.72</v>
      </c>
      <c r="F2493" s="213" t="inlineStr">
        <is>
          <t>Construção da Nova Sede</t>
        </is>
      </c>
      <c r="G2493" s="172">
        <f>YEAR(A2493)</f>
        <v/>
      </c>
      <c r="H2493" s="214">
        <f>MONTH(A2493)</f>
        <v/>
      </c>
      <c r="I2493" s="179">
        <f>INDEX(mês[],Consolidado!H2493,2)</f>
        <v/>
      </c>
      <c r="J2493" s="179" t="inlineStr">
        <is>
          <t>Mercantil</t>
        </is>
      </c>
      <c r="K2493" s="179" t="inlineStr">
        <is>
          <t>A IDEAL</t>
        </is>
      </c>
    </row>
    <row r="2494" hidden="1" s="180">
      <c r="A2494" s="17" t="n">
        <v>45751</v>
      </c>
      <c r="B2494" s="179" t="inlineStr">
        <is>
          <t>PINTURA ADM-DESPESAS C/ CONSTRUÇÃO ESCRITORIO ADM  (100,00%);</t>
        </is>
      </c>
      <c r="C2494" s="8" t="n"/>
      <c r="D2494" s="8" t="n">
        <v>4500</v>
      </c>
      <c r="E2494" s="8" t="n">
        <v>74935.72</v>
      </c>
      <c r="F2494" s="213" t="inlineStr">
        <is>
          <t>Construção da Nova Sede</t>
        </is>
      </c>
      <c r="G2494" s="172">
        <f>YEAR(A2494)</f>
        <v/>
      </c>
      <c r="H2494" s="214">
        <f>MONTH(A2494)</f>
        <v/>
      </c>
      <c r="I2494" s="179">
        <f>INDEX(mês[],Consolidado!H2494,2)</f>
        <v/>
      </c>
      <c r="J2494" s="179" t="inlineStr">
        <is>
          <t>Mercantil</t>
        </is>
      </c>
      <c r="K2494" s="179" t="inlineStr">
        <is>
          <t>A IDEAL</t>
        </is>
      </c>
    </row>
    <row r="2495" hidden="1" s="180">
      <c r="A2495" s="17" t="n">
        <v>45751</v>
      </c>
      <c r="B2495" s="179" t="inlineStr">
        <is>
          <t>DESPESA DA SEMANA REF. 31/03 A 04/04-DESPESAS C/ CONSTRUÇÃO ESCRITORIO ADM  (50,00%</t>
        </is>
      </c>
      <c r="C2495" s="8" t="n"/>
      <c r="D2495" s="8" t="n">
        <v>837.86</v>
      </c>
      <c r="E2495" s="8" t="n">
        <v>74097.86</v>
      </c>
      <c r="F2495" s="213" t="inlineStr">
        <is>
          <t>Construção da Nova Sede</t>
        </is>
      </c>
      <c r="G2495" s="172">
        <f>YEAR(A2495)</f>
        <v/>
      </c>
      <c r="H2495" s="214">
        <f>MONTH(A2495)</f>
        <v/>
      </c>
      <c r="I2495" s="179">
        <f>INDEX(mês[],Consolidado!H2495,2)</f>
        <v/>
      </c>
      <c r="J2495" s="179" t="inlineStr">
        <is>
          <t>Mercantil</t>
        </is>
      </c>
      <c r="K2495" s="179" t="inlineStr">
        <is>
          <t>A IDEAL</t>
        </is>
      </c>
    </row>
    <row r="2496" hidden="1" s="180">
      <c r="A2496" s="17" t="n">
        <v>45752</v>
      </c>
      <c r="B2496" s="179" t="inlineStr">
        <is>
          <t>DESPESAS C/ GALPÃO ALMOXARIFADO  (50,00%);</t>
        </is>
      </c>
      <c r="C2496" s="8" t="n"/>
      <c r="D2496" s="8" t="n">
        <v>837.86</v>
      </c>
      <c r="E2496" s="8" t="n">
        <v>73260</v>
      </c>
      <c r="F2496" s="213" t="inlineStr">
        <is>
          <t>Construção da Nova Sede</t>
        </is>
      </c>
      <c r="G2496" s="172">
        <f>YEAR(A2496)</f>
        <v/>
      </c>
      <c r="H2496" s="214">
        <f>MONTH(A2496)</f>
        <v/>
      </c>
      <c r="I2496" s="179">
        <f>INDEX(mês[],Consolidado!H2496,2)</f>
        <v/>
      </c>
      <c r="J2496" s="179" t="inlineStr">
        <is>
          <t>Mercantil</t>
        </is>
      </c>
      <c r="K2496" s="179" t="inlineStr">
        <is>
          <t>A IDEAL</t>
        </is>
      </c>
    </row>
    <row r="2497" hidden="1" s="180">
      <c r="A2497" s="17" t="n">
        <v>45754</v>
      </c>
      <c r="B2497" s="179" t="inlineStr">
        <is>
          <t>MASSA CORRIDA-DESPESAS C/ CONSTRUÇÃO ESCRITORIO ADM  (100,00%);</t>
        </is>
      </c>
      <c r="C2497" s="8" t="n"/>
      <c r="D2497" s="8" t="n">
        <v>506</v>
      </c>
      <c r="E2497" s="8" t="n">
        <v>72754</v>
      </c>
      <c r="F2497" s="213" t="inlineStr">
        <is>
          <t>Construção da Nova Sede</t>
        </is>
      </c>
      <c r="G2497" s="172">
        <f>YEAR(A2497)</f>
        <v/>
      </c>
      <c r="H2497" s="214">
        <f>MONTH(A2497)</f>
        <v/>
      </c>
      <c r="I2497" s="179">
        <f>INDEX(mês[],Consolidado!H2497,2)</f>
        <v/>
      </c>
      <c r="J2497" s="179" t="inlineStr">
        <is>
          <t>Mercantil</t>
        </is>
      </c>
      <c r="K2497" s="179" t="inlineStr">
        <is>
          <t>A IDEAL</t>
        </is>
      </c>
    </row>
    <row r="2498" hidden="1" s="180">
      <c r="A2498" s="17" t="n">
        <v>45754</v>
      </c>
      <c r="B2498" s="179" t="inlineStr">
        <is>
          <t>JRS.PROP.CH.ESPECIAL-JUROS BANCARIOS  (100,00%);</t>
        </is>
      </c>
      <c r="C2498" s="8" t="n"/>
      <c r="D2498" s="8" t="n">
        <v>157.96</v>
      </c>
      <c r="E2498" s="8" t="n">
        <v>72596.03999999999</v>
      </c>
      <c r="F2498" s="213" t="inlineStr">
        <is>
          <t>Juros Bancários</t>
        </is>
      </c>
      <c r="G2498" s="172">
        <f>YEAR(A2498)</f>
        <v/>
      </c>
      <c r="H2498" s="214">
        <f>MONTH(A2498)</f>
        <v/>
      </c>
      <c r="I2498" s="179">
        <f>INDEX(mês[],Consolidado!H2498,2)</f>
        <v/>
      </c>
      <c r="J2498" s="179" t="inlineStr">
        <is>
          <t>Mercantil</t>
        </is>
      </c>
      <c r="K2498" s="179" t="inlineStr">
        <is>
          <t>A IDEAL</t>
        </is>
      </c>
    </row>
    <row r="2499" hidden="1" s="180">
      <c r="A2499" s="17" t="n">
        <v>45756</v>
      </c>
      <c r="B2499" s="179" t="inlineStr">
        <is>
          <t>SERVIÇO DRYWALL-DESPESAS C/ CONSTRUÇÃO ESCRITORIO ADM  (100,00%);</t>
        </is>
      </c>
      <c r="C2499" s="8" t="n"/>
      <c r="D2499" s="8" t="n">
        <v>4500</v>
      </c>
      <c r="E2499" s="8" t="n">
        <v>68096.03999999999</v>
      </c>
      <c r="F2499" s="213" t="inlineStr">
        <is>
          <t>Construção da Nova Sede</t>
        </is>
      </c>
      <c r="G2499" s="172">
        <f>YEAR(A2499)</f>
        <v/>
      </c>
      <c r="H2499" s="214">
        <f>MONTH(A2499)</f>
        <v/>
      </c>
      <c r="I2499" s="179">
        <f>INDEX(mês[],Consolidado!H2499,2)</f>
        <v/>
      </c>
      <c r="J2499" s="179" t="inlineStr">
        <is>
          <t>Mercantil</t>
        </is>
      </c>
      <c r="K2499" s="179" t="inlineStr">
        <is>
          <t>A IDEAL</t>
        </is>
      </c>
    </row>
    <row r="2500" hidden="1" s="180">
      <c r="A2500" s="17" t="n">
        <v>45758</v>
      </c>
      <c r="B2500" s="179" t="inlineStr">
        <is>
          <t>DESPESAS DA SEMANA REF. 07/04 A 11/04-DESPESAS C/ GALPÃO ALMOXARIFADO  (100,00%);</t>
        </is>
      </c>
      <c r="C2500" s="8" t="n"/>
      <c r="D2500" s="8" t="n">
        <v>2100</v>
      </c>
      <c r="E2500" s="8" t="n">
        <v>65996.03999999999</v>
      </c>
      <c r="F2500" s="213" t="inlineStr">
        <is>
          <t>Construção da Nova Sede</t>
        </is>
      </c>
      <c r="G2500" s="172">
        <f>YEAR(A2500)</f>
        <v/>
      </c>
      <c r="H2500" s="214">
        <f>MONTH(A2500)</f>
        <v/>
      </c>
      <c r="I2500" s="179">
        <f>INDEX(mês[],Consolidado!H2500,2)</f>
        <v/>
      </c>
      <c r="J2500" s="179" t="inlineStr">
        <is>
          <t>Mercantil</t>
        </is>
      </c>
      <c r="K2500" s="179" t="inlineStr">
        <is>
          <t>A IDEAL</t>
        </is>
      </c>
    </row>
    <row r="2501" hidden="1" s="180">
      <c r="A2501" s="17" t="n">
        <v>45758</v>
      </c>
      <c r="B2501" s="179" t="inlineStr">
        <is>
          <t>DESPESA DA SEMANA REF. 07/04 A 11/04-DESPESAS C/ CONSTRUÇÃO ESCRITORIO ADM  (50,00%);
DESPESAS C/ GALPÃO ALMOXARIFADO  (50,00%);</t>
        </is>
      </c>
      <c r="C2501" s="8" t="n"/>
      <c r="D2501" s="8" t="n">
        <v>1255.43</v>
      </c>
      <c r="E2501" s="8" t="n">
        <v>64740.60999999999</v>
      </c>
      <c r="F2501" s="213" t="inlineStr">
        <is>
          <t>Construção da Nova Sede</t>
        </is>
      </c>
      <c r="G2501" s="172">
        <f>YEAR(A2501)</f>
        <v/>
      </c>
      <c r="H2501" s="214">
        <f>MONTH(A2501)</f>
        <v/>
      </c>
      <c r="I2501" s="179">
        <f>INDEX(mês[],Consolidado!H2501,2)</f>
        <v/>
      </c>
      <c r="J2501" s="179" t="inlineStr">
        <is>
          <t>Mercantil</t>
        </is>
      </c>
      <c r="K2501" s="179" t="inlineStr">
        <is>
          <t>A IDEAL</t>
        </is>
      </c>
    </row>
    <row r="2502" hidden="1" s="180">
      <c r="A2502" s="17" t="n">
        <v>45758</v>
      </c>
      <c r="B2502" s="179" t="inlineStr">
        <is>
          <t>DESPESA DA SEMANA REF. 07/04 A 11/04-DESPESAS C/ CONSTRUÇÃO ESCRITORIO ADM  (50,00%);
DESPESAS C/ GALPÃO ALMOXARIFADO  (50,00%);</t>
        </is>
      </c>
      <c r="C2502" s="8" t="n"/>
      <c r="D2502" s="8" t="n">
        <v>1255.43</v>
      </c>
      <c r="E2502" s="8" t="n">
        <v>63485.17999999999</v>
      </c>
      <c r="F2502" s="213" t="inlineStr">
        <is>
          <t>Construção da Nova Sede</t>
        </is>
      </c>
      <c r="G2502" s="172">
        <f>YEAR(A2502)</f>
        <v/>
      </c>
      <c r="H2502" s="214">
        <f>MONTH(A2502)</f>
        <v/>
      </c>
      <c r="I2502" s="179">
        <f>INDEX(mês[],Consolidado!H2502,2)</f>
        <v/>
      </c>
      <c r="J2502" s="179" t="inlineStr">
        <is>
          <t>Mercantil</t>
        </is>
      </c>
      <c r="K2502" s="179" t="inlineStr">
        <is>
          <t>A IDEAL</t>
        </is>
      </c>
    </row>
    <row r="2503" hidden="1" s="180">
      <c r="A2503" s="17" t="n">
        <v>45761</v>
      </c>
      <c r="B2503" s="179" t="inlineStr">
        <is>
          <t>FERRAGENS E TELHAS-DESPESAS C/ GALPÃO ALMOXARIFADO  (100,00%);</t>
        </is>
      </c>
      <c r="C2503" s="8" t="n"/>
      <c r="D2503" s="8" t="n">
        <v>16000</v>
      </c>
      <c r="E2503" s="8" t="n">
        <v>47485.17999999999</v>
      </c>
      <c r="F2503" s="213" t="inlineStr">
        <is>
          <t>Construção da Nova Sede</t>
        </is>
      </c>
      <c r="G2503" s="172">
        <f>YEAR(A2503)</f>
        <v/>
      </c>
      <c r="H2503" s="214">
        <f>MONTH(A2503)</f>
        <v/>
      </c>
      <c r="I2503" s="179">
        <f>INDEX(mês[],Consolidado!H2503,2)</f>
        <v/>
      </c>
      <c r="J2503" s="179" t="inlineStr">
        <is>
          <t>Mercantil</t>
        </is>
      </c>
      <c r="K2503" s="179" t="inlineStr">
        <is>
          <t>A IDEAL</t>
        </is>
      </c>
    </row>
    <row r="2504" hidden="1" s="180">
      <c r="A2504" s="17" t="n">
        <v>45764</v>
      </c>
      <c r="B2504" s="179" t="inlineStr">
        <is>
          <t>MATERIAL ELETRICO-DESPESAS C/ CONSTRUÇÃO ESCRITORIO ADM  (100,00%);</t>
        </is>
      </c>
      <c r="C2504" s="8" t="n"/>
      <c r="D2504" s="8" t="n">
        <v>680</v>
      </c>
      <c r="E2504" s="8" t="n">
        <v>46805.17999999999</v>
      </c>
      <c r="F2504" s="213" t="inlineStr">
        <is>
          <t>Construção da Nova Sede</t>
        </is>
      </c>
      <c r="G2504" s="172">
        <f>YEAR(A2504)</f>
        <v/>
      </c>
      <c r="H2504" s="214">
        <f>MONTH(A2504)</f>
        <v/>
      </c>
      <c r="I2504" s="179">
        <f>INDEX(mês[],Consolidado!H2504,2)</f>
        <v/>
      </c>
      <c r="J2504" s="179" t="inlineStr">
        <is>
          <t>Mercantil</t>
        </is>
      </c>
      <c r="K2504" s="179" t="inlineStr">
        <is>
          <t>A IDEAL</t>
        </is>
      </c>
    </row>
    <row r="2505" hidden="1" s="180">
      <c r="A2505" s="17" t="n">
        <v>45764</v>
      </c>
      <c r="B2505" s="179" t="inlineStr">
        <is>
          <t>DESPESA SEMANA REF. 14/04 A 17/04-DESPESAS C/ CONSTRUÇÃO ESCRITORIO ADM  (50,00%);
DESPESAS C/ GALPÃO ALMOXARIFADO  (50,00%);</t>
        </is>
      </c>
      <c r="C2505" s="8" t="n"/>
      <c r="D2505" s="8" t="n">
        <v>1053.25</v>
      </c>
      <c r="E2505" s="8" t="n">
        <v>45751.92999999999</v>
      </c>
      <c r="F2505" s="213" t="inlineStr">
        <is>
          <t>Construção da Nova Sede</t>
        </is>
      </c>
      <c r="G2505" s="172">
        <f>YEAR(A2505)</f>
        <v/>
      </c>
      <c r="H2505" s="214">
        <f>MONTH(A2505)</f>
        <v/>
      </c>
      <c r="I2505" s="179">
        <f>INDEX(mês[],Consolidado!H2505,2)</f>
        <v/>
      </c>
      <c r="J2505" s="179" t="inlineStr">
        <is>
          <t>Mercantil</t>
        </is>
      </c>
      <c r="K2505" s="179" t="inlineStr">
        <is>
          <t>A IDEAL</t>
        </is>
      </c>
    </row>
    <row r="2506" hidden="1" s="180">
      <c r="A2506" s="17" t="n">
        <v>45764</v>
      </c>
      <c r="B2506" s="179" t="inlineStr">
        <is>
          <t>DESPESA SEMANA REF. 14/04 A 17/04-DESPESAS C/ CONSTRUÇÃO ESCRITORIO ADM  (50,00%);
DESPESAS C/ GALPÃO ALMOXARIFADO  (50,00%);</t>
        </is>
      </c>
      <c r="C2506" s="8" t="n"/>
      <c r="D2506" s="8" t="n">
        <v>1053.25</v>
      </c>
      <c r="E2506" s="8" t="n">
        <v>44698.67999999999</v>
      </c>
      <c r="F2506" s="213" t="inlineStr">
        <is>
          <t>Construção da Nova Sede</t>
        </is>
      </c>
      <c r="G2506" s="172">
        <f>YEAR(A2506)</f>
        <v/>
      </c>
      <c r="H2506" s="214">
        <f>MONTH(A2506)</f>
        <v/>
      </c>
      <c r="I2506" s="179">
        <f>INDEX(mês[],Consolidado!H2506,2)</f>
        <v/>
      </c>
      <c r="J2506" s="179" t="inlineStr">
        <is>
          <t>Mercantil</t>
        </is>
      </c>
      <c r="K2506" s="179" t="inlineStr">
        <is>
          <t>A IDEAL</t>
        </is>
      </c>
    </row>
    <row r="2507" hidden="1" s="180">
      <c r="A2507" s="17" t="n">
        <v>45764</v>
      </c>
      <c r="B2507" s="179" t="inlineStr">
        <is>
          <t>MÃO DE OBRA PEDREIRO-DESPESAS C/ GALPÃO ALMOXARIFADO  (100,00%);</t>
        </is>
      </c>
      <c r="C2507" s="8" t="n"/>
      <c r="D2507" s="8" t="n">
        <v>2200</v>
      </c>
      <c r="E2507" s="8" t="n">
        <v>42498.67999999999</v>
      </c>
      <c r="F2507" s="213" t="inlineStr">
        <is>
          <t>Construção da Nova Sede</t>
        </is>
      </c>
      <c r="G2507" s="172">
        <f>YEAR(A2507)</f>
        <v/>
      </c>
      <c r="H2507" s="214">
        <f>MONTH(A2507)</f>
        <v/>
      </c>
      <c r="I2507" s="179">
        <f>INDEX(mês[],Consolidado!H2507,2)</f>
        <v/>
      </c>
      <c r="J2507" s="179" t="inlineStr">
        <is>
          <t>Mercantil</t>
        </is>
      </c>
      <c r="K2507" s="179" t="inlineStr">
        <is>
          <t>A IDEAL</t>
        </is>
      </c>
    </row>
    <row r="2508" hidden="1" s="180">
      <c r="A2508" s="17" t="n">
        <v>45764</v>
      </c>
      <c r="B2508" s="179" t="inlineStr">
        <is>
          <t>BLOCOS CONCRETO-DESPESAS C/ GALPÃO ALMOXARIFADO  (100,00%);</t>
        </is>
      </c>
      <c r="C2508" s="8" t="n"/>
      <c r="D2508" s="8" t="n">
        <v>1732.5</v>
      </c>
      <c r="E2508" s="8" t="n">
        <v>40766.17999999999</v>
      </c>
      <c r="F2508" s="213" t="inlineStr">
        <is>
          <t>Construção da Nova Sede</t>
        </is>
      </c>
      <c r="G2508" s="172">
        <f>YEAR(A2508)</f>
        <v/>
      </c>
      <c r="H2508" s="214">
        <f>MONTH(A2508)</f>
        <v/>
      </c>
      <c r="I2508" s="179">
        <f>INDEX(mês[],Consolidado!H2508,2)</f>
        <v/>
      </c>
      <c r="J2508" s="179" t="inlineStr">
        <is>
          <t>Mercantil</t>
        </is>
      </c>
      <c r="K2508" s="179" t="inlineStr">
        <is>
          <t>A IDEAL</t>
        </is>
      </c>
    </row>
    <row r="2509" hidden="1" s="180">
      <c r="A2509" s="17" t="n">
        <v>45772</v>
      </c>
      <c r="B2509" s="179" t="inlineStr">
        <is>
          <t>MATERIAL ELETRICO-DESPESAS C/ CONSTRUÇÃO ESCRITORIO ADM  (100,00%);</t>
        </is>
      </c>
      <c r="C2509" s="8" t="n"/>
      <c r="D2509" s="8" t="n">
        <v>3700</v>
      </c>
      <c r="E2509" s="8" t="n">
        <v>37066.17999999999</v>
      </c>
      <c r="F2509" s="213" t="inlineStr">
        <is>
          <t>Construção da Nova Sede</t>
        </is>
      </c>
      <c r="G2509" s="172">
        <f>YEAR(A2509)</f>
        <v/>
      </c>
      <c r="H2509" s="214">
        <f>MONTH(A2509)</f>
        <v/>
      </c>
      <c r="I2509" s="179">
        <f>INDEX(mês[],Consolidado!H2509,2)</f>
        <v/>
      </c>
      <c r="J2509" s="179" t="inlineStr">
        <is>
          <t>Mercantil</t>
        </is>
      </c>
      <c r="K2509" s="179" t="inlineStr">
        <is>
          <t>A IDEAL</t>
        </is>
      </c>
    </row>
    <row r="2510" hidden="1" s="180">
      <c r="A2510" s="17" t="n">
        <v>45772</v>
      </c>
      <c r="B2510" s="179" t="inlineStr">
        <is>
          <t>MATERIAL ELETRICO-DESPESAS C/ CONSTRUÇÃO ESCRITORIO ADM  (100,00%);</t>
        </is>
      </c>
      <c r="C2510" s="8" t="n"/>
      <c r="D2510" s="8" t="n">
        <v>927.53</v>
      </c>
      <c r="E2510" s="8" t="n">
        <v>36138.64999999999</v>
      </c>
      <c r="F2510" s="213" t="inlineStr">
        <is>
          <t>Construção da Nova Sede</t>
        </is>
      </c>
      <c r="G2510" s="172">
        <f>YEAR(A2510)</f>
        <v/>
      </c>
      <c r="H2510" s="214">
        <f>MONTH(A2510)</f>
        <v/>
      </c>
      <c r="I2510" s="179">
        <f>INDEX(mês[],Consolidado!H2510,2)</f>
        <v/>
      </c>
      <c r="J2510" s="179" t="inlineStr">
        <is>
          <t>Mercantil</t>
        </is>
      </c>
      <c r="K2510" s="179" t="inlineStr">
        <is>
          <t>A IDEAL</t>
        </is>
      </c>
    </row>
    <row r="2511" hidden="1" s="180">
      <c r="A2511" s="17" t="n">
        <v>45772</v>
      </c>
      <c r="B2511" s="179" t="inlineStr">
        <is>
          <t>PINTURA-DESPESAS C/ CONSTRUÇÃO ESCRITORIO ADM  (100,00%);</t>
        </is>
      </c>
      <c r="C2511" s="8" t="n"/>
      <c r="D2511" s="8" t="n">
        <v>4000</v>
      </c>
      <c r="E2511" s="8" t="n">
        <v>32138.64999999999</v>
      </c>
      <c r="F2511" s="213" t="inlineStr">
        <is>
          <t>Construção da Nova Sede</t>
        </is>
      </c>
      <c r="G2511" s="172">
        <f>YEAR(A2511)</f>
        <v/>
      </c>
      <c r="H2511" s="214">
        <f>MONTH(A2511)</f>
        <v/>
      </c>
      <c r="I2511" s="179">
        <f>INDEX(mês[],Consolidado!H2511,2)</f>
        <v/>
      </c>
      <c r="J2511" s="179" t="inlineStr">
        <is>
          <t>Mercantil</t>
        </is>
      </c>
      <c r="K2511" s="179" t="inlineStr">
        <is>
          <t>A IDEAL</t>
        </is>
      </c>
    </row>
    <row r="2512" hidden="1" s="180">
      <c r="A2512" s="17" t="n">
        <v>45772</v>
      </c>
      <c r="B2512" s="179" t="inlineStr">
        <is>
          <t>DESPESAS DA SEMANA REF. 21/04 A 25/04-DESPESAS C/ CONSTRUÇÃO ESCRITORIO ADM  (50,00%);
DESPESAS C/ GALPÃO ALMOXARIFADO  (50,00%);</t>
        </is>
      </c>
      <c r="C2512" s="8" t="n"/>
      <c r="D2512" s="8" t="n">
        <v>613.5</v>
      </c>
      <c r="E2512" s="8" t="n">
        <v>31525.14999999999</v>
      </c>
      <c r="F2512" s="213" t="inlineStr">
        <is>
          <t>Construção da Nova Sede</t>
        </is>
      </c>
      <c r="G2512" s="172">
        <f>YEAR(A2512)</f>
        <v/>
      </c>
      <c r="H2512" s="214">
        <f>MONTH(A2512)</f>
        <v/>
      </c>
      <c r="I2512" s="179">
        <f>INDEX(mês[],Consolidado!H2512,2)</f>
        <v/>
      </c>
      <c r="J2512" s="179" t="inlineStr">
        <is>
          <t>Mercantil</t>
        </is>
      </c>
      <c r="K2512" s="179" t="inlineStr">
        <is>
          <t>A IDEAL</t>
        </is>
      </c>
    </row>
    <row r="2513" hidden="1" s="180">
      <c r="A2513" s="17" t="n">
        <v>45772</v>
      </c>
      <c r="B2513" s="179" t="inlineStr">
        <is>
          <t>DESPESAS DA SEMANA REF. 21/04 A 25/04-DESPESAS C/ CONSTRUÇÃO ESCRITORIO ADM  (50,00%);
DESPESAS C/ GALPÃO ALMOXARIFADO  (50,00%);</t>
        </is>
      </c>
      <c r="C2513" s="8" t="n"/>
      <c r="D2513" s="8" t="n">
        <v>613.5</v>
      </c>
      <c r="E2513" s="8" t="n">
        <v>30911.64999999999</v>
      </c>
      <c r="F2513" s="213" t="inlineStr">
        <is>
          <t>Construção da Nova Sede</t>
        </is>
      </c>
      <c r="G2513" s="172">
        <f>YEAR(A2513)</f>
        <v/>
      </c>
      <c r="H2513" s="214">
        <f>MONTH(A2513)</f>
        <v/>
      </c>
      <c r="I2513" s="179">
        <f>INDEX(mês[],Consolidado!H2513,2)</f>
        <v/>
      </c>
      <c r="J2513" s="179" t="inlineStr">
        <is>
          <t>Mercantil</t>
        </is>
      </c>
      <c r="K2513" s="179" t="inlineStr">
        <is>
          <t>A IDEAL</t>
        </is>
      </c>
    </row>
    <row r="2514" hidden="1" s="180">
      <c r="A2514" s="17" t="n">
        <v>45772</v>
      </c>
      <c r="B2514" s="179" t="inlineStr">
        <is>
          <t>MÃO DE OBRA PEDREIRO-DESPESAS C/ CONSTRUÇÃO ESCRITORIO ADM  (100,00%);</t>
        </is>
      </c>
      <c r="C2514" s="8" t="n"/>
      <c r="D2514" s="8" t="n">
        <v>2000</v>
      </c>
      <c r="E2514" s="8" t="n">
        <v>28911.64999999999</v>
      </c>
      <c r="F2514" s="213" t="inlineStr">
        <is>
          <t>Construção da Nova Sede</t>
        </is>
      </c>
      <c r="G2514" s="172">
        <f>YEAR(A2514)</f>
        <v/>
      </c>
      <c r="H2514" s="214">
        <f>MONTH(A2514)</f>
        <v/>
      </c>
      <c r="I2514" s="179">
        <f>INDEX(mês[],Consolidado!H2514,2)</f>
        <v/>
      </c>
      <c r="J2514" s="179" t="inlineStr">
        <is>
          <t>Mercantil</t>
        </is>
      </c>
      <c r="K2514" s="179" t="inlineStr">
        <is>
          <t>A IDEAL</t>
        </is>
      </c>
    </row>
    <row r="2515" hidden="1" s="180">
      <c r="A2515" s="17" t="n">
        <v>45775</v>
      </c>
      <c r="B2515" s="179" t="inlineStr">
        <is>
          <t>TARIFA ABERT. CREDITO-TARIFAS BANCARIAS (100,00%);</t>
        </is>
      </c>
      <c r="C2515" s="8" t="n"/>
      <c r="D2515" s="8" t="n">
        <v>500</v>
      </c>
      <c r="E2515" s="8" t="n">
        <v>28411.64999999999</v>
      </c>
      <c r="F2515" s="213" t="inlineStr">
        <is>
          <t>TARIFAS BANCARIAS</t>
        </is>
      </c>
      <c r="G2515" s="172">
        <f>YEAR(A2515)</f>
        <v/>
      </c>
      <c r="H2515" s="214">
        <f>MONTH(A2515)</f>
        <v/>
      </c>
      <c r="I2515" s="179">
        <f>INDEX(mês[],Consolidado!H2515,2)</f>
        <v/>
      </c>
      <c r="J2515" s="179" t="inlineStr">
        <is>
          <t>Mercantil</t>
        </is>
      </c>
      <c r="K2515" s="179" t="inlineStr">
        <is>
          <t>A IDEAL</t>
        </is>
      </c>
    </row>
    <row r="2516" hidden="1" s="180">
      <c r="A2516" s="17" t="n">
        <v>45776</v>
      </c>
      <c r="B2516" s="179" t="inlineStr">
        <is>
          <t>TELHAS P/ ALMOXARIFADO ESCRITÓRIO-DESPESAS C/ GALPÃO ALMOXARIFADO  (100,00%);</t>
        </is>
      </c>
      <c r="C2516" s="8" t="n"/>
      <c r="D2516" s="8" t="n">
        <v>4132.7</v>
      </c>
      <c r="E2516" s="8" t="n">
        <v>24278.94999999999</v>
      </c>
      <c r="F2516" s="213" t="inlineStr">
        <is>
          <t>Construção da Nova Sede</t>
        </is>
      </c>
      <c r="G2516" s="172">
        <f>YEAR(A2516)</f>
        <v/>
      </c>
      <c r="H2516" s="214">
        <f>MONTH(A2516)</f>
        <v/>
      </c>
      <c r="I2516" s="179">
        <f>INDEX(mês[],Consolidado!H2516,2)</f>
        <v/>
      </c>
      <c r="J2516" s="179" t="inlineStr">
        <is>
          <t>Mercantil</t>
        </is>
      </c>
      <c r="K2516" s="179" t="inlineStr">
        <is>
          <t>A IDEAL</t>
        </is>
      </c>
    </row>
    <row r="2517" hidden="1" s="180">
      <c r="A2517" s="17" t="n">
        <v>45776</v>
      </c>
      <c r="B2517" s="179" t="inlineStr">
        <is>
          <t>TELHAS TRANSLUCIDAS P/ ALMOXAFIRADO ESCRITORIO-DESPESAS C/ GALPÃO ALMOXARIFADO  (100,00%);</t>
        </is>
      </c>
      <c r="C2517" s="8" t="n"/>
      <c r="D2517" s="8" t="n">
        <v>729</v>
      </c>
      <c r="E2517" s="8" t="n">
        <v>23549.94999999999</v>
      </c>
      <c r="F2517" s="213" t="inlineStr">
        <is>
          <t>Construção da Nova Sede</t>
        </is>
      </c>
      <c r="G2517" s="172">
        <f>YEAR(A2517)</f>
        <v/>
      </c>
      <c r="H2517" s="214">
        <f>MONTH(A2517)</f>
        <v/>
      </c>
      <c r="I2517" s="179">
        <f>INDEX(mês[],Consolidado!H2517,2)</f>
        <v/>
      </c>
      <c r="J2517" s="179" t="inlineStr">
        <is>
          <t>Mercantil</t>
        </is>
      </c>
      <c r="K2517" s="179" t="inlineStr">
        <is>
          <t>A IDEAL</t>
        </is>
      </c>
    </row>
    <row r="2518" hidden="1" s="180">
      <c r="A2518" s="17" t="n">
        <v>45776</v>
      </c>
      <c r="B2518" s="179" t="inlineStr">
        <is>
          <t xml:space="preserve">saldo final </t>
        </is>
      </c>
      <c r="C2518" s="8" t="n"/>
      <c r="D2518" s="8" t="n">
        <v>23549.95</v>
      </c>
      <c r="E2518" s="8" t="n">
        <v>0</v>
      </c>
      <c r="F2518" s="213" t="inlineStr">
        <is>
          <t>Saldo Final Mercantil</t>
        </is>
      </c>
      <c r="G2518" s="172">
        <f>YEAR(A2518)</f>
        <v/>
      </c>
      <c r="H2518" s="214">
        <f>MONTH(A2518)</f>
        <v/>
      </c>
      <c r="I2518" s="179">
        <f>INDEX(mês[],Consolidado!H2518,2)</f>
        <v/>
      </c>
      <c r="J2518" s="179" t="inlineStr">
        <is>
          <t>Mercantil</t>
        </is>
      </c>
      <c r="K2518" s="179" t="inlineStr">
        <is>
          <t>A IDEAL</t>
        </is>
      </c>
    </row>
    <row r="2519" hidden="1" s="180">
      <c r="A2519" s="17" t="n">
        <v>45748</v>
      </c>
      <c r="B2519" s="179" t="inlineStr">
        <is>
          <t>TRANSFERÊNCIA ENTRE BANCOS ITAÚ X ITAÚ ANDAIMES-Transferência entre Bancos (100,00%);</t>
        </is>
      </c>
      <c r="C2519" s="8" t="n">
        <v>75000</v>
      </c>
      <c r="E2519" s="8" t="n">
        <v>479866.78</v>
      </c>
      <c r="F2519" s="213" t="inlineStr">
        <is>
          <t>Transferência Recebida</t>
        </is>
      </c>
      <c r="G2519" s="172">
        <f>YEAR(A2519)</f>
        <v/>
      </c>
      <c r="H2519" s="214">
        <f>MONTH(A2519)</f>
        <v/>
      </c>
      <c r="I2519" s="179">
        <f>INDEX(mês[],Consolidado!H2519,2)</f>
        <v/>
      </c>
      <c r="J2519" s="179" t="inlineStr">
        <is>
          <t>ITAU isolamento</t>
        </is>
      </c>
      <c r="K2519" s="179" t="inlineStr">
        <is>
          <t>A IDEAL</t>
        </is>
      </c>
    </row>
    <row r="2520" hidden="1" s="180">
      <c r="A2520" s="17" t="n">
        <v>45749</v>
      </c>
      <c r="B2520" s="179" t="inlineStr">
        <is>
          <t>TAR PLANO ADAPT 1 03/25-TARIFAS BANCARIAS (100,00%);</t>
        </is>
      </c>
      <c r="C2520" s="8" t="n"/>
      <c r="D2520" s="8" t="n">
        <v>159</v>
      </c>
      <c r="E2520" s="8" t="n">
        <v>479707.78</v>
      </c>
      <c r="F2520" s="213" t="inlineStr">
        <is>
          <t>TARIFAS BANCARIAS</t>
        </is>
      </c>
      <c r="G2520" s="172">
        <f>YEAR(A2520)</f>
        <v/>
      </c>
      <c r="H2520" s="214">
        <f>MONTH(A2520)</f>
        <v/>
      </c>
      <c r="I2520" s="179">
        <f>INDEX(mês[],Consolidado!H2520,2)</f>
        <v/>
      </c>
      <c r="J2520" s="179" t="inlineStr">
        <is>
          <t>ITAU isolamento</t>
        </is>
      </c>
      <c r="K2520" s="179" t="inlineStr">
        <is>
          <t>A IDEAL</t>
        </is>
      </c>
    </row>
    <row r="2521" hidden="1" s="180">
      <c r="A2521" s="17" t="n">
        <v>45751</v>
      </c>
      <c r="B2521" s="179" t="inlineStr">
        <is>
          <t>TRANSFERÊNCIA ENTRE BANCOS ITAÚ ANDAIMES X CEF-Transferência entre Bancos (100,00%);</t>
        </is>
      </c>
      <c r="C2521" s="8" t="n"/>
      <c r="D2521" s="8" t="n">
        <v>377830.62</v>
      </c>
      <c r="E2521" s="8" t="n">
        <v>101877.16</v>
      </c>
      <c r="F2521" s="213" t="inlineStr">
        <is>
          <t>Transferência Emitida</t>
        </is>
      </c>
      <c r="G2521" s="172">
        <f>YEAR(A2521)</f>
        <v/>
      </c>
      <c r="H2521" s="214">
        <f>MONTH(A2521)</f>
        <v/>
      </c>
      <c r="I2521" s="179">
        <f>INDEX(mês[],Consolidado!H2521,2)</f>
        <v/>
      </c>
      <c r="J2521" s="179" t="inlineStr">
        <is>
          <t>ITAU isolamento</t>
        </is>
      </c>
      <c r="K2521" s="179" t="inlineStr">
        <is>
          <t>A IDEAL</t>
        </is>
      </c>
    </row>
    <row r="2522" hidden="1" s="180">
      <c r="A2522" s="17" t="n">
        <v>45751</v>
      </c>
      <c r="B2522" s="179" t="inlineStr">
        <is>
          <t>TRANSFERÊNCIA ENTRE BANCOS ITAÚ AINDAMES X ITAÚ-Transferência entre Bancos (100,00%);</t>
        </is>
      </c>
      <c r="C2522" s="8" t="n"/>
      <c r="D2522" s="8" t="n">
        <v>101877.16</v>
      </c>
      <c r="E2522" s="8" t="n">
        <v>0</v>
      </c>
      <c r="F2522" s="213" t="inlineStr">
        <is>
          <t>Transferência Emitida</t>
        </is>
      </c>
      <c r="G2522" s="172">
        <f>YEAR(A2522)</f>
        <v/>
      </c>
      <c r="H2522" s="214">
        <f>MONTH(A2522)</f>
        <v/>
      </c>
      <c r="I2522" s="179">
        <f>INDEX(mês[],Consolidado!H2522,2)</f>
        <v/>
      </c>
      <c r="J2522" s="179" t="inlineStr">
        <is>
          <t>ITAU isolamento</t>
        </is>
      </c>
      <c r="K2522" s="179" t="inlineStr">
        <is>
          <t>A IDEAL</t>
        </is>
      </c>
    </row>
    <row r="2523" hidden="1" s="180">
      <c r="A2523" s="17" t="n">
        <v>45754</v>
      </c>
      <c r="B2523" s="179" t="inlineStr">
        <is>
          <t>TRANSFERÊNCIA ENTRE BANCOS ITAÚ X ITAÚ ANDAIMES-Transferência entre Bancos (100,00%);</t>
        </is>
      </c>
      <c r="C2523" s="8" t="n">
        <v>150000</v>
      </c>
      <c r="E2523" s="8" t="n">
        <v>150000</v>
      </c>
      <c r="F2523" s="213" t="inlineStr">
        <is>
          <t>Transferência Recebida</t>
        </is>
      </c>
      <c r="G2523" s="172">
        <f>YEAR(A2523)</f>
        <v/>
      </c>
      <c r="H2523" s="214">
        <f>MONTH(A2523)</f>
        <v/>
      </c>
      <c r="I2523" s="179">
        <f>INDEX(mês[],Consolidado!H2523,2)</f>
        <v/>
      </c>
      <c r="J2523" s="179" t="inlineStr">
        <is>
          <t>ITAU isolamento</t>
        </is>
      </c>
      <c r="K2523" s="179" t="inlineStr">
        <is>
          <t>A IDEAL</t>
        </is>
      </c>
    </row>
    <row r="2524" hidden="1" s="180">
      <c r="A2524" s="17" t="n">
        <v>45761</v>
      </c>
      <c r="B2524" s="179" t="inlineStr">
        <is>
          <t>TRANSFERÊNCIA ENTRE BANCOS ITAÚ ANDAIMES X ITAÚ-Transferência entre Bancos (100,00%);</t>
        </is>
      </c>
      <c r="C2524" s="8" t="n"/>
      <c r="D2524" s="8" t="n">
        <v>25000</v>
      </c>
      <c r="E2524" s="8" t="n">
        <v>125000</v>
      </c>
      <c r="F2524" s="213" t="inlineStr">
        <is>
          <t>Transferência Emitida</t>
        </is>
      </c>
      <c r="G2524" s="172">
        <f>YEAR(A2524)</f>
        <v/>
      </c>
      <c r="H2524" s="214">
        <f>MONTH(A2524)</f>
        <v/>
      </c>
      <c r="I2524" s="179">
        <f>INDEX(mês[],Consolidado!H2524,2)</f>
        <v/>
      </c>
      <c r="J2524" s="179" t="inlineStr">
        <is>
          <t>ITAU isolamento</t>
        </is>
      </c>
      <c r="K2524" s="179" t="inlineStr">
        <is>
          <t>A IDEAL</t>
        </is>
      </c>
    </row>
    <row r="2525" hidden="1" s="180">
      <c r="A2525" s="17" t="n">
        <v>45763</v>
      </c>
      <c r="B2525" s="179" t="inlineStr">
        <is>
          <t>BRAZ SERVICE-Recebimento de Clientes (100,00%);</t>
        </is>
      </c>
      <c r="C2525" s="8" t="n">
        <v>1700</v>
      </c>
      <c r="E2525" s="8" t="n">
        <v>126700</v>
      </c>
      <c r="F2525" s="213" t="inlineStr">
        <is>
          <t>Recebimento de Clientes</t>
        </is>
      </c>
      <c r="G2525" s="172">
        <f>YEAR(A2525)</f>
        <v/>
      </c>
      <c r="H2525" s="214">
        <f>MONTH(A2525)</f>
        <v/>
      </c>
      <c r="I2525" s="179">
        <f>INDEX(mês[],Consolidado!H2525,2)</f>
        <v/>
      </c>
      <c r="J2525" s="179" t="inlineStr">
        <is>
          <t>ITAU isolamento</t>
        </is>
      </c>
      <c r="K2525" s="179" t="inlineStr">
        <is>
          <t>A IDEAL</t>
        </is>
      </c>
    </row>
    <row r="2526" hidden="1" s="180">
      <c r="A2526" s="17" t="n">
        <v>45769</v>
      </c>
      <c r="B2526" s="179" t="inlineStr">
        <is>
          <t>TRANSFERÊNCIA ENTRE BANCOS ITAÚ ANDAIMES X ITAÚ-Transferência entre Bancos (100,00%);</t>
        </is>
      </c>
      <c r="C2526" s="8" t="n"/>
      <c r="D2526" s="8" t="n">
        <v>50000</v>
      </c>
      <c r="E2526" s="8" t="n">
        <v>76700</v>
      </c>
      <c r="F2526" s="213" t="inlineStr">
        <is>
          <t>Transferência Emitida</t>
        </is>
      </c>
      <c r="G2526" s="172">
        <f>YEAR(A2526)</f>
        <v/>
      </c>
      <c r="H2526" s="214">
        <f>MONTH(A2526)</f>
        <v/>
      </c>
      <c r="I2526" s="179">
        <f>INDEX(mês[],Consolidado!H2526,2)</f>
        <v/>
      </c>
      <c r="J2526" s="179" t="inlineStr">
        <is>
          <t>ITAU isolamento</t>
        </is>
      </c>
      <c r="K2526" s="179" t="inlineStr">
        <is>
          <t>A IDEAL</t>
        </is>
      </c>
    </row>
    <row r="2527" hidden="1" s="180">
      <c r="A2527" s="17" t="n">
        <v>45769</v>
      </c>
      <c r="B2527" s="179" t="inlineStr">
        <is>
          <t>PGFN 011015098-PARCELAMENTO (100,00%);</t>
        </is>
      </c>
      <c r="C2527" s="8" t="n"/>
      <c r="D2527" s="8" t="n">
        <v>108.21</v>
      </c>
      <c r="E2527" s="8" t="n">
        <v>76591.78999999999</v>
      </c>
      <c r="F2527" s="213" t="inlineStr">
        <is>
          <t xml:space="preserve">Parcelamento de Impostos Exercicio Anterior </t>
        </is>
      </c>
      <c r="G2527" s="172">
        <f>YEAR(A2527)</f>
        <v/>
      </c>
      <c r="H2527" s="214">
        <f>MONTH(A2527)</f>
        <v/>
      </c>
      <c r="I2527" s="179">
        <f>INDEX(mês[],Consolidado!H2527,2)</f>
        <v/>
      </c>
      <c r="J2527" s="179" t="inlineStr">
        <is>
          <t>ITAU isolamento</t>
        </is>
      </c>
      <c r="K2527" s="179" t="inlineStr">
        <is>
          <t>A IDEAL</t>
        </is>
      </c>
    </row>
    <row r="2528" hidden="1" s="180">
      <c r="A2528" s="17" t="n">
        <v>45769</v>
      </c>
      <c r="B2528" s="179" t="inlineStr">
        <is>
          <t>DAS PARCSN VERSAO 2.0.0 PIS - CONFINS - INSS - IRPJ-PARCELAMENTO (100,00%);</t>
        </is>
      </c>
      <c r="C2528" s="8" t="n"/>
      <c r="D2528" s="8" t="n">
        <v>322.76</v>
      </c>
      <c r="E2528" s="8" t="n">
        <v>76269.03</v>
      </c>
      <c r="F2528" s="213" t="inlineStr">
        <is>
          <t xml:space="preserve">Parcelamento de Impostos Exercicio Anterior </t>
        </is>
      </c>
      <c r="G2528" s="172">
        <f>YEAR(A2528)</f>
        <v/>
      </c>
      <c r="H2528" s="214">
        <f>MONTH(A2528)</f>
        <v/>
      </c>
      <c r="I2528" s="179">
        <f>INDEX(mês[],Consolidado!H2528,2)</f>
        <v/>
      </c>
      <c r="J2528" s="179" t="inlineStr">
        <is>
          <t>ITAU isolamento</t>
        </is>
      </c>
      <c r="K2528" s="179" t="inlineStr">
        <is>
          <t>A IDEAL</t>
        </is>
      </c>
    </row>
    <row r="2529" hidden="1" s="180">
      <c r="A2529" s="17" t="n">
        <v>45769</v>
      </c>
      <c r="B2529" s="179" t="inlineStr">
        <is>
          <t>PGFN 011015050 PIS - CONFINS - CSLL - ISS-PARCELAMENTO (100,00%);</t>
        </is>
      </c>
      <c r="C2529" s="8" t="n"/>
      <c r="D2529" s="8" t="n">
        <v>132.97</v>
      </c>
      <c r="E2529" s="8" t="n">
        <v>76136.06</v>
      </c>
      <c r="F2529" s="213" t="inlineStr">
        <is>
          <t xml:space="preserve">Parcelamento de Impostos Exercicio Anterior </t>
        </is>
      </c>
      <c r="G2529" s="172">
        <f>YEAR(A2529)</f>
        <v/>
      </c>
      <c r="H2529" s="214">
        <f>MONTH(A2529)</f>
        <v/>
      </c>
      <c r="I2529" s="179">
        <f>INDEX(mês[],Consolidado!H2529,2)</f>
        <v/>
      </c>
      <c r="J2529" s="179" t="inlineStr">
        <is>
          <t>ITAU isolamento</t>
        </is>
      </c>
      <c r="K2529" s="179" t="inlineStr">
        <is>
          <t>A IDEAL</t>
        </is>
      </c>
    </row>
    <row r="2530" hidden="1" s="180">
      <c r="A2530" s="17" t="n">
        <v>45770</v>
      </c>
      <c r="B2530" s="179" t="inlineStr">
        <is>
          <t>TRANSFERÊNCIA ENTRE BANCOS ITAÚ ANDAIMES X ITAÚ-Transferência entre Bancos (100,00%);</t>
        </is>
      </c>
      <c r="C2530" s="8" t="n"/>
      <c r="D2530" s="8" t="n">
        <v>60000</v>
      </c>
      <c r="E2530" s="8" t="n">
        <v>16136.06</v>
      </c>
      <c r="F2530" s="213" t="inlineStr">
        <is>
          <t>Transferência Emitida</t>
        </is>
      </c>
      <c r="G2530" s="172">
        <f>YEAR(A2530)</f>
        <v/>
      </c>
      <c r="H2530" s="214">
        <f>MONTH(A2530)</f>
        <v/>
      </c>
      <c r="I2530" s="179">
        <f>INDEX(mês[],Consolidado!H2530,2)</f>
        <v/>
      </c>
      <c r="J2530" s="179" t="inlineStr">
        <is>
          <t>ITAU isolamento</t>
        </is>
      </c>
      <c r="K2530" s="179" t="inlineStr">
        <is>
          <t>A IDEAL</t>
        </is>
      </c>
    </row>
    <row r="2531" hidden="1" s="180">
      <c r="A2531" s="17" t="n">
        <v>45772</v>
      </c>
      <c r="B2531" s="179" t="inlineStr">
        <is>
          <t>TRANSFERÊNCIA ENTRE BANCOS ITAÚ X ITAÚ ANDAIMES-Transferência entre Bancos (100,00%);</t>
        </is>
      </c>
      <c r="C2531" s="8" t="n">
        <v>400000</v>
      </c>
      <c r="E2531" s="8" t="n">
        <v>416136.06</v>
      </c>
      <c r="F2531" s="213" t="inlineStr">
        <is>
          <t>Transferência Recebida</t>
        </is>
      </c>
      <c r="G2531" s="172">
        <f>YEAR(A2531)</f>
        <v/>
      </c>
      <c r="H2531" s="214">
        <f>MONTH(A2531)</f>
        <v/>
      </c>
      <c r="I2531" s="179">
        <f>INDEX(mês[],Consolidado!H2531,2)</f>
        <v/>
      </c>
      <c r="J2531" s="179" t="inlineStr">
        <is>
          <t>ITAU isolamento</t>
        </is>
      </c>
      <c r="K2531" s="179" t="inlineStr">
        <is>
          <t>A IDEAL</t>
        </is>
      </c>
    </row>
    <row r="2532" hidden="1" s="180">
      <c r="A2532" s="17" t="n">
        <v>45772</v>
      </c>
      <c r="B2532" s="179" t="inlineStr">
        <is>
          <t>TRANSFERÊNCIA ENTRE BANCOS ITAÚ ANDAIMES X CEF-Transferência entre Bancos (100,00%);</t>
        </is>
      </c>
      <c r="C2532" s="8" t="n"/>
      <c r="D2532" s="8" t="n">
        <v>16136.06</v>
      </c>
      <c r="E2532" s="8" t="n">
        <v>400000</v>
      </c>
      <c r="F2532" s="213" t="inlineStr">
        <is>
          <t>Transferência Emitida</t>
        </is>
      </c>
      <c r="G2532" s="172">
        <f>YEAR(A2532)</f>
        <v/>
      </c>
      <c r="H2532" s="214">
        <f>MONTH(A2532)</f>
        <v/>
      </c>
      <c r="I2532" s="179">
        <f>INDEX(mês[],Consolidado!H2532,2)</f>
        <v/>
      </c>
      <c r="J2532" s="179" t="inlineStr">
        <is>
          <t>ITAU isolamento</t>
        </is>
      </c>
      <c r="K2532" s="179" t="inlineStr">
        <is>
          <t>A IDEAL</t>
        </is>
      </c>
    </row>
    <row r="2533" hidden="1" s="180">
      <c r="A2533" s="17" t="n">
        <v>45777</v>
      </c>
      <c r="B2533" s="179" t="inlineStr">
        <is>
          <t>DARF 02110001201139141612401  10 PARCELAS-PARCELAMENTO (100,00%);</t>
        </is>
      </c>
      <c r="C2533" s="8" t="n"/>
      <c r="D2533" s="8" t="n">
        <v>565.49</v>
      </c>
      <c r="E2533" s="8" t="n">
        <v>399434.51</v>
      </c>
      <c r="F2533" s="213" t="inlineStr">
        <is>
          <t xml:space="preserve">Parcelamento de Impostos Exercicio Anterior </t>
        </is>
      </c>
      <c r="G2533" s="172">
        <f>YEAR(A2533)</f>
        <v/>
      </c>
      <c r="H2533" s="214">
        <f>MONTH(A2533)</f>
        <v/>
      </c>
      <c r="I2533" s="179">
        <f>INDEX(mês[],Consolidado!H2533,2)</f>
        <v/>
      </c>
      <c r="J2533" s="179" t="inlineStr">
        <is>
          <t>ITAU isolamento</t>
        </is>
      </c>
      <c r="K2533" s="179" t="inlineStr">
        <is>
          <t>A IDEAL</t>
        </is>
      </c>
    </row>
    <row r="2534" hidden="1" s="180">
      <c r="A2534" s="17" t="n">
        <v>45777</v>
      </c>
      <c r="B2534" s="179" t="inlineStr">
        <is>
          <t xml:space="preserve">SALDO </t>
        </is>
      </c>
      <c r="C2534" s="8" t="n"/>
      <c r="D2534" s="8" t="n">
        <v>399434.51</v>
      </c>
      <c r="E2534" s="8" t="n">
        <v>0</v>
      </c>
      <c r="F2534" s="213" t="inlineStr">
        <is>
          <t>Saldo Final Itau Isolamento</t>
        </is>
      </c>
      <c r="G2534" s="172">
        <f>YEAR(A2534)</f>
        <v/>
      </c>
      <c r="H2534" s="214">
        <f>MONTH(A2534)</f>
        <v/>
      </c>
      <c r="I2534" s="179">
        <f>INDEX(mês[],Consolidado!H2534,2)</f>
        <v/>
      </c>
      <c r="J2534" s="179" t="inlineStr">
        <is>
          <t>ITAU isolamento</t>
        </is>
      </c>
      <c r="K2534" s="179" t="inlineStr">
        <is>
          <t>A IDEAL</t>
        </is>
      </c>
    </row>
    <row r="2535" hidden="1" s="180">
      <c r="A2535" s="17" t="n">
        <v>45748</v>
      </c>
      <c r="B2535" s="179" t="inlineStr">
        <is>
          <t>EMPRESTIMO SOCIO - GILVAN APRIGIO RODRIGUES-Recebimento de empréstimo  (100,00%);</t>
        </is>
      </c>
      <c r="C2535" s="8" t="n">
        <v>45000</v>
      </c>
      <c r="E2535" s="8" t="n">
        <v>22704.25</v>
      </c>
      <c r="F2535" s="213" t="inlineStr">
        <is>
          <t>Empréstimo Sócios x Empresa</t>
        </is>
      </c>
      <c r="G2535" s="172">
        <f>YEAR(A2535)</f>
        <v/>
      </c>
      <c r="H2535" s="214">
        <f>MONTH(A2535)</f>
        <v/>
      </c>
      <c r="I2535" s="179">
        <f>INDEX(mês[],Consolidado!H2535,2)</f>
        <v/>
      </c>
      <c r="J2535" s="179" t="inlineStr">
        <is>
          <t>ITAU</t>
        </is>
      </c>
      <c r="K2535" s="179" t="inlineStr">
        <is>
          <t>A IDEAL</t>
        </is>
      </c>
    </row>
    <row r="2536" hidden="1" s="180">
      <c r="A2536" s="17" t="n">
        <v>45748</v>
      </c>
      <c r="B2536" s="179" t="inlineStr">
        <is>
          <t>BM 12 MARÇO-Recebimento de Clientes (100,00%);</t>
        </is>
      </c>
      <c r="C2536" s="8" t="n">
        <v>249806.66</v>
      </c>
      <c r="E2536" s="8" t="n">
        <v>272510.91</v>
      </c>
      <c r="F2536" s="213" t="inlineStr">
        <is>
          <t>Recebimento de Clientes</t>
        </is>
      </c>
      <c r="G2536" s="172">
        <f>YEAR(A2536)</f>
        <v/>
      </c>
      <c r="H2536" s="214">
        <f>MONTH(A2536)</f>
        <v/>
      </c>
      <c r="I2536" s="179">
        <f>INDEX(mês[],Consolidado!H2536,2)</f>
        <v/>
      </c>
      <c r="J2536" s="179" t="inlineStr">
        <is>
          <t>ITAU</t>
        </is>
      </c>
      <c r="K2536" s="179" t="inlineStr">
        <is>
          <t>A IDEAL</t>
        </is>
      </c>
    </row>
    <row r="2537" hidden="1" s="180">
      <c r="A2537" s="17" t="n">
        <v>45748</v>
      </c>
      <c r="B2537" s="179" t="inlineStr">
        <is>
          <t>R. 413 Nº 315 PORTAL NORTE  01-04 A 01-05-25-ALUGUEL ALOJAMENTO  (100,00%);</t>
        </is>
      </c>
      <c r="C2537" s="8" t="n"/>
      <c r="D2537" s="8" t="n">
        <v>1237</v>
      </c>
      <c r="E2537" s="8" t="n">
        <v>271273.91</v>
      </c>
      <c r="F2537" s="213" t="inlineStr">
        <is>
          <t xml:space="preserve">ALUGUEL ALOJAMENTO </t>
        </is>
      </c>
      <c r="G2537" s="172">
        <f>YEAR(A2537)</f>
        <v/>
      </c>
      <c r="H2537" s="214">
        <f>MONTH(A2537)</f>
        <v/>
      </c>
      <c r="I2537" s="179">
        <f>INDEX(mês[],Consolidado!H2537,2)</f>
        <v/>
      </c>
      <c r="J2537" s="179" t="inlineStr">
        <is>
          <t>ITAU</t>
        </is>
      </c>
      <c r="K2537" s="179" t="inlineStr">
        <is>
          <t>A IDEAL</t>
        </is>
      </c>
    </row>
    <row r="2538" hidden="1" s="180">
      <c r="A2538" s="17" t="n">
        <v>45748</v>
      </c>
      <c r="B2538" s="179" t="inlineStr">
        <is>
          <t>R. 402 Nº 916 BAIRRO PORTAL NORTE / 01-04 A 01-05-ALUGUEL ALOJAMENTO  (100,00%);</t>
        </is>
      </c>
      <c r="C2538" s="8" t="n"/>
      <c r="D2538" s="8" t="n">
        <v>1100</v>
      </c>
      <c r="E2538" s="8" t="n">
        <v>270173.91</v>
      </c>
      <c r="F2538" s="213" t="inlineStr">
        <is>
          <t xml:space="preserve">ALUGUEL ALOJAMENTO </t>
        </is>
      </c>
      <c r="G2538" s="172">
        <f>YEAR(A2538)</f>
        <v/>
      </c>
      <c r="H2538" s="214">
        <f>MONTH(A2538)</f>
        <v/>
      </c>
      <c r="I2538" s="179">
        <f>INDEX(mês[],Consolidado!H2538,2)</f>
        <v/>
      </c>
      <c r="J2538" s="179" t="inlineStr">
        <is>
          <t>ITAU</t>
        </is>
      </c>
      <c r="K2538" s="179" t="inlineStr">
        <is>
          <t>A IDEAL</t>
        </is>
      </c>
    </row>
    <row r="2539" hidden="1" s="180">
      <c r="A2539" s="17" t="n">
        <v>45748</v>
      </c>
      <c r="B2539" s="179" t="inlineStr">
        <is>
          <t>A IDEAL ISOLAMENTOS-CONTABILIDADE (100,00%);</t>
        </is>
      </c>
      <c r="C2539" s="8" t="n"/>
      <c r="D2539" s="8" t="n">
        <v>607.47</v>
      </c>
      <c r="E2539" s="8" t="n">
        <v>269566.44</v>
      </c>
      <c r="F2539" s="213" t="inlineStr">
        <is>
          <t>HONORÁRIOS CONTÁBEIS</t>
        </is>
      </c>
      <c r="G2539" s="172">
        <f>YEAR(A2539)</f>
        <v/>
      </c>
      <c r="H2539" s="214">
        <f>MONTH(A2539)</f>
        <v/>
      </c>
      <c r="I2539" s="179">
        <f>INDEX(mês[],Consolidado!H2539,2)</f>
        <v/>
      </c>
      <c r="J2539" s="179" t="inlineStr">
        <is>
          <t>ITAU</t>
        </is>
      </c>
      <c r="K2539" s="179" t="inlineStr">
        <is>
          <t>A IDEAL</t>
        </is>
      </c>
    </row>
    <row r="2540" hidden="1" s="180">
      <c r="A2540" s="17" t="n">
        <v>45748</v>
      </c>
      <c r="B2540" s="179" t="inlineStr">
        <is>
          <t>RUA 02 Nº 44 / SOCIETY 01.04 A 01.05-ALUGUEL ALOJAMENTO  (100,00%);</t>
        </is>
      </c>
      <c r="C2540" s="8" t="n"/>
      <c r="D2540" s="8" t="n">
        <v>1200</v>
      </c>
      <c r="E2540" s="8" t="n">
        <v>268366.44</v>
      </c>
      <c r="F2540" s="213" t="inlineStr">
        <is>
          <t xml:space="preserve">ALUGUEL ALOJAMENTO </t>
        </is>
      </c>
      <c r="G2540" s="172">
        <f>YEAR(A2540)</f>
        <v/>
      </c>
      <c r="H2540" s="214">
        <f>MONTH(A2540)</f>
        <v/>
      </c>
      <c r="I2540" s="179">
        <f>INDEX(mês[],Consolidado!H2540,2)</f>
        <v/>
      </c>
      <c r="J2540" s="179" t="inlineStr">
        <is>
          <t>ITAU</t>
        </is>
      </c>
      <c r="K2540" s="179" t="inlineStr">
        <is>
          <t>A IDEAL</t>
        </is>
      </c>
    </row>
    <row r="2541" hidden="1" s="180">
      <c r="A2541" s="17" t="n">
        <v>45748</v>
      </c>
      <c r="B2541" s="179" t="inlineStr">
        <is>
          <t>RUA 02 Nº 175 BAIRRO JK / SOCIETY REF. 01.04 A 01.05-ALUGUEL ALOJAMENTO  (100,00%);</t>
        </is>
      </c>
      <c r="C2541" s="8" t="n"/>
      <c r="D2541" s="8" t="n">
        <v>1500</v>
      </c>
      <c r="E2541" s="8" t="n">
        <v>266866.44</v>
      </c>
      <c r="F2541" s="213" t="inlineStr">
        <is>
          <t xml:space="preserve">ALUGUEL ALOJAMENTO </t>
        </is>
      </c>
      <c r="G2541" s="172">
        <f>YEAR(A2541)</f>
        <v/>
      </c>
      <c r="H2541" s="214">
        <f>MONTH(A2541)</f>
        <v/>
      </c>
      <c r="I2541" s="179">
        <f>INDEX(mês[],Consolidado!H2541,2)</f>
        <v/>
      </c>
      <c r="J2541" s="179" t="inlineStr">
        <is>
          <t>ITAU</t>
        </is>
      </c>
      <c r="K2541" s="179" t="inlineStr">
        <is>
          <t>A IDEAL</t>
        </is>
      </c>
    </row>
    <row r="2542" hidden="1" s="180">
      <c r="A2542" s="17" t="n">
        <v>45748</v>
      </c>
      <c r="B2542" s="179" t="inlineStr">
        <is>
          <t>BRINDES SANEAGO-SERVIÇO BRINDES E ACESSORIOS (100,00%);</t>
        </is>
      </c>
      <c r="C2542" s="8" t="n"/>
      <c r="D2542" s="8" t="n">
        <v>160</v>
      </c>
      <c r="E2542" s="8" t="n">
        <v>266706.44</v>
      </c>
      <c r="F2542" s="213" t="inlineStr">
        <is>
          <t>SERVIÇO BRINDES E ACESSORIOS</t>
        </is>
      </c>
      <c r="G2542" s="172">
        <f>YEAR(A2542)</f>
        <v/>
      </c>
      <c r="H2542" s="214">
        <f>MONTH(A2542)</f>
        <v/>
      </c>
      <c r="I2542" s="179">
        <f>INDEX(mês[],Consolidado!H2542,2)</f>
        <v/>
      </c>
      <c r="J2542" s="179" t="inlineStr">
        <is>
          <t>ITAU</t>
        </is>
      </c>
      <c r="K2542" s="179" t="inlineStr">
        <is>
          <t>A IDEAL</t>
        </is>
      </c>
    </row>
    <row r="2543" hidden="1" s="180">
      <c r="A2543" s="17" t="n">
        <v>45748</v>
      </c>
      <c r="B2543" s="179" t="inlineStr">
        <is>
          <t>GABRIELLE ELIAS DE FREITAS - PIX (64) 9 9259-1215-FRETE TRANSPORTADORA (100,00%);</t>
        </is>
      </c>
      <c r="C2543" s="8" t="n"/>
      <c r="D2543" s="8" t="n">
        <v>220</v>
      </c>
      <c r="E2543" s="8" t="n">
        <v>266486.44</v>
      </c>
      <c r="F2543" s="213" t="inlineStr">
        <is>
          <t>FRETE TRANSPORTADORA</t>
        </is>
      </c>
      <c r="G2543" s="172">
        <f>YEAR(A2543)</f>
        <v/>
      </c>
      <c r="H2543" s="214">
        <f>MONTH(A2543)</f>
        <v/>
      </c>
      <c r="I2543" s="179">
        <f>INDEX(mês[],Consolidado!H2543,2)</f>
        <v/>
      </c>
      <c r="J2543" s="179" t="inlineStr">
        <is>
          <t>ITAU</t>
        </is>
      </c>
      <c r="K2543" s="179" t="inlineStr">
        <is>
          <t>A IDEAL</t>
        </is>
      </c>
    </row>
    <row r="2544" hidden="1" s="180">
      <c r="A2544" s="17" t="n">
        <v>45748</v>
      </c>
      <c r="B2544" s="179" t="inlineStr">
        <is>
          <t>CERTIFICADO DIGITAL GECYKA PHABLYNE PESSOA FÍSICA-SERVIÇO CARTORIO (100,00%);</t>
        </is>
      </c>
      <c r="C2544" s="8" t="n"/>
      <c r="D2544" s="8" t="n">
        <v>139</v>
      </c>
      <c r="E2544" s="8" t="n">
        <v>266347.44</v>
      </c>
      <c r="F2544" s="213" t="inlineStr">
        <is>
          <t>SERVIÇO CARTORIO</t>
        </is>
      </c>
      <c r="G2544" s="172">
        <f>YEAR(A2544)</f>
        <v/>
      </c>
      <c r="H2544" s="214">
        <f>MONTH(A2544)</f>
        <v/>
      </c>
      <c r="I2544" s="179">
        <f>INDEX(mês[],Consolidado!H2544,2)</f>
        <v/>
      </c>
      <c r="J2544" s="179" t="inlineStr">
        <is>
          <t>ITAU</t>
        </is>
      </c>
      <c r="K2544" s="179" t="inlineStr">
        <is>
          <t>A IDEAL</t>
        </is>
      </c>
    </row>
    <row r="2545" hidden="1" s="180">
      <c r="A2545" s="17" t="n">
        <v>45748</v>
      </c>
      <c r="B2545" s="179" t="inlineStr">
        <is>
          <t>ALIMENTAÇÃO ADM-ALIMENTAÇÃO ADM (100,00%);</t>
        </is>
      </c>
      <c r="C2545" s="8" t="n"/>
      <c r="D2545" s="8" t="n">
        <v>64</v>
      </c>
      <c r="E2545" s="8" t="n">
        <v>266283.44</v>
      </c>
      <c r="F2545" s="213" t="inlineStr">
        <is>
          <t>ALIMENTAÇÃO ADM</t>
        </is>
      </c>
      <c r="G2545" s="172">
        <f>YEAR(A2545)</f>
        <v/>
      </c>
      <c r="H2545" s="214">
        <f>MONTH(A2545)</f>
        <v/>
      </c>
      <c r="I2545" s="179">
        <f>INDEX(mês[],Consolidado!H2545,2)</f>
        <v/>
      </c>
      <c r="J2545" s="179" t="inlineStr">
        <is>
          <t>ITAU</t>
        </is>
      </c>
      <c r="K2545" s="179" t="inlineStr">
        <is>
          <t>A IDEAL</t>
        </is>
      </c>
    </row>
    <row r="2546" hidden="1" s="180">
      <c r="A2546" s="17" t="n">
        <v>45748</v>
      </c>
      <c r="B2546" s="179" t="inlineStr">
        <is>
          <t>RUA 419 Nº 85 BAIRRO PORTAL NORTE REF. 01/04 A 01/05-ALUGUEL ALOJAMENTO  (100,00%);</t>
        </is>
      </c>
      <c r="C2546" s="8" t="n"/>
      <c r="D2546" s="8" t="n">
        <v>1000</v>
      </c>
      <c r="E2546" s="8" t="n">
        <v>265283.44</v>
      </c>
      <c r="F2546" s="213" t="inlineStr">
        <is>
          <t xml:space="preserve">ALUGUEL ALOJAMENTO </t>
        </is>
      </c>
      <c r="G2546" s="172">
        <f>YEAR(A2546)</f>
        <v/>
      </c>
      <c r="H2546" s="214">
        <f>MONTH(A2546)</f>
        <v/>
      </c>
      <c r="I2546" s="179">
        <f>INDEX(mês[],Consolidado!H2546,2)</f>
        <v/>
      </c>
      <c r="J2546" s="179" t="inlineStr">
        <is>
          <t>ITAU</t>
        </is>
      </c>
      <c r="K2546" s="179" t="inlineStr">
        <is>
          <t>A IDEAL</t>
        </is>
      </c>
    </row>
    <row r="2547" hidden="1" s="180">
      <c r="A2547" s="17" t="n">
        <v>45748</v>
      </c>
      <c r="B2547" s="179" t="inlineStr">
        <is>
          <t>DESPESAS MOTORISTA VIAGEM GYN X UBA - EURÍPEDES-REFEIÇÕES COLABORADORES (100,00%);</t>
        </is>
      </c>
      <c r="C2547" s="8" t="n"/>
      <c r="D2547" s="8" t="n">
        <v>176</v>
      </c>
      <c r="E2547" s="8" t="n">
        <v>265107.44</v>
      </c>
      <c r="F2547" s="213" t="inlineStr">
        <is>
          <t>REFEIÇÕES COLABORADORES</t>
        </is>
      </c>
      <c r="G2547" s="172">
        <f>YEAR(A2547)</f>
        <v/>
      </c>
      <c r="H2547" s="214">
        <f>MONTH(A2547)</f>
        <v/>
      </c>
      <c r="I2547" s="179">
        <f>INDEX(mês[],Consolidado!H2547,2)</f>
        <v/>
      </c>
      <c r="J2547" s="179" t="inlineStr">
        <is>
          <t>ITAU</t>
        </is>
      </c>
      <c r="K2547" s="179" t="inlineStr">
        <is>
          <t>A IDEAL</t>
        </is>
      </c>
    </row>
    <row r="2548" hidden="1" s="180">
      <c r="A2548" s="17" t="n">
        <v>45748</v>
      </c>
      <c r="B2548" s="179" t="inlineStr">
        <is>
          <t>REFEIÇÕES COLABORADORES REF. 01/04 A 15/04-REFEIÇÕES COLABORADORES (100,00%);</t>
        </is>
      </c>
      <c r="C2548" s="8" t="n"/>
      <c r="D2548" s="8" t="n">
        <v>1186</v>
      </c>
      <c r="E2548" s="8" t="n">
        <v>263921.44</v>
      </c>
      <c r="F2548" s="213" t="inlineStr">
        <is>
          <t>REFEIÇÕES COLABORADORES</t>
        </is>
      </c>
      <c r="G2548" s="172">
        <f>YEAR(A2548)</f>
        <v/>
      </c>
      <c r="H2548" s="214">
        <f>MONTH(A2548)</f>
        <v/>
      </c>
      <c r="I2548" s="179">
        <f>INDEX(mês[],Consolidado!H2548,2)</f>
        <v/>
      </c>
      <c r="J2548" s="179" t="inlineStr">
        <is>
          <t>ITAU</t>
        </is>
      </c>
      <c r="K2548" s="179" t="inlineStr">
        <is>
          <t>A IDEAL</t>
        </is>
      </c>
    </row>
    <row r="2549" hidden="1" s="180">
      <c r="A2549" s="17" t="n">
        <v>45748</v>
      </c>
      <c r="B2549" s="179" t="inlineStr">
        <is>
          <t>REFEIÇÕES COLABORADORES REF. 01/04 A 15/04-REFEIÇÕES COLABORADORES (100,00%);</t>
        </is>
      </c>
      <c r="C2549" s="8" t="n"/>
      <c r="D2549" s="8" t="n">
        <v>6070</v>
      </c>
      <c r="E2549" s="8" t="n">
        <v>257851.44</v>
      </c>
      <c r="F2549" s="213" t="inlineStr">
        <is>
          <t>REFEIÇÕES COLABORADORES</t>
        </is>
      </c>
      <c r="G2549" s="172">
        <f>YEAR(A2549)</f>
        <v/>
      </c>
      <c r="H2549" s="214">
        <f>MONTH(A2549)</f>
        <v/>
      </c>
      <c r="I2549" s="179">
        <f>INDEX(mês[],Consolidado!H2549,2)</f>
        <v/>
      </c>
      <c r="J2549" s="179" t="inlineStr">
        <is>
          <t>ITAU</t>
        </is>
      </c>
      <c r="K2549" s="179" t="inlineStr">
        <is>
          <t>A IDEAL</t>
        </is>
      </c>
    </row>
    <row r="2550" hidden="1" s="180">
      <c r="A2550" s="17" t="n">
        <v>45748</v>
      </c>
      <c r="B2550" s="179" t="inlineStr">
        <is>
          <t>REFEIÇÕES COLABORADORES REF. 01/04 A 15/04-REFEIÇÕES COLABORADORES (100,00%);</t>
        </is>
      </c>
      <c r="C2550" s="8" t="n"/>
      <c r="D2550" s="8" t="n">
        <v>7552</v>
      </c>
      <c r="E2550" s="8" t="n">
        <v>250299.44</v>
      </c>
      <c r="F2550" s="213" t="inlineStr">
        <is>
          <t>REFEIÇÕES COLABORADORES</t>
        </is>
      </c>
      <c r="G2550" s="172">
        <f>YEAR(A2550)</f>
        <v/>
      </c>
      <c r="H2550" s="214">
        <f>MONTH(A2550)</f>
        <v/>
      </c>
      <c r="I2550" s="179">
        <f>INDEX(mês[],Consolidado!H2550,2)</f>
        <v/>
      </c>
      <c r="J2550" s="179" t="inlineStr">
        <is>
          <t>ITAU</t>
        </is>
      </c>
      <c r="K2550" s="179" t="inlineStr">
        <is>
          <t>A IDEAL</t>
        </is>
      </c>
    </row>
    <row r="2551" hidden="1" s="180">
      <c r="A2551" s="17" t="n">
        <v>45748</v>
      </c>
      <c r="B2551" s="179" t="inlineStr">
        <is>
          <t>REFEIÇÕES COLABORADORES REF. 01/04 A 15/04-REFEIÇÕES COLABORADORES (100,00%);</t>
        </is>
      </c>
      <c r="C2551" s="8" t="n"/>
      <c r="D2551" s="8" t="n">
        <v>2947.5</v>
      </c>
      <c r="E2551" s="8" t="n">
        <v>247351.94</v>
      </c>
      <c r="F2551" s="213" t="inlineStr">
        <is>
          <t>REFEIÇÕES COLABORADORES</t>
        </is>
      </c>
      <c r="G2551" s="172">
        <f>YEAR(A2551)</f>
        <v/>
      </c>
      <c r="H2551" s="214">
        <f>MONTH(A2551)</f>
        <v/>
      </c>
      <c r="I2551" s="179">
        <f>INDEX(mês[],Consolidado!H2551,2)</f>
        <v/>
      </c>
      <c r="J2551" s="179" t="inlineStr">
        <is>
          <t>ITAU</t>
        </is>
      </c>
      <c r="K2551" s="179" t="inlineStr">
        <is>
          <t>A IDEAL</t>
        </is>
      </c>
    </row>
    <row r="2552" hidden="1" s="180">
      <c r="A2552" s="17" t="n">
        <v>45748</v>
      </c>
      <c r="B2552" s="179" t="inlineStr">
        <is>
          <t>REFEIÇÕES COLABORADORES REF. 01/04 A 15/04-REFEIÇÕES COLABORADORES (100,00%);</t>
        </is>
      </c>
      <c r="C2552" s="8" t="n"/>
      <c r="D2552" s="8" t="n">
        <v>2392.5</v>
      </c>
      <c r="E2552" s="8" t="n">
        <v>244959.44</v>
      </c>
      <c r="F2552" s="213" t="inlineStr">
        <is>
          <t>REFEIÇÕES COLABORADORES</t>
        </is>
      </c>
      <c r="G2552" s="172">
        <f>YEAR(A2552)</f>
        <v/>
      </c>
      <c r="H2552" s="214">
        <f>MONTH(A2552)</f>
        <v/>
      </c>
      <c r="I2552" s="179">
        <f>INDEX(mês[],Consolidado!H2552,2)</f>
        <v/>
      </c>
      <c r="J2552" s="179" t="inlineStr">
        <is>
          <t>ITAU</t>
        </is>
      </c>
      <c r="K2552" s="179" t="inlineStr">
        <is>
          <t>A IDEAL</t>
        </is>
      </c>
    </row>
    <row r="2553" hidden="1" s="180">
      <c r="A2553" s="17" t="n">
        <v>45748</v>
      </c>
      <c r="B2553" s="179" t="inlineStr">
        <is>
          <t>REFEIÇÕES COLABORADORES REF. 01/04 A 15/04-REFEIÇÕES COLABORADORES (100,00%);</t>
        </is>
      </c>
      <c r="C2553" s="8" t="n"/>
      <c r="D2553" s="8" t="n">
        <v>3435</v>
      </c>
      <c r="E2553" s="8" t="n">
        <v>241524.44</v>
      </c>
      <c r="F2553" s="213" t="inlineStr">
        <is>
          <t>REFEIÇÕES COLABORADORES</t>
        </is>
      </c>
      <c r="G2553" s="172">
        <f>YEAR(A2553)</f>
        <v/>
      </c>
      <c r="H2553" s="214">
        <f>MONTH(A2553)</f>
        <v/>
      </c>
      <c r="I2553" s="179">
        <f>INDEX(mês[],Consolidado!H2553,2)</f>
        <v/>
      </c>
      <c r="J2553" s="179" t="inlineStr">
        <is>
          <t>ITAU</t>
        </is>
      </c>
      <c r="K2553" s="179" t="inlineStr">
        <is>
          <t>A IDEAL</t>
        </is>
      </c>
    </row>
    <row r="2554" hidden="1" s="180">
      <c r="A2554" s="17" t="n">
        <v>45748</v>
      </c>
      <c r="B2554" s="179" t="inlineStr">
        <is>
          <t>REFEIÇÕES COLABORADORES REF. 01/04 A 15/04-REFEIÇÕES COLABORADORES (100,00%);</t>
        </is>
      </c>
      <c r="C2554" s="8" t="n"/>
      <c r="D2554" s="8" t="n">
        <v>3402</v>
      </c>
      <c r="E2554" s="8" t="n">
        <v>238122.44</v>
      </c>
      <c r="F2554" s="213" t="inlineStr">
        <is>
          <t>REFEIÇÕES COLABORADORES</t>
        </is>
      </c>
      <c r="G2554" s="172">
        <f>YEAR(A2554)</f>
        <v/>
      </c>
      <c r="H2554" s="214">
        <f>MONTH(A2554)</f>
        <v/>
      </c>
      <c r="I2554" s="179">
        <f>INDEX(mês[],Consolidado!H2554,2)</f>
        <v/>
      </c>
      <c r="J2554" s="179" t="inlineStr">
        <is>
          <t>ITAU</t>
        </is>
      </c>
      <c r="K2554" s="179" t="inlineStr">
        <is>
          <t>A IDEAL</t>
        </is>
      </c>
    </row>
    <row r="2555" hidden="1" s="180">
      <c r="A2555" s="17" t="n">
        <v>45748</v>
      </c>
      <c r="B2555" s="179" t="inlineStr">
        <is>
          <t>MATERIAIS DE CONSUMO EM OBRA-MATERIAIS DE CONSUMO EM OBRAS  (100,00%);</t>
        </is>
      </c>
      <c r="C2555" s="8" t="n"/>
      <c r="D2555" s="8" t="n">
        <v>4.5</v>
      </c>
      <c r="E2555" s="8" t="n">
        <v>238117.94</v>
      </c>
      <c r="F2555" s="213" t="inlineStr">
        <is>
          <t xml:space="preserve">MATERIAIS DE CONSUMO EM OBRAS </t>
        </is>
      </c>
      <c r="G2555" s="172">
        <f>YEAR(A2555)</f>
        <v/>
      </c>
      <c r="H2555" s="214">
        <f>MONTH(A2555)</f>
        <v/>
      </c>
      <c r="I2555" s="179">
        <f>INDEX(mês[],Consolidado!H2555,2)</f>
        <v/>
      </c>
      <c r="J2555" s="179" t="inlineStr">
        <is>
          <t>ITAU</t>
        </is>
      </c>
      <c r="K2555" s="179" t="inlineStr">
        <is>
          <t>A IDEAL</t>
        </is>
      </c>
    </row>
    <row r="2556" hidden="1" s="180">
      <c r="A2556" s="17" t="n">
        <v>45748</v>
      </c>
      <c r="B2556" s="179" t="inlineStr">
        <is>
          <t>CHAVEIRO-MATERIAS DE ESCRITORIO (100,00%);</t>
        </is>
      </c>
      <c r="C2556" s="8" t="n"/>
      <c r="D2556" s="8" t="n">
        <v>10</v>
      </c>
      <c r="E2556" s="8" t="n">
        <v>238107.94</v>
      </c>
      <c r="F2556" s="213" t="inlineStr">
        <is>
          <t xml:space="preserve">MATERIAS DE ESCRITORIO / PAPELARIA </t>
        </is>
      </c>
      <c r="G2556" s="172">
        <f>YEAR(A2556)</f>
        <v/>
      </c>
      <c r="H2556" s="214">
        <f>MONTH(A2556)</f>
        <v/>
      </c>
      <c r="I2556" s="179">
        <f>INDEX(mês[],Consolidado!H2556,2)</f>
        <v/>
      </c>
      <c r="J2556" s="179" t="inlineStr">
        <is>
          <t>ITAU</t>
        </is>
      </c>
      <c r="K2556" s="179" t="inlineStr">
        <is>
          <t>A IDEAL</t>
        </is>
      </c>
    </row>
    <row r="2557" hidden="1" s="180">
      <c r="A2557" s="17" t="n">
        <v>45748</v>
      </c>
      <c r="B2557" s="179" t="inlineStr">
        <is>
          <t>TRANSFERÊNCIA ENTRE BANCOS ITAÚ X SAFRA-Transferência entre Bancos (100,00%);</t>
        </is>
      </c>
      <c r="C2557" s="8" t="n"/>
      <c r="D2557" s="8" t="n">
        <v>31596.37</v>
      </c>
      <c r="E2557" s="8" t="n">
        <v>206511.57</v>
      </c>
      <c r="F2557" s="213" t="inlineStr">
        <is>
          <t>Transferência Emitida</t>
        </is>
      </c>
      <c r="G2557" s="172">
        <f>YEAR(A2557)</f>
        <v/>
      </c>
      <c r="H2557" s="214">
        <f>MONTH(A2557)</f>
        <v/>
      </c>
      <c r="I2557" s="179">
        <f>INDEX(mês[],Consolidado!H2557,2)</f>
        <v/>
      </c>
      <c r="J2557" s="179" t="inlineStr">
        <is>
          <t>ITAU</t>
        </is>
      </c>
      <c r="K2557" s="179" t="inlineStr">
        <is>
          <t>A IDEAL</t>
        </is>
      </c>
    </row>
    <row r="2558" hidden="1" s="180">
      <c r="A2558" s="17" t="n">
        <v>45748</v>
      </c>
      <c r="B2558" s="179" t="inlineStr">
        <is>
          <t>TRANSFERÊNCIA ENTRE BANCOS ITAÚ X ITAÚ ANDAIMES-Transferência entre Bancos (100,00%);</t>
        </is>
      </c>
      <c r="C2558" s="8" t="n"/>
      <c r="D2558" s="8" t="n">
        <v>75000</v>
      </c>
      <c r="E2558" s="8" t="n">
        <v>131511.57</v>
      </c>
      <c r="F2558" s="213" t="inlineStr">
        <is>
          <t>Transferência Emitida</t>
        </is>
      </c>
      <c r="G2558" s="172">
        <f>YEAR(A2558)</f>
        <v/>
      </c>
      <c r="H2558" s="214">
        <f>MONTH(A2558)</f>
        <v/>
      </c>
      <c r="I2558" s="179">
        <f>INDEX(mês[],Consolidado!H2558,2)</f>
        <v/>
      </c>
      <c r="J2558" s="179" t="inlineStr">
        <is>
          <t>ITAU</t>
        </is>
      </c>
      <c r="K2558" s="179" t="inlineStr">
        <is>
          <t>A IDEAL</t>
        </is>
      </c>
    </row>
    <row r="2559" hidden="1" s="180">
      <c r="A2559" s="17" t="n">
        <v>45748</v>
      </c>
      <c r="B2559" s="179" t="inlineStr">
        <is>
          <t>FRETE UBERABA X SERRA-FRETE ABRASIVOS  (100,00%);</t>
        </is>
      </c>
      <c r="C2559" s="8" t="n"/>
      <c r="D2559" s="8" t="n">
        <v>2250</v>
      </c>
      <c r="E2559" s="8" t="n">
        <v>129261.57</v>
      </c>
      <c r="F2559" s="213" t="inlineStr">
        <is>
          <t xml:space="preserve">FRETE ABRASIVOS </t>
        </is>
      </c>
      <c r="G2559" s="172">
        <f>YEAR(A2559)</f>
        <v/>
      </c>
      <c r="H2559" s="214">
        <f>MONTH(A2559)</f>
        <v/>
      </c>
      <c r="I2559" s="179">
        <f>INDEX(mês[],Consolidado!H2559,2)</f>
        <v/>
      </c>
      <c r="J2559" s="179" t="inlineStr">
        <is>
          <t>ITAU</t>
        </is>
      </c>
      <c r="K2559" s="179" t="inlineStr">
        <is>
          <t>A IDEAL</t>
        </is>
      </c>
    </row>
    <row r="2560" hidden="1" s="180">
      <c r="A2560" s="17" t="n">
        <v>45748</v>
      </c>
      <c r="B2560" s="179" t="inlineStr">
        <is>
          <t>30 GALÕES JOTAMASTIC 90 CINZA MANSERV-TINTAS E SOLVENTES (100,00%);</t>
        </is>
      </c>
      <c r="C2560" s="8" t="n"/>
      <c r="D2560" s="8" t="n">
        <v>2600</v>
      </c>
      <c r="E2560" s="8" t="n">
        <v>126661.57</v>
      </c>
      <c r="F2560" s="213" t="inlineStr">
        <is>
          <t>TINTAS E SOLVENTES</t>
        </is>
      </c>
      <c r="G2560" s="172">
        <f>YEAR(A2560)</f>
        <v/>
      </c>
      <c r="H2560" s="214">
        <f>MONTH(A2560)</f>
        <v/>
      </c>
      <c r="I2560" s="179">
        <f>INDEX(mês[],Consolidado!H2560,2)</f>
        <v/>
      </c>
      <c r="J2560" s="179" t="inlineStr">
        <is>
          <t>ITAU</t>
        </is>
      </c>
      <c r="K2560" s="179" t="inlineStr">
        <is>
          <t>A IDEAL</t>
        </is>
      </c>
    </row>
    <row r="2561" hidden="1" s="180">
      <c r="A2561" s="17" t="n">
        <v>45748</v>
      </c>
      <c r="B2561" s="179" t="inlineStr">
        <is>
          <t>PAGAMENTO DE EMPRESTIMO SÓCIO GILVAN APRIGIO-PAGAMENTOS EMPRESTIMOS (100,00%);</t>
        </is>
      </c>
      <c r="C2561" s="8" t="n"/>
      <c r="D2561" s="8" t="n">
        <v>80000</v>
      </c>
      <c r="E2561" s="8" t="n">
        <v>46661.57000000001</v>
      </c>
      <c r="F2561" s="213" t="inlineStr">
        <is>
          <t>Pagamento Empréstimo Sócios x Empresa</t>
        </is>
      </c>
      <c r="G2561" s="172">
        <f>YEAR(A2561)</f>
        <v/>
      </c>
      <c r="H2561" s="214">
        <f>MONTH(A2561)</f>
        <v/>
      </c>
      <c r="I2561" s="179">
        <f>INDEX(mês[],Consolidado!H2561,2)</f>
        <v/>
      </c>
      <c r="J2561" s="179" t="inlineStr">
        <is>
          <t>ITAU</t>
        </is>
      </c>
      <c r="K2561" s="179" t="inlineStr">
        <is>
          <t>A IDEAL</t>
        </is>
      </c>
    </row>
    <row r="2562" hidden="1" s="180">
      <c r="A2562" s="17" t="n">
        <v>45749</v>
      </c>
      <c r="B2562" s="179" t="inlineStr">
        <is>
          <t>UNIFORMES E EPIS-EPIS (9,92%)</t>
        </is>
      </c>
      <c r="C2562" s="8" t="n"/>
      <c r="D2562" s="8" t="n">
        <v>505.4</v>
      </c>
      <c r="E2562" s="8" t="n">
        <v>46156.17000000001</v>
      </c>
      <c r="F2562" s="213" t="inlineStr">
        <is>
          <t>EPIS</t>
        </is>
      </c>
      <c r="G2562" s="172">
        <f>YEAR(A2562)</f>
        <v/>
      </c>
      <c r="H2562" s="214">
        <f>MONTH(A2562)</f>
        <v/>
      </c>
      <c r="I2562" s="179">
        <f>INDEX(mês[],Consolidado!H2562,2)</f>
        <v/>
      </c>
      <c r="J2562" s="179" t="inlineStr">
        <is>
          <t>ITAU</t>
        </is>
      </c>
      <c r="K2562" s="179" t="inlineStr">
        <is>
          <t>A IDEAL</t>
        </is>
      </c>
    </row>
    <row r="2563" hidden="1" s="180">
      <c r="A2563" s="17" t="n">
        <v>45749</v>
      </c>
      <c r="B2563" s="179" t="inlineStr">
        <is>
          <t>UNIFORMES (90,08%);</t>
        </is>
      </c>
      <c r="C2563" s="8" t="n"/>
      <c r="D2563" s="8" t="n">
        <v>4589.41</v>
      </c>
      <c r="E2563" s="8" t="n">
        <v>41566.76000000001</v>
      </c>
      <c r="F2563" s="213" t="inlineStr">
        <is>
          <t>UNIFORMES</t>
        </is>
      </c>
      <c r="G2563" s="172">
        <f>YEAR(A2563)</f>
        <v/>
      </c>
      <c r="H2563" s="214">
        <f>MONTH(A2563)</f>
        <v/>
      </c>
      <c r="I2563" s="179">
        <f>INDEX(mês[],Consolidado!H2563,2)</f>
        <v/>
      </c>
      <c r="J2563" s="179" t="inlineStr">
        <is>
          <t>ITAU</t>
        </is>
      </c>
      <c r="K2563" s="179" t="inlineStr">
        <is>
          <t>A IDEAL</t>
        </is>
      </c>
    </row>
    <row r="2564" hidden="1" s="180">
      <c r="A2564" s="17" t="n">
        <v>45749</v>
      </c>
      <c r="B2564" s="179" t="inlineStr">
        <is>
          <t>MANGUEIRAS E CONEXÕES-MANGUEIRAS / CONEXÕES (100,00%);</t>
        </is>
      </c>
      <c r="C2564" s="8" t="n"/>
      <c r="D2564" s="8" t="n">
        <v>235.9</v>
      </c>
      <c r="E2564" s="8" t="n">
        <v>41330.86000000001</v>
      </c>
      <c r="F2564" s="213" t="inlineStr">
        <is>
          <t>MANGUEIRAS / CONEXÕES</t>
        </is>
      </c>
      <c r="G2564" s="172">
        <f>YEAR(A2564)</f>
        <v/>
      </c>
      <c r="H2564" s="214">
        <f>MONTH(A2564)</f>
        <v/>
      </c>
      <c r="I2564" s="179">
        <f>INDEX(mês[],Consolidado!H2564,2)</f>
        <v/>
      </c>
      <c r="J2564" s="179" t="inlineStr">
        <is>
          <t>ITAU</t>
        </is>
      </c>
      <c r="K2564" s="179" t="inlineStr">
        <is>
          <t>A IDEAL</t>
        </is>
      </c>
    </row>
    <row r="2565" hidden="1" s="180">
      <c r="A2565" s="17" t="n">
        <v>45749</v>
      </c>
      <c r="B2565" s="179" t="inlineStr">
        <is>
          <t>TINTA DEMARCACAO SERVIÇO CMOC-TINTAS E SOLVENTES (100,00%);</t>
        </is>
      </c>
      <c r="C2565" s="8" t="n"/>
      <c r="D2565" s="8" t="n">
        <v>5986.02</v>
      </c>
      <c r="E2565" s="8" t="n">
        <v>35344.84000000001</v>
      </c>
      <c r="F2565" s="213" t="inlineStr">
        <is>
          <t>TINTAS E SOLVENTES</t>
        </is>
      </c>
      <c r="G2565" s="172">
        <f>YEAR(A2565)</f>
        <v/>
      </c>
      <c r="H2565" s="214">
        <f>MONTH(A2565)</f>
        <v/>
      </c>
      <c r="I2565" s="179">
        <f>INDEX(mês[],Consolidado!H2565,2)</f>
        <v/>
      </c>
      <c r="J2565" s="179" t="inlineStr">
        <is>
          <t>ITAU</t>
        </is>
      </c>
      <c r="K2565" s="179" t="inlineStr">
        <is>
          <t>A IDEAL</t>
        </is>
      </c>
    </row>
    <row r="2566" hidden="1" s="180">
      <c r="A2566" s="17" t="n">
        <v>45749</v>
      </c>
      <c r="B2566" s="179" t="inlineStr">
        <is>
          <t>EPIS-EPIS (100,00%);</t>
        </is>
      </c>
      <c r="C2566" s="8" t="n"/>
      <c r="D2566" s="8" t="n">
        <v>3532.54</v>
      </c>
      <c r="E2566" s="8" t="n">
        <v>31812.30000000001</v>
      </c>
      <c r="F2566" s="213" t="inlineStr">
        <is>
          <t>EPIS</t>
        </is>
      </c>
      <c r="G2566" s="172">
        <f>YEAR(A2566)</f>
        <v/>
      </c>
      <c r="H2566" s="214">
        <f>MONTH(A2566)</f>
        <v/>
      </c>
      <c r="I2566" s="179">
        <f>INDEX(mês[],Consolidado!H2566,2)</f>
        <v/>
      </c>
      <c r="J2566" s="179" t="inlineStr">
        <is>
          <t>ITAU</t>
        </is>
      </c>
      <c r="K2566" s="179" t="inlineStr">
        <is>
          <t>A IDEAL</t>
        </is>
      </c>
    </row>
    <row r="2567" hidden="1" s="180">
      <c r="A2567" s="17" t="n">
        <v>45749</v>
      </c>
      <c r="B2567" s="174" t="inlineStr">
        <is>
          <t>MATERIAIS DE CONSUMO E MANGUEIRAS E CONEXÕES-MANGUEIRAS / CONEXÕES (16,70%)</t>
        </is>
      </c>
      <c r="C2567" s="8" t="n"/>
      <c r="D2567" s="8" t="n">
        <v>200.47</v>
      </c>
      <c r="E2567" s="8" t="n">
        <v>31611.83000000001</v>
      </c>
      <c r="F2567" s="213" t="inlineStr">
        <is>
          <t>MANGUEIRAS / CONEXÕES</t>
        </is>
      </c>
      <c r="G2567" s="172">
        <f>YEAR(A2567)</f>
        <v/>
      </c>
      <c r="H2567" s="214">
        <f>MONTH(A2567)</f>
        <v/>
      </c>
      <c r="I2567" s="179">
        <f>INDEX(mês[],Consolidado!H2567,2)</f>
        <v/>
      </c>
      <c r="J2567" s="179" t="inlineStr">
        <is>
          <t>ITAU</t>
        </is>
      </c>
      <c r="K2567" s="179" t="inlineStr">
        <is>
          <t>A IDEAL</t>
        </is>
      </c>
    </row>
    <row r="2568" hidden="1" s="180">
      <c r="A2568" s="17" t="n">
        <v>45749</v>
      </c>
      <c r="B2568" s="174" t="inlineStr">
        <is>
          <t>MATERIAIS DE CONSUMO EM OBRAS  (83,30%);</t>
        </is>
      </c>
      <c r="C2568" s="8" t="n"/>
      <c r="D2568" s="8" t="n">
        <v>999.98</v>
      </c>
      <c r="E2568" s="8" t="n">
        <v>30611.85000000001</v>
      </c>
      <c r="F2568" s="213" t="inlineStr">
        <is>
          <t xml:space="preserve">MATERIAIS DE CONSUMO EM OBRAS </t>
        </is>
      </c>
      <c r="G2568" s="172">
        <f>YEAR(A2568)</f>
        <v/>
      </c>
      <c r="H2568" s="214">
        <f>MONTH(A2568)</f>
        <v/>
      </c>
      <c r="I2568" s="179">
        <f>INDEX(mês[],Consolidado!H2568,2)</f>
        <v/>
      </c>
      <c r="J2568" s="179" t="inlineStr">
        <is>
          <t>ITAU</t>
        </is>
      </c>
      <c r="K2568" s="179" t="inlineStr">
        <is>
          <t>A IDEAL</t>
        </is>
      </c>
    </row>
    <row r="2569" hidden="1" s="180">
      <c r="A2569" s="17" t="n">
        <v>45749</v>
      </c>
      <c r="B2569" s="179" t="inlineStr">
        <is>
          <t>EPIS-EPIS (100,00%);</t>
        </is>
      </c>
      <c r="C2569" s="8" t="n"/>
      <c r="D2569" s="8" t="n">
        <v>2673.58</v>
      </c>
      <c r="E2569" s="8" t="n">
        <v>27938.27000000001</v>
      </c>
      <c r="F2569" s="213" t="inlineStr">
        <is>
          <t>EPIS</t>
        </is>
      </c>
      <c r="G2569" s="172">
        <f>YEAR(A2569)</f>
        <v/>
      </c>
      <c r="H2569" s="214">
        <f>MONTH(A2569)</f>
        <v/>
      </c>
      <c r="I2569" s="179">
        <f>INDEX(mês[],Consolidado!H2569,2)</f>
        <v/>
      </c>
      <c r="J2569" s="179" t="inlineStr">
        <is>
          <t>ITAU</t>
        </is>
      </c>
      <c r="K2569" s="179" t="inlineStr">
        <is>
          <t>A IDEAL</t>
        </is>
      </c>
    </row>
    <row r="2570" hidden="1" s="180">
      <c r="A2570" s="17" t="n">
        <v>45749</v>
      </c>
      <c r="B2570" s="179" t="inlineStr">
        <is>
          <t>MATERIAL ELÉTRICO-MATERIAL ELETRICO  (100,00%);</t>
        </is>
      </c>
      <c r="C2570" s="8" t="n"/>
      <c r="D2570" s="8" t="n">
        <v>120.86</v>
      </c>
      <c r="E2570" s="8" t="n">
        <v>27817.41000000001</v>
      </c>
      <c r="F2570" s="213" t="inlineStr">
        <is>
          <t xml:space="preserve">MATERIAL ELETRICO </t>
        </is>
      </c>
      <c r="G2570" s="172">
        <f>YEAR(A2570)</f>
        <v/>
      </c>
      <c r="H2570" s="214">
        <f>MONTH(A2570)</f>
        <v/>
      </c>
      <c r="I2570" s="179">
        <f>INDEX(mês[],Consolidado!H2570,2)</f>
        <v/>
      </c>
      <c r="J2570" s="179" t="inlineStr">
        <is>
          <t>ITAU</t>
        </is>
      </c>
      <c r="K2570" s="179" t="inlineStr">
        <is>
          <t>A IDEAL</t>
        </is>
      </c>
    </row>
    <row r="2571" hidden="1" s="180">
      <c r="A2571" s="17" t="n">
        <v>45749</v>
      </c>
      <c r="B2571" s="179" t="inlineStr">
        <is>
          <t>MANGUEIRAS E CONEXÕES-MANGUEIRAS / CONEXÕES (100,00%);</t>
        </is>
      </c>
      <c r="C2571" s="8" t="n"/>
      <c r="D2571" s="8" t="n">
        <v>306</v>
      </c>
      <c r="E2571" s="8" t="n">
        <v>27511.41000000001</v>
      </c>
      <c r="F2571" s="213" t="inlineStr">
        <is>
          <t>MANGUEIRAS / CONEXÕES</t>
        </is>
      </c>
      <c r="G2571" s="172">
        <f>YEAR(A2571)</f>
        <v/>
      </c>
      <c r="H2571" s="214">
        <f>MONTH(A2571)</f>
        <v/>
      </c>
      <c r="I2571" s="179">
        <f>INDEX(mês[],Consolidado!H2571,2)</f>
        <v/>
      </c>
      <c r="J2571" s="179" t="inlineStr">
        <is>
          <t>ITAU</t>
        </is>
      </c>
      <c r="K2571" s="179" t="inlineStr">
        <is>
          <t>A IDEAL</t>
        </is>
      </c>
    </row>
    <row r="2572" hidden="1" s="180">
      <c r="A2572" s="17" t="n">
        <v>45749</v>
      </c>
      <c r="B2572" s="179" t="inlineStr">
        <is>
          <t>TINTAS E SOLVENTES-TINTAS E SOLVENTES (100,00%);</t>
        </is>
      </c>
      <c r="C2572" s="8" t="n"/>
      <c r="D2572" s="8" t="n">
        <v>1491</v>
      </c>
      <c r="E2572" s="8" t="n">
        <v>26020.41000000001</v>
      </c>
      <c r="F2572" s="213" t="inlineStr">
        <is>
          <t>TINTAS E SOLVENTES</t>
        </is>
      </c>
      <c r="G2572" s="172">
        <f>YEAR(A2572)</f>
        <v/>
      </c>
      <c r="H2572" s="214">
        <f>MONTH(A2572)</f>
        <v/>
      </c>
      <c r="I2572" s="179">
        <f>INDEX(mês[],Consolidado!H2572,2)</f>
        <v/>
      </c>
      <c r="J2572" s="179" t="inlineStr">
        <is>
          <t>ITAU</t>
        </is>
      </c>
      <c r="K2572" s="179" t="inlineStr">
        <is>
          <t>A IDEAL</t>
        </is>
      </c>
    </row>
    <row r="2573" hidden="1" s="180">
      <c r="A2573" s="17" t="n">
        <v>45749</v>
      </c>
      <c r="B2573" s="179" t="inlineStr">
        <is>
          <t>LOCAÇÃO CONTAINER REF. PERÍODO 04/03 A 02/04-LOCAÇÃO CONTAINER  (100,00%);</t>
        </is>
      </c>
      <c r="C2573" s="8" t="n"/>
      <c r="D2573" s="8" t="n">
        <v>633.54</v>
      </c>
      <c r="E2573" s="8" t="n">
        <v>25386.87000000001</v>
      </c>
      <c r="F2573" s="213" t="inlineStr">
        <is>
          <t xml:space="preserve">LOCAÇÃO CONTAINER </t>
        </is>
      </c>
      <c r="G2573" s="172">
        <f>YEAR(A2573)</f>
        <v/>
      </c>
      <c r="H2573" s="214">
        <f>MONTH(A2573)</f>
        <v/>
      </c>
      <c r="I2573" s="179">
        <f>INDEX(mês[],Consolidado!H2573,2)</f>
        <v/>
      </c>
      <c r="J2573" s="179" t="inlineStr">
        <is>
          <t>ITAU</t>
        </is>
      </c>
      <c r="K2573" s="179" t="inlineStr">
        <is>
          <t>A IDEAL</t>
        </is>
      </c>
    </row>
    <row r="2574" hidden="1" s="180">
      <c r="A2574" s="17" t="n">
        <v>45749</v>
      </c>
      <c r="B2574" s="179" t="inlineStr">
        <is>
          <t>CONTRIBUIÇÃO ASSOCIATIVA REF. A TRIMESTRAL 2025-SERVIÇO ABRACO ANUIDADE (100,00%);</t>
        </is>
      </c>
      <c r="C2574" s="8" t="n"/>
      <c r="D2574" s="8" t="n">
        <v>1152</v>
      </c>
      <c r="E2574" s="8" t="n">
        <v>24234.87000000001</v>
      </c>
      <c r="F2574" s="213" t="inlineStr">
        <is>
          <t>SERVIÇO ABRACO ANUIDADE</t>
        </is>
      </c>
      <c r="G2574" s="172">
        <f>YEAR(A2574)</f>
        <v/>
      </c>
      <c r="H2574" s="214">
        <f>MONTH(A2574)</f>
        <v/>
      </c>
      <c r="I2574" s="179">
        <f>INDEX(mês[],Consolidado!H2574,2)</f>
        <v/>
      </c>
      <c r="J2574" s="179" t="inlineStr">
        <is>
          <t>ITAU</t>
        </is>
      </c>
      <c r="K2574" s="179" t="inlineStr">
        <is>
          <t>A IDEAL</t>
        </is>
      </c>
    </row>
    <row r="2575" hidden="1" s="180">
      <c r="A2575" s="17" t="n">
        <v>45749</v>
      </c>
      <c r="B2575" s="179" t="inlineStr">
        <is>
          <t>EPIS-EPIS (100,00%);</t>
        </is>
      </c>
      <c r="C2575" s="8" t="n"/>
      <c r="D2575" s="8" t="n">
        <v>790.8</v>
      </c>
      <c r="E2575" s="8" t="n">
        <v>23444.07000000001</v>
      </c>
      <c r="F2575" s="213" t="inlineStr">
        <is>
          <t>EPIS</t>
        </is>
      </c>
      <c r="G2575" s="172">
        <f>YEAR(A2575)</f>
        <v/>
      </c>
      <c r="H2575" s="214">
        <f>MONTH(A2575)</f>
        <v/>
      </c>
      <c r="I2575" s="179">
        <f>INDEX(mês[],Consolidado!H2575,2)</f>
        <v/>
      </c>
      <c r="J2575" s="179" t="inlineStr">
        <is>
          <t>ITAU</t>
        </is>
      </c>
      <c r="K2575" s="179" t="inlineStr">
        <is>
          <t>A IDEAL</t>
        </is>
      </c>
    </row>
    <row r="2576" hidden="1" s="180">
      <c r="A2576" s="17" t="n">
        <v>45749</v>
      </c>
      <c r="B2576" s="179" t="inlineStr">
        <is>
          <t>EPIS-EPIS (100,00%);</t>
        </is>
      </c>
      <c r="C2576" s="8" t="n"/>
      <c r="D2576" s="8" t="n">
        <v>312.5</v>
      </c>
      <c r="E2576" s="8" t="n">
        <v>23131.57000000001</v>
      </c>
      <c r="F2576" s="213" t="inlineStr">
        <is>
          <t>EPIS</t>
        </is>
      </c>
      <c r="G2576" s="172">
        <f>YEAR(A2576)</f>
        <v/>
      </c>
      <c r="H2576" s="214">
        <f>MONTH(A2576)</f>
        <v/>
      </c>
      <c r="I2576" s="179">
        <f>INDEX(mês[],Consolidado!H2576,2)</f>
        <v/>
      </c>
      <c r="J2576" s="179" t="inlineStr">
        <is>
          <t>ITAU</t>
        </is>
      </c>
      <c r="K2576" s="179" t="inlineStr">
        <is>
          <t>A IDEAL</t>
        </is>
      </c>
    </row>
    <row r="2577" hidden="1" s="180">
      <c r="A2577" s="17" t="n">
        <v>45749</v>
      </c>
      <c r="B2577" s="179" t="inlineStr">
        <is>
          <t>TRANSPORTE COLABORADORES GOIANÉSIA P/ AABA MÊS 02/25-TRANSPORTE DE COLABORADORES  (100,00%);</t>
        </is>
      </c>
      <c r="C2577" s="8" t="n"/>
      <c r="D2577" s="8" t="n">
        <v>937.2</v>
      </c>
      <c r="E2577" s="8" t="n">
        <v>22194.37000000001</v>
      </c>
      <c r="F2577" s="213" t="inlineStr">
        <is>
          <t xml:space="preserve">TRANSPORTE DE COLABORADORES </t>
        </is>
      </c>
      <c r="G2577" s="172">
        <f>YEAR(A2577)</f>
        <v/>
      </c>
      <c r="H2577" s="214">
        <f>MONTH(A2577)</f>
        <v/>
      </c>
      <c r="I2577" s="179">
        <f>INDEX(mês[],Consolidado!H2577,2)</f>
        <v/>
      </c>
      <c r="J2577" s="179" t="inlineStr">
        <is>
          <t>ITAU</t>
        </is>
      </c>
      <c r="K2577" s="179" t="inlineStr">
        <is>
          <t>A IDEAL</t>
        </is>
      </c>
    </row>
    <row r="2578" hidden="1" s="180">
      <c r="A2578" s="17" t="n">
        <v>45749</v>
      </c>
      <c r="B2578" s="179" t="inlineStr">
        <is>
          <t>COMBUSTÍVEL RANGER-COMBUSTIVEL VEICULOS (100,00%);</t>
        </is>
      </c>
      <c r="C2578" s="8" t="n"/>
      <c r="D2578" s="8" t="n">
        <v>100</v>
      </c>
      <c r="E2578" s="8" t="n">
        <v>22094.37000000001</v>
      </c>
      <c r="F2578" s="213" t="inlineStr">
        <is>
          <t>COMBUSTIVEL VEICULOS</t>
        </is>
      </c>
      <c r="G2578" s="172">
        <f>YEAR(A2578)</f>
        <v/>
      </c>
      <c r="H2578" s="214">
        <f>MONTH(A2578)</f>
        <v/>
      </c>
      <c r="I2578" s="179">
        <f>INDEX(mês[],Consolidado!H2578,2)</f>
        <v/>
      </c>
      <c r="J2578" s="179" t="inlineStr">
        <is>
          <t>ITAU</t>
        </is>
      </c>
      <c r="K2578" s="179" t="inlineStr">
        <is>
          <t>A IDEAL</t>
        </is>
      </c>
    </row>
    <row r="2579" hidden="1" s="180">
      <c r="A2579" s="17" t="n">
        <v>45749</v>
      </c>
      <c r="B2579" s="179" t="inlineStr">
        <is>
          <t>LICENÇA PROJET COMPUTADOR WILLIAM-MATERIAIS DE INFORMATICA / COMPUTADOR (100,00%);</t>
        </is>
      </c>
      <c r="C2579" s="8" t="n"/>
      <c r="D2579" s="8" t="n">
        <v>200</v>
      </c>
      <c r="E2579" s="8" t="n">
        <v>21894.37000000001</v>
      </c>
      <c r="F2579" s="213" t="inlineStr">
        <is>
          <t>MATERIAIS DE INFORMATICA / COMPUTADOR</t>
        </is>
      </c>
      <c r="G2579" s="172">
        <f>YEAR(A2579)</f>
        <v/>
      </c>
      <c r="H2579" s="214">
        <f>MONTH(A2579)</f>
        <v/>
      </c>
      <c r="I2579" s="179">
        <f>INDEX(mês[],Consolidado!H2579,2)</f>
        <v/>
      </c>
      <c r="J2579" s="179" t="inlineStr">
        <is>
          <t>ITAU</t>
        </is>
      </c>
      <c r="K2579" s="179" t="inlineStr">
        <is>
          <t>A IDEAL</t>
        </is>
      </c>
    </row>
    <row r="2580" hidden="1" s="180">
      <c r="A2580" s="17" t="n">
        <v>45749</v>
      </c>
      <c r="B2580" s="179" t="inlineStr">
        <is>
          <t>MATERIAIS DE LIMPEZA E MATERIAIS DE CONSUMO P/ ALOJAMENTOS-MATERIAIS DE LIMPEZA / HIGIENE  (100,00%);</t>
        </is>
      </c>
      <c r="C2580" s="8" t="n"/>
      <c r="D2580" s="8" t="n">
        <v>1283.6</v>
      </c>
      <c r="E2580" s="8" t="n">
        <v>20610.77000000001</v>
      </c>
      <c r="F2580" s="213" t="inlineStr">
        <is>
          <t xml:space="preserve">MATERIAIS DE LIMPEZA / HIGIENE </t>
        </is>
      </c>
      <c r="G2580" s="172">
        <f>YEAR(A2580)</f>
        <v/>
      </c>
      <c r="H2580" s="214">
        <f>MONTH(A2580)</f>
        <v/>
      </c>
      <c r="I2580" s="179">
        <f>INDEX(mês[],Consolidado!H2580,2)</f>
        <v/>
      </c>
      <c r="J2580" s="179" t="inlineStr">
        <is>
          <t>ITAU</t>
        </is>
      </c>
      <c r="K2580" s="179" t="inlineStr">
        <is>
          <t>A IDEAL</t>
        </is>
      </c>
    </row>
    <row r="2581" hidden="1" s="180">
      <c r="A2581" s="17" t="n">
        <v>45749</v>
      </c>
      <c r="B2581" s="179" t="inlineStr">
        <is>
          <t>MANOEL PIRES SANTANA - PIX (98) 9 8407-6318-REFEIÇÕES COLABORADORES (100,00%);</t>
        </is>
      </c>
      <c r="C2581" s="8" t="n"/>
      <c r="D2581" s="8" t="n">
        <v>2070</v>
      </c>
      <c r="E2581" s="8" t="n">
        <v>18540.77000000001</v>
      </c>
      <c r="F2581" s="213" t="inlineStr">
        <is>
          <t>REFEIÇÕES COLABORADORES</t>
        </is>
      </c>
      <c r="G2581" s="172">
        <f>YEAR(A2581)</f>
        <v/>
      </c>
      <c r="H2581" s="214">
        <f>MONTH(A2581)</f>
        <v/>
      </c>
      <c r="I2581" s="179">
        <f>INDEX(mês[],Consolidado!H2581,2)</f>
        <v/>
      </c>
      <c r="J2581" s="179" t="inlineStr">
        <is>
          <t>ITAU</t>
        </is>
      </c>
      <c r="K2581" s="179" t="inlineStr">
        <is>
          <t>A IDEAL</t>
        </is>
      </c>
    </row>
    <row r="2582" hidden="1" s="180">
      <c r="A2582" s="177" t="n">
        <v>45749</v>
      </c>
      <c r="B2582" s="174" t="inlineStr">
        <is>
          <t>DESPESAS REF. SEMANA 24/03 A 28/03-COMBUSTIVEL VEICULOS (7,75%)</t>
        </is>
      </c>
      <c r="C2582" s="8" t="n"/>
      <c r="D2582" s="8" t="n">
        <v>279.85</v>
      </c>
      <c r="E2582" s="8" t="n">
        <v>18260.92000000001</v>
      </c>
      <c r="F2582" s="213" t="inlineStr">
        <is>
          <t>COMBUSTIVEL VEICULOS</t>
        </is>
      </c>
      <c r="G2582" s="172">
        <f>YEAR(A2582)</f>
        <v/>
      </c>
      <c r="H2582" s="214">
        <f>MONTH(A2582)</f>
        <v/>
      </c>
      <c r="I2582" s="179">
        <f>INDEX(mês[],Consolidado!H2582,2)</f>
        <v/>
      </c>
      <c r="J2582" s="179" t="inlineStr">
        <is>
          <t>ITAU</t>
        </is>
      </c>
      <c r="K2582" s="179" t="inlineStr">
        <is>
          <t>A IDEAL</t>
        </is>
      </c>
    </row>
    <row r="2583" hidden="1" s="180">
      <c r="A2583" s="17" t="n">
        <v>45749</v>
      </c>
      <c r="B2583" s="174" t="inlineStr">
        <is>
          <t>REFEIÇÕES COLABORADORES (10,64%)</t>
        </is>
      </c>
      <c r="C2583" s="8" t="n"/>
      <c r="D2583" s="8" t="n">
        <v>384.21</v>
      </c>
      <c r="E2583" s="8" t="n">
        <v>17876.71000000001</v>
      </c>
      <c r="F2583" s="213" t="inlineStr">
        <is>
          <t>REFEIÇÕES COLABORADORES</t>
        </is>
      </c>
      <c r="G2583" s="172">
        <f>YEAR(A2583)</f>
        <v/>
      </c>
      <c r="H2583" s="214">
        <f>MONTH(A2583)</f>
        <v/>
      </c>
      <c r="I2583" s="179">
        <f>INDEX(mês[],Consolidado!H2583,2)</f>
        <v/>
      </c>
      <c r="J2583" s="179" t="inlineStr">
        <is>
          <t>ITAU</t>
        </is>
      </c>
      <c r="K2583" s="179" t="inlineStr">
        <is>
          <t>A IDEAL</t>
        </is>
      </c>
    </row>
    <row r="2584" hidden="1" s="180">
      <c r="A2584" s="17" t="n">
        <v>45749</v>
      </c>
      <c r="B2584" s="174" t="inlineStr">
        <is>
          <t>MATERIAS DE ESCRITORIO (7,68%)</t>
        </is>
      </c>
      <c r="C2584" s="8" t="n"/>
      <c r="D2584" s="8" t="n">
        <v>277.32</v>
      </c>
      <c r="E2584" s="8" t="n">
        <v>17599.39000000001</v>
      </c>
      <c r="F2584" s="213" t="inlineStr">
        <is>
          <t xml:space="preserve">MATERIAS DE ESCRITORIO / PAPELARIA </t>
        </is>
      </c>
      <c r="G2584" s="172">
        <f>YEAR(A2584)</f>
        <v/>
      </c>
      <c r="H2584" s="214">
        <f>MONTH(A2584)</f>
        <v/>
      </c>
      <c r="I2584" s="179">
        <f>INDEX(mês[],Consolidado!H2584,2)</f>
        <v/>
      </c>
      <c r="J2584" s="179" t="inlineStr">
        <is>
          <t>ITAU</t>
        </is>
      </c>
      <c r="K2584" s="179" t="inlineStr">
        <is>
          <t>A IDEAL</t>
        </is>
      </c>
    </row>
    <row r="2585" hidden="1" s="180">
      <c r="A2585" s="17" t="n">
        <v>45749</v>
      </c>
      <c r="B2585" s="174" t="inlineStr">
        <is>
          <t>EPIS (13,43%)</t>
        </is>
      </c>
      <c r="C2585" s="8" t="n"/>
      <c r="D2585" s="8" t="n">
        <v>484.95</v>
      </c>
      <c r="E2585" s="8" t="n">
        <v>17114.44000000001</v>
      </c>
      <c r="F2585" s="213" t="inlineStr">
        <is>
          <t>EPIS</t>
        </is>
      </c>
      <c r="G2585" s="172">
        <f>YEAR(A2585)</f>
        <v/>
      </c>
      <c r="H2585" s="214">
        <f>MONTH(A2585)</f>
        <v/>
      </c>
      <c r="I2585" s="179">
        <f>INDEX(mês[],Consolidado!H2585,2)</f>
        <v/>
      </c>
      <c r="J2585" s="179" t="inlineStr">
        <is>
          <t>ITAU</t>
        </is>
      </c>
      <c r="K2585" s="179" t="inlineStr">
        <is>
          <t>A IDEAL</t>
        </is>
      </c>
    </row>
    <row r="2586" hidden="1" s="180">
      <c r="A2586" s="17" t="n">
        <v>45749</v>
      </c>
      <c r="B2586" s="174" t="inlineStr">
        <is>
          <t>MANGUEIRAS / CONEXÕES (44,31%)</t>
        </is>
      </c>
      <c r="C2586" s="8" t="n"/>
      <c r="D2586" s="8" t="n">
        <v>1600.03</v>
      </c>
      <c r="E2586" s="8" t="n">
        <v>15514.41000000001</v>
      </c>
      <c r="F2586" s="213" t="inlineStr">
        <is>
          <t>MANGUEIRAS / CONEXÕES</t>
        </is>
      </c>
      <c r="G2586" s="172">
        <f>YEAR(A2586)</f>
        <v/>
      </c>
      <c r="H2586" s="214">
        <f>MONTH(A2586)</f>
        <v/>
      </c>
      <c r="I2586" s="179">
        <f>INDEX(mês[],Consolidado!H2586,2)</f>
        <v/>
      </c>
      <c r="J2586" s="179" t="inlineStr">
        <is>
          <t>ITAU</t>
        </is>
      </c>
      <c r="K2586" s="179" t="inlineStr">
        <is>
          <t>A IDEAL</t>
        </is>
      </c>
    </row>
    <row r="2587" hidden="1" s="180">
      <c r="A2587" s="17" t="n">
        <v>45749</v>
      </c>
      <c r="B2587" s="174" t="inlineStr">
        <is>
          <t>SERVIÇO MOTOBOY / UBER  (8,31%)</t>
        </is>
      </c>
      <c r="C2587" s="8" t="n"/>
      <c r="D2587" s="8" t="n">
        <v>300.07</v>
      </c>
      <c r="E2587" s="8" t="n">
        <v>15214.34000000001</v>
      </c>
      <c r="F2587" s="213" t="inlineStr">
        <is>
          <t xml:space="preserve">SERVIÇO MOTOBOY / UBER </t>
        </is>
      </c>
      <c r="G2587" s="172">
        <f>YEAR(A2587)</f>
        <v/>
      </c>
      <c r="H2587" s="214">
        <f>MONTH(A2587)</f>
        <v/>
      </c>
      <c r="I2587" s="179">
        <f>INDEX(mês[],Consolidado!H2587,2)</f>
        <v/>
      </c>
      <c r="J2587" s="179" t="inlineStr">
        <is>
          <t>ITAU</t>
        </is>
      </c>
      <c r="K2587" s="179" t="inlineStr">
        <is>
          <t>A IDEAL</t>
        </is>
      </c>
    </row>
    <row r="2588" hidden="1" s="180">
      <c r="A2588" s="17" t="n">
        <v>45749</v>
      </c>
      <c r="B2588" s="174" t="inlineStr">
        <is>
          <t>MATERIAIS DE INFORMATICA / COMPUTADOR (5,04%)</t>
        </is>
      </c>
      <c r="C2588" s="8" t="n"/>
      <c r="D2588" s="8" t="n">
        <v>181.99</v>
      </c>
      <c r="E2588" s="8" t="n">
        <v>15032.35000000001</v>
      </c>
      <c r="F2588" s="213" t="inlineStr">
        <is>
          <t>MATERIAIS DE INFORMATICA / COMPUTADOR</t>
        </is>
      </c>
      <c r="G2588" s="172">
        <f>YEAR(A2588)</f>
        <v/>
      </c>
      <c r="H2588" s="214">
        <f>MONTH(A2588)</f>
        <v/>
      </c>
      <c r="I2588" s="179">
        <f>INDEX(mês[],Consolidado!H2588,2)</f>
        <v/>
      </c>
      <c r="J2588" s="179" t="inlineStr">
        <is>
          <t>ITAU</t>
        </is>
      </c>
      <c r="K2588" s="179" t="inlineStr">
        <is>
          <t>A IDEAL</t>
        </is>
      </c>
    </row>
    <row r="2589" hidden="1" s="180">
      <c r="A2589" s="17" t="n">
        <v>45749</v>
      </c>
      <c r="B2589" s="174" t="inlineStr">
        <is>
          <t>MATERIAIS DE CONSUMO EM OBRAS  (2,84%)</t>
        </is>
      </c>
      <c r="C2589" s="8" t="n"/>
      <c r="D2589" s="8" t="n">
        <v>102.58</v>
      </c>
      <c r="E2589" s="8" t="n">
        <v>14929.77000000001</v>
      </c>
      <c r="F2589" s="213" t="inlineStr">
        <is>
          <t xml:space="preserve">MATERIAIS DE CONSUMO EM OBRAS </t>
        </is>
      </c>
      <c r="G2589" s="172">
        <f>YEAR(A2589)</f>
        <v/>
      </c>
      <c r="H2589" s="214">
        <f>MONTH(A2589)</f>
        <v/>
      </c>
      <c r="I2589" s="179">
        <f>INDEX(mês[],Consolidado!H2589,2)</f>
        <v/>
      </c>
      <c r="J2589" s="179" t="inlineStr">
        <is>
          <t>ITAU</t>
        </is>
      </c>
      <c r="K2589" s="179" t="inlineStr">
        <is>
          <t>A IDEAL</t>
        </is>
      </c>
    </row>
    <row r="2590" hidden="1" s="180">
      <c r="A2590" s="17" t="n">
        <v>45749</v>
      </c>
      <c r="B2590" s="179" t="inlineStr">
        <is>
          <t>EDIVALDO PEREIRA DE ARAUJO 34 9 9907-1602-TRANSPORTE DE COLABORADORES  (100,00%);</t>
        </is>
      </c>
      <c r="C2590" s="8" t="n"/>
      <c r="D2590" s="8" t="n">
        <v>1080</v>
      </c>
      <c r="E2590" s="8" t="n">
        <v>13849.77000000001</v>
      </c>
      <c r="F2590" s="213" t="inlineStr">
        <is>
          <t xml:space="preserve">TRANSPORTE DE COLABORADORES </t>
        </is>
      </c>
      <c r="G2590" s="172">
        <f>YEAR(A2590)</f>
        <v/>
      </c>
      <c r="H2590" s="214">
        <f>MONTH(A2590)</f>
        <v/>
      </c>
      <c r="I2590" s="179">
        <f>INDEX(mês[],Consolidado!H2590,2)</f>
        <v/>
      </c>
      <c r="J2590" s="179" t="inlineStr">
        <is>
          <t>ITAU</t>
        </is>
      </c>
      <c r="K2590" s="179" t="inlineStr">
        <is>
          <t>A IDEAL</t>
        </is>
      </c>
    </row>
    <row r="2591" hidden="1" s="180">
      <c r="A2591" s="17" t="n">
        <v>45749</v>
      </c>
      <c r="B2591" s="179" t="inlineStr">
        <is>
          <t>AUTO SOCORRO EZEQUIEL - PIX 29.751.094/0001-12-MANUTENÇÃO/PEÇAS  VEICULOS (100,00%);</t>
        </is>
      </c>
      <c r="C2591" s="8" t="n"/>
      <c r="D2591" s="8" t="n">
        <v>250</v>
      </c>
      <c r="E2591" s="8" t="n">
        <v>13599.77000000001</v>
      </c>
      <c r="F2591" s="213" t="inlineStr">
        <is>
          <t>MANUTENÇÃO/PEÇAS  VEICULOS</t>
        </is>
      </c>
      <c r="G2591" s="172">
        <f>YEAR(A2591)</f>
        <v/>
      </c>
      <c r="H2591" s="214">
        <f>MONTH(A2591)</f>
        <v/>
      </c>
      <c r="I2591" s="179">
        <f>INDEX(mês[],Consolidado!H2591,2)</f>
        <v/>
      </c>
      <c r="J2591" s="179" t="inlineStr">
        <is>
          <t>ITAU</t>
        </is>
      </c>
      <c r="K2591" s="179" t="inlineStr">
        <is>
          <t>A IDEAL</t>
        </is>
      </c>
    </row>
    <row r="2592" hidden="1" s="180">
      <c r="A2592" s="17" t="n">
        <v>45749</v>
      </c>
      <c r="B2592" s="179" t="inlineStr">
        <is>
          <t>ARTHUR RODRIGUES SEIDEMAN - PIX (64) 9 9302-3866-TRANSPORTE DE COLABORADORES  (100,00%);</t>
        </is>
      </c>
      <c r="C2592" s="8" t="n"/>
      <c r="D2592" s="8" t="n">
        <v>825</v>
      </c>
      <c r="E2592" s="8" t="n">
        <v>12774.77000000001</v>
      </c>
      <c r="F2592" s="213" t="inlineStr">
        <is>
          <t xml:space="preserve">TRANSPORTE DE COLABORADORES </t>
        </is>
      </c>
      <c r="G2592" s="172">
        <f>YEAR(A2592)</f>
        <v/>
      </c>
      <c r="H2592" s="214">
        <f>MONTH(A2592)</f>
        <v/>
      </c>
      <c r="I2592" s="179">
        <f>INDEX(mês[],Consolidado!H2592,2)</f>
        <v/>
      </c>
      <c r="J2592" s="179" t="inlineStr">
        <is>
          <t>ITAU</t>
        </is>
      </c>
      <c r="K2592" s="179" t="inlineStr">
        <is>
          <t>A IDEAL</t>
        </is>
      </c>
    </row>
    <row r="2593" hidden="1" s="180">
      <c r="A2593" s="17" t="n">
        <v>45749</v>
      </c>
      <c r="B2593" s="179" t="inlineStr">
        <is>
          <t>SERGIO PIX - 006.626.551-76-FRETE TRANSPORTADORA (100,00%);</t>
        </is>
      </c>
      <c r="C2593" s="8" t="n"/>
      <c r="D2593" s="8" t="n">
        <v>950</v>
      </c>
      <c r="E2593" s="8" t="n">
        <v>11824.77000000001</v>
      </c>
      <c r="F2593" s="213" t="inlineStr">
        <is>
          <t>FRETE TRANSPORTADORA</t>
        </is>
      </c>
      <c r="G2593" s="172">
        <f>YEAR(A2593)</f>
        <v/>
      </c>
      <c r="H2593" s="214">
        <f>MONTH(A2593)</f>
        <v/>
      </c>
      <c r="I2593" s="179">
        <f>INDEX(mês[],Consolidado!H2593,2)</f>
        <v/>
      </c>
      <c r="J2593" s="179" t="inlineStr">
        <is>
          <t>ITAU</t>
        </is>
      </c>
      <c r="K2593" s="179" t="inlineStr">
        <is>
          <t>A IDEAL</t>
        </is>
      </c>
    </row>
    <row r="2594" hidden="1" s="180">
      <c r="A2594" s="17" t="n">
        <v>45749</v>
      </c>
      <c r="B2594" s="179" t="inlineStr">
        <is>
          <t>MANUTENÇÃO ÔNIBUS SCANER-MANUTENÇÃO/PEÇAS  VEICULOS (100,00%);</t>
        </is>
      </c>
      <c r="C2594" s="8" t="n"/>
      <c r="D2594" s="8" t="n">
        <v>186.9</v>
      </c>
      <c r="E2594" s="8" t="n">
        <v>11637.87000000001</v>
      </c>
      <c r="F2594" s="213" t="inlineStr">
        <is>
          <t>MANUTENÇÃO/PEÇAS  VEICULOS</t>
        </is>
      </c>
      <c r="G2594" s="172">
        <f>YEAR(A2594)</f>
        <v/>
      </c>
      <c r="H2594" s="214">
        <f>MONTH(A2594)</f>
        <v/>
      </c>
      <c r="I2594" s="179">
        <f>INDEX(mês[],Consolidado!H2594,2)</f>
        <v/>
      </c>
      <c r="J2594" s="179" t="inlineStr">
        <is>
          <t>ITAU</t>
        </is>
      </c>
      <c r="K2594" s="179" t="inlineStr">
        <is>
          <t>A IDEAL</t>
        </is>
      </c>
    </row>
    <row r="2595" hidden="1" s="180">
      <c r="A2595" s="17" t="n">
        <v>45749</v>
      </c>
      <c r="B2595" s="179" t="inlineStr">
        <is>
          <t>REFEIÇÃO COLABORADORES-REFEIÇÕES COLABORADORES (100,00%);</t>
        </is>
      </c>
      <c r="C2595" s="8" t="n"/>
      <c r="D2595" s="8" t="n">
        <v>1</v>
      </c>
      <c r="E2595" s="8" t="n">
        <v>11636.87000000001</v>
      </c>
      <c r="F2595" s="213" t="inlineStr">
        <is>
          <t>REFEIÇÕES COLABORADORES</t>
        </is>
      </c>
      <c r="G2595" s="172">
        <f>YEAR(A2595)</f>
        <v/>
      </c>
      <c r="H2595" s="214">
        <f>MONTH(A2595)</f>
        <v/>
      </c>
      <c r="I2595" s="179">
        <f>INDEX(mês[],Consolidado!H2595,2)</f>
        <v/>
      </c>
      <c r="J2595" s="179" t="inlineStr">
        <is>
          <t>ITAU</t>
        </is>
      </c>
      <c r="K2595" s="179" t="inlineStr">
        <is>
          <t>A IDEAL</t>
        </is>
      </c>
    </row>
    <row r="2596" hidden="1" s="180">
      <c r="A2596" s="17" t="n">
        <v>45749</v>
      </c>
      <c r="B2596" s="179" t="inlineStr">
        <is>
          <t>JOSE MARIA DE MELO - PIX (86) 9 9977-0777-PASSAGENS COLABORADORES (100,00%);</t>
        </is>
      </c>
      <c r="C2596" s="8" t="n"/>
      <c r="D2596" s="8" t="n">
        <v>1202.96</v>
      </c>
      <c r="E2596" s="8" t="n">
        <v>10433.91000000001</v>
      </c>
      <c r="F2596" s="213" t="inlineStr">
        <is>
          <t>PASSAGENS COLABORADORES</t>
        </is>
      </c>
      <c r="G2596" s="172">
        <f>YEAR(A2596)</f>
        <v/>
      </c>
      <c r="H2596" s="214">
        <f>MONTH(A2596)</f>
        <v/>
      </c>
      <c r="I2596" s="179">
        <f>INDEX(mês[],Consolidado!H2596,2)</f>
        <v/>
      </c>
      <c r="J2596" s="179" t="inlineStr">
        <is>
          <t>ITAU</t>
        </is>
      </c>
      <c r="K2596" s="179" t="inlineStr">
        <is>
          <t>A IDEAL</t>
        </is>
      </c>
    </row>
    <row r="2597" hidden="1" s="180">
      <c r="A2597" s="17" t="n">
        <v>45749</v>
      </c>
      <c r="B2597" s="179" t="inlineStr">
        <is>
          <t>DESPESA DE VIAGEM REF. 31/03 A 04/04-REFEIÇÕES COLABORADORES (38,18%)</t>
        </is>
      </c>
      <c r="C2597" s="8" t="n"/>
      <c r="D2597" s="8" t="n">
        <v>839.96</v>
      </c>
      <c r="E2597" s="8" t="n">
        <v>9593.950000000012</v>
      </c>
      <c r="F2597" s="213" t="inlineStr">
        <is>
          <t>REFEIÇÕES COLABORADORES</t>
        </is>
      </c>
      <c r="G2597" s="172">
        <f>YEAR(A2597)</f>
        <v/>
      </c>
      <c r="H2597" s="214">
        <f>MONTH(A2597)</f>
        <v/>
      </c>
      <c r="I2597" s="179">
        <f>INDEX(mês[],Consolidado!H2597,2)</f>
        <v/>
      </c>
      <c r="J2597" s="179" t="inlineStr">
        <is>
          <t>ITAU</t>
        </is>
      </c>
      <c r="K2597" s="179" t="inlineStr">
        <is>
          <t>A IDEAL</t>
        </is>
      </c>
    </row>
    <row r="2598" hidden="1" s="180">
      <c r="A2598" s="17" t="n">
        <v>45749</v>
      </c>
      <c r="B2598" s="179" t="inlineStr">
        <is>
          <t>PASSAGENS COLABORADORES (61,82%);</t>
        </is>
      </c>
      <c r="C2598" s="8" t="n"/>
      <c r="D2598" s="8" t="n">
        <v>1360.04</v>
      </c>
      <c r="E2598" s="8" t="n">
        <v>8233.910000000011</v>
      </c>
      <c r="F2598" s="213" t="inlineStr">
        <is>
          <t>PASSAGENS COLABORADORES</t>
        </is>
      </c>
      <c r="G2598" s="172">
        <f>YEAR(A2598)</f>
        <v/>
      </c>
      <c r="H2598" s="214">
        <f>MONTH(A2598)</f>
        <v/>
      </c>
      <c r="I2598" s="179">
        <f>INDEX(mês[],Consolidado!H2598,2)</f>
        <v/>
      </c>
      <c r="J2598" s="179" t="inlineStr">
        <is>
          <t>ITAU</t>
        </is>
      </c>
      <c r="K2598" s="179" t="inlineStr">
        <is>
          <t>A IDEAL</t>
        </is>
      </c>
    </row>
    <row r="2599" hidden="1" s="180">
      <c r="A2599" s="17" t="n">
        <v>45749</v>
      </c>
      <c r="B2599" s="179" t="inlineStr">
        <is>
          <t>ALIMENTAÇÃO ADM-ALIMENTAÇÃO ADM (100,00%);</t>
        </is>
      </c>
      <c r="C2599" s="8" t="n"/>
      <c r="D2599" s="8" t="n">
        <v>108</v>
      </c>
      <c r="E2599" s="8" t="n">
        <v>8125.910000000011</v>
      </c>
      <c r="F2599" s="213" t="inlineStr">
        <is>
          <t>ALIMENTAÇÃO ADM</t>
        </is>
      </c>
      <c r="G2599" s="172">
        <f>YEAR(A2599)</f>
        <v/>
      </c>
      <c r="H2599" s="214">
        <f>MONTH(A2599)</f>
        <v/>
      </c>
      <c r="I2599" s="179">
        <f>INDEX(mês[],Consolidado!H2599,2)</f>
        <v/>
      </c>
      <c r="J2599" s="179" t="inlineStr">
        <is>
          <t>ITAU</t>
        </is>
      </c>
      <c r="K2599" s="179" t="inlineStr">
        <is>
          <t>A IDEAL</t>
        </is>
      </c>
    </row>
    <row r="2600" hidden="1" s="180">
      <c r="A2600" s="17" t="n">
        <v>45749</v>
      </c>
      <c r="B2600" s="179" t="inlineStr">
        <is>
          <t>TAR CONTA CERTA 03/25 E TAR PIX PGTO TRANSF-TARIFAS BANCARIAS (100,00%);</t>
        </is>
      </c>
      <c r="C2600" s="8" t="n"/>
      <c r="D2600" s="8" t="n">
        <v>557.67</v>
      </c>
      <c r="E2600" s="8" t="n">
        <v>7568.240000000011</v>
      </c>
      <c r="F2600" s="213" t="inlineStr">
        <is>
          <t>TARIFAS BANCARIAS</t>
        </is>
      </c>
      <c r="G2600" s="172">
        <f>YEAR(A2600)</f>
        <v/>
      </c>
      <c r="H2600" s="214">
        <f>MONTH(A2600)</f>
        <v/>
      </c>
      <c r="I2600" s="179">
        <f>INDEX(mês[],Consolidado!H2600,2)</f>
        <v/>
      </c>
      <c r="J2600" s="179" t="inlineStr">
        <is>
          <t>ITAU</t>
        </is>
      </c>
      <c r="K2600" s="179" t="inlineStr">
        <is>
          <t>A IDEAL</t>
        </is>
      </c>
    </row>
    <row r="2601" hidden="1" s="180">
      <c r="A2601" s="17" t="n">
        <v>45749</v>
      </c>
      <c r="B2601" s="179" t="inlineStr">
        <is>
          <t>JUROS BANCÁRIOS - IOF-JUROS BANCARIOS  (100,00%);</t>
        </is>
      </c>
      <c r="C2601" s="8" t="n"/>
      <c r="D2601" s="8" t="n">
        <v>233.12</v>
      </c>
      <c r="E2601" s="8" t="n">
        <v>7335.120000000011</v>
      </c>
      <c r="F2601" s="213" t="inlineStr">
        <is>
          <t>Juros Bancários</t>
        </is>
      </c>
      <c r="G2601" s="172">
        <f>YEAR(A2601)</f>
        <v/>
      </c>
      <c r="H2601" s="214">
        <f>MONTH(A2601)</f>
        <v/>
      </c>
      <c r="I2601" s="179">
        <f>INDEX(mês[],Consolidado!H2601,2)</f>
        <v/>
      </c>
      <c r="J2601" s="179" t="inlineStr">
        <is>
          <t>ITAU</t>
        </is>
      </c>
      <c r="K2601" s="179" t="inlineStr">
        <is>
          <t>A IDEAL</t>
        </is>
      </c>
    </row>
    <row r="2602" hidden="1" s="180">
      <c r="A2602" s="17" t="n">
        <v>45749</v>
      </c>
      <c r="B2602" s="179" t="inlineStr">
        <is>
          <t>06 GALÕES DE MACROPOXY CINZA 6,5-TINTAS E SOLVENTES (100,00%);</t>
        </is>
      </c>
      <c r="C2602" s="8" t="n"/>
      <c r="D2602" s="8" t="n">
        <v>2005.39</v>
      </c>
      <c r="E2602" s="8" t="n">
        <v>5329.73000000001</v>
      </c>
      <c r="F2602" s="213" t="inlineStr">
        <is>
          <t>TINTAS E SOLVENTES</t>
        </is>
      </c>
      <c r="G2602" s="172">
        <f>YEAR(A2602)</f>
        <v/>
      </c>
      <c r="H2602" s="214">
        <f>MONTH(A2602)</f>
        <v/>
      </c>
      <c r="I2602" s="179">
        <f>INDEX(mês[],Consolidado!H2602,2)</f>
        <v/>
      </c>
      <c r="J2602" s="179" t="inlineStr">
        <is>
          <t>ITAU</t>
        </is>
      </c>
      <c r="K2602" s="179" t="inlineStr">
        <is>
          <t>A IDEAL</t>
        </is>
      </c>
    </row>
    <row r="2603" hidden="1" s="180">
      <c r="A2603" s="17" t="n">
        <v>45750</v>
      </c>
      <c r="B2603" s="179" t="inlineStr">
        <is>
          <t>UEMERSON BARBOSA DA SILVA-FERIAS  (100,00%);</t>
        </is>
      </c>
      <c r="C2603" s="8" t="n"/>
      <c r="D2603" s="8" t="n">
        <v>3390.87</v>
      </c>
      <c r="E2603" s="8" t="n">
        <v>1938.860000000011</v>
      </c>
      <c r="F2603" s="213" t="inlineStr">
        <is>
          <t xml:space="preserve">FERIAS </t>
        </is>
      </c>
      <c r="G2603" s="172">
        <f>YEAR(A2603)</f>
        <v/>
      </c>
      <c r="H2603" s="214">
        <f>MONTH(A2603)</f>
        <v/>
      </c>
      <c r="I2603" s="179">
        <f>INDEX(mês[],Consolidado!H2603,2)</f>
        <v/>
      </c>
      <c r="J2603" s="179" t="inlineStr">
        <is>
          <t>ITAU</t>
        </is>
      </c>
      <c r="K2603" s="179" t="inlineStr">
        <is>
          <t>A IDEAL</t>
        </is>
      </c>
    </row>
    <row r="2604" hidden="1" s="180">
      <c r="A2604" s="17" t="n">
        <v>45750</v>
      </c>
      <c r="B2604" s="179" t="inlineStr">
        <is>
          <t>FABRICIO SOARES SILVA-FERIAS  (100,00%);</t>
        </is>
      </c>
      <c r="C2604" s="8" t="n"/>
      <c r="D2604" s="8" t="n">
        <v>3893.34</v>
      </c>
      <c r="E2604" s="8" t="n">
        <v>-1954.47999999999</v>
      </c>
      <c r="F2604" s="213" t="inlineStr">
        <is>
          <t xml:space="preserve">FERIAS </t>
        </is>
      </c>
      <c r="G2604" s="172">
        <f>YEAR(A2604)</f>
        <v/>
      </c>
      <c r="H2604" s="214">
        <f>MONTH(A2604)</f>
        <v/>
      </c>
      <c r="I2604" s="179">
        <f>INDEX(mês[],Consolidado!H2604,2)</f>
        <v/>
      </c>
      <c r="J2604" s="179" t="inlineStr">
        <is>
          <t>ITAU</t>
        </is>
      </c>
      <c r="K2604" s="179" t="inlineStr">
        <is>
          <t>A IDEAL</t>
        </is>
      </c>
    </row>
    <row r="2605" hidden="1" s="180">
      <c r="A2605" s="17" t="n">
        <v>45750</v>
      </c>
      <c r="B2605" s="179" t="inlineStr">
        <is>
          <t>JOSIEL SILVA MARTINS-FERIAS  (100,00%);</t>
        </is>
      </c>
      <c r="C2605" s="8" t="n"/>
      <c r="D2605" s="8" t="n">
        <v>3468.49</v>
      </c>
      <c r="E2605" s="8" t="n">
        <v>-5422.969999999989</v>
      </c>
      <c r="F2605" s="213" t="inlineStr">
        <is>
          <t xml:space="preserve">FERIAS </t>
        </is>
      </c>
      <c r="G2605" s="172">
        <f>YEAR(A2605)</f>
        <v/>
      </c>
      <c r="H2605" s="214">
        <f>MONTH(A2605)</f>
        <v/>
      </c>
      <c r="I2605" s="179">
        <f>INDEX(mês[],Consolidado!H2605,2)</f>
        <v/>
      </c>
      <c r="J2605" s="179" t="inlineStr">
        <is>
          <t>ITAU</t>
        </is>
      </c>
      <c r="K2605" s="179" t="inlineStr">
        <is>
          <t>A IDEAL</t>
        </is>
      </c>
    </row>
    <row r="2606" hidden="1" s="180">
      <c r="A2606" s="17" t="n">
        <v>45750</v>
      </c>
      <c r="B2606" s="179" t="inlineStr">
        <is>
          <t>DESPESAS REF. VIAGEM P/ MONJOLOS-REFEIÇÕES COLABORADORES (100,00%);</t>
        </is>
      </c>
      <c r="C2606" s="8" t="n"/>
      <c r="D2606" s="8" t="n">
        <v>13.79</v>
      </c>
      <c r="E2606" s="8" t="n">
        <v>-5436.759999999989</v>
      </c>
      <c r="F2606" s="213" t="inlineStr">
        <is>
          <t>REFEIÇÕES COLABORADORES</t>
        </is>
      </c>
      <c r="G2606" s="172">
        <f>YEAR(A2606)</f>
        <v/>
      </c>
      <c r="H2606" s="214">
        <f>MONTH(A2606)</f>
        <v/>
      </c>
      <c r="I2606" s="179">
        <f>INDEX(mês[],Consolidado!H2606,2)</f>
        <v/>
      </c>
      <c r="J2606" s="179" t="inlineStr">
        <is>
          <t>ITAU</t>
        </is>
      </c>
      <c r="K2606" s="179" t="inlineStr">
        <is>
          <t>A IDEAL</t>
        </is>
      </c>
    </row>
    <row r="2607" hidden="1" s="180">
      <c r="A2607" s="17" t="n">
        <v>45750</v>
      </c>
      <c r="B2607" s="179" t="inlineStr">
        <is>
          <t>REEM PASSAGEM DE IDA - FOLGA DE CAMPO-PASSAGENS COLABORADORES (100,00%);</t>
        </is>
      </c>
      <c r="C2607" s="8" t="n"/>
      <c r="D2607" s="8" t="n">
        <v>620</v>
      </c>
      <c r="E2607" s="8" t="n">
        <v>-6056.759999999989</v>
      </c>
      <c r="F2607" s="213" t="inlineStr">
        <is>
          <t>PASSAGENS COLABORADORES</t>
        </is>
      </c>
      <c r="G2607" s="172">
        <f>YEAR(A2607)</f>
        <v/>
      </c>
      <c r="H2607" s="214">
        <f>MONTH(A2607)</f>
        <v/>
      </c>
      <c r="I2607" s="179">
        <f>INDEX(mês[],Consolidado!H2607,2)</f>
        <v/>
      </c>
      <c r="J2607" s="179" t="inlineStr">
        <is>
          <t>ITAU</t>
        </is>
      </c>
      <c r="K2607" s="179" t="inlineStr">
        <is>
          <t>A IDEAL</t>
        </is>
      </c>
    </row>
    <row r="2608" hidden="1" s="180">
      <c r="A2608" s="17" t="n">
        <v>45750</v>
      </c>
      <c r="B2608" s="179" t="inlineStr">
        <is>
          <t>LOCAÇÃO MUNCK PARADA GABRIELLE-LOCAÇÃO MUNCK / GUINDASTES (100,00%);</t>
        </is>
      </c>
      <c r="C2608" s="8" t="n"/>
      <c r="D2608" s="8" t="n">
        <v>2639.85</v>
      </c>
      <c r="E2608" s="8" t="n">
        <v>-8696.60999999999</v>
      </c>
      <c r="F2608" s="213" t="inlineStr">
        <is>
          <t>LOCAÇÃO MUNCK / GUINDASTES</t>
        </is>
      </c>
      <c r="G2608" s="172">
        <f>YEAR(A2608)</f>
        <v/>
      </c>
      <c r="H2608" s="214">
        <f>MONTH(A2608)</f>
        <v/>
      </c>
      <c r="I2608" s="179">
        <f>INDEX(mês[],Consolidado!H2608,2)</f>
        <v/>
      </c>
      <c r="J2608" s="179" t="inlineStr">
        <is>
          <t>ITAU</t>
        </is>
      </c>
      <c r="K2608" s="179" t="inlineStr">
        <is>
          <t>A IDEAL</t>
        </is>
      </c>
    </row>
    <row r="2609" hidden="1" s="180">
      <c r="A2609" s="17" t="n">
        <v>45750</v>
      </c>
      <c r="B2609" s="179" t="inlineStr">
        <is>
          <t>ELEUSA DE SOUZA - PIX  422.497.756-72-SERVIÇO ELETRICO  (100,00%);</t>
        </is>
      </c>
      <c r="C2609" s="8" t="n"/>
      <c r="D2609" s="8" t="n">
        <v>240</v>
      </c>
      <c r="E2609" s="8" t="n">
        <v>-8936.60999999999</v>
      </c>
      <c r="F2609" s="213" t="inlineStr">
        <is>
          <t xml:space="preserve">SERVIÇO ELETRICO </t>
        </is>
      </c>
      <c r="G2609" s="172">
        <f>YEAR(A2609)</f>
        <v/>
      </c>
      <c r="H2609" s="214">
        <f>MONTH(A2609)</f>
        <v/>
      </c>
      <c r="I2609" s="179">
        <f>INDEX(mês[],Consolidado!H2609,2)</f>
        <v/>
      </c>
      <c r="J2609" s="179" t="inlineStr">
        <is>
          <t>ITAU</t>
        </is>
      </c>
      <c r="K2609" s="179" t="inlineStr">
        <is>
          <t>A IDEAL</t>
        </is>
      </c>
    </row>
    <row r="2610" hidden="1" s="180">
      <c r="A2610" s="17" t="n">
        <v>45750</v>
      </c>
      <c r="B2610" s="179" t="inlineStr">
        <is>
          <t>CORREIO - ENVIO DE CARTÕES-FRETE TRANSPORTADORA (100,00%);</t>
        </is>
      </c>
      <c r="C2610" s="8" t="n"/>
      <c r="D2610" s="8" t="n">
        <v>151</v>
      </c>
      <c r="E2610" s="8" t="n">
        <v>-9087.60999999999</v>
      </c>
      <c r="F2610" s="213" t="inlineStr">
        <is>
          <t>FRETE TRANSPORTADORA</t>
        </is>
      </c>
      <c r="G2610" s="172">
        <f>YEAR(A2610)</f>
        <v/>
      </c>
      <c r="H2610" s="214">
        <f>MONTH(A2610)</f>
        <v/>
      </c>
      <c r="I2610" s="179">
        <f>INDEX(mês[],Consolidado!H2610,2)</f>
        <v/>
      </c>
      <c r="J2610" s="179" t="inlineStr">
        <is>
          <t>ITAU</t>
        </is>
      </c>
      <c r="K2610" s="179" t="inlineStr">
        <is>
          <t>A IDEAL</t>
        </is>
      </c>
    </row>
    <row r="2611" hidden="1" s="180">
      <c r="A2611" s="17" t="n">
        <v>45750</v>
      </c>
      <c r="B2611" s="179" t="inlineStr">
        <is>
          <t>REFEIÇÃO COLABORADORES-REFEIÇÕES COLABORADORES (100,00%);</t>
        </is>
      </c>
      <c r="C2611" s="8" t="n"/>
      <c r="D2611" s="8" t="n">
        <v>240</v>
      </c>
      <c r="E2611" s="8" t="n">
        <v>-9327.60999999999</v>
      </c>
      <c r="F2611" s="213" t="inlineStr">
        <is>
          <t>REFEIÇÕES COLABORADORES</t>
        </is>
      </c>
      <c r="G2611" s="172">
        <f>YEAR(A2611)</f>
        <v/>
      </c>
      <c r="H2611" s="214">
        <f>MONTH(A2611)</f>
        <v/>
      </c>
      <c r="I2611" s="179">
        <f>INDEX(mês[],Consolidado!H2611,2)</f>
        <v/>
      </c>
      <c r="J2611" s="179" t="inlineStr">
        <is>
          <t>ITAU</t>
        </is>
      </c>
      <c r="K2611" s="179" t="inlineStr">
        <is>
          <t>A IDEAL</t>
        </is>
      </c>
    </row>
    <row r="2612" hidden="1" s="180">
      <c r="A2612" s="17" t="n">
        <v>45750</v>
      </c>
      <c r="B2612" s="179" t="inlineStr">
        <is>
          <t>MANUTENÇÃO ÔNIBUS SCANER-MANUTENÇÃO/PEÇAS  VEICULOS (100,00%);</t>
        </is>
      </c>
      <c r="C2612" s="8" t="n"/>
      <c r="D2612" s="8" t="n">
        <v>300</v>
      </c>
      <c r="E2612" s="8" t="n">
        <v>-9627.60999999999</v>
      </c>
      <c r="F2612" s="213" t="inlineStr">
        <is>
          <t>MANUTENÇÃO/PEÇAS  VEICULOS</t>
        </is>
      </c>
      <c r="G2612" s="172">
        <f>YEAR(A2612)</f>
        <v/>
      </c>
      <c r="H2612" s="214">
        <f>MONTH(A2612)</f>
        <v/>
      </c>
      <c r="I2612" s="179">
        <f>INDEX(mês[],Consolidado!H2612,2)</f>
        <v/>
      </c>
      <c r="J2612" s="179" t="inlineStr">
        <is>
          <t>ITAU</t>
        </is>
      </c>
      <c r="K2612" s="179" t="inlineStr">
        <is>
          <t>A IDEAL</t>
        </is>
      </c>
    </row>
    <row r="2613" hidden="1" s="180">
      <c r="A2613" s="17" t="n">
        <v>45750</v>
      </c>
      <c r="B2613" s="179" t="inlineStr">
        <is>
          <t>TRANSPORTE COLABORADORES-TRANSPORTE DE COLABORADORES  (100,00%);</t>
        </is>
      </c>
      <c r="C2613" s="8" t="n"/>
      <c r="D2613" s="8" t="n">
        <v>10000</v>
      </c>
      <c r="E2613" s="8" t="n">
        <v>-19627.60999999999</v>
      </c>
      <c r="F2613" s="213" t="inlineStr">
        <is>
          <t xml:space="preserve">TRANSPORTE DE COLABORADORES </t>
        </is>
      </c>
      <c r="G2613" s="172">
        <f>YEAR(A2613)</f>
        <v/>
      </c>
      <c r="H2613" s="214">
        <f>MONTH(A2613)</f>
        <v/>
      </c>
      <c r="I2613" s="179">
        <f>INDEX(mês[],Consolidado!H2613,2)</f>
        <v/>
      </c>
      <c r="J2613" s="179" t="inlineStr">
        <is>
          <t>ITAU</t>
        </is>
      </c>
      <c r="K2613" s="179" t="inlineStr">
        <is>
          <t>A IDEAL</t>
        </is>
      </c>
    </row>
    <row r="2614" hidden="1" s="180">
      <c r="A2614" s="17" t="n">
        <v>45750</v>
      </c>
      <c r="B2614" s="179" t="inlineStr">
        <is>
          <t>DESPESA VIAGEM-PASSAGENS COLABORADORES (100,00%);</t>
        </is>
      </c>
      <c r="C2614" s="8" t="n"/>
      <c r="D2614" s="8" t="n">
        <v>480</v>
      </c>
      <c r="E2614" s="8" t="n">
        <v>-20107.60999999999</v>
      </c>
      <c r="F2614" s="213" t="inlineStr">
        <is>
          <t>PASSAGENS COLABORADORES</t>
        </is>
      </c>
      <c r="G2614" s="172">
        <f>YEAR(A2614)</f>
        <v/>
      </c>
      <c r="H2614" s="214">
        <f>MONTH(A2614)</f>
        <v/>
      </c>
      <c r="I2614" s="179">
        <f>INDEX(mês[],Consolidado!H2614,2)</f>
        <v/>
      </c>
      <c r="J2614" s="179" t="inlineStr">
        <is>
          <t>ITAU</t>
        </is>
      </c>
      <c r="K2614" s="179" t="inlineStr">
        <is>
          <t>A IDEAL</t>
        </is>
      </c>
    </row>
    <row r="2615" hidden="1" s="180">
      <c r="A2615" s="17" t="n">
        <v>45750</v>
      </c>
      <c r="B2615" s="179" t="inlineStr">
        <is>
          <t>UNIFORMES-UNIFORMES (100,00%);</t>
        </is>
      </c>
      <c r="C2615" s="8" t="n"/>
      <c r="D2615" s="8" t="n">
        <v>4385.91</v>
      </c>
      <c r="E2615" s="8" t="n">
        <v>-24493.51999999999</v>
      </c>
      <c r="F2615" s="213" t="inlineStr">
        <is>
          <t>UNIFORMES</t>
        </is>
      </c>
      <c r="G2615" s="172">
        <f>YEAR(A2615)</f>
        <v/>
      </c>
      <c r="H2615" s="214">
        <f>MONTH(A2615)</f>
        <v/>
      </c>
      <c r="I2615" s="179">
        <f>INDEX(mês[],Consolidado!H2615,2)</f>
        <v/>
      </c>
      <c r="J2615" s="179" t="inlineStr">
        <is>
          <t>ITAU</t>
        </is>
      </c>
      <c r="K2615" s="179" t="inlineStr">
        <is>
          <t>A IDEAL</t>
        </is>
      </c>
    </row>
    <row r="2616" hidden="1" s="180">
      <c r="A2616" s="17" t="n">
        <v>45750</v>
      </c>
      <c r="B2616" s="179" t="inlineStr">
        <is>
          <t>ALIMENTACAO ADM-ALIMENTAÇÃO ADM (100,00%);</t>
        </is>
      </c>
      <c r="C2616" s="8" t="n"/>
      <c r="D2616" s="8" t="n">
        <v>96</v>
      </c>
      <c r="E2616" s="8" t="n">
        <v>-24589.51999999999</v>
      </c>
      <c r="F2616" s="213" t="inlineStr">
        <is>
          <t>ALIMENTAÇÃO ADM</t>
        </is>
      </c>
      <c r="G2616" s="172">
        <f>YEAR(A2616)</f>
        <v/>
      </c>
      <c r="H2616" s="214">
        <f>MONTH(A2616)</f>
        <v/>
      </c>
      <c r="I2616" s="179">
        <f>INDEX(mês[],Consolidado!H2616,2)</f>
        <v/>
      </c>
      <c r="J2616" s="179" t="inlineStr">
        <is>
          <t>ITAU</t>
        </is>
      </c>
      <c r="K2616" s="179" t="inlineStr">
        <is>
          <t>A IDEAL</t>
        </is>
      </c>
    </row>
    <row r="2617" hidden="1" s="180">
      <c r="A2617" s="17" t="n">
        <v>45751</v>
      </c>
      <c r="B2617" s="179" t="inlineStr">
        <is>
          <t>BM 15 ROTINA-Recebimento de Clientes (100,00%);</t>
        </is>
      </c>
      <c r="C2617" s="8" t="n">
        <v>295312.13</v>
      </c>
      <c r="E2617" s="8" t="n">
        <v>270722.61</v>
      </c>
      <c r="F2617" s="213" t="inlineStr">
        <is>
          <t>Recebimento de Clientes</t>
        </is>
      </c>
      <c r="G2617" s="172">
        <f>YEAR(A2617)</f>
        <v/>
      </c>
      <c r="H2617" s="214">
        <f>MONTH(A2617)</f>
        <v/>
      </c>
      <c r="I2617" s="179">
        <f>INDEX(mês[],Consolidado!H2617,2)</f>
        <v/>
      </c>
      <c r="J2617" s="179" t="inlineStr">
        <is>
          <t>ITAU</t>
        </is>
      </c>
      <c r="K2617" s="179" t="inlineStr">
        <is>
          <t>A IDEAL</t>
        </is>
      </c>
    </row>
    <row r="2618" hidden="1" s="180">
      <c r="A2618" s="17" t="n">
        <v>45751</v>
      </c>
      <c r="B2618" s="179" t="inlineStr">
        <is>
          <t>BM 01 PTC 843-24 M²-Recebimento de Clientes (100,00%);</t>
        </is>
      </c>
      <c r="C2618" s="8" t="n">
        <v>27027.62</v>
      </c>
      <c r="E2618" s="8" t="n">
        <v>297750.23</v>
      </c>
      <c r="F2618" s="213" t="inlineStr">
        <is>
          <t>Recebimento de Clientes</t>
        </is>
      </c>
      <c r="G2618" s="172">
        <f>YEAR(A2618)</f>
        <v/>
      </c>
      <c r="H2618" s="214">
        <f>MONTH(A2618)</f>
        <v/>
      </c>
      <c r="I2618" s="179">
        <f>INDEX(mês[],Consolidado!H2618,2)</f>
        <v/>
      </c>
      <c r="J2618" s="179" t="inlineStr">
        <is>
          <t>ITAU</t>
        </is>
      </c>
      <c r="K2618" s="179" t="inlineStr">
        <is>
          <t>A IDEAL</t>
        </is>
      </c>
    </row>
    <row r="2619" hidden="1" s="180">
      <c r="A2619" s="17" t="n">
        <v>45751</v>
      </c>
      <c r="B2619" s="179" t="inlineStr">
        <is>
          <t>BM 01 MOBILIZAÇÃO PTC 842-24 Hh-Recebimento de Clientes (100,00%);</t>
        </is>
      </c>
      <c r="C2619" s="8" t="n">
        <v>27027.62</v>
      </c>
      <c r="E2619" s="8" t="n">
        <v>324777.85</v>
      </c>
      <c r="F2619" s="213" t="inlineStr">
        <is>
          <t>Recebimento de Clientes</t>
        </is>
      </c>
      <c r="G2619" s="172">
        <f>YEAR(A2619)</f>
        <v/>
      </c>
      <c r="H2619" s="214">
        <f>MONTH(A2619)</f>
        <v/>
      </c>
      <c r="I2619" s="179">
        <f>INDEX(mês[],Consolidado!H2619,2)</f>
        <v/>
      </c>
      <c r="J2619" s="179" t="inlineStr">
        <is>
          <t>ITAU</t>
        </is>
      </c>
      <c r="K2619" s="179" t="inlineStr">
        <is>
          <t>A IDEAL</t>
        </is>
      </c>
    </row>
    <row r="2620" hidden="1" s="180">
      <c r="A2620" s="17" t="n">
        <v>45751</v>
      </c>
      <c r="B2620" s="179" t="inlineStr">
        <is>
          <t>CONSULTORIA ANALISE ENVOLVENDO ORGANIZAÇÃO SOCIETARIA E HOLDING-SERVIÇOS DE CONSULTORIA  (100,00%);</t>
        </is>
      </c>
      <c r="C2620" s="8" t="n"/>
      <c r="D2620" s="8" t="n">
        <v>7900</v>
      </c>
      <c r="E2620" s="8" t="n">
        <v>316877.85</v>
      </c>
      <c r="F2620" s="213" t="inlineStr">
        <is>
          <t xml:space="preserve">SERVIÇOS DE CONSULTORIA </t>
        </is>
      </c>
      <c r="G2620" s="172">
        <f>YEAR(A2620)</f>
        <v/>
      </c>
      <c r="H2620" s="214">
        <f>MONTH(A2620)</f>
        <v/>
      </c>
      <c r="I2620" s="179">
        <f>INDEX(mês[],Consolidado!H2620,2)</f>
        <v/>
      </c>
      <c r="J2620" s="179" t="inlineStr">
        <is>
          <t>ITAU</t>
        </is>
      </c>
      <c r="K2620" s="179" t="inlineStr">
        <is>
          <t>A IDEAL</t>
        </is>
      </c>
    </row>
    <row r="2621" hidden="1" s="180">
      <c r="A2621" s="17" t="n">
        <v>45751</v>
      </c>
      <c r="B2621" s="179" t="inlineStr">
        <is>
          <t>LARISSE PEREIRA ROSA MESQUITA-FERIAS  (100,00%);</t>
        </is>
      </c>
      <c r="C2621" s="8" t="n"/>
      <c r="D2621" s="8" t="n">
        <v>3095.02</v>
      </c>
      <c r="E2621" s="8" t="n">
        <v>313782.83</v>
      </c>
      <c r="F2621" s="213" t="inlineStr">
        <is>
          <t xml:space="preserve">FERIAS </t>
        </is>
      </c>
      <c r="G2621" s="172">
        <f>YEAR(A2621)</f>
        <v/>
      </c>
      <c r="H2621" s="214">
        <f>MONTH(A2621)</f>
        <v/>
      </c>
      <c r="I2621" s="179">
        <f>INDEX(mês[],Consolidado!H2621,2)</f>
        <v/>
      </c>
      <c r="J2621" s="179" t="inlineStr">
        <is>
          <t>ITAU</t>
        </is>
      </c>
      <c r="K2621" s="179" t="inlineStr">
        <is>
          <t>A IDEAL</t>
        </is>
      </c>
    </row>
    <row r="2622" hidden="1" s="180">
      <c r="A2622" s="17" t="n">
        <v>45751</v>
      </c>
      <c r="B2622" s="179" t="inlineStr">
        <is>
          <t>SINDICATO-SINDICATO  (100,00%);</t>
        </is>
      </c>
      <c r="C2622" s="8" t="n"/>
      <c r="D2622" s="8" t="n">
        <v>483.09</v>
      </c>
      <c r="E2622" s="8" t="n">
        <v>313299.7399999999</v>
      </c>
      <c r="F2622" s="213" t="inlineStr">
        <is>
          <t xml:space="preserve">SINDICATO </t>
        </is>
      </c>
      <c r="G2622" s="172">
        <f>YEAR(A2622)</f>
        <v/>
      </c>
      <c r="H2622" s="214">
        <f>MONTH(A2622)</f>
        <v/>
      </c>
      <c r="I2622" s="179">
        <f>INDEX(mês[],Consolidado!H2622,2)</f>
        <v/>
      </c>
      <c r="J2622" s="179" t="inlineStr">
        <is>
          <t>ITAU</t>
        </is>
      </c>
      <c r="K2622" s="179" t="inlineStr">
        <is>
          <t>A IDEAL</t>
        </is>
      </c>
    </row>
    <row r="2623" hidden="1" s="180">
      <c r="A2623" s="17" t="n">
        <v>45751</v>
      </c>
      <c r="B2623" s="179" t="inlineStr">
        <is>
          <t>MANUTENÇÃO VEÍCULOS-MANUTENÇÃO/PEÇAS  VEICULOS (100,00%);</t>
        </is>
      </c>
      <c r="C2623" s="8" t="n"/>
      <c r="D2623" s="8" t="n">
        <v>523</v>
      </c>
      <c r="E2623" s="8" t="n">
        <v>312776.7399999999</v>
      </c>
      <c r="F2623" s="213" t="inlineStr">
        <is>
          <t>MANUTENÇÃO/PEÇAS  VEICULOS</t>
        </is>
      </c>
      <c r="G2623" s="172">
        <f>YEAR(A2623)</f>
        <v/>
      </c>
      <c r="H2623" s="214">
        <f>MONTH(A2623)</f>
        <v/>
      </c>
      <c r="I2623" s="179">
        <f>INDEX(mês[],Consolidado!H2623,2)</f>
        <v/>
      </c>
      <c r="J2623" s="179" t="inlineStr">
        <is>
          <t>ITAU</t>
        </is>
      </c>
      <c r="K2623" s="179" t="inlineStr">
        <is>
          <t>A IDEAL</t>
        </is>
      </c>
    </row>
    <row r="2624" hidden="1" s="180">
      <c r="A2624" s="17" t="n">
        <v>45751</v>
      </c>
      <c r="B2624" s="179" t="inlineStr">
        <is>
          <t>REFEIÇÃO COLABORADOR-REFEIÇÕES COLABORADORES (100,00%);</t>
        </is>
      </c>
      <c r="C2624" s="8" t="n"/>
      <c r="D2624" s="8" t="n">
        <v>28</v>
      </c>
      <c r="E2624" s="8" t="n">
        <v>312748.7399999999</v>
      </c>
      <c r="F2624" s="213" t="inlineStr">
        <is>
          <t>REFEIÇÕES COLABORADORES</t>
        </is>
      </c>
      <c r="G2624" s="172">
        <f>YEAR(A2624)</f>
        <v/>
      </c>
      <c r="H2624" s="214">
        <f>MONTH(A2624)</f>
        <v/>
      </c>
      <c r="I2624" s="179">
        <f>INDEX(mês[],Consolidado!H2624,2)</f>
        <v/>
      </c>
      <c r="J2624" s="179" t="inlineStr">
        <is>
          <t>ITAU</t>
        </is>
      </c>
      <c r="K2624" s="179" t="inlineStr">
        <is>
          <t>A IDEAL</t>
        </is>
      </c>
    </row>
    <row r="2625" hidden="1" s="180">
      <c r="A2625" s="17" t="n">
        <v>45751</v>
      </c>
      <c r="B2625" s="179" t="inlineStr">
        <is>
          <t>EXAMES-EXAMES  (100,00%);</t>
        </is>
      </c>
      <c r="C2625" s="8" t="n"/>
      <c r="D2625" s="8" t="n">
        <v>6571.25</v>
      </c>
      <c r="E2625" s="8" t="n">
        <v>306177.4899999999</v>
      </c>
      <c r="F2625" s="213" t="inlineStr">
        <is>
          <t>EXAMES MÉDICOS</t>
        </is>
      </c>
      <c r="G2625" s="172">
        <f>YEAR(A2625)</f>
        <v/>
      </c>
      <c r="H2625" s="214">
        <f>MONTH(A2625)</f>
        <v/>
      </c>
      <c r="I2625" s="179">
        <f>INDEX(mês[],Consolidado!H2625,2)</f>
        <v/>
      </c>
      <c r="J2625" s="179" t="inlineStr">
        <is>
          <t>ITAU</t>
        </is>
      </c>
      <c r="K2625" s="179" t="inlineStr">
        <is>
          <t>A IDEAL</t>
        </is>
      </c>
    </row>
    <row r="2626" hidden="1" s="180">
      <c r="A2626" s="17" t="n">
        <v>45751</v>
      </c>
      <c r="B2626" s="179" t="inlineStr">
        <is>
          <t>TRANSCLARA LTDA - PIX 12.967.276/0001-22-TRANSPORTE DE COLABORADORES  (100,00%);</t>
        </is>
      </c>
      <c r="C2626" s="8" t="n"/>
      <c r="D2626" s="8" t="n">
        <v>540</v>
      </c>
      <c r="E2626" s="8" t="n">
        <v>305637.4899999999</v>
      </c>
      <c r="F2626" s="213" t="inlineStr">
        <is>
          <t xml:space="preserve">TRANSPORTE DE COLABORADORES </t>
        </is>
      </c>
      <c r="G2626" s="172">
        <f>YEAR(A2626)</f>
        <v/>
      </c>
      <c r="H2626" s="214">
        <f>MONTH(A2626)</f>
        <v/>
      </c>
      <c r="I2626" s="179">
        <f>INDEX(mês[],Consolidado!H2626,2)</f>
        <v/>
      </c>
      <c r="J2626" s="179" t="inlineStr">
        <is>
          <t>ITAU</t>
        </is>
      </c>
      <c r="K2626" s="179" t="inlineStr">
        <is>
          <t>A IDEAL</t>
        </is>
      </c>
    </row>
    <row r="2627" hidden="1" s="180">
      <c r="A2627" s="17" t="n">
        <v>45751</v>
      </c>
      <c r="B2627" s="179" t="inlineStr">
        <is>
          <t>ALIMENTAÇÃO ADM-ALIMENTAÇÃO ADM (100,00%);</t>
        </is>
      </c>
      <c r="C2627" s="8" t="n"/>
      <c r="D2627" s="8" t="n">
        <v>36</v>
      </c>
      <c r="E2627" s="8" t="n">
        <v>305601.4899999999</v>
      </c>
      <c r="F2627" s="213" t="inlineStr">
        <is>
          <t>ALIMENTAÇÃO ADM</t>
        </is>
      </c>
      <c r="G2627" s="172">
        <f>YEAR(A2627)</f>
        <v/>
      </c>
      <c r="H2627" s="214">
        <f>MONTH(A2627)</f>
        <v/>
      </c>
      <c r="I2627" s="179">
        <f>INDEX(mês[],Consolidado!H2627,2)</f>
        <v/>
      </c>
      <c r="J2627" s="179" t="inlineStr">
        <is>
          <t>ITAU</t>
        </is>
      </c>
      <c r="K2627" s="179" t="inlineStr">
        <is>
          <t>A IDEAL</t>
        </is>
      </c>
    </row>
    <row r="2628" hidden="1" s="180">
      <c r="A2628" s="17" t="n">
        <v>45751</v>
      </c>
      <c r="B2628" s="179" t="inlineStr">
        <is>
          <t>SISTEMA DE EMISSOR DE NOTAS-SISTEMA / SERVIDOR  (100,00%);</t>
        </is>
      </c>
      <c r="C2628" s="8" t="n"/>
      <c r="D2628" s="8" t="n">
        <v>40</v>
      </c>
      <c r="E2628" s="8" t="n">
        <v>305561.4899999999</v>
      </c>
      <c r="F2628" s="213" t="inlineStr">
        <is>
          <t xml:space="preserve">SISTEMA / SERVIDOR </t>
        </is>
      </c>
      <c r="G2628" s="172">
        <f>YEAR(A2628)</f>
        <v/>
      </c>
      <c r="H2628" s="214">
        <f>MONTH(A2628)</f>
        <v/>
      </c>
      <c r="I2628" s="179">
        <f>INDEX(mês[],Consolidado!H2628,2)</f>
        <v/>
      </c>
      <c r="J2628" s="179" t="inlineStr">
        <is>
          <t>ITAU</t>
        </is>
      </c>
      <c r="K2628" s="179" t="inlineStr">
        <is>
          <t>A IDEAL</t>
        </is>
      </c>
    </row>
    <row r="2629" hidden="1" s="180">
      <c r="A2629" s="17" t="n">
        <v>45751</v>
      </c>
      <c r="B2629" s="179" t="inlineStr">
        <is>
          <t>ALUGUEL GALPAO ADM 10/02 A 10/03-ALUGUEIS ADM (100,00%);</t>
        </is>
      </c>
      <c r="C2629" s="8" t="n"/>
      <c r="D2629" s="8" t="n">
        <v>9000</v>
      </c>
      <c r="E2629" s="8" t="n">
        <v>296561.4899999999</v>
      </c>
      <c r="F2629" s="213" t="inlineStr">
        <is>
          <t>ALUGUEIS ADM</t>
        </is>
      </c>
      <c r="G2629" s="172">
        <f>YEAR(A2629)</f>
        <v/>
      </c>
      <c r="H2629" s="214">
        <f>MONTH(A2629)</f>
        <v/>
      </c>
      <c r="I2629" s="179">
        <f>INDEX(mês[],Consolidado!H2629,2)</f>
        <v/>
      </c>
      <c r="J2629" s="179" t="inlineStr">
        <is>
          <t>ITAU</t>
        </is>
      </c>
      <c r="K2629" s="179" t="inlineStr">
        <is>
          <t>A IDEAL</t>
        </is>
      </c>
    </row>
    <row r="2630" hidden="1" s="180">
      <c r="A2630" s="17" t="n">
        <v>45751</v>
      </c>
      <c r="B2630" s="179" t="inlineStr">
        <is>
          <t>SALÁRIO REF. MÊS 03/2025-SALARIO (100,00%);</t>
        </is>
      </c>
      <c r="C2630" s="8" t="n"/>
      <c r="D2630" s="8" t="n">
        <v>2691.67</v>
      </c>
      <c r="E2630" s="8" t="n">
        <v>293869.8199999999</v>
      </c>
      <c r="F2630" s="213" t="inlineStr">
        <is>
          <t>SALARIO</t>
        </is>
      </c>
      <c r="G2630" s="172">
        <f>YEAR(A2630)</f>
        <v/>
      </c>
      <c r="H2630" s="214">
        <f>MONTH(A2630)</f>
        <v/>
      </c>
      <c r="I2630" s="179">
        <f>INDEX(mês[],Consolidado!H2630,2)</f>
        <v/>
      </c>
      <c r="J2630" s="179" t="inlineStr">
        <is>
          <t>ITAU</t>
        </is>
      </c>
      <c r="K2630" s="179" t="inlineStr">
        <is>
          <t>A IDEAL</t>
        </is>
      </c>
    </row>
    <row r="2631" hidden="1" s="180">
      <c r="A2631" s="17" t="n">
        <v>45751</v>
      </c>
      <c r="B2631" s="179" t="inlineStr">
        <is>
          <t>TRANSPORTE COLABORADORES-TRANSPORTE DE COLABORADORES  (100,00%);</t>
        </is>
      </c>
      <c r="C2631" s="8" t="n"/>
      <c r="D2631" s="8" t="n">
        <v>6000</v>
      </c>
      <c r="E2631" s="8" t="n">
        <v>287869.8199999999</v>
      </c>
      <c r="F2631" s="213" t="inlineStr">
        <is>
          <t xml:space="preserve">TRANSPORTE DE COLABORADORES </t>
        </is>
      </c>
      <c r="G2631" s="172">
        <f>YEAR(A2631)</f>
        <v/>
      </c>
      <c r="H2631" s="214">
        <f>MONTH(A2631)</f>
        <v/>
      </c>
      <c r="I2631" s="179">
        <f>INDEX(mês[],Consolidado!H2631,2)</f>
        <v/>
      </c>
      <c r="J2631" s="179" t="inlineStr">
        <is>
          <t>ITAU</t>
        </is>
      </c>
      <c r="K2631" s="179" t="inlineStr">
        <is>
          <t>A IDEAL</t>
        </is>
      </c>
    </row>
    <row r="2632" hidden="1" s="180">
      <c r="A2632" s="17" t="n">
        <v>45751</v>
      </c>
      <c r="B2632" s="174" t="inlineStr">
        <is>
          <t>DESP. REF. 03/02 A 09/02-HOTEL COLABORADORES  (82,56%)</t>
        </is>
      </c>
      <c r="C2632" s="8" t="n"/>
      <c r="D2632" s="8" t="n">
        <v>1699.08</v>
      </c>
      <c r="E2632" s="8" t="n">
        <v>286170.7399999999</v>
      </c>
      <c r="F2632" s="213" t="inlineStr">
        <is>
          <t xml:space="preserve">HOTEL COLABORADORES </t>
        </is>
      </c>
      <c r="G2632" s="172">
        <f>YEAR(A2632)</f>
        <v/>
      </c>
      <c r="H2632" s="214">
        <f>MONTH(A2632)</f>
        <v/>
      </c>
      <c r="I2632" s="179">
        <f>INDEX(mês[],Consolidado!H2632,2)</f>
        <v/>
      </c>
      <c r="J2632" s="179" t="inlineStr">
        <is>
          <t>ITAU</t>
        </is>
      </c>
      <c r="K2632" s="179" t="inlineStr">
        <is>
          <t>A IDEAL</t>
        </is>
      </c>
    </row>
    <row r="2633" hidden="1" s="180">
      <c r="A2633" s="17" t="n">
        <v>45751</v>
      </c>
      <c r="B2633" s="174" t="inlineStr">
        <is>
          <t>SERVIÇO LIMPEZA ALOJAMENTO/ESCRITORIO (14,58%)</t>
        </is>
      </c>
      <c r="C2633" s="8" t="n"/>
      <c r="D2633" s="8" t="n">
        <v>300.05</v>
      </c>
      <c r="E2633" s="8" t="n">
        <v>285870.6899999999</v>
      </c>
      <c r="F2633" s="213" t="inlineStr">
        <is>
          <t>SERVIÇO LIMPEZA ALOJAMENTO/ESCRITORIO</t>
        </is>
      </c>
      <c r="G2633" s="172">
        <f>YEAR(A2633)</f>
        <v/>
      </c>
      <c r="H2633" s="214">
        <f>MONTH(A2633)</f>
        <v/>
      </c>
      <c r="I2633" s="179">
        <f>INDEX(mês[],Consolidado!H2633,2)</f>
        <v/>
      </c>
      <c r="J2633" s="179" t="inlineStr">
        <is>
          <t>ITAU</t>
        </is>
      </c>
      <c r="K2633" s="179" t="inlineStr">
        <is>
          <t>A IDEAL</t>
        </is>
      </c>
    </row>
    <row r="2634" hidden="1" s="180">
      <c r="A2634" s="17" t="n">
        <v>45751</v>
      </c>
      <c r="B2634" s="174" t="inlineStr">
        <is>
          <t>MATERIAIS / FERRAMENTAS  MANUAIS  (1,31%)</t>
        </is>
      </c>
      <c r="C2634" s="8" t="n"/>
      <c r="D2634" s="8" t="n">
        <v>26.95</v>
      </c>
      <c r="E2634" s="8" t="n">
        <v>285843.7399999999</v>
      </c>
      <c r="F2634" s="213" t="inlineStr">
        <is>
          <t xml:space="preserve">MATERIAIS / FERRAMENTAS  MANUAIS </t>
        </is>
      </c>
      <c r="G2634" s="172">
        <f>YEAR(A2634)</f>
        <v/>
      </c>
      <c r="H2634" s="214">
        <f>MONTH(A2634)</f>
        <v/>
      </c>
      <c r="I2634" s="179">
        <f>INDEX(mês[],Consolidado!H2634,2)</f>
        <v/>
      </c>
      <c r="J2634" s="179" t="inlineStr">
        <is>
          <t>ITAU</t>
        </is>
      </c>
      <c r="K2634" s="179" t="inlineStr">
        <is>
          <t>A IDEAL</t>
        </is>
      </c>
    </row>
    <row r="2635" hidden="1" s="180">
      <c r="A2635" s="17" t="n">
        <v>45751</v>
      </c>
      <c r="B2635" s="174" t="inlineStr">
        <is>
          <t>MATERIAIS DE CONSUMO EM OBRAS  (1,55%);</t>
        </is>
      </c>
      <c r="C2635" s="8" t="n"/>
      <c r="D2635" s="8" t="n">
        <v>31.92</v>
      </c>
      <c r="E2635" s="8" t="n">
        <v>285811.8199999999</v>
      </c>
      <c r="F2635" s="213" t="inlineStr">
        <is>
          <t xml:space="preserve">MATERIAIS DE CONSUMO EM OBRAS </t>
        </is>
      </c>
      <c r="G2635" s="172">
        <f>YEAR(A2635)</f>
        <v/>
      </c>
      <c r="H2635" s="214">
        <f>MONTH(A2635)</f>
        <v/>
      </c>
      <c r="I2635" s="179">
        <f>INDEX(mês[],Consolidado!H2635,2)</f>
        <v/>
      </c>
      <c r="J2635" s="179" t="inlineStr">
        <is>
          <t>ITAU</t>
        </is>
      </c>
      <c r="K2635" s="179" t="inlineStr">
        <is>
          <t>A IDEAL</t>
        </is>
      </c>
    </row>
    <row r="2636" hidden="1" s="180">
      <c r="A2636" s="17" t="n">
        <v>45751</v>
      </c>
      <c r="B2636" s="179" t="inlineStr">
        <is>
          <t>DESPESAS PERÍODO 10/02 A 16/02-SERVIÇO LAVA JATO (13,70%);</t>
        </is>
      </c>
      <c r="C2636" s="8" t="n"/>
      <c r="D2636" s="8" t="n">
        <v>50</v>
      </c>
      <c r="E2636" s="8" t="n">
        <v>285761.8199999999</v>
      </c>
      <c r="F2636" s="213" t="inlineStr">
        <is>
          <t>SERVIÇO LAVA JATO</t>
        </is>
      </c>
      <c r="G2636" s="172">
        <f>YEAR(A2636)</f>
        <v/>
      </c>
      <c r="H2636" s="214">
        <f>MONTH(A2636)</f>
        <v/>
      </c>
      <c r="I2636" s="179">
        <f>INDEX(mês[],Consolidado!H2636,2)</f>
        <v/>
      </c>
      <c r="J2636" s="179" t="inlineStr">
        <is>
          <t>ITAU</t>
        </is>
      </c>
      <c r="K2636" s="179" t="inlineStr">
        <is>
          <t>A IDEAL</t>
        </is>
      </c>
    </row>
    <row r="2637" hidden="1" s="180">
      <c r="A2637" s="17" t="n">
        <v>45751</v>
      </c>
      <c r="B2637" s="174" t="inlineStr">
        <is>
          <t>MANUTENÇÃO/PEÇAS  VEICULOS (8,22%)</t>
        </is>
      </c>
      <c r="C2637" s="8" t="n"/>
      <c r="D2637" s="8" t="n">
        <v>30</v>
      </c>
      <c r="E2637" s="8" t="n">
        <v>285731.8199999999</v>
      </c>
      <c r="F2637" s="213" t="inlineStr">
        <is>
          <t>MANUTENÇÃO/PEÇAS  VEICULOS</t>
        </is>
      </c>
      <c r="G2637" s="172">
        <f>YEAR(A2637)</f>
        <v/>
      </c>
      <c r="H2637" s="214">
        <f>MONTH(A2637)</f>
        <v/>
      </c>
      <c r="I2637" s="179">
        <f>INDEX(mês[],Consolidado!H2637,2)</f>
        <v/>
      </c>
      <c r="J2637" s="179" t="inlineStr">
        <is>
          <t>ITAU</t>
        </is>
      </c>
      <c r="K2637" s="179" t="inlineStr">
        <is>
          <t>A IDEAL</t>
        </is>
      </c>
    </row>
    <row r="2638" hidden="1" s="180">
      <c r="A2638" s="17" t="n">
        <v>45751</v>
      </c>
      <c r="B2638" s="179" t="inlineStr">
        <is>
          <t>MATERIAIS DE CONSUMO EM OBRAS  (78,08%);</t>
        </is>
      </c>
      <c r="C2638" s="8" t="n"/>
      <c r="D2638" s="8" t="n">
        <v>285</v>
      </c>
      <c r="E2638" s="8" t="n">
        <v>285446.8199999999</v>
      </c>
      <c r="F2638" s="213" t="inlineStr">
        <is>
          <t xml:space="preserve">MATERIAIS DE CONSUMO EM OBRAS </t>
        </is>
      </c>
      <c r="G2638" s="172">
        <f>YEAR(A2638)</f>
        <v/>
      </c>
      <c r="H2638" s="214">
        <f>MONTH(A2638)</f>
        <v/>
      </c>
      <c r="I2638" s="179">
        <f>INDEX(mês[],Consolidado!H2638,2)</f>
        <v/>
      </c>
      <c r="J2638" s="179" t="inlineStr">
        <is>
          <t>ITAU</t>
        </is>
      </c>
      <c r="K2638" s="179" t="inlineStr">
        <is>
          <t>A IDEAL</t>
        </is>
      </c>
    </row>
    <row r="2639" hidden="1" s="180">
      <c r="A2639" s="17" t="n">
        <v>45751</v>
      </c>
      <c r="B2639" s="179" t="inlineStr">
        <is>
          <t>DESP. REF. 17/02 A 23/02-SERVIÇO LAVA JATO (72,83%)</t>
        </is>
      </c>
      <c r="C2639" s="8" t="n"/>
      <c r="D2639" s="8" t="n">
        <v>140</v>
      </c>
      <c r="E2639" s="8" t="n">
        <v>285306.8199999999</v>
      </c>
      <c r="F2639" s="213" t="inlineStr">
        <is>
          <t>SERVIÇO LAVA JATO</t>
        </is>
      </c>
      <c r="G2639" s="172">
        <f>YEAR(A2639)</f>
        <v/>
      </c>
      <c r="H2639" s="214">
        <f>MONTH(A2639)</f>
        <v/>
      </c>
      <c r="I2639" s="179">
        <f>INDEX(mês[],Consolidado!H2639,2)</f>
        <v/>
      </c>
      <c r="J2639" s="179" t="inlineStr">
        <is>
          <t>ITAU</t>
        </is>
      </c>
      <c r="K2639" s="179" t="inlineStr">
        <is>
          <t>A IDEAL</t>
        </is>
      </c>
    </row>
    <row r="2640" hidden="1" s="180">
      <c r="A2640" s="17" t="n">
        <v>45751</v>
      </c>
      <c r="B2640" s="179" t="inlineStr">
        <is>
          <t>MATERIAIS DE CONSUMO EM OBRAS  (27,17%);</t>
        </is>
      </c>
      <c r="C2640" s="8" t="n"/>
      <c r="D2640" s="8" t="n">
        <v>52.24</v>
      </c>
      <c r="E2640" s="8" t="n">
        <v>285254.58</v>
      </c>
      <c r="F2640" s="213" t="inlineStr">
        <is>
          <t xml:space="preserve">MATERIAIS DE CONSUMO EM OBRAS </t>
        </is>
      </c>
      <c r="G2640" s="172">
        <f>YEAR(A2640)</f>
        <v/>
      </c>
      <c r="H2640" s="214">
        <f>MONTH(A2640)</f>
        <v/>
      </c>
      <c r="I2640" s="179">
        <f>INDEX(mês[],Consolidado!H2640,2)</f>
        <v/>
      </c>
      <c r="J2640" s="179" t="inlineStr">
        <is>
          <t>ITAU</t>
        </is>
      </c>
      <c r="K2640" s="179" t="inlineStr">
        <is>
          <t>A IDEAL</t>
        </is>
      </c>
    </row>
    <row r="2641" hidden="1" s="180">
      <c r="A2641" s="17" t="n">
        <v>45751</v>
      </c>
      <c r="B2641" s="179" t="inlineStr">
        <is>
          <t>DESP. REF. 24/02 A 02/03-SERVIÇO LAVA JATO (23,74%</t>
        </is>
      </c>
      <c r="C2641" s="8" t="n"/>
      <c r="D2641" s="8" t="n">
        <v>139.99</v>
      </c>
      <c r="E2641" s="8" t="n">
        <v>285114.59</v>
      </c>
      <c r="F2641" s="213" t="inlineStr">
        <is>
          <t>SERVIÇO LAVA JATO</t>
        </is>
      </c>
      <c r="G2641" s="172">
        <f>YEAR(A2641)</f>
        <v/>
      </c>
      <c r="H2641" s="214">
        <f>MONTH(A2641)</f>
        <v/>
      </c>
      <c r="I2641" s="179">
        <f>INDEX(mês[],Consolidado!H2641,2)</f>
        <v/>
      </c>
      <c r="J2641" s="179" t="inlineStr">
        <is>
          <t>ITAU</t>
        </is>
      </c>
      <c r="K2641" s="179" t="inlineStr">
        <is>
          <t>A IDEAL</t>
        </is>
      </c>
    </row>
    <row r="2642" hidden="1" s="180">
      <c r="A2642" s="17" t="n">
        <v>45751</v>
      </c>
      <c r="B2642" s="174" t="inlineStr">
        <is>
          <t>MANUTENÇÃO/PEÇAS  VEICULOS (15,26%)</t>
        </is>
      </c>
      <c r="C2642" s="8" t="n"/>
      <c r="D2642" s="8" t="n">
        <v>89.98999999999999</v>
      </c>
      <c r="E2642" s="8" t="n">
        <v>285024.6</v>
      </c>
      <c r="F2642" s="213" t="inlineStr">
        <is>
          <t>MANUTENÇÃO/PEÇAS  VEICULOS</t>
        </is>
      </c>
      <c r="G2642" s="172">
        <f>YEAR(A2642)</f>
        <v/>
      </c>
      <c r="H2642" s="214">
        <f>MONTH(A2642)</f>
        <v/>
      </c>
      <c r="I2642" s="179">
        <f>INDEX(mês[],Consolidado!H2642,2)</f>
        <v/>
      </c>
      <c r="J2642" s="179" t="inlineStr">
        <is>
          <t>ITAU</t>
        </is>
      </c>
      <c r="K2642" s="179" t="inlineStr">
        <is>
          <t>A IDEAL</t>
        </is>
      </c>
    </row>
    <row r="2643" hidden="1" s="180">
      <c r="A2643" s="17" t="n">
        <v>45751</v>
      </c>
      <c r="B2643" s="179" t="inlineStr">
        <is>
          <t>EPIS (61,00%);</t>
        </is>
      </c>
      <c r="C2643" s="8" t="n"/>
      <c r="D2643" s="8" t="n">
        <v>359.74</v>
      </c>
      <c r="E2643" s="8" t="n">
        <v>284664.86</v>
      </c>
      <c r="F2643" s="213" t="inlineStr">
        <is>
          <t>EPIS</t>
        </is>
      </c>
      <c r="G2643" s="172">
        <f>YEAR(A2643)</f>
        <v/>
      </c>
      <c r="H2643" s="214">
        <f>MONTH(A2643)</f>
        <v/>
      </c>
      <c r="I2643" s="179">
        <f>INDEX(mês[],Consolidado!H2643,2)</f>
        <v/>
      </c>
      <c r="J2643" s="179" t="inlineStr">
        <is>
          <t>ITAU</t>
        </is>
      </c>
      <c r="K2643" s="179" t="inlineStr">
        <is>
          <t>A IDEAL</t>
        </is>
      </c>
    </row>
    <row r="2644" hidden="1" s="180">
      <c r="A2644" s="17" t="n">
        <v>45751</v>
      </c>
      <c r="B2644" s="179" t="inlineStr">
        <is>
          <t>DESPESAS PERÍODO 03/03 A 09/03-SERVIÇO LAVA JATO (35,89%</t>
        </is>
      </c>
      <c r="C2644" s="8" t="n"/>
      <c r="D2644" s="8" t="n">
        <v>139.99</v>
      </c>
      <c r="E2644" s="8" t="n">
        <v>284524.87</v>
      </c>
      <c r="F2644" s="213" t="inlineStr">
        <is>
          <t>SERVIÇO LAVA JATO</t>
        </is>
      </c>
      <c r="G2644" s="172">
        <f>YEAR(A2644)</f>
        <v/>
      </c>
      <c r="H2644" s="214">
        <f>MONTH(A2644)</f>
        <v/>
      </c>
      <c r="I2644" s="179">
        <f>INDEX(mês[],Consolidado!H2644,2)</f>
        <v/>
      </c>
      <c r="J2644" s="179" t="inlineStr">
        <is>
          <t>ITAU</t>
        </is>
      </c>
      <c r="K2644" s="179" t="inlineStr">
        <is>
          <t>A IDEAL</t>
        </is>
      </c>
    </row>
    <row r="2645" hidden="1" s="180">
      <c r="A2645" s="17" t="n">
        <v>45751</v>
      </c>
      <c r="B2645" s="179" t="inlineStr">
        <is>
          <t>MANUTENÇÃO/PEÇAS  VEICULOS (38,45%);</t>
        </is>
      </c>
      <c r="C2645" s="8" t="n"/>
      <c r="D2645" s="8" t="n">
        <v>149.98</v>
      </c>
      <c r="E2645" s="8" t="n">
        <v>284374.89</v>
      </c>
      <c r="F2645" s="213" t="inlineStr">
        <is>
          <t>MANUTENÇÃO/PEÇAS  VEICULOS</t>
        </is>
      </c>
      <c r="G2645" s="172">
        <f>YEAR(A2645)</f>
        <v/>
      </c>
      <c r="H2645" s="214">
        <f>MONTH(A2645)</f>
        <v/>
      </c>
      <c r="I2645" s="179">
        <f>INDEX(mês[],Consolidado!H2645,2)</f>
        <v/>
      </c>
      <c r="J2645" s="179" t="inlineStr">
        <is>
          <t>ITAU</t>
        </is>
      </c>
      <c r="K2645" s="179" t="inlineStr">
        <is>
          <t>A IDEAL</t>
        </is>
      </c>
    </row>
    <row r="2646" hidden="1" s="180">
      <c r="A2646" s="17" t="n">
        <v>45751</v>
      </c>
      <c r="B2646" s="179" t="inlineStr">
        <is>
          <t>COMBUSTIVEL VEICULOS (25,66%);</t>
        </is>
      </c>
      <c r="C2646" s="8" t="n"/>
      <c r="D2646" s="8" t="n">
        <v>100.11</v>
      </c>
      <c r="E2646" s="8" t="n">
        <v>284274.78</v>
      </c>
      <c r="F2646" s="213" t="inlineStr">
        <is>
          <t>COMBUSTIVEL VEICULOS</t>
        </is>
      </c>
      <c r="G2646" s="172">
        <f>YEAR(A2646)</f>
        <v/>
      </c>
      <c r="H2646" s="214">
        <f>MONTH(A2646)</f>
        <v/>
      </c>
      <c r="I2646" s="179">
        <f>INDEX(mês[],Consolidado!H2646,2)</f>
        <v/>
      </c>
      <c r="J2646" s="179" t="inlineStr">
        <is>
          <t>ITAU</t>
        </is>
      </c>
      <c r="K2646" s="179" t="inlineStr">
        <is>
          <t>A IDEAL</t>
        </is>
      </c>
    </row>
    <row r="2647" hidden="1" s="180">
      <c r="A2647" s="17" t="n">
        <v>45751</v>
      </c>
      <c r="B2647" s="179" t="inlineStr">
        <is>
          <t>DESPESAS PERÍODO 10/03 A 16/03-SERVIÇO LAVA JATO (52,63%)</t>
        </is>
      </c>
      <c r="C2647" s="8" t="n"/>
      <c r="D2647" s="8" t="n">
        <v>139.99</v>
      </c>
      <c r="E2647" s="8" t="n">
        <v>284134.79</v>
      </c>
      <c r="F2647" s="213" t="inlineStr">
        <is>
          <t>SERVIÇO LAVA JATO</t>
        </is>
      </c>
      <c r="G2647" s="172">
        <f>YEAR(A2647)</f>
        <v/>
      </c>
      <c r="H2647" s="214">
        <f>MONTH(A2647)</f>
        <v/>
      </c>
      <c r="I2647" s="179">
        <f>INDEX(mês[],Consolidado!H2647,2)</f>
        <v/>
      </c>
      <c r="J2647" s="179" t="inlineStr">
        <is>
          <t>ITAU</t>
        </is>
      </c>
      <c r="K2647" s="179" t="inlineStr">
        <is>
          <t>A IDEAL</t>
        </is>
      </c>
    </row>
    <row r="2648" hidden="1" s="180">
      <c r="A2648" s="17" t="n">
        <v>45751</v>
      </c>
      <c r="B2648" s="179" t="inlineStr">
        <is>
          <t>REFEIÇÕES COLABORADORES (38,35%);</t>
        </is>
      </c>
      <c r="C2648" s="8" t="n"/>
      <c r="D2648" s="8" t="n">
        <v>102.01</v>
      </c>
      <c r="E2648" s="8" t="n">
        <v>284032.78</v>
      </c>
      <c r="F2648" s="213" t="inlineStr">
        <is>
          <t>REFEIÇÕES COLABORADORES</t>
        </is>
      </c>
      <c r="G2648" s="172">
        <f>YEAR(A2648)</f>
        <v/>
      </c>
      <c r="H2648" s="214">
        <f>MONTH(A2648)</f>
        <v/>
      </c>
      <c r="I2648" s="179">
        <f>INDEX(mês[],Consolidado!H2648,2)</f>
        <v/>
      </c>
      <c r="J2648" s="179" t="inlineStr">
        <is>
          <t>ITAU</t>
        </is>
      </c>
      <c r="K2648" s="179" t="inlineStr">
        <is>
          <t>A IDEAL</t>
        </is>
      </c>
    </row>
    <row r="2649" hidden="1" s="180">
      <c r="A2649" s="17" t="n">
        <v>45751</v>
      </c>
      <c r="B2649" s="179" t="inlineStr">
        <is>
          <t>SERVIÇO PLOTAGEM / ADESIVO / PLACAS / CRACHAS  (9,02%);</t>
        </is>
      </c>
      <c r="C2649" s="8" t="n"/>
      <c r="D2649" s="8" t="n">
        <v>24</v>
      </c>
      <c r="E2649" s="8" t="n">
        <v>284008.78</v>
      </c>
      <c r="F2649" s="213" t="inlineStr">
        <is>
          <t xml:space="preserve">SERVIÇO PLOTAGEM / ADESIVO / PLACAS / CRACHAS </t>
        </is>
      </c>
      <c r="G2649" s="172">
        <f>YEAR(A2649)</f>
        <v/>
      </c>
      <c r="H2649" s="214">
        <f>MONTH(A2649)</f>
        <v/>
      </c>
      <c r="I2649" s="179">
        <f>INDEX(mês[],Consolidado!H2649,2)</f>
        <v/>
      </c>
      <c r="J2649" s="179" t="inlineStr">
        <is>
          <t>ITAU</t>
        </is>
      </c>
      <c r="K2649" s="179" t="inlineStr">
        <is>
          <t>A IDEAL</t>
        </is>
      </c>
    </row>
    <row r="2650" hidden="1" s="180">
      <c r="A2650" s="17" t="n">
        <v>45751</v>
      </c>
      <c r="B2650" s="179" t="inlineStr">
        <is>
          <t>DESPESAS PERÍODO 17/03 A 13/03-SERVIÇO LAVA JATO (60,87%)</t>
        </is>
      </c>
      <c r="C2650" s="8" t="n"/>
      <c r="D2650" s="8" t="n">
        <v>140</v>
      </c>
      <c r="E2650" s="8" t="n">
        <v>283868.78</v>
      </c>
      <c r="F2650" s="213" t="inlineStr">
        <is>
          <t>SERVIÇO LAVA JATO</t>
        </is>
      </c>
      <c r="G2650" s="172">
        <f>YEAR(A2650)</f>
        <v/>
      </c>
      <c r="H2650" s="214">
        <f>MONTH(A2650)</f>
        <v/>
      </c>
      <c r="I2650" s="179">
        <f>INDEX(mês[],Consolidado!H2650,2)</f>
        <v/>
      </c>
      <c r="J2650" s="179" t="inlineStr">
        <is>
          <t>ITAU</t>
        </is>
      </c>
      <c r="K2650" s="179" t="inlineStr">
        <is>
          <t>A IDEAL</t>
        </is>
      </c>
    </row>
    <row r="2651" hidden="1" s="180">
      <c r="A2651" s="17" t="n">
        <v>45751</v>
      </c>
      <c r="B2651" s="179" t="inlineStr">
        <is>
          <t>MANUTENÇÃO/PEÇAS  VEICULOS (39,13%);</t>
        </is>
      </c>
      <c r="C2651" s="8" t="n"/>
      <c r="D2651" s="8" t="n">
        <v>90</v>
      </c>
      <c r="E2651" s="8" t="n">
        <v>283778.78</v>
      </c>
      <c r="F2651" s="213" t="inlineStr">
        <is>
          <t>MANUTENÇÃO/PEÇAS  VEICULOS</t>
        </is>
      </c>
      <c r="G2651" s="172">
        <f>YEAR(A2651)</f>
        <v/>
      </c>
      <c r="H2651" s="214">
        <f>MONTH(A2651)</f>
        <v/>
      </c>
      <c r="I2651" s="179">
        <f>INDEX(mês[],Consolidado!H2651,2)</f>
        <v/>
      </c>
      <c r="J2651" s="179" t="inlineStr">
        <is>
          <t>ITAU</t>
        </is>
      </c>
      <c r="K2651" s="179" t="inlineStr">
        <is>
          <t>A IDEAL</t>
        </is>
      </c>
    </row>
    <row r="2652" hidden="1" s="180">
      <c r="A2652" s="17" t="n">
        <v>45751</v>
      </c>
      <c r="B2652" s="179" t="inlineStr">
        <is>
          <t>LOCAÇÃO COMPRESSOR 03/02 A 15/03-LOCAÇÃO COMPRESSORES (100,00%);</t>
        </is>
      </c>
      <c r="C2652" s="8" t="n"/>
      <c r="D2652" s="8" t="n">
        <v>8000</v>
      </c>
      <c r="E2652" s="8" t="n">
        <v>275778.78</v>
      </c>
      <c r="F2652" s="213" t="inlineStr">
        <is>
          <t>LOCAÇÃO COMPRESSORES</t>
        </is>
      </c>
      <c r="G2652" s="172">
        <f>YEAR(A2652)</f>
        <v/>
      </c>
      <c r="H2652" s="214">
        <f>MONTH(A2652)</f>
        <v/>
      </c>
      <c r="I2652" s="179">
        <f>INDEX(mês[],Consolidado!H2652,2)</f>
        <v/>
      </c>
      <c r="J2652" s="179" t="inlineStr">
        <is>
          <t>ITAU</t>
        </is>
      </c>
      <c r="K2652" s="179" t="inlineStr">
        <is>
          <t>A IDEAL</t>
        </is>
      </c>
    </row>
    <row r="2653" hidden="1" s="180">
      <c r="A2653" s="17" t="n">
        <v>45751</v>
      </c>
      <c r="B2653" s="179" t="inlineStr">
        <is>
          <t>LOCAÇÃO VEÍCULO HB20 REF. 18/01 A 17/02/25-LOCAÇAO VEICULOS  (100,00%);</t>
        </is>
      </c>
      <c r="C2653" s="8" t="n"/>
      <c r="D2653" s="8" t="n">
        <v>2992.72</v>
      </c>
      <c r="E2653" s="8" t="n">
        <v>272786.06</v>
      </c>
      <c r="F2653" s="213" t="inlineStr">
        <is>
          <t xml:space="preserve">LOCAÇAO VEICULOS </t>
        </is>
      </c>
      <c r="G2653" s="172">
        <f>YEAR(A2653)</f>
        <v/>
      </c>
      <c r="H2653" s="214">
        <f>MONTH(A2653)</f>
        <v/>
      </c>
      <c r="I2653" s="179">
        <f>INDEX(mês[],Consolidado!H2653,2)</f>
        <v/>
      </c>
      <c r="J2653" s="179" t="inlineStr">
        <is>
          <t>ITAU</t>
        </is>
      </c>
      <c r="K2653" s="179" t="inlineStr">
        <is>
          <t>A IDEAL</t>
        </is>
      </c>
    </row>
    <row r="2654" hidden="1" s="180">
      <c r="A2654" s="17" t="n">
        <v>45751</v>
      </c>
      <c r="B2654" s="179" t="inlineStr">
        <is>
          <t>TRANSFERÊNCIA ENTRE BANCOS ITAÚ AINDAMES X ITAÚ-Transferência entre Bancos (100,00%);</t>
        </is>
      </c>
      <c r="C2654" s="8" t="n">
        <v>101877.16</v>
      </c>
      <c r="E2654" s="8" t="n">
        <v>374663.22</v>
      </c>
      <c r="F2654" s="213" t="inlineStr">
        <is>
          <t>Transferência Recebida</t>
        </is>
      </c>
      <c r="G2654" s="172">
        <f>YEAR(A2654)</f>
        <v/>
      </c>
      <c r="H2654" s="214">
        <f>MONTH(A2654)</f>
        <v/>
      </c>
      <c r="I2654" s="179">
        <f>INDEX(mês[],Consolidado!H2654,2)</f>
        <v/>
      </c>
      <c r="J2654" s="179" t="inlineStr">
        <is>
          <t>ITAU</t>
        </is>
      </c>
      <c r="K2654" s="179" t="inlineStr">
        <is>
          <t>A IDEAL</t>
        </is>
      </c>
    </row>
    <row r="2655" hidden="1" s="180">
      <c r="A2655" s="17" t="n">
        <v>45751</v>
      </c>
      <c r="B2655" s="179" t="inlineStr">
        <is>
          <t>TRANSFERÊNCIA ENTRE BANCOS ITAÚ X SAFRA-Transferência entre Bancos (100,00%);</t>
        </is>
      </c>
      <c r="C2655" s="8" t="n"/>
      <c r="D2655" s="8" t="n">
        <v>38063.85999999999</v>
      </c>
      <c r="E2655" s="8" t="n">
        <v>336599.36</v>
      </c>
      <c r="F2655" s="213" t="inlineStr">
        <is>
          <t>Transferência Emitida</t>
        </is>
      </c>
      <c r="G2655" s="172">
        <f>YEAR(A2655)</f>
        <v/>
      </c>
      <c r="H2655" s="214">
        <f>MONTH(A2655)</f>
        <v/>
      </c>
      <c r="I2655" s="179">
        <f>INDEX(mês[],Consolidado!H2655,2)</f>
        <v/>
      </c>
      <c r="J2655" s="179" t="inlineStr">
        <is>
          <t>ITAU</t>
        </is>
      </c>
      <c r="K2655" s="179" t="inlineStr">
        <is>
          <t>A IDEAL</t>
        </is>
      </c>
    </row>
    <row r="2656" hidden="1" s="180">
      <c r="A2656" s="17" t="n">
        <v>45751</v>
      </c>
      <c r="B2656" s="179" t="inlineStr">
        <is>
          <t>TRANSFERÊNCIA ENTRE BANCOS ITAÚ X MERCANTIL-Transferência entre Bancos (100,00%);</t>
        </is>
      </c>
      <c r="C2656" s="8" t="n"/>
      <c r="D2656" s="8" t="n">
        <v>100000</v>
      </c>
      <c r="E2656" s="8" t="n">
        <v>236599.36</v>
      </c>
      <c r="F2656" s="213" t="inlineStr">
        <is>
          <t>Transferência Emitida</t>
        </is>
      </c>
      <c r="G2656" s="172">
        <f>YEAR(A2656)</f>
        <v/>
      </c>
      <c r="H2656" s="214">
        <f>MONTH(A2656)</f>
        <v/>
      </c>
      <c r="I2656" s="179">
        <f>INDEX(mês[],Consolidado!H2656,2)</f>
        <v/>
      </c>
      <c r="J2656" s="179" t="inlineStr">
        <is>
          <t>ITAU</t>
        </is>
      </c>
      <c r="K2656" s="179" t="inlineStr">
        <is>
          <t>A IDEAL</t>
        </is>
      </c>
    </row>
    <row r="2657" hidden="1" s="180">
      <c r="A2657" s="17" t="n">
        <v>45751</v>
      </c>
      <c r="B2657" s="179" t="inlineStr">
        <is>
          <t>TRANSFERÊNCIA ENTRE BANCOS ITAÚ X SAFRA-Transferência entre Bancos (100,00%);</t>
        </is>
      </c>
      <c r="C2657" s="8" t="n"/>
      <c r="D2657" s="8" t="n">
        <v>10492.92</v>
      </c>
      <c r="E2657" s="8" t="n">
        <v>226106.44</v>
      </c>
      <c r="F2657" s="213" t="inlineStr">
        <is>
          <t>Transferência Emitida</t>
        </is>
      </c>
      <c r="G2657" s="172">
        <f>YEAR(A2657)</f>
        <v/>
      </c>
      <c r="H2657" s="214">
        <f>MONTH(A2657)</f>
        <v/>
      </c>
      <c r="I2657" s="179">
        <f>INDEX(mês[],Consolidado!H2657,2)</f>
        <v/>
      </c>
      <c r="J2657" s="179" t="inlineStr">
        <is>
          <t>ITAU</t>
        </is>
      </c>
      <c r="K2657" s="179" t="inlineStr">
        <is>
          <t>A IDEAL</t>
        </is>
      </c>
    </row>
    <row r="2658" hidden="1" s="180">
      <c r="A2658" s="17" t="n">
        <v>45751</v>
      </c>
      <c r="B2658" s="179" t="inlineStr">
        <is>
          <t>NOTA VENDA-Recebimento de Clientes (100,00%);</t>
        </is>
      </c>
      <c r="C2658" s="8" t="n">
        <v>15139.05</v>
      </c>
      <c r="E2658" s="8" t="n">
        <v>241245.49</v>
      </c>
      <c r="F2658" s="213" t="inlineStr">
        <is>
          <t>Recebimento de Clientes</t>
        </is>
      </c>
      <c r="G2658" s="172">
        <f>YEAR(A2658)</f>
        <v/>
      </c>
      <c r="H2658" s="214">
        <f>MONTH(A2658)</f>
        <v/>
      </c>
      <c r="I2658" s="179">
        <f>INDEX(mês[],Consolidado!H2658,2)</f>
        <v/>
      </c>
      <c r="J2658" s="179" t="inlineStr">
        <is>
          <t>ITAU</t>
        </is>
      </c>
      <c r="K2658" s="179" t="inlineStr">
        <is>
          <t>A IDEAL</t>
        </is>
      </c>
    </row>
    <row r="2659" hidden="1" s="180">
      <c r="A2659" s="17" t="n">
        <v>45751</v>
      </c>
      <c r="B2659" s="179" t="inlineStr">
        <is>
          <t>MANUTENÇÃO BATERIA ÔNIBUS SCANER-MANUTENÇÃO/PEÇAS  VEICULOS (100,00%);</t>
        </is>
      </c>
      <c r="C2659" s="8" t="n"/>
      <c r="D2659" s="8" t="n">
        <v>1800</v>
      </c>
      <c r="E2659" s="8" t="n">
        <v>239445.49</v>
      </c>
      <c r="F2659" s="213" t="inlineStr">
        <is>
          <t>MANUTENÇÃO/PEÇAS  VEICULOS</t>
        </is>
      </c>
      <c r="G2659" s="172">
        <f>YEAR(A2659)</f>
        <v/>
      </c>
      <c r="H2659" s="214">
        <f>MONTH(A2659)</f>
        <v/>
      </c>
      <c r="I2659" s="179">
        <f>INDEX(mês[],Consolidado!H2659,2)</f>
        <v/>
      </c>
      <c r="J2659" s="179" t="inlineStr">
        <is>
          <t>ITAU</t>
        </is>
      </c>
      <c r="K2659" s="179" t="inlineStr">
        <is>
          <t>A IDEAL</t>
        </is>
      </c>
    </row>
    <row r="2660" hidden="1" s="180">
      <c r="A2660" s="17" t="n">
        <v>45751</v>
      </c>
      <c r="B2660" s="179" t="inlineStr">
        <is>
          <t>MANUTENÇÃO PNEU ÔNIBUS SCANER-MANUTENÇÃO/PEÇAS  VEICULOS (100,00%);</t>
        </is>
      </c>
      <c r="C2660" s="8" t="n"/>
      <c r="D2660" s="8" t="n">
        <v>120</v>
      </c>
      <c r="E2660" s="8" t="n">
        <v>239325.49</v>
      </c>
      <c r="F2660" s="213" t="inlineStr">
        <is>
          <t>MANUTENÇÃO/PEÇAS  VEICULOS</t>
        </is>
      </c>
      <c r="G2660" s="172">
        <f>YEAR(A2660)</f>
        <v/>
      </c>
      <c r="H2660" s="214">
        <f>MONTH(A2660)</f>
        <v/>
      </c>
      <c r="I2660" s="179">
        <f>INDEX(mês[],Consolidado!H2660,2)</f>
        <v/>
      </c>
      <c r="J2660" s="179" t="inlineStr">
        <is>
          <t>ITAU</t>
        </is>
      </c>
      <c r="K2660" s="179" t="inlineStr">
        <is>
          <t>A IDEAL</t>
        </is>
      </c>
    </row>
    <row r="2661" hidden="1" s="180">
      <c r="A2661" s="17" t="n">
        <v>45751</v>
      </c>
      <c r="B2661" s="179" t="inlineStr">
        <is>
          <t>MANUTENÇÃO MATHEUS ÔNIBUS SCANER-MANUTENÇÃO/PEÇAS  VEICULOS (100,00%);</t>
        </is>
      </c>
      <c r="C2661" s="8" t="n"/>
      <c r="D2661" s="8" t="n">
        <v>1200</v>
      </c>
      <c r="E2661" s="8" t="n">
        <v>238125.49</v>
      </c>
      <c r="F2661" s="213" t="inlineStr">
        <is>
          <t>MANUTENÇÃO/PEÇAS  VEICULOS</t>
        </is>
      </c>
      <c r="G2661" s="172">
        <f>YEAR(A2661)</f>
        <v/>
      </c>
      <c r="H2661" s="214">
        <f>MONTH(A2661)</f>
        <v/>
      </c>
      <c r="I2661" s="179">
        <f>INDEX(mês[],Consolidado!H2661,2)</f>
        <v/>
      </c>
      <c r="J2661" s="179" t="inlineStr">
        <is>
          <t>ITAU</t>
        </is>
      </c>
      <c r="K2661" s="179" t="inlineStr">
        <is>
          <t>A IDEAL</t>
        </is>
      </c>
    </row>
    <row r="2662" hidden="1" s="180">
      <c r="A2662" s="17" t="n">
        <v>45751</v>
      </c>
      <c r="B2662" s="179" t="inlineStr">
        <is>
          <t>CAPA DA PORCA MANUTENÇÃO ÔNIBUS SCANER-MANUTENÇÃO/PEÇAS  VEICULOS (100,00%);</t>
        </is>
      </c>
      <c r="C2662" s="8" t="n"/>
      <c r="D2662" s="8" t="n">
        <v>48.79</v>
      </c>
      <c r="E2662" s="8" t="n">
        <v>238076.7</v>
      </c>
      <c r="F2662" s="213" t="inlineStr">
        <is>
          <t>MANUTENÇÃO/PEÇAS  VEICULOS</t>
        </is>
      </c>
      <c r="G2662" s="172">
        <f>YEAR(A2662)</f>
        <v/>
      </c>
      <c r="H2662" s="214">
        <f>MONTH(A2662)</f>
        <v/>
      </c>
      <c r="I2662" s="179">
        <f>INDEX(mês[],Consolidado!H2662,2)</f>
        <v/>
      </c>
      <c r="J2662" s="179" t="inlineStr">
        <is>
          <t>ITAU</t>
        </is>
      </c>
      <c r="K2662" s="179" t="inlineStr">
        <is>
          <t>A IDEAL</t>
        </is>
      </c>
    </row>
    <row r="2663" hidden="1" s="180">
      <c r="A2663" s="17" t="n">
        <v>45751</v>
      </c>
      <c r="B2663" s="179" t="inlineStr">
        <is>
          <t>PASSAGEM STEFÂNIA-PASSAGENS COLABORADORES (100,00%);</t>
        </is>
      </c>
      <c r="C2663" s="8" t="n"/>
      <c r="D2663" s="8" t="n">
        <v>1340.87</v>
      </c>
      <c r="E2663" s="8" t="n">
        <v>236735.83</v>
      </c>
      <c r="F2663" s="213" t="inlineStr">
        <is>
          <t>PASSAGENS COLABORADORES</t>
        </is>
      </c>
      <c r="G2663" s="172">
        <f>YEAR(A2663)</f>
        <v/>
      </c>
      <c r="H2663" s="214">
        <f>MONTH(A2663)</f>
        <v/>
      </c>
      <c r="I2663" s="179">
        <f>INDEX(mês[],Consolidado!H2663,2)</f>
        <v/>
      </c>
      <c r="J2663" s="179" t="inlineStr">
        <is>
          <t>ITAU</t>
        </is>
      </c>
      <c r="K2663" s="179" t="inlineStr">
        <is>
          <t>A IDEAL</t>
        </is>
      </c>
    </row>
    <row r="2664" hidden="1" s="180">
      <c r="A2664" s="17" t="n">
        <v>45751</v>
      </c>
      <c r="B2664" s="179" t="inlineStr">
        <is>
          <t>CONTA OI ADM-INTERNET / TELEFONE ADM  (100,00%);</t>
        </is>
      </c>
      <c r="C2664" s="8" t="n"/>
      <c r="D2664" s="8" t="n">
        <v>53.37</v>
      </c>
      <c r="E2664" s="8" t="n">
        <v>236682.46</v>
      </c>
      <c r="F2664" s="213" t="inlineStr">
        <is>
          <t xml:space="preserve">INTERNET / TELEFONE ADM </t>
        </is>
      </c>
      <c r="G2664" s="172">
        <f>YEAR(A2664)</f>
        <v/>
      </c>
      <c r="H2664" s="214">
        <f>MONTH(A2664)</f>
        <v/>
      </c>
      <c r="I2664" s="179">
        <f>INDEX(mês[],Consolidado!H2664,2)</f>
        <v/>
      </c>
      <c r="J2664" s="179" t="inlineStr">
        <is>
          <t>ITAU</t>
        </is>
      </c>
      <c r="K2664" s="179" t="inlineStr">
        <is>
          <t>A IDEAL</t>
        </is>
      </c>
    </row>
    <row r="2665" hidden="1" s="180">
      <c r="A2665" s="17" t="n">
        <v>45751</v>
      </c>
      <c r="B2665" s="179" t="inlineStr">
        <is>
          <t>UBER BRENDA ADM-SERVIÇO MOTOBOY / UBER  (100,00%);</t>
        </is>
      </c>
      <c r="C2665" s="8" t="n"/>
      <c r="D2665" s="8" t="n">
        <v>65</v>
      </c>
      <c r="E2665" s="8" t="n">
        <v>236617.46</v>
      </c>
      <c r="F2665" s="213" t="inlineStr">
        <is>
          <t xml:space="preserve">SERVIÇO MOTOBOY / UBER </t>
        </is>
      </c>
      <c r="G2665" s="172">
        <f>YEAR(A2665)</f>
        <v/>
      </c>
      <c r="H2665" s="214">
        <f>MONTH(A2665)</f>
        <v/>
      </c>
      <c r="I2665" s="179">
        <f>INDEX(mês[],Consolidado!H2665,2)</f>
        <v/>
      </c>
      <c r="J2665" s="179" t="inlineStr">
        <is>
          <t>ITAU</t>
        </is>
      </c>
      <c r="K2665" s="179" t="inlineStr">
        <is>
          <t>A IDEAL</t>
        </is>
      </c>
    </row>
    <row r="2666" hidden="1" s="180">
      <c r="A2666" s="17" t="n">
        <v>45751</v>
      </c>
      <c r="B2666" s="179" t="inlineStr">
        <is>
          <t>LAVAJATO ADM-SERVIÇO LAVA JATO (100,00%);</t>
        </is>
      </c>
      <c r="C2666" s="8" t="n"/>
      <c r="D2666" s="8" t="n">
        <v>80</v>
      </c>
      <c r="E2666" s="8" t="n">
        <v>236537.46</v>
      </c>
      <c r="F2666" s="213" t="inlineStr">
        <is>
          <t>SERVIÇO LAVA JATO</t>
        </is>
      </c>
      <c r="G2666" s="172">
        <f>YEAR(A2666)</f>
        <v/>
      </c>
      <c r="H2666" s="214">
        <f>MONTH(A2666)</f>
        <v/>
      </c>
      <c r="I2666" s="179">
        <f>INDEX(mês[],Consolidado!H2666,2)</f>
        <v/>
      </c>
      <c r="J2666" s="179" t="inlineStr">
        <is>
          <t>ITAU</t>
        </is>
      </c>
      <c r="K2666" s="179" t="inlineStr">
        <is>
          <t>A IDEAL</t>
        </is>
      </c>
    </row>
    <row r="2667" hidden="1" s="180">
      <c r="A2667" s="17" t="n">
        <v>45751</v>
      </c>
      <c r="B2667" s="179" t="inlineStr">
        <is>
          <t>ALIMENTAÇÃO ADM-ALIMENTAÇÃO ADM (100,00%);</t>
        </is>
      </c>
      <c r="C2667" s="8" t="n"/>
      <c r="D2667" s="8" t="n">
        <v>72</v>
      </c>
      <c r="E2667" s="8" t="n">
        <v>236465.46</v>
      </c>
      <c r="F2667" s="213" t="inlineStr">
        <is>
          <t>ALIMENTAÇÃO ADM</t>
        </is>
      </c>
      <c r="G2667" s="172">
        <f>YEAR(A2667)</f>
        <v/>
      </c>
      <c r="H2667" s="214">
        <f>MONTH(A2667)</f>
        <v/>
      </c>
      <c r="I2667" s="179">
        <f>INDEX(mês[],Consolidado!H2667,2)</f>
        <v/>
      </c>
      <c r="J2667" s="179" t="inlineStr">
        <is>
          <t>ITAU</t>
        </is>
      </c>
      <c r="K2667" s="179" t="inlineStr">
        <is>
          <t>A IDEAL</t>
        </is>
      </c>
    </row>
    <row r="2668" hidden="1" s="180">
      <c r="A2668" s="17" t="n">
        <v>45751</v>
      </c>
      <c r="B2668" s="179" t="inlineStr">
        <is>
          <t>JUROS-JUROS BANCARIOS  (100,00%);</t>
        </is>
      </c>
      <c r="C2668" s="8" t="n"/>
      <c r="D2668" s="8" t="n">
        <v>162.37</v>
      </c>
      <c r="E2668" s="8" t="n">
        <v>236303.09</v>
      </c>
      <c r="F2668" s="213" t="inlineStr">
        <is>
          <t>Juros Bancários</t>
        </is>
      </c>
      <c r="G2668" s="172">
        <f>YEAR(A2668)</f>
        <v/>
      </c>
      <c r="H2668" s="214">
        <f>MONTH(A2668)</f>
        <v/>
      </c>
      <c r="I2668" s="179">
        <f>INDEX(mês[],Consolidado!H2668,2)</f>
        <v/>
      </c>
      <c r="J2668" s="179" t="inlineStr">
        <is>
          <t>ITAU</t>
        </is>
      </c>
      <c r="K2668" s="179" t="inlineStr">
        <is>
          <t>A IDEAL</t>
        </is>
      </c>
    </row>
    <row r="2669" hidden="1" s="180">
      <c r="A2669" s="17" t="n">
        <v>45751</v>
      </c>
      <c r="B2669" s="179" t="inlineStr">
        <is>
          <t>FOLHA PGTO REF. MÊS 03/2025-SALARIO (100,00%);</t>
        </is>
      </c>
      <c r="C2669" s="8" t="n"/>
      <c r="D2669" s="8" t="n">
        <v>96491.46000000001</v>
      </c>
      <c r="E2669" s="8" t="n">
        <v>139811.6299999999</v>
      </c>
      <c r="F2669" s="213" t="inlineStr">
        <is>
          <t>SALARIO</t>
        </is>
      </c>
      <c r="G2669" s="172">
        <f>YEAR(A2669)</f>
        <v/>
      </c>
      <c r="H2669" s="214">
        <f>MONTH(A2669)</f>
        <v/>
      </c>
      <c r="I2669" s="179">
        <f>INDEX(mês[],Consolidado!H2669,2)</f>
        <v/>
      </c>
      <c r="J2669" s="179" t="inlineStr">
        <is>
          <t>ITAU</t>
        </is>
      </c>
      <c r="K2669" s="179" t="inlineStr">
        <is>
          <t>A IDEAL</t>
        </is>
      </c>
    </row>
    <row r="2670" hidden="1" s="180">
      <c r="A2670" s="17" t="n">
        <v>45751</v>
      </c>
      <c r="B2670" s="179" t="inlineStr">
        <is>
          <t>DESPESAS PERÍODO 24/03 A 30/03-SERVIÇO LAVA JATO (73,18%)</t>
        </is>
      </c>
      <c r="C2670" s="8" t="n"/>
      <c r="D2670" s="8" t="n">
        <v>139.92</v>
      </c>
      <c r="E2670" s="8" t="n">
        <v>139671.7099999999</v>
      </c>
      <c r="F2670" s="213" t="inlineStr">
        <is>
          <t>SERVIÇO LAVA JATO</t>
        </is>
      </c>
      <c r="G2670" s="172">
        <f>YEAR(A2670)</f>
        <v/>
      </c>
      <c r="H2670" s="214">
        <f>MONTH(A2670)</f>
        <v/>
      </c>
      <c r="I2670" s="179">
        <f>INDEX(mês[],Consolidado!H2670,2)</f>
        <v/>
      </c>
      <c r="J2670" s="179" t="inlineStr">
        <is>
          <t>ITAU</t>
        </is>
      </c>
      <c r="K2670" s="179" t="inlineStr">
        <is>
          <t>A IDEAL</t>
        </is>
      </c>
    </row>
    <row r="2671" hidden="1" s="180">
      <c r="A2671" s="17" t="n">
        <v>45751</v>
      </c>
      <c r="B2671" s="179" t="inlineStr">
        <is>
          <t>REFEIÇÕES COLABORADORES (26,82%);</t>
        </is>
      </c>
      <c r="C2671" s="8" t="n"/>
      <c r="D2671" s="8" t="n">
        <v>51.3</v>
      </c>
      <c r="E2671" s="8" t="n">
        <v>139620.4099999999</v>
      </c>
      <c r="F2671" s="213" t="inlineStr">
        <is>
          <t>REFEIÇÕES COLABORADORES</t>
        </is>
      </c>
      <c r="G2671" s="172">
        <f>YEAR(A2671)</f>
        <v/>
      </c>
      <c r="H2671" s="214">
        <f>MONTH(A2671)</f>
        <v/>
      </c>
      <c r="I2671" s="179">
        <f>INDEX(mês[],Consolidado!H2671,2)</f>
        <v/>
      </c>
      <c r="J2671" s="179" t="inlineStr">
        <is>
          <t>ITAU</t>
        </is>
      </c>
      <c r="K2671" s="179" t="inlineStr">
        <is>
          <t>A IDEAL</t>
        </is>
      </c>
    </row>
    <row r="2672" hidden="1" s="180">
      <c r="A2672" s="17" t="n">
        <v>45751</v>
      </c>
      <c r="B2672" s="179" t="inlineStr">
        <is>
          <t>COMISSAO VENDA DAS TINTAS NF 1247-COMISSÃO  (100,00%);</t>
        </is>
      </c>
      <c r="C2672" s="8" t="n"/>
      <c r="D2672" s="8" t="n">
        <v>595.98</v>
      </c>
      <c r="E2672" s="8" t="n">
        <v>139024.4299999999</v>
      </c>
      <c r="F2672" s="213" t="inlineStr">
        <is>
          <t xml:space="preserve">COMISSÃO </t>
        </is>
      </c>
      <c r="G2672" s="172">
        <f>YEAR(A2672)</f>
        <v/>
      </c>
      <c r="H2672" s="214">
        <f>MONTH(A2672)</f>
        <v/>
      </c>
      <c r="I2672" s="179">
        <f>INDEX(mês[],Consolidado!H2672,2)</f>
        <v/>
      </c>
      <c r="J2672" s="179" t="inlineStr">
        <is>
          <t>ITAU</t>
        </is>
      </c>
      <c r="K2672" s="179" t="inlineStr">
        <is>
          <t>A IDEAL</t>
        </is>
      </c>
    </row>
    <row r="2673" hidden="1" s="180">
      <c r="A2673" s="17" t="n">
        <v>45751</v>
      </c>
      <c r="B2673" s="179" t="inlineStr">
        <is>
          <t>ADCONT MATRIZ-CONTABILIDADE (100,00%);</t>
        </is>
      </c>
      <c r="C2673" s="8" t="n"/>
      <c r="D2673" s="8" t="n">
        <v>3457.39</v>
      </c>
      <c r="E2673" s="8" t="n">
        <v>135567.0399999999</v>
      </c>
      <c r="F2673" s="213" t="inlineStr">
        <is>
          <t>HONORÁRIOS CONTÁBEIS</t>
        </is>
      </c>
      <c r="G2673" s="172">
        <f>YEAR(A2673)</f>
        <v/>
      </c>
      <c r="H2673" s="214">
        <f>MONTH(A2673)</f>
        <v/>
      </c>
      <c r="I2673" s="179">
        <f>INDEX(mês[],Consolidado!H2673,2)</f>
        <v/>
      </c>
      <c r="J2673" s="179" t="inlineStr">
        <is>
          <t>ITAU</t>
        </is>
      </c>
      <c r="K2673" s="179" t="inlineStr">
        <is>
          <t>A IDEAL</t>
        </is>
      </c>
    </row>
    <row r="2674" hidden="1" s="180">
      <c r="A2674" s="17" t="n">
        <v>45754</v>
      </c>
      <c r="B2674" s="179" t="inlineStr">
        <is>
          <t>R. JACY GUIMARAES 12 CS REF. 05.04 A 05.05.25-ALUGUEL ALOJAMENTO  (100,00%);</t>
        </is>
      </c>
      <c r="C2674" s="8" t="n"/>
      <c r="D2674" s="8" t="n">
        <v>1600</v>
      </c>
      <c r="E2674" s="8" t="n">
        <v>133967.0399999999</v>
      </c>
      <c r="F2674" s="213" t="inlineStr">
        <is>
          <t xml:space="preserve">ALUGUEL ALOJAMENTO </t>
        </is>
      </c>
      <c r="G2674" s="172">
        <f>YEAR(A2674)</f>
        <v/>
      </c>
      <c r="H2674" s="214">
        <f>MONTH(A2674)</f>
        <v/>
      </c>
      <c r="I2674" s="179">
        <f>INDEX(mês[],Consolidado!H2674,2)</f>
        <v/>
      </c>
      <c r="J2674" s="179" t="inlineStr">
        <is>
          <t>ITAU</t>
        </is>
      </c>
      <c r="K2674" s="179" t="inlineStr">
        <is>
          <t>A IDEAL</t>
        </is>
      </c>
    </row>
    <row r="2675" hidden="1" s="180">
      <c r="A2675" s="17" t="n">
        <v>45754</v>
      </c>
      <c r="B2675" s="179" t="inlineStr">
        <is>
          <t>R. ALFREU MARRA Nº 65-ALUGUEL ALOJAMENTO  (100,00%);</t>
        </is>
      </c>
      <c r="C2675" s="8" t="n"/>
      <c r="D2675" s="8" t="n">
        <v>4000</v>
      </c>
      <c r="E2675" s="8" t="n">
        <v>129967.0399999999</v>
      </c>
      <c r="F2675" s="213" t="inlineStr">
        <is>
          <t xml:space="preserve">ALUGUEL ALOJAMENTO </t>
        </is>
      </c>
      <c r="G2675" s="172">
        <f>YEAR(A2675)</f>
        <v/>
      </c>
      <c r="H2675" s="214">
        <f>MONTH(A2675)</f>
        <v/>
      </c>
      <c r="I2675" s="179">
        <f>INDEX(mês[],Consolidado!H2675,2)</f>
        <v/>
      </c>
      <c r="J2675" s="179" t="inlineStr">
        <is>
          <t>ITAU</t>
        </is>
      </c>
      <c r="K2675" s="179" t="inlineStr">
        <is>
          <t>A IDEAL</t>
        </is>
      </c>
    </row>
    <row r="2676" hidden="1" s="180">
      <c r="A2676" s="17" t="n">
        <v>45754</v>
      </c>
      <c r="B2676" s="179" t="inlineStr">
        <is>
          <t>PNEUS P/ ÔNIBUS SCANER-MANUTENÇÃO/PEÇAS  VEICULOS (100,00%);</t>
        </is>
      </c>
      <c r="C2676" s="8" t="n"/>
      <c r="D2676" s="8" t="n">
        <v>1125</v>
      </c>
      <c r="E2676" s="8" t="n">
        <v>128842.0399999999</v>
      </c>
      <c r="F2676" s="213" t="inlineStr">
        <is>
          <t>MANUTENÇÃO/PEÇAS  VEICULOS</t>
        </is>
      </c>
      <c r="G2676" s="172">
        <f>YEAR(A2676)</f>
        <v/>
      </c>
      <c r="H2676" s="214">
        <f>MONTH(A2676)</f>
        <v/>
      </c>
      <c r="I2676" s="179">
        <f>INDEX(mês[],Consolidado!H2676,2)</f>
        <v/>
      </c>
      <c r="J2676" s="179" t="inlineStr">
        <is>
          <t>ITAU</t>
        </is>
      </c>
      <c r="K2676" s="179" t="inlineStr">
        <is>
          <t>A IDEAL</t>
        </is>
      </c>
    </row>
    <row r="2677" hidden="1" s="180">
      <c r="A2677" s="17" t="n">
        <v>45754</v>
      </c>
      <c r="B2677" s="179" t="inlineStr">
        <is>
          <t>SERVICOS CONTABEIS-CONTABILIDADE (100,00%);</t>
        </is>
      </c>
      <c r="C2677" s="8" t="n"/>
      <c r="D2677" s="8" t="n">
        <v>2350.8</v>
      </c>
      <c r="E2677" s="8" t="n">
        <v>126491.2399999999</v>
      </c>
      <c r="F2677" s="213" t="inlineStr">
        <is>
          <t>HONORÁRIOS CONTÁBEIS</t>
        </is>
      </c>
      <c r="G2677" s="172">
        <f>YEAR(A2677)</f>
        <v/>
      </c>
      <c r="H2677" s="214">
        <f>MONTH(A2677)</f>
        <v/>
      </c>
      <c r="I2677" s="179">
        <f>INDEX(mês[],Consolidado!H2677,2)</f>
        <v/>
      </c>
      <c r="J2677" s="179" t="inlineStr">
        <is>
          <t>ITAU</t>
        </is>
      </c>
      <c r="K2677" s="179" t="inlineStr">
        <is>
          <t>A IDEAL</t>
        </is>
      </c>
    </row>
    <row r="2678" hidden="1" s="180">
      <c r="A2678" s="17" t="n">
        <v>45754</v>
      </c>
      <c r="B2678" s="179" t="inlineStr">
        <is>
          <t>SALARIO MURILO REF. 03/2025-SALARIO (100,00%);</t>
        </is>
      </c>
      <c r="C2678" s="8" t="n"/>
      <c r="D2678" s="8" t="n">
        <v>150</v>
      </c>
      <c r="E2678" s="8" t="n">
        <v>126341.2399999999</v>
      </c>
      <c r="F2678" s="213" t="inlineStr">
        <is>
          <t>SALARIO</t>
        </is>
      </c>
      <c r="G2678" s="172">
        <f>YEAR(A2678)</f>
        <v/>
      </c>
      <c r="H2678" s="214">
        <f>MONTH(A2678)</f>
        <v/>
      </c>
      <c r="I2678" s="179">
        <f>INDEX(mês[],Consolidado!H2678,2)</f>
        <v/>
      </c>
      <c r="J2678" s="179" t="inlineStr">
        <is>
          <t>ITAU</t>
        </is>
      </c>
      <c r="K2678" s="179" t="inlineStr">
        <is>
          <t>A IDEAL</t>
        </is>
      </c>
    </row>
    <row r="2679" hidden="1" s="180">
      <c r="A2679" s="17" t="n">
        <v>45754</v>
      </c>
      <c r="B2679" s="179" t="inlineStr">
        <is>
          <t>ALIMENTAÇÃO ADM-ALIMENTAÇÃO ADM (100,00%);</t>
        </is>
      </c>
      <c r="C2679" s="8" t="n"/>
      <c r="D2679" s="8" t="n">
        <v>96</v>
      </c>
      <c r="E2679" s="8" t="n">
        <v>126245.2399999999</v>
      </c>
      <c r="F2679" s="213" t="inlineStr">
        <is>
          <t>ALIMENTAÇÃO ADM</t>
        </is>
      </c>
      <c r="G2679" s="172">
        <f>YEAR(A2679)</f>
        <v/>
      </c>
      <c r="H2679" s="214">
        <f>MONTH(A2679)</f>
        <v/>
      </c>
      <c r="I2679" s="179">
        <f>INDEX(mês[],Consolidado!H2679,2)</f>
        <v/>
      </c>
      <c r="J2679" s="179" t="inlineStr">
        <is>
          <t>ITAU</t>
        </is>
      </c>
      <c r="K2679" s="179" t="inlineStr">
        <is>
          <t>A IDEAL</t>
        </is>
      </c>
    </row>
    <row r="2680" hidden="1" s="180">
      <c r="A2680" s="17" t="n">
        <v>45754</v>
      </c>
      <c r="B2680" s="179" t="inlineStr">
        <is>
          <t>HOTEL STEFANIA E JACINTO 30 DIAS-HOTEL COLABORADORES  (100,00%);</t>
        </is>
      </c>
      <c r="C2680" s="8" t="n"/>
      <c r="D2680" s="8" t="n">
        <v>1667</v>
      </c>
      <c r="E2680" s="8" t="n">
        <v>124578.2399999999</v>
      </c>
      <c r="F2680" s="213" t="inlineStr">
        <is>
          <t xml:space="preserve">HOTEL COLABORADORES </t>
        </is>
      </c>
      <c r="G2680" s="172">
        <f>YEAR(A2680)</f>
        <v/>
      </c>
      <c r="H2680" s="214">
        <f>MONTH(A2680)</f>
        <v/>
      </c>
      <c r="I2680" s="179">
        <f>INDEX(mês[],Consolidado!H2680,2)</f>
        <v/>
      </c>
      <c r="J2680" s="179" t="inlineStr">
        <is>
          <t>ITAU</t>
        </is>
      </c>
      <c r="K2680" s="179" t="inlineStr">
        <is>
          <t>A IDEAL</t>
        </is>
      </c>
    </row>
    <row r="2681" hidden="1" s="180">
      <c r="A2681" s="17" t="n">
        <v>45754</v>
      </c>
      <c r="B2681" s="179" t="inlineStr">
        <is>
          <t>ALIMENTAÇÃO 07-04 A 15-04 E REEM PASSAGEM-REFEIÇÕES COLABORADORES (74,22%)</t>
        </is>
      </c>
      <c r="C2681" s="8" t="n"/>
      <c r="D2681" s="8" t="n">
        <v>308.01</v>
      </c>
      <c r="E2681" s="8" t="n">
        <v>124270.2299999999</v>
      </c>
      <c r="F2681" s="213" t="inlineStr">
        <is>
          <t>REFEIÇÕES COLABORADORES</t>
        </is>
      </c>
      <c r="G2681" s="172">
        <f>YEAR(A2681)</f>
        <v/>
      </c>
      <c r="H2681" s="214">
        <f>MONTH(A2681)</f>
        <v/>
      </c>
      <c r="I2681" s="179">
        <f>INDEX(mês[],Consolidado!H2681,2)</f>
        <v/>
      </c>
      <c r="J2681" s="179" t="inlineStr">
        <is>
          <t>ITAU</t>
        </is>
      </c>
      <c r="K2681" s="179" t="inlineStr">
        <is>
          <t>A IDEAL</t>
        </is>
      </c>
    </row>
    <row r="2682" hidden="1" s="180">
      <c r="A2682" s="17" t="n">
        <v>45754</v>
      </c>
      <c r="B2682" s="179" t="inlineStr">
        <is>
          <t>PASSAGENS COLABORADORES (25,78%);</t>
        </is>
      </c>
      <c r="C2682" s="8" t="n"/>
      <c r="D2682" s="8" t="n">
        <v>106.99</v>
      </c>
      <c r="E2682" s="8" t="n">
        <v>124163.2399999999</v>
      </c>
      <c r="F2682" s="213" t="inlineStr">
        <is>
          <t>PASSAGENS COLABORADORES</t>
        </is>
      </c>
      <c r="G2682" s="172">
        <f>YEAR(A2682)</f>
        <v/>
      </c>
      <c r="H2682" s="214">
        <f>MONTH(A2682)</f>
        <v/>
      </c>
      <c r="I2682" s="179">
        <f>INDEX(mês[],Consolidado!H2682,2)</f>
        <v/>
      </c>
      <c r="J2682" s="179" t="inlineStr">
        <is>
          <t>ITAU</t>
        </is>
      </c>
      <c r="K2682" s="179" t="inlineStr">
        <is>
          <t>A IDEAL</t>
        </is>
      </c>
    </row>
    <row r="2683" hidden="1" s="180">
      <c r="A2683" s="17" t="n">
        <v>45754</v>
      </c>
      <c r="B2683" s="179" t="inlineStr">
        <is>
          <t>FRETE BUSCAR TINTAS MONJOLOS-FRETE TINTAS E SOLVENTE (100,00%);</t>
        </is>
      </c>
      <c r="C2683" s="8" t="n"/>
      <c r="D2683" s="8" t="n">
        <v>300</v>
      </c>
      <c r="E2683" s="8" t="n">
        <v>123863.2399999999</v>
      </c>
      <c r="F2683" s="213" t="inlineStr">
        <is>
          <t>FRETE TINTAS E SOLVENTE</t>
        </is>
      </c>
      <c r="G2683" s="172">
        <f>YEAR(A2683)</f>
        <v/>
      </c>
      <c r="H2683" s="214">
        <f>MONTH(A2683)</f>
        <v/>
      </c>
      <c r="I2683" s="179">
        <f>INDEX(mês[],Consolidado!H2683,2)</f>
        <v/>
      </c>
      <c r="J2683" s="179" t="inlineStr">
        <is>
          <t>ITAU</t>
        </is>
      </c>
      <c r="K2683" s="179" t="inlineStr">
        <is>
          <t>A IDEAL</t>
        </is>
      </c>
    </row>
    <row r="2684" hidden="1" s="180">
      <c r="A2684" s="17" t="n">
        <v>45754</v>
      </c>
      <c r="B2684" s="179" t="inlineStr">
        <is>
          <t>UNIFORMES-UNIFORMES (100,00%);</t>
        </is>
      </c>
      <c r="C2684" s="8" t="n"/>
      <c r="D2684" s="8" t="n">
        <v>258.7</v>
      </c>
      <c r="E2684" s="8" t="n">
        <v>123604.5399999999</v>
      </c>
      <c r="F2684" s="213" t="inlineStr">
        <is>
          <t>UNIFORMES</t>
        </is>
      </c>
      <c r="G2684" s="172">
        <f>YEAR(A2684)</f>
        <v/>
      </c>
      <c r="H2684" s="214">
        <f>MONTH(A2684)</f>
        <v/>
      </c>
      <c r="I2684" s="179">
        <f>INDEX(mês[],Consolidado!H2684,2)</f>
        <v/>
      </c>
      <c r="J2684" s="179" t="inlineStr">
        <is>
          <t>ITAU</t>
        </is>
      </c>
      <c r="K2684" s="179" t="inlineStr">
        <is>
          <t>A IDEAL</t>
        </is>
      </c>
    </row>
    <row r="2685" hidden="1" s="180">
      <c r="A2685" s="17" t="n">
        <v>45754</v>
      </c>
      <c r="B2685" s="179" t="inlineStr">
        <is>
          <t>SERVIÇOS DE UBER-SERVIÇO MOTOBOY / UBER  (100,00%);</t>
        </is>
      </c>
      <c r="C2685" s="8" t="n"/>
      <c r="D2685" s="8" t="n">
        <v>60</v>
      </c>
      <c r="E2685" s="8" t="n">
        <v>123544.5399999999</v>
      </c>
      <c r="F2685" s="213" t="inlineStr">
        <is>
          <t xml:space="preserve">SERVIÇO MOTOBOY / UBER </t>
        </is>
      </c>
      <c r="G2685" s="172">
        <f>YEAR(A2685)</f>
        <v/>
      </c>
      <c r="H2685" s="214">
        <f>MONTH(A2685)</f>
        <v/>
      </c>
      <c r="I2685" s="179">
        <f>INDEX(mês[],Consolidado!H2685,2)</f>
        <v/>
      </c>
      <c r="J2685" s="179" t="inlineStr">
        <is>
          <t>ITAU</t>
        </is>
      </c>
      <c r="K2685" s="179" t="inlineStr">
        <is>
          <t>A IDEAL</t>
        </is>
      </c>
    </row>
    <row r="2686" hidden="1" s="180">
      <c r="A2686" s="17" t="n">
        <v>45754</v>
      </c>
      <c r="B2686" s="179" t="inlineStr">
        <is>
          <t>TRANSFERÊNCIA ENTRE BANCOS ITAÚ X ITAÚ ANDAIMES-Transferência entre Bancos (100,00%);</t>
        </is>
      </c>
      <c r="C2686" s="8" t="n"/>
      <c r="D2686" s="8" t="n">
        <v>150000</v>
      </c>
      <c r="E2686" s="8" t="n">
        <v>-26455.46000000008</v>
      </c>
      <c r="F2686" s="213" t="inlineStr">
        <is>
          <t>Transferência Emitida</t>
        </is>
      </c>
      <c r="G2686" s="172">
        <f>YEAR(A2686)</f>
        <v/>
      </c>
      <c r="H2686" s="214">
        <f>MONTH(A2686)</f>
        <v/>
      </c>
      <c r="I2686" s="179">
        <f>INDEX(mês[],Consolidado!H2686,2)</f>
        <v/>
      </c>
      <c r="J2686" s="179" t="inlineStr">
        <is>
          <t>ITAU</t>
        </is>
      </c>
      <c r="K2686" s="179" t="inlineStr">
        <is>
          <t>A IDEAL</t>
        </is>
      </c>
    </row>
    <row r="2687" hidden="1" s="180">
      <c r="A2687" s="17" t="n">
        <v>45754</v>
      </c>
      <c r="B2687" s="179" t="inlineStr">
        <is>
          <t>EMPRESTIMO PROSPECTAR CAPITAL-Recebimento de empréstimo  (100,00%);</t>
        </is>
      </c>
      <c r="C2687" s="8" t="n">
        <v>146508.2</v>
      </c>
      <c r="E2687" s="8" t="n">
        <v>120052.7399999999</v>
      </c>
      <c r="F2687" s="213" t="inlineStr">
        <is>
          <t>Entrada por Empréstimos Bancários</t>
        </is>
      </c>
      <c r="G2687" s="172">
        <f>YEAR(A2687)</f>
        <v/>
      </c>
      <c r="H2687" s="214">
        <f>MONTH(A2687)</f>
        <v/>
      </c>
      <c r="I2687" s="179">
        <f>INDEX(mês[],Consolidado!H2687,2)</f>
        <v/>
      </c>
      <c r="J2687" s="179" t="inlineStr">
        <is>
          <t>ITAU</t>
        </is>
      </c>
      <c r="K2687" s="179" t="inlineStr">
        <is>
          <t>A IDEAL</t>
        </is>
      </c>
    </row>
    <row r="2688" hidden="1" s="180">
      <c r="A2688" s="17" t="n">
        <v>45755</v>
      </c>
      <c r="B2688" s="179" t="inlineStr">
        <is>
          <t>YASMIN APARECIDA DA SILVA-ACERTO RESCISORIOS  (100,00%);</t>
        </is>
      </c>
      <c r="C2688" s="8" t="n"/>
      <c r="D2688" s="8" t="n">
        <v>6750.67</v>
      </c>
      <c r="E2688" s="8" t="n">
        <v>113302.0699999999</v>
      </c>
      <c r="F2688" s="213" t="inlineStr">
        <is>
          <t xml:space="preserve">ACERTO RESCISORIOS </t>
        </is>
      </c>
      <c r="G2688" s="172">
        <f>YEAR(A2688)</f>
        <v/>
      </c>
      <c r="H2688" s="214">
        <f>MONTH(A2688)</f>
        <v/>
      </c>
      <c r="I2688" s="179">
        <f>INDEX(mês[],Consolidado!H2688,2)</f>
        <v/>
      </c>
      <c r="J2688" s="179" t="inlineStr">
        <is>
          <t>ITAU</t>
        </is>
      </c>
      <c r="K2688" s="179" t="inlineStr">
        <is>
          <t>A IDEAL</t>
        </is>
      </c>
    </row>
    <row r="2689" hidden="1" s="180">
      <c r="A2689" s="17" t="n">
        <v>45755</v>
      </c>
      <c r="B2689" s="179" t="inlineStr">
        <is>
          <t>VALE ALIMENTAÇÃO REF. 03/2025-VALE ALIMENTAÇÃO (100,00%);</t>
        </is>
      </c>
      <c r="C2689" s="8" t="n"/>
      <c r="D2689" s="8" t="n">
        <v>31800.22</v>
      </c>
      <c r="E2689" s="8" t="n">
        <v>81501.8499999999</v>
      </c>
      <c r="F2689" s="213" t="inlineStr">
        <is>
          <t>VALE ALIMENTAÇÃO</t>
        </is>
      </c>
      <c r="G2689" s="172">
        <f>YEAR(A2689)</f>
        <v/>
      </c>
      <c r="H2689" s="214">
        <f>MONTH(A2689)</f>
        <v/>
      </c>
      <c r="I2689" s="179">
        <f>INDEX(mês[],Consolidado!H2689,2)</f>
        <v/>
      </c>
      <c r="J2689" s="179" t="inlineStr">
        <is>
          <t>ITAU</t>
        </is>
      </c>
      <c r="K2689" s="179" t="inlineStr">
        <is>
          <t>A IDEAL</t>
        </is>
      </c>
    </row>
    <row r="2690" hidden="1" s="180">
      <c r="A2690" s="17" t="n">
        <v>45755</v>
      </c>
      <c r="B2690" s="179" t="inlineStr">
        <is>
          <t>SERGIO PIX - 006.626.551-76-FRETE TRANSPORTADORA (100,00%);</t>
        </is>
      </c>
      <c r="C2690" s="8" t="n"/>
      <c r="D2690" s="8" t="n">
        <v>800</v>
      </c>
      <c r="E2690" s="8" t="n">
        <v>80701.8499999999</v>
      </c>
      <c r="F2690" s="213" t="inlineStr">
        <is>
          <t>FRETE TRANSPORTADORA</t>
        </is>
      </c>
      <c r="G2690" s="172">
        <f>YEAR(A2690)</f>
        <v/>
      </c>
      <c r="H2690" s="214">
        <f>MONTH(A2690)</f>
        <v/>
      </c>
      <c r="I2690" s="179">
        <f>INDEX(mês[],Consolidado!H2690,2)</f>
        <v/>
      </c>
      <c r="J2690" s="179" t="inlineStr">
        <is>
          <t>ITAU</t>
        </is>
      </c>
      <c r="K2690" s="179" t="inlineStr">
        <is>
          <t>A IDEAL</t>
        </is>
      </c>
    </row>
    <row r="2691" hidden="1" s="180">
      <c r="A2691" s="17" t="n">
        <v>45755</v>
      </c>
      <c r="B2691" s="179" t="inlineStr">
        <is>
          <t>CAIXA ROTATIVO MES ABRIL A MAIO 2025-MANUTENÇÃO/PEÇAS  VEICULOS (3,72%)</t>
        </is>
      </c>
      <c r="C2691" s="8" t="n"/>
      <c r="D2691" s="8" t="n">
        <v>49.05</v>
      </c>
      <c r="E2691" s="8" t="n">
        <v>80652.7999999999</v>
      </c>
      <c r="F2691" s="213" t="inlineStr">
        <is>
          <t>MANUTENÇÃO/PEÇAS  VEICULOS</t>
        </is>
      </c>
      <c r="G2691" s="172">
        <f>YEAR(A2691)</f>
        <v/>
      </c>
      <c r="H2691" s="214">
        <f>MONTH(A2691)</f>
        <v/>
      </c>
      <c r="I2691" s="179">
        <f>INDEX(mês[],Consolidado!H2691,2)</f>
        <v/>
      </c>
      <c r="J2691" s="179" t="inlineStr">
        <is>
          <t>ITAU</t>
        </is>
      </c>
      <c r="K2691" s="179" t="inlineStr">
        <is>
          <t>A IDEAL</t>
        </is>
      </c>
    </row>
    <row r="2692" hidden="1" s="180">
      <c r="A2692" s="17" t="n">
        <v>45755</v>
      </c>
      <c r="B2692" s="174" t="inlineStr">
        <is>
          <t>REFEIÇÕES COLABORADORES (24,09%)</t>
        </is>
      </c>
      <c r="C2692" s="8" t="n"/>
      <c r="D2692" s="8" t="n">
        <v>317.69</v>
      </c>
      <c r="E2692" s="8" t="n">
        <v>80335.1099999999</v>
      </c>
      <c r="F2692" s="213" t="inlineStr">
        <is>
          <t>REFEIÇÕES COLABORADORES</t>
        </is>
      </c>
      <c r="G2692" s="172">
        <f>YEAR(A2692)</f>
        <v/>
      </c>
      <c r="H2692" s="214">
        <f>MONTH(A2692)</f>
        <v/>
      </c>
      <c r="I2692" s="179">
        <f>INDEX(mês[],Consolidado!H2692,2)</f>
        <v/>
      </c>
      <c r="J2692" s="179" t="inlineStr">
        <is>
          <t>ITAU</t>
        </is>
      </c>
      <c r="K2692" s="179" t="inlineStr">
        <is>
          <t>A IDEAL</t>
        </is>
      </c>
    </row>
    <row r="2693" hidden="1" s="180">
      <c r="A2693" s="17" t="n">
        <v>45755</v>
      </c>
      <c r="B2693" s="179" t="inlineStr">
        <is>
          <t>MATERIAIS DE LIMPEZA / HIGIENE  (67,66%)</t>
        </is>
      </c>
      <c r="C2693" s="8" t="n"/>
      <c r="D2693" s="8" t="n">
        <v>892.3</v>
      </c>
      <c r="E2693" s="8" t="n">
        <v>79442.8099999999</v>
      </c>
      <c r="F2693" s="213" t="inlineStr">
        <is>
          <t xml:space="preserve">MATERIAIS DE LIMPEZA / HIGIENE </t>
        </is>
      </c>
      <c r="G2693" s="172">
        <f>YEAR(A2693)</f>
        <v/>
      </c>
      <c r="H2693" s="214">
        <f>MONTH(A2693)</f>
        <v/>
      </c>
      <c r="I2693" s="179">
        <f>INDEX(mês[],Consolidado!H2693,2)</f>
        <v/>
      </c>
      <c r="J2693" s="179" t="inlineStr">
        <is>
          <t>ITAU</t>
        </is>
      </c>
      <c r="K2693" s="179" t="inlineStr">
        <is>
          <t>A IDEAL</t>
        </is>
      </c>
    </row>
    <row r="2694" hidden="1" s="180">
      <c r="A2694" s="17" t="n">
        <v>45755</v>
      </c>
      <c r="B2694" s="179" t="inlineStr">
        <is>
          <t>MATERIAS DE ESCRITORIO (4,53%);</t>
        </is>
      </c>
      <c r="C2694" s="8" t="n"/>
      <c r="D2694" s="8" t="n">
        <v>59.76</v>
      </c>
      <c r="E2694" s="8" t="n">
        <v>79383.0499999999</v>
      </c>
      <c r="F2694" s="213" t="inlineStr">
        <is>
          <t xml:space="preserve">MATERIAS DE ESCRITORIO / PAPELARIA </t>
        </is>
      </c>
      <c r="G2694" s="172">
        <f>YEAR(A2694)</f>
        <v/>
      </c>
      <c r="H2694" s="214">
        <f>MONTH(A2694)</f>
        <v/>
      </c>
      <c r="I2694" s="179">
        <f>INDEX(mês[],Consolidado!H2694,2)</f>
        <v/>
      </c>
      <c r="J2694" s="179" t="inlineStr">
        <is>
          <t>ITAU</t>
        </is>
      </c>
      <c r="K2694" s="179" t="inlineStr">
        <is>
          <t>A IDEAL</t>
        </is>
      </c>
    </row>
    <row r="2695" hidden="1" s="180">
      <c r="A2695" s="17" t="n">
        <v>45755</v>
      </c>
      <c r="B2695" s="179" t="inlineStr">
        <is>
          <t>CONCERTO CELULAR STEFANIA-MAQUINAS / EQUIPAMENTOS  (100,00%);</t>
        </is>
      </c>
      <c r="C2695" s="8" t="n"/>
      <c r="D2695" s="8" t="n">
        <v>210</v>
      </c>
      <c r="E2695" s="8" t="n">
        <v>79173.0499999999</v>
      </c>
      <c r="F2695" s="213" t="inlineStr">
        <is>
          <t xml:space="preserve">MAQUINAS / EQUIPAMENTOS </t>
        </is>
      </c>
      <c r="G2695" s="172">
        <f>YEAR(A2695)</f>
        <v/>
      </c>
      <c r="H2695" s="214">
        <f>MONTH(A2695)</f>
        <v/>
      </c>
      <c r="I2695" s="179">
        <f>INDEX(mês[],Consolidado!H2695,2)</f>
        <v/>
      </c>
      <c r="J2695" s="179" t="inlineStr">
        <is>
          <t>ITAU</t>
        </is>
      </c>
      <c r="K2695" s="179" t="inlineStr">
        <is>
          <t>A IDEAL</t>
        </is>
      </c>
    </row>
    <row r="2696" hidden="1" s="180">
      <c r="A2696" s="17" t="n">
        <v>45755</v>
      </c>
      <c r="B2696" s="179" t="inlineStr">
        <is>
          <t>ENCOMENDAS DA SEMANA CATALÃO-FRETE TRANSPORTADORA (100,00%);</t>
        </is>
      </c>
      <c r="C2696" s="8" t="n"/>
      <c r="D2696" s="8" t="n">
        <v>210</v>
      </c>
      <c r="E2696" s="8" t="n">
        <v>78963.0499999999</v>
      </c>
      <c r="F2696" s="213" t="inlineStr">
        <is>
          <t>FRETE TRANSPORTADORA</t>
        </is>
      </c>
      <c r="G2696" s="172">
        <f>YEAR(A2696)</f>
        <v/>
      </c>
      <c r="H2696" s="214">
        <f>MONTH(A2696)</f>
        <v/>
      </c>
      <c r="I2696" s="179">
        <f>INDEX(mês[],Consolidado!H2696,2)</f>
        <v/>
      </c>
      <c r="J2696" s="179" t="inlineStr">
        <is>
          <t>ITAU</t>
        </is>
      </c>
      <c r="K2696" s="179" t="inlineStr">
        <is>
          <t>A IDEAL</t>
        </is>
      </c>
    </row>
    <row r="2697" hidden="1" s="180">
      <c r="A2697" s="17" t="n">
        <v>45755</v>
      </c>
      <c r="B2697" s="179" t="inlineStr">
        <is>
          <t>ZEQUINHA BORDADOS - PIX 05.480.460/0001-88-UNIFORMES (100,00%);</t>
        </is>
      </c>
      <c r="C2697" s="8" t="n"/>
      <c r="D2697" s="8" t="n">
        <v>240</v>
      </c>
      <c r="E2697" s="8" t="n">
        <v>78723.0499999999</v>
      </c>
      <c r="F2697" s="213" t="inlineStr">
        <is>
          <t>UNIFORMES</t>
        </is>
      </c>
      <c r="G2697" s="172">
        <f>YEAR(A2697)</f>
        <v/>
      </c>
      <c r="H2697" s="214">
        <f>MONTH(A2697)</f>
        <v/>
      </c>
      <c r="I2697" s="179">
        <f>INDEX(mês[],Consolidado!H2697,2)</f>
        <v/>
      </c>
      <c r="J2697" s="179" t="inlineStr">
        <is>
          <t>ITAU</t>
        </is>
      </c>
      <c r="K2697" s="179" t="inlineStr">
        <is>
          <t>A IDEAL</t>
        </is>
      </c>
    </row>
    <row r="2698" hidden="1" s="180">
      <c r="A2698" s="17" t="n">
        <v>45755</v>
      </c>
      <c r="B2698" s="179" t="inlineStr">
        <is>
          <t>BETO BATERIAIS - PIX 03.638.668/0001-57-MANUTENÇÃO/PEÇAS  VEICULOS (100,00%);</t>
        </is>
      </c>
      <c r="C2698" s="8" t="n"/>
      <c r="D2698" s="8" t="n">
        <v>100</v>
      </c>
      <c r="E2698" s="8" t="n">
        <v>78623.0499999999</v>
      </c>
      <c r="F2698" s="213" t="inlineStr">
        <is>
          <t>MANUTENÇÃO/PEÇAS  VEICULOS</t>
        </is>
      </c>
      <c r="G2698" s="172">
        <f>YEAR(A2698)</f>
        <v/>
      </c>
      <c r="H2698" s="214">
        <f>MONTH(A2698)</f>
        <v/>
      </c>
      <c r="I2698" s="179">
        <f>INDEX(mês[],Consolidado!H2698,2)</f>
        <v/>
      </c>
      <c r="J2698" s="179" t="inlineStr">
        <is>
          <t>ITAU</t>
        </is>
      </c>
      <c r="K2698" s="179" t="inlineStr">
        <is>
          <t>A IDEAL</t>
        </is>
      </c>
    </row>
    <row r="2699" hidden="1" s="180">
      <c r="A2699" s="17" t="n">
        <v>45755</v>
      </c>
      <c r="B2699" s="179" t="inlineStr">
        <is>
          <t>ASA BRANCA TRANSP. - PIX 52.738.313/0001-45-FRETE TRANSPORTADORA (100,00%);</t>
        </is>
      </c>
      <c r="C2699" s="8" t="n"/>
      <c r="D2699" s="8" t="n">
        <v>80</v>
      </c>
      <c r="E2699" s="8" t="n">
        <v>78543.0499999999</v>
      </c>
      <c r="F2699" s="213" t="inlineStr">
        <is>
          <t>FRETE TRANSPORTADORA</t>
        </is>
      </c>
      <c r="G2699" s="172">
        <f>YEAR(A2699)</f>
        <v/>
      </c>
      <c r="H2699" s="214">
        <f>MONTH(A2699)</f>
        <v/>
      </c>
      <c r="I2699" s="179">
        <f>INDEX(mês[],Consolidado!H2699,2)</f>
        <v/>
      </c>
      <c r="J2699" s="179" t="inlineStr">
        <is>
          <t>ITAU</t>
        </is>
      </c>
      <c r="K2699" s="179" t="inlineStr">
        <is>
          <t>A IDEAL</t>
        </is>
      </c>
    </row>
    <row r="2700" hidden="1" s="180">
      <c r="A2700" s="17" t="n">
        <v>45755</v>
      </c>
      <c r="B2700" s="179" t="inlineStr">
        <is>
          <t>PASSAGENS COLABORADOR - JOSE NILTON-PASSAGENS COLABORADORES (100,00%);</t>
        </is>
      </c>
      <c r="C2700" s="8" t="n"/>
      <c r="D2700" s="8" t="n">
        <v>220</v>
      </c>
      <c r="E2700" s="8" t="n">
        <v>78323.0499999999</v>
      </c>
      <c r="F2700" s="213" t="inlineStr">
        <is>
          <t>PASSAGENS COLABORADORES</t>
        </is>
      </c>
      <c r="G2700" s="172">
        <f>YEAR(A2700)</f>
        <v/>
      </c>
      <c r="H2700" s="214">
        <f>MONTH(A2700)</f>
        <v/>
      </c>
      <c r="I2700" s="179">
        <f>INDEX(mês[],Consolidado!H2700,2)</f>
        <v/>
      </c>
      <c r="J2700" s="179" t="inlineStr">
        <is>
          <t>ITAU</t>
        </is>
      </c>
      <c r="K2700" s="179" t="inlineStr">
        <is>
          <t>A IDEAL</t>
        </is>
      </c>
    </row>
    <row r="2701" hidden="1" s="180">
      <c r="A2701" s="17" t="n">
        <v>45755</v>
      </c>
      <c r="B2701" s="179" t="inlineStr">
        <is>
          <t>MAT. CONSUMO - PACOTE ENFORCA GATO-MATERIAIS DE CONSUMO EM OBRAS  (100,00%);</t>
        </is>
      </c>
      <c r="C2701" s="8" t="n"/>
      <c r="D2701" s="8" t="n">
        <v>70</v>
      </c>
      <c r="E2701" s="8" t="n">
        <v>78253.0499999999</v>
      </c>
      <c r="F2701" s="213" t="inlineStr">
        <is>
          <t xml:space="preserve">MATERIAIS DE CONSUMO EM OBRAS </t>
        </is>
      </c>
      <c r="G2701" s="172">
        <f>YEAR(A2701)</f>
        <v/>
      </c>
      <c r="H2701" s="214">
        <f>MONTH(A2701)</f>
        <v/>
      </c>
      <c r="I2701" s="179">
        <f>INDEX(mês[],Consolidado!H2701,2)</f>
        <v/>
      </c>
      <c r="J2701" s="179" t="inlineStr">
        <is>
          <t>ITAU</t>
        </is>
      </c>
      <c r="K2701" s="179" t="inlineStr">
        <is>
          <t>A IDEAL</t>
        </is>
      </c>
    </row>
    <row r="2702" hidden="1" s="180">
      <c r="A2702" s="17" t="n">
        <v>45755</v>
      </c>
      <c r="B2702" s="179" t="inlineStr">
        <is>
          <t>SACOS DE LIXO-MATERIAIS DE LIMPEZA / HIGIENE  (100,00%);</t>
        </is>
      </c>
      <c r="C2702" s="8" t="n"/>
      <c r="D2702" s="8" t="n">
        <v>80</v>
      </c>
      <c r="E2702" s="8" t="n">
        <v>78173.0499999999</v>
      </c>
      <c r="F2702" s="213" t="inlineStr">
        <is>
          <t xml:space="preserve">MATERIAIS DE LIMPEZA / HIGIENE </t>
        </is>
      </c>
      <c r="G2702" s="172">
        <f>YEAR(A2702)</f>
        <v/>
      </c>
      <c r="H2702" s="214">
        <f>MONTH(A2702)</f>
        <v/>
      </c>
      <c r="I2702" s="179">
        <f>INDEX(mês[],Consolidado!H2702,2)</f>
        <v/>
      </c>
      <c r="J2702" s="179" t="inlineStr">
        <is>
          <t>ITAU</t>
        </is>
      </c>
      <c r="K2702" s="179" t="inlineStr">
        <is>
          <t>A IDEAL</t>
        </is>
      </c>
    </row>
    <row r="2703" hidden="1" s="180">
      <c r="A2703" s="17" t="n">
        <v>45755</v>
      </c>
      <c r="B2703" s="179" t="inlineStr">
        <is>
          <t>SEGURO DE VIDA GILVAN-SEGURO DE VIDA GILVAN / GENILDO (100,00%);</t>
        </is>
      </c>
      <c r="C2703" s="8" t="n"/>
      <c r="D2703" s="8" t="n">
        <v>2360.82</v>
      </c>
      <c r="E2703" s="8" t="n">
        <v>75812.22999999989</v>
      </c>
      <c r="F2703" s="213" t="inlineStr">
        <is>
          <t xml:space="preserve">SEGUROS DE VIDA </t>
        </is>
      </c>
      <c r="G2703" s="172">
        <f>YEAR(A2703)</f>
        <v/>
      </c>
      <c r="H2703" s="214">
        <f>MONTH(A2703)</f>
        <v/>
      </c>
      <c r="I2703" s="179">
        <f>INDEX(mês[],Consolidado!H2703,2)</f>
        <v/>
      </c>
      <c r="J2703" s="179" t="inlineStr">
        <is>
          <t>ITAU</t>
        </is>
      </c>
      <c r="K2703" s="179" t="inlineStr">
        <is>
          <t>A IDEAL</t>
        </is>
      </c>
    </row>
    <row r="2704" hidden="1" s="180">
      <c r="A2704" s="17" t="n">
        <v>45755</v>
      </c>
      <c r="B2704" s="179" t="inlineStr">
        <is>
          <t>SEGURO DE VIDA GENILDO-SEGURO DE VIDA GILVAN / GENILDO (100,00%);</t>
        </is>
      </c>
      <c r="C2704" s="8" t="n"/>
      <c r="D2704" s="8" t="n">
        <v>2705.04</v>
      </c>
      <c r="E2704" s="8" t="n">
        <v>73107.1899999999</v>
      </c>
      <c r="F2704" s="213" t="inlineStr">
        <is>
          <t xml:space="preserve">SEGUROS DE VIDA </t>
        </is>
      </c>
      <c r="G2704" s="172">
        <f>YEAR(A2704)</f>
        <v/>
      </c>
      <c r="H2704" s="214">
        <f>MONTH(A2704)</f>
        <v/>
      </c>
      <c r="I2704" s="179">
        <f>INDEX(mês[],Consolidado!H2704,2)</f>
        <v/>
      </c>
      <c r="J2704" s="179" t="inlineStr">
        <is>
          <t>ITAU</t>
        </is>
      </c>
      <c r="K2704" s="179" t="inlineStr">
        <is>
          <t>A IDEAL</t>
        </is>
      </c>
    </row>
    <row r="2705" hidden="1" s="180">
      <c r="A2705" s="17" t="n">
        <v>45755</v>
      </c>
      <c r="B2705" s="179" t="inlineStr">
        <is>
          <t>TRANSFERÊNCIA ENTRE BANCOS SAFRA X ITAÚ-Transferência entre Bancos (100,00%);</t>
        </is>
      </c>
      <c r="C2705" s="8" t="n"/>
      <c r="D2705" s="8" t="n">
        <v>90732.12000000001</v>
      </c>
      <c r="E2705" s="8" t="n">
        <v>-17624.93000000011</v>
      </c>
      <c r="F2705" s="213" t="inlineStr">
        <is>
          <t>Transferência Emitida</t>
        </is>
      </c>
      <c r="G2705" s="172">
        <f>YEAR(A2705)</f>
        <v/>
      </c>
      <c r="H2705" s="214">
        <f>MONTH(A2705)</f>
        <v/>
      </c>
      <c r="I2705" s="179">
        <f>INDEX(mês[],Consolidado!H2705,2)</f>
        <v/>
      </c>
      <c r="J2705" s="179" t="inlineStr">
        <is>
          <t>ITAU</t>
        </is>
      </c>
      <c r="K2705" s="179" t="inlineStr">
        <is>
          <t>A IDEAL</t>
        </is>
      </c>
    </row>
    <row r="2706" hidden="1" s="180">
      <c r="A2706" s="17" t="n">
        <v>45755</v>
      </c>
      <c r="B2706" s="179" t="inlineStr">
        <is>
          <t>MATERIAIS DE LIMPEZA E HIGIENE-MATERIAIS DE LIMPEZA / HIGIENE  (100,00%);</t>
        </is>
      </c>
      <c r="C2706" s="8" t="n"/>
      <c r="D2706" s="8" t="n">
        <v>308.5</v>
      </c>
      <c r="E2706" s="8" t="n">
        <v>-17933.43000000011</v>
      </c>
      <c r="F2706" s="213" t="inlineStr">
        <is>
          <t xml:space="preserve">MATERIAIS DE LIMPEZA / HIGIENE </t>
        </is>
      </c>
      <c r="G2706" s="172">
        <f>YEAR(A2706)</f>
        <v/>
      </c>
      <c r="H2706" s="214">
        <f>MONTH(A2706)</f>
        <v/>
      </c>
      <c r="I2706" s="179">
        <f>INDEX(mês[],Consolidado!H2706,2)</f>
        <v/>
      </c>
      <c r="J2706" s="179" t="inlineStr">
        <is>
          <t>ITAU</t>
        </is>
      </c>
      <c r="K2706" s="179" t="inlineStr">
        <is>
          <t>A IDEAL</t>
        </is>
      </c>
    </row>
    <row r="2707" hidden="1" s="180">
      <c r="A2707" s="17" t="n">
        <v>45755</v>
      </c>
      <c r="B2707" s="179" t="inlineStr">
        <is>
          <t>MUNDIAL FERRAGENS - PIX 37.662.137/0001-11-MANUTENÇÃO/PEÇAS MAQUINAS E EQUIPAMENTOS (100,00%);</t>
        </is>
      </c>
      <c r="C2707" s="8" t="n"/>
      <c r="D2707" s="8" t="n">
        <v>515</v>
      </c>
      <c r="E2707" s="8" t="n">
        <v>-18448.43000000011</v>
      </c>
      <c r="F2707" s="213" t="inlineStr">
        <is>
          <t>MANUTENÇÃO/PEÇAS MAQUINAS E EQUIPAMENTOS</t>
        </is>
      </c>
      <c r="G2707" s="172">
        <f>YEAR(A2707)</f>
        <v/>
      </c>
      <c r="H2707" s="214">
        <f>MONTH(A2707)</f>
        <v/>
      </c>
      <c r="I2707" s="179">
        <f>INDEX(mês[],Consolidado!H2707,2)</f>
        <v/>
      </c>
      <c r="J2707" s="179" t="inlineStr">
        <is>
          <t>ITAU</t>
        </is>
      </c>
      <c r="K2707" s="179" t="inlineStr">
        <is>
          <t>A IDEAL</t>
        </is>
      </c>
    </row>
    <row r="2708" hidden="1" s="180">
      <c r="A2708" s="17" t="n">
        <v>45755</v>
      </c>
      <c r="B2708" s="179" t="inlineStr">
        <is>
          <t>PAGAMENTO SALARIO EXTRAORDINARIO UBERABA-SALARIO (100,00%);</t>
        </is>
      </c>
      <c r="C2708" s="8" t="n"/>
      <c r="D2708" s="8" t="n">
        <v>570.9400000000001</v>
      </c>
      <c r="E2708" s="8" t="n">
        <v>-19019.37000000011</v>
      </c>
      <c r="F2708" s="213" t="inlineStr">
        <is>
          <t>SALARIO</t>
        </is>
      </c>
      <c r="G2708" s="172">
        <f>YEAR(A2708)</f>
        <v/>
      </c>
      <c r="H2708" s="214">
        <f>MONTH(A2708)</f>
        <v/>
      </c>
      <c r="I2708" s="179">
        <f>INDEX(mês[],Consolidado!H2708,2)</f>
        <v/>
      </c>
      <c r="J2708" s="179" t="inlineStr">
        <is>
          <t>ITAU</t>
        </is>
      </c>
      <c r="K2708" s="179" t="inlineStr">
        <is>
          <t>A IDEAL</t>
        </is>
      </c>
    </row>
    <row r="2709" hidden="1" s="180">
      <c r="A2709" s="17" t="n">
        <v>45755</v>
      </c>
      <c r="B2709" s="179" t="inlineStr">
        <is>
          <t>TRANSPORTADORA GOIÂNIA X FORTALEZA-FRETE TRANSPORTADORA (100,00%);</t>
        </is>
      </c>
      <c r="C2709" s="8" t="n"/>
      <c r="D2709" s="8" t="n">
        <v>381.15</v>
      </c>
      <c r="E2709" s="8" t="n">
        <v>-19400.52000000011</v>
      </c>
      <c r="F2709" s="213" t="inlineStr">
        <is>
          <t>FRETE TRANSPORTADORA</t>
        </is>
      </c>
      <c r="G2709" s="172">
        <f>YEAR(A2709)</f>
        <v/>
      </c>
      <c r="H2709" s="214">
        <f>MONTH(A2709)</f>
        <v/>
      </c>
      <c r="I2709" s="179">
        <f>INDEX(mês[],Consolidado!H2709,2)</f>
        <v/>
      </c>
      <c r="J2709" s="179" t="inlineStr">
        <is>
          <t>ITAU</t>
        </is>
      </c>
      <c r="K2709" s="179" t="inlineStr">
        <is>
          <t>A IDEAL</t>
        </is>
      </c>
    </row>
    <row r="2710" hidden="1" s="180">
      <c r="A2710" s="17" t="n">
        <v>45755</v>
      </c>
      <c r="B2710" s="179" t="inlineStr">
        <is>
          <t>TAR CONTR/RENOV CTA GAR-TARIFAS BANCARIAS (100,00%);</t>
        </is>
      </c>
      <c r="C2710" s="8" t="n"/>
      <c r="D2710" s="8" t="n">
        <v>36</v>
      </c>
      <c r="E2710" s="8" t="n">
        <v>-19436.52000000011</v>
      </c>
      <c r="F2710" s="213" t="inlineStr">
        <is>
          <t>TARIFAS BANCARIAS</t>
        </is>
      </c>
      <c r="G2710" s="172">
        <f>YEAR(A2710)</f>
        <v/>
      </c>
      <c r="H2710" s="214">
        <f>MONTH(A2710)</f>
        <v/>
      </c>
      <c r="I2710" s="179">
        <f>INDEX(mês[],Consolidado!H2710,2)</f>
        <v/>
      </c>
      <c r="J2710" s="179" t="inlineStr">
        <is>
          <t>ITAU</t>
        </is>
      </c>
      <c r="K2710" s="179" t="inlineStr">
        <is>
          <t>A IDEAL</t>
        </is>
      </c>
    </row>
    <row r="2711" hidden="1" s="180">
      <c r="A2711" s="17" t="n">
        <v>45756</v>
      </c>
      <c r="B2711" s="179" t="inlineStr">
        <is>
          <t>CONFECÇÃO PGR / CONFECÇÃO PCMSO E EMISSÃO ART-PROGRAMA DE SEGURANÇA DO TRABALHO  (100,00%);</t>
        </is>
      </c>
      <c r="C2711" s="8" t="n"/>
      <c r="D2711" s="8" t="n">
        <v>1270.28</v>
      </c>
      <c r="E2711" s="8" t="n">
        <v>-20706.80000000011</v>
      </c>
      <c r="F2711" s="213" t="inlineStr">
        <is>
          <t xml:space="preserve">PROGRAMA DE SEGURANÇA DO TRABALHO </t>
        </is>
      </c>
      <c r="G2711" s="172">
        <f>YEAR(A2711)</f>
        <v/>
      </c>
      <c r="H2711" s="214">
        <f>MONTH(A2711)</f>
        <v/>
      </c>
      <c r="I2711" s="179">
        <f>INDEX(mês[],Consolidado!H2711,2)</f>
        <v/>
      </c>
      <c r="J2711" s="179" t="inlineStr">
        <is>
          <t>ITAU</t>
        </is>
      </c>
      <c r="K2711" s="179" t="inlineStr">
        <is>
          <t>A IDEAL</t>
        </is>
      </c>
    </row>
    <row r="2712" hidden="1" s="180">
      <c r="A2712" s="17" t="n">
        <v>45756</v>
      </c>
      <c r="B2712" s="179" t="inlineStr">
        <is>
          <t>TREINAMENTOS NR6 EPIs e EPCs-CURSOS / TREINAMENTOS  (100,00%);</t>
        </is>
      </c>
      <c r="C2712" s="8" t="n"/>
      <c r="D2712" s="8" t="n">
        <v>3310.2</v>
      </c>
      <c r="E2712" s="8" t="n">
        <v>-24017.00000000011</v>
      </c>
      <c r="F2712" s="213" t="inlineStr">
        <is>
          <t xml:space="preserve">CURSOS / TREINAMENTOS </t>
        </is>
      </c>
      <c r="G2712" s="172">
        <f>YEAR(A2712)</f>
        <v/>
      </c>
      <c r="H2712" s="214">
        <f>MONTH(A2712)</f>
        <v/>
      </c>
      <c r="I2712" s="179">
        <f>INDEX(mês[],Consolidado!H2712,2)</f>
        <v/>
      </c>
      <c r="J2712" s="179" t="inlineStr">
        <is>
          <t>ITAU</t>
        </is>
      </c>
      <c r="K2712" s="179" t="inlineStr">
        <is>
          <t>A IDEAL</t>
        </is>
      </c>
    </row>
    <row r="2713" hidden="1" s="180">
      <c r="A2713" s="17" t="n">
        <v>45756</v>
      </c>
      <c r="B2713" s="179" t="inlineStr">
        <is>
          <t>TINTAS E SOLVENTES-TINTAS E SOLVENTES (100,00%);</t>
        </is>
      </c>
      <c r="C2713" s="8" t="n"/>
      <c r="D2713" s="8" t="n">
        <v>2036</v>
      </c>
      <c r="E2713" s="8" t="n">
        <v>-26053.00000000011</v>
      </c>
      <c r="F2713" s="213" t="inlineStr">
        <is>
          <t>TINTAS E SOLVENTES</t>
        </is>
      </c>
      <c r="G2713" s="172">
        <f>YEAR(A2713)</f>
        <v/>
      </c>
      <c r="H2713" s="214">
        <f>MONTH(A2713)</f>
        <v/>
      </c>
      <c r="I2713" s="179">
        <f>INDEX(mês[],Consolidado!H2713,2)</f>
        <v/>
      </c>
      <c r="J2713" s="179" t="inlineStr">
        <is>
          <t>ITAU</t>
        </is>
      </c>
      <c r="K2713" s="179" t="inlineStr">
        <is>
          <t>A IDEAL</t>
        </is>
      </c>
    </row>
    <row r="2714" hidden="1" s="180">
      <c r="A2714" s="17" t="n">
        <v>45756</v>
      </c>
      <c r="B2714" s="179" t="inlineStr">
        <is>
          <t>EPIS-EPIS (100,00%);</t>
        </is>
      </c>
      <c r="C2714" s="8" t="n"/>
      <c r="D2714" s="8" t="n">
        <v>1719.25</v>
      </c>
      <c r="E2714" s="8" t="n">
        <v>-27772.25000000011</v>
      </c>
      <c r="F2714" s="213" t="inlineStr">
        <is>
          <t>EPIS</t>
        </is>
      </c>
      <c r="G2714" s="172">
        <f>YEAR(A2714)</f>
        <v/>
      </c>
      <c r="H2714" s="214">
        <f>MONTH(A2714)</f>
        <v/>
      </c>
      <c r="I2714" s="179">
        <f>INDEX(mês[],Consolidado!H2714,2)</f>
        <v/>
      </c>
      <c r="J2714" s="179" t="inlineStr">
        <is>
          <t>ITAU</t>
        </is>
      </c>
      <c r="K2714" s="179" t="inlineStr">
        <is>
          <t>A IDEAL</t>
        </is>
      </c>
    </row>
    <row r="2715" hidden="1" s="180">
      <c r="A2715" s="17" t="n">
        <v>45756</v>
      </c>
      <c r="B2715" s="179" t="inlineStr">
        <is>
          <t>TINTA DEMARCACAO SERVIÇO CMOC-TINTAS E SOLVENTES (100,00%);</t>
        </is>
      </c>
      <c r="C2715" s="8" t="n"/>
      <c r="D2715" s="8" t="n">
        <v>5746.8</v>
      </c>
      <c r="E2715" s="8" t="n">
        <v>-33519.05000000011</v>
      </c>
      <c r="F2715" s="213" t="inlineStr">
        <is>
          <t>TINTAS E SOLVENTES</t>
        </is>
      </c>
      <c r="G2715" s="172">
        <f>YEAR(A2715)</f>
        <v/>
      </c>
      <c r="H2715" s="214">
        <f>MONTH(A2715)</f>
        <v/>
      </c>
      <c r="I2715" s="179">
        <f>INDEX(mês[],Consolidado!H2715,2)</f>
        <v/>
      </c>
      <c r="J2715" s="179" t="inlineStr">
        <is>
          <t>ITAU</t>
        </is>
      </c>
      <c r="K2715" s="179" t="inlineStr">
        <is>
          <t>A IDEAL</t>
        </is>
      </c>
    </row>
    <row r="2716" hidden="1" s="180">
      <c r="A2716" s="17" t="n">
        <v>45756</v>
      </c>
      <c r="B2716" s="179" t="inlineStr">
        <is>
          <t>UNIFORMES-UNIFORMES (100,00%);</t>
        </is>
      </c>
      <c r="C2716" s="8" t="n"/>
      <c r="D2716" s="8" t="n">
        <v>2886.07</v>
      </c>
      <c r="E2716" s="8" t="n">
        <v>-36405.12000000011</v>
      </c>
      <c r="F2716" s="213" t="inlineStr">
        <is>
          <t>UNIFORMES</t>
        </is>
      </c>
      <c r="G2716" s="172">
        <f>YEAR(A2716)</f>
        <v/>
      </c>
      <c r="H2716" s="214">
        <f>MONTH(A2716)</f>
        <v/>
      </c>
      <c r="I2716" s="179">
        <f>INDEX(mês[],Consolidado!H2716,2)</f>
        <v/>
      </c>
      <c r="J2716" s="179" t="inlineStr">
        <is>
          <t>ITAU</t>
        </is>
      </c>
      <c r="K2716" s="179" t="inlineStr">
        <is>
          <t>A IDEAL</t>
        </is>
      </c>
    </row>
    <row r="2717" hidden="1" s="180">
      <c r="A2717" s="17" t="n">
        <v>45756</v>
      </c>
      <c r="B2717" s="179" t="inlineStr">
        <is>
          <t>EPIS-EPIS (100,00%);</t>
        </is>
      </c>
      <c r="C2717" s="8" t="n"/>
      <c r="D2717" s="8" t="n">
        <v>2673.58</v>
      </c>
      <c r="E2717" s="8" t="n">
        <v>-39078.70000000011</v>
      </c>
      <c r="F2717" s="213" t="inlineStr">
        <is>
          <t>EPIS</t>
        </is>
      </c>
      <c r="G2717" s="172">
        <f>YEAR(A2717)</f>
        <v/>
      </c>
      <c r="H2717" s="214">
        <f>MONTH(A2717)</f>
        <v/>
      </c>
      <c r="I2717" s="179">
        <f>INDEX(mês[],Consolidado!H2717,2)</f>
        <v/>
      </c>
      <c r="J2717" s="179" t="inlineStr">
        <is>
          <t>ITAU</t>
        </is>
      </c>
      <c r="K2717" s="179" t="inlineStr">
        <is>
          <t>A IDEAL</t>
        </is>
      </c>
    </row>
    <row r="2718" hidden="1" s="180">
      <c r="A2718" s="17" t="n">
        <v>45756</v>
      </c>
      <c r="B2718" s="179" t="inlineStr">
        <is>
          <t>MATERIAIS DE CONSUMO-MATERIAIS DE CONSUMO EM OBRAS  (100,00%);</t>
        </is>
      </c>
      <c r="C2718" s="8" t="n"/>
      <c r="D2718" s="8" t="n">
        <v>577.5</v>
      </c>
      <c r="E2718" s="8" t="n">
        <v>-39656.20000000011</v>
      </c>
      <c r="F2718" s="213" t="inlineStr">
        <is>
          <t xml:space="preserve">MATERIAIS DE CONSUMO EM OBRAS </t>
        </is>
      </c>
      <c r="G2718" s="172">
        <f>YEAR(A2718)</f>
        <v/>
      </c>
      <c r="H2718" s="214">
        <f>MONTH(A2718)</f>
        <v/>
      </c>
      <c r="I2718" s="179">
        <f>INDEX(mês[],Consolidado!H2718,2)</f>
        <v/>
      </c>
      <c r="J2718" s="179" t="inlineStr">
        <is>
          <t>ITAU</t>
        </is>
      </c>
      <c r="K2718" s="179" t="inlineStr">
        <is>
          <t>A IDEAL</t>
        </is>
      </c>
    </row>
    <row r="2719" hidden="1" s="180">
      <c r="A2719" s="17" t="n">
        <v>45756</v>
      </c>
      <c r="B2719" s="179" t="inlineStr">
        <is>
          <t>TREINAMENTO NR20 E NR35-CURSOS / TREINAMENTOS  (100,00%);</t>
        </is>
      </c>
      <c r="C2719" s="8" t="n"/>
      <c r="D2719" s="8" t="n">
        <v>779.5</v>
      </c>
      <c r="E2719" s="8" t="n">
        <v>-40435.70000000011</v>
      </c>
      <c r="F2719" s="213" t="inlineStr">
        <is>
          <t xml:space="preserve">CURSOS / TREINAMENTOS </t>
        </is>
      </c>
      <c r="G2719" s="172">
        <f>YEAR(A2719)</f>
        <v/>
      </c>
      <c r="H2719" s="214">
        <f>MONTH(A2719)</f>
        <v/>
      </c>
      <c r="I2719" s="179">
        <f>INDEX(mês[],Consolidado!H2719,2)</f>
        <v/>
      </c>
      <c r="J2719" s="179" t="inlineStr">
        <is>
          <t>ITAU</t>
        </is>
      </c>
      <c r="K2719" s="179" t="inlineStr">
        <is>
          <t>A IDEAL</t>
        </is>
      </c>
    </row>
    <row r="2720" hidden="1" s="180">
      <c r="A2720" s="17" t="n">
        <v>45756</v>
      </c>
      <c r="B2720" s="179" t="inlineStr">
        <is>
          <t>MATERIAIS DE CONSUMO-MATERIAIS DE CONSUMO EM OBRAS  (100,00%);</t>
        </is>
      </c>
      <c r="C2720" s="8" t="n"/>
      <c r="D2720" s="8" t="n">
        <v>222.03</v>
      </c>
      <c r="E2720" s="8" t="n">
        <v>-40657.73000000011</v>
      </c>
      <c r="F2720" s="213" t="inlineStr">
        <is>
          <t xml:space="preserve">MATERIAIS DE CONSUMO EM OBRAS </t>
        </is>
      </c>
      <c r="G2720" s="172">
        <f>YEAR(A2720)</f>
        <v/>
      </c>
      <c r="H2720" s="214">
        <f>MONTH(A2720)</f>
        <v/>
      </c>
      <c r="I2720" s="179">
        <f>INDEX(mês[],Consolidado!H2720,2)</f>
        <v/>
      </c>
      <c r="J2720" s="179" t="inlineStr">
        <is>
          <t>ITAU</t>
        </is>
      </c>
      <c r="K2720" s="179" t="inlineStr">
        <is>
          <t>A IDEAL</t>
        </is>
      </c>
    </row>
    <row r="2721" hidden="1" s="180">
      <c r="A2721" s="17" t="n">
        <v>45756</v>
      </c>
      <c r="B2721" s="179" t="inlineStr">
        <is>
          <t>EPIS-EPIS (100,00%);</t>
        </is>
      </c>
      <c r="C2721" s="8" t="n"/>
      <c r="D2721" s="8" t="n">
        <v>207.5</v>
      </c>
      <c r="E2721" s="8" t="n">
        <v>-40865.23000000011</v>
      </c>
      <c r="F2721" s="213" t="inlineStr">
        <is>
          <t>EPIS</t>
        </is>
      </c>
      <c r="G2721" s="172">
        <f>YEAR(A2721)</f>
        <v/>
      </c>
      <c r="H2721" s="214">
        <f>MONTH(A2721)</f>
        <v/>
      </c>
      <c r="I2721" s="179">
        <f>INDEX(mês[],Consolidado!H2721,2)</f>
        <v/>
      </c>
      <c r="J2721" s="179" t="inlineStr">
        <is>
          <t>ITAU</t>
        </is>
      </c>
      <c r="K2721" s="179" t="inlineStr">
        <is>
          <t>A IDEAL</t>
        </is>
      </c>
    </row>
    <row r="2722" hidden="1" s="180">
      <c r="A2722" s="17" t="n">
        <v>45756</v>
      </c>
      <c r="B2722" s="179" t="inlineStr">
        <is>
          <t>EXTINTOR PQS 08 KG E SUPORTE DE SOLO-MAQUINAS / EQUIPAMENTOS  (100,00%);</t>
        </is>
      </c>
      <c r="C2722" s="8" t="n"/>
      <c r="D2722" s="8" t="n">
        <v>1200</v>
      </c>
      <c r="E2722" s="8" t="n">
        <v>-42065.23000000011</v>
      </c>
      <c r="F2722" s="213" t="inlineStr">
        <is>
          <t xml:space="preserve">MAQUINAS / EQUIPAMENTOS </t>
        </is>
      </c>
      <c r="G2722" s="172">
        <f>YEAR(A2722)</f>
        <v/>
      </c>
      <c r="H2722" s="214">
        <f>MONTH(A2722)</f>
        <v/>
      </c>
      <c r="I2722" s="179">
        <f>INDEX(mês[],Consolidado!H2722,2)</f>
        <v/>
      </c>
      <c r="J2722" s="179" t="inlineStr">
        <is>
          <t>ITAU</t>
        </is>
      </c>
      <c r="K2722" s="179" t="inlineStr">
        <is>
          <t>A IDEAL</t>
        </is>
      </c>
    </row>
    <row r="2723" hidden="1" s="180">
      <c r="A2723" s="17" t="n">
        <v>45756</v>
      </c>
      <c r="B2723" s="179" t="inlineStr">
        <is>
          <t>EPIS-EPIS (100,00%);</t>
        </is>
      </c>
      <c r="C2723" s="8" t="n"/>
      <c r="D2723" s="8" t="n">
        <v>126.2</v>
      </c>
      <c r="E2723" s="8" t="n">
        <v>-42191.43000000011</v>
      </c>
      <c r="F2723" s="213" t="inlineStr">
        <is>
          <t>EPIS</t>
        </is>
      </c>
      <c r="G2723" s="172">
        <f>YEAR(A2723)</f>
        <v/>
      </c>
      <c r="H2723" s="214">
        <f>MONTH(A2723)</f>
        <v/>
      </c>
      <c r="I2723" s="179">
        <f>INDEX(mês[],Consolidado!H2723,2)</f>
        <v/>
      </c>
      <c r="J2723" s="179" t="inlineStr">
        <is>
          <t>ITAU</t>
        </is>
      </c>
      <c r="K2723" s="179" t="inlineStr">
        <is>
          <t>A IDEAL</t>
        </is>
      </c>
    </row>
    <row r="2724" hidden="1" s="180">
      <c r="A2724" s="17" t="n">
        <v>45756</v>
      </c>
      <c r="B2724" s="179" t="inlineStr">
        <is>
          <t>TREINAMENTO NR6 EPIs e EPCs-CURSOS / TREINAMENTOS  (100,00%);</t>
        </is>
      </c>
      <c r="C2724" s="8" t="n"/>
      <c r="D2724" s="8" t="n">
        <v>779.5</v>
      </c>
      <c r="E2724" s="8" t="n">
        <v>-42970.93000000011</v>
      </c>
      <c r="F2724" s="213" t="inlineStr">
        <is>
          <t xml:space="preserve">CURSOS / TREINAMENTOS </t>
        </is>
      </c>
      <c r="G2724" s="172">
        <f>YEAR(A2724)</f>
        <v/>
      </c>
      <c r="H2724" s="214">
        <f>MONTH(A2724)</f>
        <v/>
      </c>
      <c r="I2724" s="179">
        <f>INDEX(mês[],Consolidado!H2724,2)</f>
        <v/>
      </c>
      <c r="J2724" s="179" t="inlineStr">
        <is>
          <t>ITAU</t>
        </is>
      </c>
      <c r="K2724" s="179" t="inlineStr">
        <is>
          <t>A IDEAL</t>
        </is>
      </c>
    </row>
    <row r="2725" hidden="1" s="180">
      <c r="A2725" s="17" t="n">
        <v>45756</v>
      </c>
      <c r="B2725" s="179" t="inlineStr">
        <is>
          <t>TREINAMENTO ATENDIMENTO PRÉ HOSPITALAR-CURSOS / TREINAMENTOS  (100,00%);</t>
        </is>
      </c>
      <c r="C2725" s="8" t="n"/>
      <c r="D2725" s="8" t="n">
        <v>74.95</v>
      </c>
      <c r="E2725" s="8" t="n">
        <v>-43045.88000000011</v>
      </c>
      <c r="F2725" s="213" t="inlineStr">
        <is>
          <t xml:space="preserve">CURSOS / TREINAMENTOS </t>
        </is>
      </c>
      <c r="G2725" s="172">
        <f>YEAR(A2725)</f>
        <v/>
      </c>
      <c r="H2725" s="214">
        <f>MONTH(A2725)</f>
        <v/>
      </c>
      <c r="I2725" s="179">
        <f>INDEX(mês[],Consolidado!H2725,2)</f>
        <v/>
      </c>
      <c r="J2725" s="179" t="inlineStr">
        <is>
          <t>ITAU</t>
        </is>
      </c>
      <c r="K2725" s="179" t="inlineStr">
        <is>
          <t>A IDEAL</t>
        </is>
      </c>
    </row>
    <row r="2726" hidden="1" s="180">
      <c r="A2726" s="17" t="n">
        <v>45756</v>
      </c>
      <c r="B2726" s="179" t="inlineStr">
        <is>
          <t>TREINAMENTO NR33-CURSOS / TREINAMENTOS  (100,00%);</t>
        </is>
      </c>
      <c r="C2726" s="8" t="n"/>
      <c r="D2726" s="8" t="n">
        <v>309.8</v>
      </c>
      <c r="E2726" s="8" t="n">
        <v>-43355.68000000011</v>
      </c>
      <c r="F2726" s="213" t="inlineStr">
        <is>
          <t xml:space="preserve">CURSOS / TREINAMENTOS </t>
        </is>
      </c>
      <c r="G2726" s="172">
        <f>YEAR(A2726)</f>
        <v/>
      </c>
      <c r="H2726" s="214">
        <f>MONTH(A2726)</f>
        <v/>
      </c>
      <c r="I2726" s="179">
        <f>INDEX(mês[],Consolidado!H2726,2)</f>
        <v/>
      </c>
      <c r="J2726" s="179" t="inlineStr">
        <is>
          <t>ITAU</t>
        </is>
      </c>
      <c r="K2726" s="179" t="inlineStr">
        <is>
          <t>A IDEAL</t>
        </is>
      </c>
    </row>
    <row r="2727" hidden="1" s="180">
      <c r="A2727" s="17" t="n">
        <v>45756</v>
      </c>
      <c r="B2727" s="179" t="inlineStr">
        <is>
          <t>EPIS-EPIS (100,00%);</t>
        </is>
      </c>
      <c r="C2727" s="8" t="n"/>
      <c r="D2727" s="8" t="n">
        <v>252</v>
      </c>
      <c r="E2727" s="8" t="n">
        <v>-43607.68000000011</v>
      </c>
      <c r="F2727" s="213" t="inlineStr">
        <is>
          <t>EPIS</t>
        </is>
      </c>
      <c r="G2727" s="172">
        <f>YEAR(A2727)</f>
        <v/>
      </c>
      <c r="H2727" s="214">
        <f>MONTH(A2727)</f>
        <v/>
      </c>
      <c r="I2727" s="179">
        <f>INDEX(mês[],Consolidado!H2727,2)</f>
        <v/>
      </c>
      <c r="J2727" s="179" t="inlineStr">
        <is>
          <t>ITAU</t>
        </is>
      </c>
      <c r="K2727" s="179" t="inlineStr">
        <is>
          <t>A IDEAL</t>
        </is>
      </c>
    </row>
    <row r="2728" hidden="1" s="180">
      <c r="A2728" s="17" t="n">
        <v>45756</v>
      </c>
      <c r="B2728" s="179" t="inlineStr">
        <is>
          <t>MATERIAIS DE CONSUMO-MATERIAIS DE CONSUMO EM OBRAS  (100,00%);</t>
        </is>
      </c>
      <c r="C2728" s="8" t="n"/>
      <c r="D2728" s="8" t="n">
        <v>741.83</v>
      </c>
      <c r="E2728" s="8" t="n">
        <v>-44349.51000000011</v>
      </c>
      <c r="F2728" s="213" t="inlineStr">
        <is>
          <t xml:space="preserve">MATERIAIS DE CONSUMO EM OBRAS </t>
        </is>
      </c>
      <c r="G2728" s="172">
        <f>YEAR(A2728)</f>
        <v/>
      </c>
      <c r="H2728" s="214">
        <f>MONTH(A2728)</f>
        <v/>
      </c>
      <c r="I2728" s="179">
        <f>INDEX(mês[],Consolidado!H2728,2)</f>
        <v/>
      </c>
      <c r="J2728" s="179" t="inlineStr">
        <is>
          <t>ITAU</t>
        </is>
      </c>
      <c r="K2728" s="179" t="inlineStr">
        <is>
          <t>A IDEAL</t>
        </is>
      </c>
    </row>
    <row r="2729" hidden="1" s="180">
      <c r="A2729" s="17" t="n">
        <v>45756</v>
      </c>
      <c r="B2729" s="179" t="inlineStr">
        <is>
          <t>TINTAS E SOLVENTES-TINTAS E SOLVENTES (100,00%);</t>
        </is>
      </c>
      <c r="C2729" s="8" t="n"/>
      <c r="D2729" s="8" t="n">
        <v>270</v>
      </c>
      <c r="E2729" s="8" t="n">
        <v>-44619.51000000011</v>
      </c>
      <c r="F2729" s="213" t="inlineStr">
        <is>
          <t>FRETE TINTAS E SOLVENTE</t>
        </is>
      </c>
      <c r="G2729" s="172">
        <f>YEAR(A2729)</f>
        <v/>
      </c>
      <c r="H2729" s="214">
        <f>MONTH(A2729)</f>
        <v/>
      </c>
      <c r="I2729" s="179">
        <f>INDEX(mês[],Consolidado!H2729,2)</f>
        <v/>
      </c>
      <c r="J2729" s="179" t="inlineStr">
        <is>
          <t>ITAU</t>
        </is>
      </c>
      <c r="K2729" s="179" t="inlineStr">
        <is>
          <t>A IDEAL</t>
        </is>
      </c>
    </row>
    <row r="2730" hidden="1" s="180">
      <c r="A2730" s="17" t="n">
        <v>45756</v>
      </c>
      <c r="B2730" s="179" t="inlineStr">
        <is>
          <t>MATERIAIS DE LIMPEZA-MATERIAIS DE LIMPEZA / HIGIENE  (100,00%);</t>
        </is>
      </c>
      <c r="C2730" s="8" t="n"/>
      <c r="D2730" s="8" t="n">
        <v>345</v>
      </c>
      <c r="E2730" s="8" t="n">
        <v>-44964.51000000011</v>
      </c>
      <c r="F2730" s="213" t="inlineStr">
        <is>
          <t xml:space="preserve">MATERIAIS DE LIMPEZA / HIGIENE </t>
        </is>
      </c>
      <c r="G2730" s="172">
        <f>YEAR(A2730)</f>
        <v/>
      </c>
      <c r="H2730" s="214">
        <f>MONTH(A2730)</f>
        <v/>
      </c>
      <c r="I2730" s="179">
        <f>INDEX(mês[],Consolidado!H2730,2)</f>
        <v/>
      </c>
      <c r="J2730" s="179" t="inlineStr">
        <is>
          <t>ITAU</t>
        </is>
      </c>
      <c r="K2730" s="179" t="inlineStr">
        <is>
          <t>A IDEAL</t>
        </is>
      </c>
    </row>
    <row r="2731" hidden="1" s="180">
      <c r="A2731" s="17" t="n">
        <v>45756</v>
      </c>
      <c r="B2731" s="179" t="inlineStr">
        <is>
          <t>MATERIAIS DE CONSUMO-MATERIAIS DE CONSUMO EM OBRAS  (100,00%);</t>
        </is>
      </c>
      <c r="C2731" s="8" t="n"/>
      <c r="D2731" s="8" t="n">
        <v>450</v>
      </c>
      <c r="E2731" s="8" t="n">
        <v>-45414.51000000011</v>
      </c>
      <c r="F2731" s="213" t="inlineStr">
        <is>
          <t xml:space="preserve">MATERIAIS DE CONSUMO EM OBRAS </t>
        </is>
      </c>
      <c r="G2731" s="172">
        <f>YEAR(A2731)</f>
        <v/>
      </c>
      <c r="H2731" s="214">
        <f>MONTH(A2731)</f>
        <v/>
      </c>
      <c r="I2731" s="179">
        <f>INDEX(mês[],Consolidado!H2731,2)</f>
        <v/>
      </c>
      <c r="J2731" s="179" t="inlineStr">
        <is>
          <t>ITAU</t>
        </is>
      </c>
      <c r="K2731" s="179" t="inlineStr">
        <is>
          <t>A IDEAL</t>
        </is>
      </c>
    </row>
    <row r="2732" hidden="1" s="180">
      <c r="A2732" s="17" t="n">
        <v>45756</v>
      </c>
      <c r="B2732" s="179" t="inlineStr">
        <is>
          <t>SISTEMA OBRA PRIMA-SISTEMA / SERVIDOR  (100,00%);</t>
        </is>
      </c>
      <c r="C2732" s="8" t="n"/>
      <c r="D2732" s="8" t="n">
        <v>750.05</v>
      </c>
      <c r="E2732" s="8" t="n">
        <v>-46164.56000000011</v>
      </c>
      <c r="F2732" s="213" t="inlineStr">
        <is>
          <t xml:space="preserve">SISTEMA / SERVIDOR </t>
        </is>
      </c>
      <c r="G2732" s="172">
        <f>YEAR(A2732)</f>
        <v/>
      </c>
      <c r="H2732" s="214">
        <f>MONTH(A2732)</f>
        <v/>
      </c>
      <c r="I2732" s="179">
        <f>INDEX(mês[],Consolidado!H2732,2)</f>
        <v/>
      </c>
      <c r="J2732" s="179" t="inlineStr">
        <is>
          <t>ITAU</t>
        </is>
      </c>
      <c r="K2732" s="179" t="inlineStr">
        <is>
          <t>A IDEAL</t>
        </is>
      </c>
    </row>
    <row r="2733" hidden="1" s="180">
      <c r="A2733" s="17" t="n">
        <v>45756</v>
      </c>
      <c r="B2733" s="179" t="inlineStr">
        <is>
          <t>EPIS-EPIS (100,00%);</t>
        </is>
      </c>
      <c r="C2733" s="8" t="n"/>
      <c r="D2733" s="8" t="n">
        <v>583.2</v>
      </c>
      <c r="E2733" s="8" t="n">
        <v>-46747.76000000011</v>
      </c>
      <c r="F2733" s="213" t="inlineStr">
        <is>
          <t>EPIS</t>
        </is>
      </c>
      <c r="G2733" s="172">
        <f>YEAR(A2733)</f>
        <v/>
      </c>
      <c r="H2733" s="214">
        <f>MONTH(A2733)</f>
        <v/>
      </c>
      <c r="I2733" s="179">
        <f>INDEX(mês[],Consolidado!H2733,2)</f>
        <v/>
      </c>
      <c r="J2733" s="179" t="inlineStr">
        <is>
          <t>ITAU</t>
        </is>
      </c>
      <c r="K2733" s="179" t="inlineStr">
        <is>
          <t>A IDEAL</t>
        </is>
      </c>
    </row>
    <row r="2734" hidden="1" s="180">
      <c r="A2734" s="17" t="n">
        <v>45756</v>
      </c>
      <c r="B2734" s="179" t="inlineStr">
        <is>
          <t>MATERIAIS DE LIMPEZA-MATERIAIS DE LIMPEZA / HIGIENE  (100,00%);</t>
        </is>
      </c>
      <c r="C2734" s="8" t="n"/>
      <c r="D2734" s="8" t="n">
        <v>315.94</v>
      </c>
      <c r="E2734" s="8" t="n">
        <v>-47063.70000000011</v>
      </c>
      <c r="F2734" s="213" t="inlineStr">
        <is>
          <t xml:space="preserve">MATERIAIS DE LIMPEZA / HIGIENE </t>
        </is>
      </c>
      <c r="G2734" s="172">
        <f>YEAR(A2734)</f>
        <v/>
      </c>
      <c r="H2734" s="214">
        <f>MONTH(A2734)</f>
        <v/>
      </c>
      <c r="I2734" s="179">
        <f>INDEX(mês[],Consolidado!H2734,2)</f>
        <v/>
      </c>
      <c r="J2734" s="179" t="inlineStr">
        <is>
          <t>ITAU</t>
        </is>
      </c>
      <c r="K2734" s="179" t="inlineStr">
        <is>
          <t>A IDEAL</t>
        </is>
      </c>
    </row>
    <row r="2735" hidden="1" s="180">
      <c r="A2735" s="17" t="n">
        <v>45756</v>
      </c>
      <c r="B2735" s="179" t="inlineStr">
        <is>
          <t>LOCAÇÃO CONTAINER REF. 05/04 A 04/05-LOCAÇÃO CONTAINER  (100,00%);</t>
        </is>
      </c>
      <c r="C2735" s="8" t="n"/>
      <c r="D2735" s="8" t="n">
        <v>900</v>
      </c>
      <c r="E2735" s="8" t="n">
        <v>-47963.70000000011</v>
      </c>
      <c r="F2735" s="213" t="inlineStr">
        <is>
          <t xml:space="preserve">LOCAÇÃO CONTAINER </t>
        </is>
      </c>
      <c r="G2735" s="172">
        <f>YEAR(A2735)</f>
        <v/>
      </c>
      <c r="H2735" s="214">
        <f>MONTH(A2735)</f>
        <v/>
      </c>
      <c r="I2735" s="179">
        <f>INDEX(mês[],Consolidado!H2735,2)</f>
        <v/>
      </c>
      <c r="J2735" s="179" t="inlineStr">
        <is>
          <t>ITAU</t>
        </is>
      </c>
      <c r="K2735" s="179" t="inlineStr">
        <is>
          <t>A IDEAL</t>
        </is>
      </c>
    </row>
    <row r="2736" hidden="1" s="180">
      <c r="A2736" s="17" t="n">
        <v>45756</v>
      </c>
      <c r="B2736" s="179" t="inlineStr">
        <is>
          <t>PLANO ODONTOLÓGICO REF. 03/2024-PLANO DE SAUDE  (100,00%);</t>
        </is>
      </c>
      <c r="C2736" s="8" t="n"/>
      <c r="D2736" s="8" t="n">
        <v>298.5</v>
      </c>
      <c r="E2736" s="8" t="n">
        <v>-48262.20000000011</v>
      </c>
      <c r="F2736" s="213" t="inlineStr">
        <is>
          <t xml:space="preserve">PLANO DE SAUDE </t>
        </is>
      </c>
      <c r="G2736" s="172">
        <f>YEAR(A2736)</f>
        <v/>
      </c>
      <c r="H2736" s="214">
        <f>MONTH(A2736)</f>
        <v/>
      </c>
      <c r="I2736" s="179">
        <f>INDEX(mês[],Consolidado!H2736,2)</f>
        <v/>
      </c>
      <c r="J2736" s="179" t="inlineStr">
        <is>
          <t>ITAU</t>
        </is>
      </c>
      <c r="K2736" s="179" t="inlineStr">
        <is>
          <t>A IDEAL</t>
        </is>
      </c>
    </row>
    <row r="2737" hidden="1" s="180">
      <c r="A2737" s="17" t="n">
        <v>45756</v>
      </c>
      <c r="B2737" s="179" t="inlineStr">
        <is>
          <t>SINDICATO-SINDICATO  (100,00%);</t>
        </is>
      </c>
      <c r="C2737" s="8" t="n"/>
      <c r="D2737" s="8" t="n">
        <v>1018.78</v>
      </c>
      <c r="E2737" s="8" t="n">
        <v>-49280.98000000011</v>
      </c>
      <c r="F2737" s="213" t="inlineStr">
        <is>
          <t xml:space="preserve">SINDICATO </t>
        </is>
      </c>
      <c r="G2737" s="172">
        <f>YEAR(A2737)</f>
        <v/>
      </c>
      <c r="H2737" s="214">
        <f>MONTH(A2737)</f>
        <v/>
      </c>
      <c r="I2737" s="179">
        <f>INDEX(mês[],Consolidado!H2737,2)</f>
        <v/>
      </c>
      <c r="J2737" s="179" t="inlineStr">
        <is>
          <t>ITAU</t>
        </is>
      </c>
      <c r="K2737" s="179" t="inlineStr">
        <is>
          <t>A IDEAL</t>
        </is>
      </c>
    </row>
    <row r="2738" hidden="1" s="180">
      <c r="A2738" s="17" t="n">
        <v>45756</v>
      </c>
      <c r="B2738" s="179" t="inlineStr">
        <is>
          <t>ISS RETIDO NA FONTE (ESPONTÂNEO)  REF. 03/2025-ISS  (100,00%);</t>
        </is>
      </c>
      <c r="C2738" s="8" t="n"/>
      <c r="D2738" s="8" t="n">
        <v>172.48</v>
      </c>
      <c r="E2738" s="8" t="n">
        <v>-49453.46000000012</v>
      </c>
      <c r="F2738" s="213" t="inlineStr">
        <is>
          <t xml:space="preserve">ISS </t>
        </is>
      </c>
      <c r="G2738" s="172">
        <f>YEAR(A2738)</f>
        <v/>
      </c>
      <c r="H2738" s="214">
        <f>MONTH(A2738)</f>
        <v/>
      </c>
      <c r="I2738" s="179">
        <f>INDEX(mês[],Consolidado!H2738,2)</f>
        <v/>
      </c>
      <c r="J2738" s="179" t="inlineStr">
        <is>
          <t>ITAU</t>
        </is>
      </c>
      <c r="K2738" s="179" t="inlineStr">
        <is>
          <t>A IDEAL</t>
        </is>
      </c>
    </row>
    <row r="2739" hidden="1" s="180">
      <c r="A2739" s="17" t="n">
        <v>45756</v>
      </c>
      <c r="B2739" s="179" t="inlineStr">
        <is>
          <t>LOCAÇÃO CONTAINERS REF. 23/02 A 23/03/25-LOCAÇÃO CONTAINER  (100,00%);</t>
        </is>
      </c>
      <c r="C2739" s="8" t="n"/>
      <c r="D2739" s="8" t="n">
        <v>1500</v>
      </c>
      <c r="E2739" s="8" t="n">
        <v>-50953.46000000012</v>
      </c>
      <c r="F2739" s="213" t="inlineStr">
        <is>
          <t xml:space="preserve">LOCAÇÃO CONTAINER </t>
        </is>
      </c>
      <c r="G2739" s="172">
        <f>YEAR(A2739)</f>
        <v/>
      </c>
      <c r="H2739" s="214">
        <f>MONTH(A2739)</f>
        <v/>
      </c>
      <c r="I2739" s="179">
        <f>INDEX(mês[],Consolidado!H2739,2)</f>
        <v/>
      </c>
      <c r="J2739" s="179" t="inlineStr">
        <is>
          <t>ITAU</t>
        </is>
      </c>
      <c r="K2739" s="179" t="inlineStr">
        <is>
          <t>A IDEAL</t>
        </is>
      </c>
    </row>
    <row r="2740" hidden="1" s="180">
      <c r="A2740" s="17" t="n">
        <v>45756</v>
      </c>
      <c r="B2740" s="179" t="inlineStr">
        <is>
          <t>EPIS-EPIS (100,00%);</t>
        </is>
      </c>
      <c r="C2740" s="8" t="n"/>
      <c r="D2740" s="8" t="n">
        <v>292.2</v>
      </c>
      <c r="E2740" s="8" t="n">
        <v>-51245.66000000011</v>
      </c>
      <c r="F2740" s="213" t="inlineStr">
        <is>
          <t>EPIS</t>
        </is>
      </c>
      <c r="G2740" s="172">
        <f>YEAR(A2740)</f>
        <v/>
      </c>
      <c r="H2740" s="214">
        <f>MONTH(A2740)</f>
        <v/>
      </c>
      <c r="I2740" s="179">
        <f>INDEX(mês[],Consolidado!H2740,2)</f>
        <v/>
      </c>
      <c r="J2740" s="179" t="inlineStr">
        <is>
          <t>ITAU</t>
        </is>
      </c>
      <c r="K2740" s="179" t="inlineStr">
        <is>
          <t>A IDEAL</t>
        </is>
      </c>
    </row>
    <row r="2741" hidden="1" s="180">
      <c r="A2741" s="17" t="n">
        <v>45756</v>
      </c>
      <c r="B2741" s="179" t="inlineStr">
        <is>
          <t>COMBUSTIVEL-COMBUSTIVEL VEICULOS (38,58%)</t>
        </is>
      </c>
      <c r="C2741" s="8" t="n"/>
      <c r="D2741" s="8" t="n">
        <v>753.72</v>
      </c>
      <c r="E2741" s="8" t="n">
        <v>-51999.38000000011</v>
      </c>
      <c r="F2741" s="213" t="inlineStr">
        <is>
          <t>COMBUSTIVEL VEICULOS</t>
        </is>
      </c>
      <c r="G2741" s="172">
        <f>YEAR(A2741)</f>
        <v/>
      </c>
      <c r="H2741" s="214">
        <f>MONTH(A2741)</f>
        <v/>
      </c>
      <c r="I2741" s="179">
        <f>INDEX(mês[],Consolidado!H2741,2)</f>
        <v/>
      </c>
      <c r="J2741" s="179" t="inlineStr">
        <is>
          <t>ITAU</t>
        </is>
      </c>
      <c r="K2741" s="179" t="inlineStr">
        <is>
          <t>A IDEAL</t>
        </is>
      </c>
    </row>
    <row r="2742" hidden="1" s="180">
      <c r="A2742" s="17" t="n">
        <v>45756</v>
      </c>
      <c r="B2742" s="179" t="inlineStr">
        <is>
          <t>COMBUSTIVEL EQUIPAMENTOS (61,42%);</t>
        </is>
      </c>
      <c r="C2742" s="8" t="n"/>
      <c r="D2742" s="8" t="n">
        <v>1199.94</v>
      </c>
      <c r="E2742" s="8" t="n">
        <v>-53199.32000000012</v>
      </c>
      <c r="F2742" s="213" t="inlineStr">
        <is>
          <t>COMBUSTIVEL EQUIPAMENTOS</t>
        </is>
      </c>
      <c r="G2742" s="172">
        <f>YEAR(A2742)</f>
        <v/>
      </c>
      <c r="H2742" s="214">
        <f>MONTH(A2742)</f>
        <v/>
      </c>
      <c r="I2742" s="179">
        <f>INDEX(mês[],Consolidado!H2742,2)</f>
        <v/>
      </c>
      <c r="J2742" s="179" t="inlineStr">
        <is>
          <t>ITAU</t>
        </is>
      </c>
      <c r="K2742" s="179" t="inlineStr">
        <is>
          <t>A IDEAL</t>
        </is>
      </c>
    </row>
    <row r="2743" hidden="1" s="180">
      <c r="A2743" s="17" t="n">
        <v>45756</v>
      </c>
      <c r="B2743" s="179" t="inlineStr">
        <is>
          <t>SABOR MINEIRO - PIX 27.585.336/0001-10-REFEIÇÕES COLABORADORES (100,00%);</t>
        </is>
      </c>
      <c r="C2743" s="8" t="n"/>
      <c r="D2743" s="8" t="n">
        <v>2415</v>
      </c>
      <c r="E2743" s="8" t="n">
        <v>-55614.32000000012</v>
      </c>
      <c r="F2743" s="213" t="inlineStr">
        <is>
          <t>REFEIÇÕES COLABORADORES</t>
        </is>
      </c>
      <c r="G2743" s="172">
        <f>YEAR(A2743)</f>
        <v/>
      </c>
      <c r="H2743" s="214">
        <f>MONTH(A2743)</f>
        <v/>
      </c>
      <c r="I2743" s="179">
        <f>INDEX(mês[],Consolidado!H2743,2)</f>
        <v/>
      </c>
      <c r="J2743" s="179" t="inlineStr">
        <is>
          <t>ITAU</t>
        </is>
      </c>
      <c r="K2743" s="179" t="inlineStr">
        <is>
          <t>A IDEAL</t>
        </is>
      </c>
    </row>
    <row r="2744" hidden="1" s="180">
      <c r="A2744" s="17" t="n">
        <v>45756</v>
      </c>
      <c r="B2744" s="179" t="inlineStr">
        <is>
          <t>LOCAÇÃO DE 02 COMPRESSORES REF. 06/03 A 05/04/25-LOCAÇÃO COMPRESSORES (100,00%);</t>
        </is>
      </c>
      <c r="C2744" s="8" t="n"/>
      <c r="D2744" s="8" t="n">
        <v>9600</v>
      </c>
      <c r="E2744" s="8" t="n">
        <v>-65214.32000000012</v>
      </c>
      <c r="F2744" s="213" t="inlineStr">
        <is>
          <t>LOCAÇÃO COMPRESSORES</t>
        </is>
      </c>
      <c r="G2744" s="172">
        <f>YEAR(A2744)</f>
        <v/>
      </c>
      <c r="H2744" s="214">
        <f>MONTH(A2744)</f>
        <v/>
      </c>
      <c r="I2744" s="179">
        <f>INDEX(mês[],Consolidado!H2744,2)</f>
        <v/>
      </c>
      <c r="J2744" s="179" t="inlineStr">
        <is>
          <t>ITAU</t>
        </is>
      </c>
      <c r="K2744" s="179" t="inlineStr">
        <is>
          <t>A IDEAL</t>
        </is>
      </c>
    </row>
    <row r="2745" hidden="1" s="180">
      <c r="A2745" s="17" t="n">
        <v>45756</v>
      </c>
      <c r="B2745" s="179" t="inlineStr">
        <is>
          <t>COMBUSTÍVEL VEÍCULOS-COMBUSTIVEL VEICULOS (100,00%);</t>
        </is>
      </c>
      <c r="C2745" s="8" t="n"/>
      <c r="D2745" s="8" t="n">
        <v>1174.44</v>
      </c>
      <c r="E2745" s="8" t="n">
        <v>-66388.76000000011</v>
      </c>
      <c r="F2745" s="213" t="inlineStr">
        <is>
          <t>COMBUSTIVEL VEICULOS</t>
        </is>
      </c>
      <c r="G2745" s="172">
        <f>YEAR(A2745)</f>
        <v/>
      </c>
      <c r="H2745" s="214">
        <f>MONTH(A2745)</f>
        <v/>
      </c>
      <c r="I2745" s="179">
        <f>INDEX(mês[],Consolidado!H2745,2)</f>
        <v/>
      </c>
      <c r="J2745" s="179" t="inlineStr">
        <is>
          <t>ITAU</t>
        </is>
      </c>
      <c r="K2745" s="179" t="inlineStr">
        <is>
          <t>A IDEAL</t>
        </is>
      </c>
    </row>
    <row r="2746" hidden="1" s="180">
      <c r="A2746" s="17" t="n">
        <v>45756</v>
      </c>
      <c r="B2746" s="179" t="inlineStr">
        <is>
          <t>INTERNET OBRA-INTERNET OBRAS  (100,00%);</t>
        </is>
      </c>
      <c r="C2746" s="8" t="n"/>
      <c r="D2746" s="8" t="n">
        <v>380</v>
      </c>
      <c r="E2746" s="8" t="n">
        <v>-66768.76000000011</v>
      </c>
      <c r="F2746" s="213" t="inlineStr">
        <is>
          <t xml:space="preserve">INTERNET OBRAS </t>
        </is>
      </c>
      <c r="G2746" s="172">
        <f>YEAR(A2746)</f>
        <v/>
      </c>
      <c r="H2746" s="214">
        <f>MONTH(A2746)</f>
        <v/>
      </c>
      <c r="I2746" s="179">
        <f>INDEX(mês[],Consolidado!H2746,2)</f>
        <v/>
      </c>
      <c r="J2746" s="179" t="inlineStr">
        <is>
          <t>ITAU</t>
        </is>
      </c>
      <c r="K2746" s="179" t="inlineStr">
        <is>
          <t>A IDEAL</t>
        </is>
      </c>
    </row>
    <row r="2747" hidden="1" s="180">
      <c r="A2747" s="17" t="n">
        <v>45756</v>
      </c>
      <c r="B2747" s="179" t="inlineStr">
        <is>
          <t>DESPESA VIAGEM GOIÂNIA X BARRO ALTO-COMBUSTIVEL VEICULOS (94,82%)</t>
        </is>
      </c>
      <c r="C2747" s="8" t="n"/>
      <c r="D2747" s="8" t="n">
        <v>609.99</v>
      </c>
      <c r="E2747" s="8" t="n">
        <v>-67378.75000000012</v>
      </c>
      <c r="F2747" s="213" t="inlineStr">
        <is>
          <t>COMBUSTIVEL VEICULOS</t>
        </is>
      </c>
      <c r="G2747" s="172">
        <f>YEAR(A2747)</f>
        <v/>
      </c>
      <c r="H2747" s="214">
        <f>MONTH(A2747)</f>
        <v/>
      </c>
      <c r="I2747" s="179">
        <f>INDEX(mês[],Consolidado!H2747,2)</f>
        <v/>
      </c>
      <c r="J2747" s="179" t="inlineStr">
        <is>
          <t>ITAU</t>
        </is>
      </c>
      <c r="K2747" s="179" t="inlineStr">
        <is>
          <t>A IDEAL</t>
        </is>
      </c>
    </row>
    <row r="2748" hidden="1" s="180">
      <c r="A2748" s="17" t="n">
        <v>45756</v>
      </c>
      <c r="B2748" s="174" t="inlineStr">
        <is>
          <t>REFEIÇÕES COLABORADORES (2,80%)</t>
        </is>
      </c>
      <c r="C2748" s="8" t="n"/>
      <c r="D2748" s="8" t="n">
        <v>18.01</v>
      </c>
      <c r="E2748" s="8" t="n">
        <v>-67396.76000000011</v>
      </c>
      <c r="F2748" s="213" t="inlineStr">
        <is>
          <t>REFEIÇÕES COLABORADORES</t>
        </is>
      </c>
      <c r="G2748" s="172">
        <f>YEAR(A2748)</f>
        <v/>
      </c>
      <c r="H2748" s="214">
        <f>MONTH(A2748)</f>
        <v/>
      </c>
      <c r="I2748" s="179">
        <f>INDEX(mês[],Consolidado!H2748,2)</f>
        <v/>
      </c>
      <c r="J2748" s="179" t="inlineStr">
        <is>
          <t>ITAU</t>
        </is>
      </c>
      <c r="K2748" s="179" t="inlineStr">
        <is>
          <t>A IDEAL</t>
        </is>
      </c>
    </row>
    <row r="2749" hidden="1" s="180">
      <c r="A2749" s="17" t="n">
        <v>45756</v>
      </c>
      <c r="B2749" s="179" t="inlineStr">
        <is>
          <t>PEDAGIOS  (2,38%);</t>
        </is>
      </c>
      <c r="C2749" s="8" t="n"/>
      <c r="D2749" s="8" t="n">
        <v>15.32</v>
      </c>
      <c r="E2749" s="8" t="n">
        <v>-67412.08000000012</v>
      </c>
      <c r="F2749" s="213" t="inlineStr">
        <is>
          <t xml:space="preserve">PEDAGIOS </t>
        </is>
      </c>
      <c r="G2749" s="172">
        <f>YEAR(A2749)</f>
        <v/>
      </c>
      <c r="H2749" s="214">
        <f>MONTH(A2749)</f>
        <v/>
      </c>
      <c r="I2749" s="179">
        <f>INDEX(mês[],Consolidado!H2749,2)</f>
        <v/>
      </c>
      <c r="J2749" s="179" t="inlineStr">
        <is>
          <t>ITAU</t>
        </is>
      </c>
      <c r="K2749" s="179" t="inlineStr">
        <is>
          <t>A IDEAL</t>
        </is>
      </c>
    </row>
    <row r="2750" hidden="1" s="180">
      <c r="A2750" s="17" t="n">
        <v>45756</v>
      </c>
      <c r="B2750" s="179" t="inlineStr">
        <is>
          <t>CONVERSOR HDMI P/ VGA-MATERIAIS DE INFORMATICA / COMPUTADOR (100,00%);</t>
        </is>
      </c>
      <c r="C2750" s="8" t="n"/>
      <c r="D2750" s="8" t="n">
        <v>40</v>
      </c>
      <c r="E2750" s="8" t="n">
        <v>-67452.08000000012</v>
      </c>
      <c r="F2750" s="213" t="inlineStr">
        <is>
          <t>MATERIAIS DE INFORMATICA / COMPUTADOR</t>
        </is>
      </c>
      <c r="G2750" s="172">
        <f>YEAR(A2750)</f>
        <v/>
      </c>
      <c r="H2750" s="214">
        <f>MONTH(A2750)</f>
        <v/>
      </c>
      <c r="I2750" s="179">
        <f>INDEX(mês[],Consolidado!H2750,2)</f>
        <v/>
      </c>
      <c r="J2750" s="179" t="inlineStr">
        <is>
          <t>ITAU</t>
        </is>
      </c>
      <c r="K2750" s="179" t="inlineStr">
        <is>
          <t>A IDEAL</t>
        </is>
      </c>
    </row>
    <row r="2751" hidden="1" s="180">
      <c r="A2751" s="17" t="n">
        <v>45756</v>
      </c>
      <c r="B2751" s="179" t="inlineStr">
        <is>
          <t>FRETE ENCOMENDA P/ MOSAIC-FRETE TRANSPORTADORA (100,00%);</t>
        </is>
      </c>
      <c r="C2751" s="8" t="n"/>
      <c r="D2751" s="8" t="n">
        <v>166.04</v>
      </c>
      <c r="E2751" s="8" t="n">
        <v>-67618.12000000011</v>
      </c>
      <c r="F2751" s="213" t="inlineStr">
        <is>
          <t>FRETE TRANSPORTADORA</t>
        </is>
      </c>
      <c r="G2751" s="172">
        <f>YEAR(A2751)</f>
        <v/>
      </c>
      <c r="H2751" s="214">
        <f>MONTH(A2751)</f>
        <v/>
      </c>
      <c r="I2751" s="179">
        <f>INDEX(mês[],Consolidado!H2751,2)</f>
        <v/>
      </c>
      <c r="J2751" s="179" t="inlineStr">
        <is>
          <t>ITAU</t>
        </is>
      </c>
      <c r="K2751" s="179" t="inlineStr">
        <is>
          <t>A IDEAL</t>
        </is>
      </c>
    </row>
    <row r="2752" hidden="1" s="180">
      <c r="A2752" s="17" t="n">
        <v>45756</v>
      </c>
      <c r="B2752" s="174" t="inlineStr">
        <is>
          <t>DESPESAS REF. 31/03 A 04/04-REFEIÇÕES COLABORADORES (31,53%)</t>
        </is>
      </c>
      <c r="C2752" s="8" t="n"/>
      <c r="D2752" s="8" t="n">
        <v>614.24</v>
      </c>
      <c r="E2752" s="8" t="n">
        <v>-68232.36000000012</v>
      </c>
      <c r="F2752" s="213" t="inlineStr">
        <is>
          <t>REFEIÇÕES COLABORADORES</t>
        </is>
      </c>
      <c r="G2752" s="172">
        <f>YEAR(A2752)</f>
        <v/>
      </c>
      <c r="H2752" s="214">
        <f>MONTH(A2752)</f>
        <v/>
      </c>
      <c r="I2752" s="179">
        <f>INDEX(mês[],Consolidado!H2752,2)</f>
        <v/>
      </c>
      <c r="J2752" s="179" t="inlineStr">
        <is>
          <t>ITAU</t>
        </is>
      </c>
      <c r="K2752" s="179" t="inlineStr">
        <is>
          <t>A IDEAL</t>
        </is>
      </c>
    </row>
    <row r="2753" hidden="1" s="180">
      <c r="A2753" s="17" t="n">
        <v>45756</v>
      </c>
      <c r="B2753" s="174" t="inlineStr">
        <is>
          <t>EPIS (3,08%)</t>
        </is>
      </c>
      <c r="C2753" s="8" t="n"/>
      <c r="D2753" s="8" t="n">
        <v>60</v>
      </c>
      <c r="E2753" s="8" t="n">
        <v>-68292.36000000012</v>
      </c>
      <c r="F2753" s="213" t="inlineStr">
        <is>
          <t>EPIS</t>
        </is>
      </c>
      <c r="G2753" s="172">
        <f>YEAR(A2753)</f>
        <v/>
      </c>
      <c r="H2753" s="214">
        <f>MONTH(A2753)</f>
        <v/>
      </c>
      <c r="I2753" s="179">
        <f>INDEX(mês[],Consolidado!H2753,2)</f>
        <v/>
      </c>
      <c r="J2753" s="179" t="inlineStr">
        <is>
          <t>ITAU</t>
        </is>
      </c>
      <c r="K2753" s="179" t="inlineStr">
        <is>
          <t>A IDEAL</t>
        </is>
      </c>
    </row>
    <row r="2754" hidden="1" s="180">
      <c r="A2754" s="17" t="n">
        <v>45756</v>
      </c>
      <c r="B2754" s="174" t="inlineStr">
        <is>
          <t>SERVIÇO MOTOBOY / UBER  (18,99%)</t>
        </is>
      </c>
      <c r="C2754" s="8" t="n"/>
      <c r="D2754" s="8" t="n">
        <v>369.95</v>
      </c>
      <c r="E2754" s="8" t="n">
        <v>-68662.31000000011</v>
      </c>
      <c r="F2754" s="213" t="inlineStr">
        <is>
          <t xml:space="preserve">SERVIÇO MOTOBOY / UBER </t>
        </is>
      </c>
      <c r="G2754" s="172">
        <f>YEAR(A2754)</f>
        <v/>
      </c>
      <c r="H2754" s="214">
        <f>MONTH(A2754)</f>
        <v/>
      </c>
      <c r="I2754" s="179">
        <f>INDEX(mês[],Consolidado!H2754,2)</f>
        <v/>
      </c>
      <c r="J2754" s="179" t="inlineStr">
        <is>
          <t>ITAU</t>
        </is>
      </c>
      <c r="K2754" s="179" t="inlineStr">
        <is>
          <t>A IDEAL</t>
        </is>
      </c>
    </row>
    <row r="2755" hidden="1" s="180">
      <c r="A2755" s="17" t="n">
        <v>45756</v>
      </c>
      <c r="B2755" s="174" t="inlineStr">
        <is>
          <t>MATERIAIS DE INFORMATICA / COMPUTADOR (23,05%)</t>
        </is>
      </c>
      <c r="C2755" s="8" t="n"/>
      <c r="D2755" s="8" t="n">
        <v>449.04</v>
      </c>
      <c r="E2755" s="8" t="n">
        <v>-69111.35000000011</v>
      </c>
      <c r="F2755" s="213" t="inlineStr">
        <is>
          <t>MATERIAIS DE INFORMATICA / COMPUTADOR</t>
        </is>
      </c>
      <c r="G2755" s="172">
        <f>YEAR(A2755)</f>
        <v/>
      </c>
      <c r="H2755" s="214">
        <f>MONTH(A2755)</f>
        <v/>
      </c>
      <c r="I2755" s="179">
        <f>INDEX(mês[],Consolidado!H2755,2)</f>
        <v/>
      </c>
      <c r="J2755" s="179" t="inlineStr">
        <is>
          <t>ITAU</t>
        </is>
      </c>
      <c r="K2755" s="179" t="inlineStr">
        <is>
          <t>A IDEAL</t>
        </is>
      </c>
    </row>
    <row r="2756" hidden="1" s="180">
      <c r="A2756" s="17" t="n">
        <v>45756</v>
      </c>
      <c r="B2756" s="174" t="inlineStr">
        <is>
          <t>SERVIÇO PLOTAGEM / ADESIVO / PLACAS / CRACHAS  (19,61%)</t>
        </is>
      </c>
      <c r="C2756" s="8" t="n"/>
      <c r="D2756" s="8" t="n">
        <v>382.03</v>
      </c>
      <c r="E2756" s="8" t="n">
        <v>-69493.38000000011</v>
      </c>
      <c r="F2756" s="213" t="inlineStr">
        <is>
          <t xml:space="preserve">SERVIÇO PLOTAGEM / ADESIVO / PLACAS / CRACHAS </t>
        </is>
      </c>
      <c r="G2756" s="172">
        <f>YEAR(A2756)</f>
        <v/>
      </c>
      <c r="H2756" s="214">
        <f>MONTH(A2756)</f>
        <v/>
      </c>
      <c r="I2756" s="179">
        <f>INDEX(mês[],Consolidado!H2756,2)</f>
        <v/>
      </c>
      <c r="J2756" s="179" t="inlineStr">
        <is>
          <t>ITAU</t>
        </is>
      </c>
      <c r="K2756" s="179" t="inlineStr">
        <is>
          <t>A IDEAL</t>
        </is>
      </c>
    </row>
    <row r="2757" hidden="1" s="180">
      <c r="A2757" s="17" t="n">
        <v>45756</v>
      </c>
      <c r="B2757" s="174" t="inlineStr">
        <is>
          <t>MATERIAIS DE CONSUMO EM OBRAS  (3,75%);</t>
        </is>
      </c>
      <c r="C2757" s="8" t="n"/>
      <c r="D2757" s="8" t="n">
        <v>72.88</v>
      </c>
      <c r="E2757" s="8" t="n">
        <v>-69566.26000000011</v>
      </c>
      <c r="F2757" s="213" t="inlineStr">
        <is>
          <t xml:space="preserve">MATERIAIS DE CONSUMO EM OBRAS </t>
        </is>
      </c>
      <c r="G2757" s="172">
        <f>YEAR(A2757)</f>
        <v/>
      </c>
      <c r="H2757" s="214">
        <f>MONTH(A2757)</f>
        <v/>
      </c>
      <c r="I2757" s="179">
        <f>INDEX(mês[],Consolidado!H2757,2)</f>
        <v/>
      </c>
      <c r="J2757" s="179" t="inlineStr">
        <is>
          <t>ITAU</t>
        </is>
      </c>
      <c r="K2757" s="179" t="inlineStr">
        <is>
          <t>A IDEAL</t>
        </is>
      </c>
    </row>
    <row r="2758" hidden="1" s="180">
      <c r="A2758" s="17" t="n">
        <v>45756</v>
      </c>
      <c r="B2758" s="179" t="inlineStr">
        <is>
          <t>JK FARDAMENTOS 32.510.826/0001-97-UNIFORMES (100,00%);</t>
        </is>
      </c>
      <c r="C2758" s="8" t="n"/>
      <c r="D2758" s="8" t="n">
        <v>3120</v>
      </c>
      <c r="E2758" s="8" t="n">
        <v>-72686.26000000011</v>
      </c>
      <c r="F2758" s="213" t="inlineStr">
        <is>
          <t>UNIFORMES</t>
        </is>
      </c>
      <c r="G2758" s="172">
        <f>YEAR(A2758)</f>
        <v/>
      </c>
      <c r="H2758" s="214">
        <f>MONTH(A2758)</f>
        <v/>
      </c>
      <c r="I2758" s="179">
        <f>INDEX(mês[],Consolidado!H2758,2)</f>
        <v/>
      </c>
      <c r="J2758" s="179" t="inlineStr">
        <is>
          <t>ITAU</t>
        </is>
      </c>
      <c r="K2758" s="179" t="inlineStr">
        <is>
          <t>A IDEAL</t>
        </is>
      </c>
    </row>
    <row r="2759" hidden="1" s="180">
      <c r="A2759" s="17" t="n">
        <v>45756</v>
      </c>
      <c r="B2759" s="179" t="inlineStr">
        <is>
          <t>HOSPEDAGEM DE SITE / E-MAIL-SISTEMA / SERVIDOR  (100,00%);</t>
        </is>
      </c>
      <c r="C2759" s="8" t="n"/>
      <c r="D2759" s="8" t="n">
        <v>506.1</v>
      </c>
      <c r="E2759" s="8" t="n">
        <v>-73192.36000000012</v>
      </c>
      <c r="F2759" s="213" t="inlineStr">
        <is>
          <t xml:space="preserve">SISTEMA / SERVIDOR </t>
        </is>
      </c>
      <c r="G2759" s="172">
        <f>YEAR(A2759)</f>
        <v/>
      </c>
      <c r="H2759" s="214">
        <f>MONTH(A2759)</f>
        <v/>
      </c>
      <c r="I2759" s="179">
        <f>INDEX(mês[],Consolidado!H2759,2)</f>
        <v/>
      </c>
      <c r="J2759" s="179" t="inlineStr">
        <is>
          <t>ITAU</t>
        </is>
      </c>
      <c r="K2759" s="179" t="inlineStr">
        <is>
          <t>A IDEAL</t>
        </is>
      </c>
    </row>
    <row r="2760" hidden="1" s="180">
      <c r="A2760" s="17" t="n">
        <v>45756</v>
      </c>
      <c r="B2760" s="179" t="inlineStr">
        <is>
          <t>GLEIBER TORRES DE MORAES - PIX gleibertorres@gmail.com-EXAMES  (100,00%);</t>
        </is>
      </c>
      <c r="C2760" s="8" t="n"/>
      <c r="D2760" s="8" t="n">
        <v>30</v>
      </c>
      <c r="E2760" s="8" t="n">
        <v>-73222.36000000012</v>
      </c>
      <c r="F2760" s="213" t="inlineStr">
        <is>
          <t>EXAMES MÉDICOS</t>
        </is>
      </c>
      <c r="G2760" s="172">
        <f>YEAR(A2760)</f>
        <v/>
      </c>
      <c r="H2760" s="214">
        <f>MONTH(A2760)</f>
        <v/>
      </c>
      <c r="I2760" s="179">
        <f>INDEX(mês[],Consolidado!H2760,2)</f>
        <v/>
      </c>
      <c r="J2760" s="179" t="inlineStr">
        <is>
          <t>ITAU</t>
        </is>
      </c>
      <c r="K2760" s="179" t="inlineStr">
        <is>
          <t>A IDEAL</t>
        </is>
      </c>
    </row>
    <row r="2761" hidden="1" s="180">
      <c r="A2761" s="17" t="n">
        <v>45756</v>
      </c>
      <c r="B2761" s="174" t="inlineStr">
        <is>
          <t>DESPESA VIAGEM VALDMAR EUROCHEM X MONJOLOS-MANUTENÇÃO/PEÇAS  VEICULOS (13,57%)</t>
        </is>
      </c>
      <c r="C2761" s="8" t="n"/>
      <c r="D2761" s="8" t="n">
        <v>200.01</v>
      </c>
      <c r="E2761" s="8" t="n">
        <v>-73422.37000000011</v>
      </c>
      <c r="F2761" s="213" t="inlineStr">
        <is>
          <t>MANUTENÇÃO/PEÇAS  VEICULOS</t>
        </is>
      </c>
      <c r="G2761" s="172">
        <f>YEAR(A2761)</f>
        <v/>
      </c>
      <c r="H2761" s="214">
        <f>MONTH(A2761)</f>
        <v/>
      </c>
      <c r="I2761" s="179">
        <f>INDEX(mês[],Consolidado!H2761,2)</f>
        <v/>
      </c>
      <c r="J2761" s="179" t="inlineStr">
        <is>
          <t>ITAU</t>
        </is>
      </c>
      <c r="K2761" s="179" t="inlineStr">
        <is>
          <t>A IDEAL</t>
        </is>
      </c>
    </row>
    <row r="2762" hidden="1" s="180">
      <c r="A2762" s="17" t="n">
        <v>45756</v>
      </c>
      <c r="B2762" s="174" t="inlineStr">
        <is>
          <t>COMBUSTIVEL VEICULOS (40,71%)</t>
        </is>
      </c>
      <c r="C2762" s="8" t="n"/>
      <c r="D2762" s="8" t="n">
        <v>600.04</v>
      </c>
      <c r="E2762" s="8" t="n">
        <v>-74022.41000000011</v>
      </c>
      <c r="F2762" s="213" t="inlineStr">
        <is>
          <t>COMBUSTIVEL VEICULOS</t>
        </is>
      </c>
      <c r="G2762" s="172">
        <f>YEAR(A2762)</f>
        <v/>
      </c>
      <c r="H2762" s="214">
        <f>MONTH(A2762)</f>
        <v/>
      </c>
      <c r="I2762" s="179">
        <f>INDEX(mês[],Consolidado!H2762,2)</f>
        <v/>
      </c>
      <c r="J2762" s="179" t="inlineStr">
        <is>
          <t>ITAU</t>
        </is>
      </c>
      <c r="K2762" s="179" t="inlineStr">
        <is>
          <t>A IDEAL</t>
        </is>
      </c>
    </row>
    <row r="2763" hidden="1" s="180">
      <c r="A2763" s="17" t="n">
        <v>45756</v>
      </c>
      <c r="B2763" s="174" t="inlineStr">
        <is>
          <t>HOTEL COLABORADORES  (13,57%)</t>
        </is>
      </c>
      <c r="C2763" s="8" t="n"/>
      <c r="D2763" s="8" t="n">
        <v>200.01</v>
      </c>
      <c r="E2763" s="8" t="n">
        <v>-74222.4200000001</v>
      </c>
      <c r="F2763" s="213" t="inlineStr">
        <is>
          <t xml:space="preserve">HOTEL COLABORADORES </t>
        </is>
      </c>
      <c r="G2763" s="172">
        <f>YEAR(A2763)</f>
        <v/>
      </c>
      <c r="H2763" s="214">
        <f>MONTH(A2763)</f>
        <v/>
      </c>
      <c r="I2763" s="179">
        <f>INDEX(mês[],Consolidado!H2763,2)</f>
        <v/>
      </c>
      <c r="J2763" s="179" t="inlineStr">
        <is>
          <t>ITAU</t>
        </is>
      </c>
      <c r="K2763" s="179" t="inlineStr">
        <is>
          <t>A IDEAL</t>
        </is>
      </c>
    </row>
    <row r="2764" hidden="1" s="180">
      <c r="A2764" s="17" t="n">
        <v>45756</v>
      </c>
      <c r="B2764" s="174" t="inlineStr">
        <is>
          <t>REFEIÇÕES COLABORADORES (13,57%</t>
        </is>
      </c>
      <c r="C2764" s="8" t="n"/>
      <c r="D2764" s="8" t="n">
        <v>200.01</v>
      </c>
      <c r="E2764" s="8" t="n">
        <v>-74422.43000000009</v>
      </c>
      <c r="F2764" s="213" t="inlineStr">
        <is>
          <t>REFEIÇÕES COLABORADORES</t>
        </is>
      </c>
      <c r="G2764" s="172">
        <f>YEAR(A2764)</f>
        <v/>
      </c>
      <c r="H2764" s="214">
        <f>MONTH(A2764)</f>
        <v/>
      </c>
      <c r="I2764" s="179">
        <f>INDEX(mês[],Consolidado!H2764,2)</f>
        <v/>
      </c>
      <c r="J2764" s="179" t="inlineStr">
        <is>
          <t>ITAU</t>
        </is>
      </c>
      <c r="K2764" s="179" t="inlineStr">
        <is>
          <t>A IDEAL</t>
        </is>
      </c>
    </row>
    <row r="2765" hidden="1" s="180">
      <c r="A2765" s="17" t="n">
        <v>45756</v>
      </c>
      <c r="B2765" s="174" t="inlineStr">
        <is>
          <t>PEDAGIOS  (18,59%);</t>
        </is>
      </c>
      <c r="C2765" s="8" t="n"/>
      <c r="D2765" s="8" t="n">
        <v>273.87</v>
      </c>
      <c r="E2765" s="8" t="n">
        <v>-74696.30000000009</v>
      </c>
      <c r="F2765" s="213" t="inlineStr">
        <is>
          <t xml:space="preserve">PEDAGIOS </t>
        </is>
      </c>
      <c r="G2765" s="172">
        <f>YEAR(A2765)</f>
        <v/>
      </c>
      <c r="H2765" s="214">
        <f>MONTH(A2765)</f>
        <v/>
      </c>
      <c r="I2765" s="179">
        <f>INDEX(mês[],Consolidado!H2765,2)</f>
        <v/>
      </c>
      <c r="J2765" s="179" t="inlineStr">
        <is>
          <t>ITAU</t>
        </is>
      </c>
      <c r="K2765" s="179" t="inlineStr">
        <is>
          <t>A IDEAL</t>
        </is>
      </c>
    </row>
    <row r="2766" hidden="1" s="180">
      <c r="A2766" s="17" t="n">
        <v>45756</v>
      </c>
      <c r="B2766" s="179" t="inlineStr">
        <is>
          <t>COMBUSTIVEL-COMBUSTIVEL VEICULOS (100,00%);</t>
        </is>
      </c>
      <c r="C2766" s="8" t="n"/>
      <c r="D2766" s="8" t="n">
        <v>50</v>
      </c>
      <c r="E2766" s="8" t="n">
        <v>-74746.30000000009</v>
      </c>
      <c r="F2766" s="213" t="inlineStr">
        <is>
          <t>COMBUSTIVEL VEICULOS</t>
        </is>
      </c>
      <c r="G2766" s="172">
        <f>YEAR(A2766)</f>
        <v/>
      </c>
      <c r="H2766" s="214">
        <f>MONTH(A2766)</f>
        <v/>
      </c>
      <c r="I2766" s="179">
        <f>INDEX(mês[],Consolidado!H2766,2)</f>
        <v/>
      </c>
      <c r="J2766" s="179" t="inlineStr">
        <is>
          <t>ITAU</t>
        </is>
      </c>
      <c r="K2766" s="179" t="inlineStr">
        <is>
          <t>A IDEAL</t>
        </is>
      </c>
    </row>
    <row r="2767" hidden="1" s="180">
      <c r="A2767" s="17" t="n">
        <v>45756</v>
      </c>
      <c r="B2767" s="179" t="inlineStr">
        <is>
          <t>06 UND ANTI EMBACANTE-EPIS (100,00%);</t>
        </is>
      </c>
      <c r="C2767" s="8" t="n"/>
      <c r="D2767" s="8" t="n">
        <v>169.84</v>
      </c>
      <c r="E2767" s="8" t="n">
        <v>-74916.14000000012</v>
      </c>
      <c r="F2767" s="213" t="inlineStr">
        <is>
          <t>EPIS</t>
        </is>
      </c>
      <c r="G2767" s="172">
        <f>YEAR(A2767)</f>
        <v/>
      </c>
      <c r="H2767" s="214">
        <f>MONTH(A2767)</f>
        <v/>
      </c>
      <c r="I2767" s="179">
        <f>INDEX(mês[],Consolidado!H2767,2)</f>
        <v/>
      </c>
      <c r="J2767" s="179" t="inlineStr">
        <is>
          <t>ITAU</t>
        </is>
      </c>
      <c r="K2767" s="179" t="inlineStr">
        <is>
          <t>A IDEAL</t>
        </is>
      </c>
    </row>
    <row r="2768" hidden="1" s="180">
      <c r="A2768" s="17" t="n">
        <v>45756</v>
      </c>
      <c r="B2768" s="179" t="inlineStr">
        <is>
          <t>UNIMED GILVAN MÊS 03/2025-PLANO DE SAUDE GILVAN / GENILDO (100,00%);</t>
        </is>
      </c>
      <c r="C2768" s="8" t="n"/>
      <c r="D2768" s="8" t="n">
        <v>2613.44</v>
      </c>
      <c r="E2768" s="8" t="n">
        <v>-77529.58000000012</v>
      </c>
      <c r="F2768" s="213" t="inlineStr">
        <is>
          <t xml:space="preserve">PLANO DE SAUDE </t>
        </is>
      </c>
      <c r="G2768" s="172">
        <f>YEAR(A2768)</f>
        <v/>
      </c>
      <c r="H2768" s="214">
        <f>MONTH(A2768)</f>
        <v/>
      </c>
      <c r="I2768" s="179">
        <f>INDEX(mês[],Consolidado!H2768,2)</f>
        <v/>
      </c>
      <c r="J2768" s="179" t="inlineStr">
        <is>
          <t>ITAU</t>
        </is>
      </c>
      <c r="K2768" s="179" t="inlineStr">
        <is>
          <t>A IDEAL</t>
        </is>
      </c>
    </row>
    <row r="2769" hidden="1" s="180">
      <c r="A2769" s="17" t="n">
        <v>45756</v>
      </c>
      <c r="B2769" s="179" t="inlineStr">
        <is>
          <t>UNIMED GENILDO MÊS 03/2025-PLANO DE SAUDE GILVAN / GENILDO (100,00%);</t>
        </is>
      </c>
      <c r="C2769" s="8" t="n"/>
      <c r="D2769" s="8" t="n">
        <v>3167.07</v>
      </c>
      <c r="E2769" s="8" t="n">
        <v>-80696.65000000013</v>
      </c>
      <c r="F2769" s="213" t="inlineStr">
        <is>
          <t xml:space="preserve">PLANO DE SAUDE </t>
        </is>
      </c>
      <c r="G2769" s="172">
        <f>YEAR(A2769)</f>
        <v/>
      </c>
      <c r="H2769" s="214">
        <f>MONTH(A2769)</f>
        <v/>
      </c>
      <c r="I2769" s="179">
        <f>INDEX(mês[],Consolidado!H2769,2)</f>
        <v/>
      </c>
      <c r="J2769" s="179" t="inlineStr">
        <is>
          <t>ITAU</t>
        </is>
      </c>
      <c r="K2769" s="179" t="inlineStr">
        <is>
          <t>A IDEAL</t>
        </is>
      </c>
    </row>
    <row r="2770" hidden="1" s="180">
      <c r="A2770" s="17" t="n">
        <v>45756</v>
      </c>
      <c r="B2770" s="179" t="inlineStr">
        <is>
          <t>MATERIAIS DE CONSTRUÇÃO-MATERIAIS DE CONSUMO EM OBRAS  (100,00%);</t>
        </is>
      </c>
      <c r="C2770" s="8" t="n"/>
      <c r="D2770" s="8" t="n">
        <v>204</v>
      </c>
      <c r="E2770" s="8" t="n">
        <v>-80900.65000000013</v>
      </c>
      <c r="F2770" s="213" t="inlineStr">
        <is>
          <t xml:space="preserve">MATERIAIS DE CONSUMO EM OBRAS </t>
        </is>
      </c>
      <c r="G2770" s="172">
        <f>YEAR(A2770)</f>
        <v/>
      </c>
      <c r="H2770" s="214">
        <f>MONTH(A2770)</f>
        <v/>
      </c>
      <c r="I2770" s="179">
        <f>INDEX(mês[],Consolidado!H2770,2)</f>
        <v/>
      </c>
      <c r="J2770" s="179" t="inlineStr">
        <is>
          <t>ITAU</t>
        </is>
      </c>
      <c r="K2770" s="179" t="inlineStr">
        <is>
          <t>A IDEAL</t>
        </is>
      </c>
    </row>
    <row r="2771" hidden="1" s="180">
      <c r="A2771" s="17" t="n">
        <v>45756</v>
      </c>
      <c r="B2771" s="179" t="inlineStr">
        <is>
          <t>YASMIN APARECIDA DA SILVA-FGTS FUNCIONARIOS  (100,00%);</t>
        </is>
      </c>
      <c r="C2771" s="8" t="n"/>
      <c r="D2771" s="8" t="n">
        <v>308.5</v>
      </c>
      <c r="E2771" s="8" t="n">
        <v>-81209.15000000013</v>
      </c>
      <c r="F2771" s="213" t="inlineStr">
        <is>
          <t xml:space="preserve">FGTS FUNCIONARIOS </t>
        </is>
      </c>
      <c r="G2771" s="172">
        <f>YEAR(A2771)</f>
        <v/>
      </c>
      <c r="H2771" s="214">
        <f>MONTH(A2771)</f>
        <v/>
      </c>
      <c r="I2771" s="179">
        <f>INDEX(mês[],Consolidado!H2771,2)</f>
        <v/>
      </c>
      <c r="J2771" s="179" t="inlineStr">
        <is>
          <t>ITAU</t>
        </is>
      </c>
      <c r="K2771" s="179" t="inlineStr">
        <is>
          <t>A IDEAL</t>
        </is>
      </c>
    </row>
    <row r="2772" hidden="1" s="180">
      <c r="A2772" s="17" t="n">
        <v>45756</v>
      </c>
      <c r="B2772" s="179" t="inlineStr">
        <is>
          <t>DESPESA DE VIAGEM REF. SEMANA 07/04 A 11/04-REFEIÇÕES COLABORADORES (100,00%);</t>
        </is>
      </c>
      <c r="C2772" s="8" t="n"/>
      <c r="D2772" s="8" t="n">
        <v>2780</v>
      </c>
      <c r="E2772" s="8" t="n">
        <v>-83989.15000000013</v>
      </c>
      <c r="F2772" s="213" t="inlineStr">
        <is>
          <t>REFEIÇÕES COLABORADORES</t>
        </is>
      </c>
      <c r="G2772" s="172">
        <f>YEAR(A2772)</f>
        <v/>
      </c>
      <c r="H2772" s="214">
        <f>MONTH(A2772)</f>
        <v/>
      </c>
      <c r="I2772" s="179">
        <f>INDEX(mês[],Consolidado!H2772,2)</f>
        <v/>
      </c>
      <c r="J2772" s="179" t="inlineStr">
        <is>
          <t>ITAU</t>
        </is>
      </c>
      <c r="K2772" s="179" t="inlineStr">
        <is>
          <t>A IDEAL</t>
        </is>
      </c>
    </row>
    <row r="2773" hidden="1" s="180">
      <c r="A2773" s="17" t="n">
        <v>45756</v>
      </c>
      <c r="B2773" s="179" t="inlineStr">
        <is>
          <t>FRETE VENDA DE MATERIAIS REF. 03 OBRAS-FRETE MATERIAIS E EQUIPAMENTOS (100,00%);</t>
        </is>
      </c>
      <c r="C2773" s="8" t="n"/>
      <c r="D2773" s="8" t="n">
        <v>2250</v>
      </c>
      <c r="E2773" s="8" t="n">
        <v>-86239.15000000013</v>
      </c>
      <c r="F2773" s="213" t="inlineStr">
        <is>
          <t>FRETE MATERIAIS E EQUIPAMENTOS</t>
        </is>
      </c>
      <c r="G2773" s="172">
        <f>YEAR(A2773)</f>
        <v/>
      </c>
      <c r="H2773" s="214">
        <f>MONTH(A2773)</f>
        <v/>
      </c>
      <c r="I2773" s="179">
        <f>INDEX(mês[],Consolidado!H2773,2)</f>
        <v/>
      </c>
      <c r="J2773" s="179" t="inlineStr">
        <is>
          <t>ITAU</t>
        </is>
      </c>
      <c r="K2773" s="179" t="inlineStr">
        <is>
          <t>A IDEAL</t>
        </is>
      </c>
    </row>
    <row r="2774" hidden="1" s="180">
      <c r="A2774" s="17" t="n">
        <v>45756</v>
      </c>
      <c r="B2774" s="179" t="inlineStr">
        <is>
          <t>PASSAGENS COLABORADORES 07/04 A 11/04-PASSAGENS COLABORADORES (100,00%);</t>
        </is>
      </c>
      <c r="C2774" s="8" t="n"/>
      <c r="D2774" s="8" t="n">
        <v>7874.53</v>
      </c>
      <c r="E2774" s="8" t="n">
        <v>-94113.68000000012</v>
      </c>
      <c r="F2774" s="213" t="inlineStr">
        <is>
          <t>PASSAGENS COLABORADORES</t>
        </is>
      </c>
      <c r="G2774" s="172">
        <f>YEAR(A2774)</f>
        <v/>
      </c>
      <c r="H2774" s="214">
        <f>MONTH(A2774)</f>
        <v/>
      </c>
      <c r="I2774" s="179">
        <f>INDEX(mês[],Consolidado!H2774,2)</f>
        <v/>
      </c>
      <c r="J2774" s="179" t="inlineStr">
        <is>
          <t>ITAU</t>
        </is>
      </c>
      <c r="K2774" s="179" t="inlineStr">
        <is>
          <t>A IDEAL</t>
        </is>
      </c>
    </row>
    <row r="2775" hidden="1" s="180">
      <c r="A2775" s="17" t="n">
        <v>45756</v>
      </c>
      <c r="B2775" s="179" t="inlineStr">
        <is>
          <t>EXAME - ASO NEWTOM-EXAMES  (100,00%);</t>
        </is>
      </c>
      <c r="C2775" s="8" t="n"/>
      <c r="D2775" s="8" t="n">
        <v>30</v>
      </c>
      <c r="E2775" s="8" t="n">
        <v>-94143.68000000012</v>
      </c>
      <c r="F2775" s="213" t="inlineStr">
        <is>
          <t>EXAMES MÉDICOS</t>
        </is>
      </c>
      <c r="G2775" s="172">
        <f>YEAR(A2775)</f>
        <v/>
      </c>
      <c r="H2775" s="214">
        <f>MONTH(A2775)</f>
        <v/>
      </c>
      <c r="I2775" s="179">
        <f>INDEX(mês[],Consolidado!H2775,2)</f>
        <v/>
      </c>
      <c r="J2775" s="179" t="inlineStr">
        <is>
          <t>ITAU</t>
        </is>
      </c>
      <c r="K2775" s="179" t="inlineStr">
        <is>
          <t>A IDEAL</t>
        </is>
      </c>
    </row>
    <row r="2776" hidden="1" s="180">
      <c r="A2776" s="17" t="n">
        <v>45756</v>
      </c>
      <c r="B2776" s="179" t="inlineStr">
        <is>
          <t>ALIMENTAÇÃO ADM-ALIMENTAÇÃO ADM (100,00%);</t>
        </is>
      </c>
      <c r="C2776" s="8" t="n"/>
      <c r="D2776" s="8" t="n">
        <v>176</v>
      </c>
      <c r="E2776" s="8" t="n">
        <v>-94319.68000000012</v>
      </c>
      <c r="F2776" s="213" t="inlineStr">
        <is>
          <t>ALIMENTAÇÃO ADM</t>
        </is>
      </c>
      <c r="G2776" s="172">
        <f>YEAR(A2776)</f>
        <v/>
      </c>
      <c r="H2776" s="214">
        <f>MONTH(A2776)</f>
        <v/>
      </c>
      <c r="I2776" s="179">
        <f>INDEX(mês[],Consolidado!H2776,2)</f>
        <v/>
      </c>
      <c r="J2776" s="179" t="inlineStr">
        <is>
          <t>ITAU</t>
        </is>
      </c>
      <c r="K2776" s="179" t="inlineStr">
        <is>
          <t>A IDEAL</t>
        </is>
      </c>
    </row>
    <row r="2777" hidden="1" s="180">
      <c r="A2777" s="17" t="n">
        <v>45757</v>
      </c>
      <c r="B2777" s="179" t="inlineStr">
        <is>
          <t>ALUGUEL SIDNEY / ENCARREGADO-ALUGUEL ALOJAMENTO  (100,00%);</t>
        </is>
      </c>
      <c r="C2777" s="8" t="n"/>
      <c r="D2777" s="8" t="n">
        <v>1400</v>
      </c>
      <c r="E2777" s="8" t="n">
        <v>-95719.68000000012</v>
      </c>
      <c r="F2777" s="213" t="inlineStr">
        <is>
          <t xml:space="preserve">ALUGUEL ALOJAMENTO </t>
        </is>
      </c>
      <c r="G2777" s="172">
        <f>YEAR(A2777)</f>
        <v/>
      </c>
      <c r="H2777" s="214">
        <f>MONTH(A2777)</f>
        <v/>
      </c>
      <c r="I2777" s="179">
        <f>INDEX(mês[],Consolidado!H2777,2)</f>
        <v/>
      </c>
      <c r="J2777" s="179" t="inlineStr">
        <is>
          <t>ITAU</t>
        </is>
      </c>
      <c r="K2777" s="179" t="inlineStr">
        <is>
          <t>A IDEAL</t>
        </is>
      </c>
    </row>
    <row r="2778" hidden="1" s="180">
      <c r="A2778" s="17" t="n">
        <v>45757</v>
      </c>
      <c r="B2778" s="179" t="inlineStr">
        <is>
          <t>R. SANTO ANTÔNIO QD 04 LT 07 Nº 207  BAIRRO CENTRO-ALUGUEL ALOJAMENTO  (100,00%);</t>
        </is>
      </c>
      <c r="C2778" s="8" t="n"/>
      <c r="D2778" s="8" t="n">
        <v>2118</v>
      </c>
      <c r="E2778" s="8" t="n">
        <v>-97837.68000000012</v>
      </c>
      <c r="F2778" s="213" t="inlineStr">
        <is>
          <t xml:space="preserve">ALUGUEL ALOJAMENTO </t>
        </is>
      </c>
      <c r="G2778" s="172">
        <f>YEAR(A2778)</f>
        <v/>
      </c>
      <c r="H2778" s="214">
        <f>MONTH(A2778)</f>
        <v/>
      </c>
      <c r="I2778" s="179">
        <f>INDEX(mês[],Consolidado!H2778,2)</f>
        <v/>
      </c>
      <c r="J2778" s="179" t="inlineStr">
        <is>
          <t>ITAU</t>
        </is>
      </c>
      <c r="K2778" s="179" t="inlineStr">
        <is>
          <t>A IDEAL</t>
        </is>
      </c>
    </row>
    <row r="2779" hidden="1" s="180">
      <c r="A2779" s="17" t="n">
        <v>45757</v>
      </c>
      <c r="B2779" s="179" t="inlineStr">
        <is>
          <t>R. SANTO ANTONIO S/N-ALUGUEL ALOJAMENTO  (100,00%);</t>
        </is>
      </c>
      <c r="C2779" s="8" t="n"/>
      <c r="D2779" s="8" t="n">
        <v>1412</v>
      </c>
      <c r="E2779" s="8" t="n">
        <v>-99249.68000000012</v>
      </c>
      <c r="F2779" s="213" t="inlineStr">
        <is>
          <t xml:space="preserve">ALUGUEL ALOJAMENTO </t>
        </is>
      </c>
      <c r="G2779" s="172">
        <f>YEAR(A2779)</f>
        <v/>
      </c>
      <c r="H2779" s="214">
        <f>MONTH(A2779)</f>
        <v/>
      </c>
      <c r="I2779" s="179">
        <f>INDEX(mês[],Consolidado!H2779,2)</f>
        <v/>
      </c>
      <c r="J2779" s="179" t="inlineStr">
        <is>
          <t>ITAU</t>
        </is>
      </c>
      <c r="K2779" s="179" t="inlineStr">
        <is>
          <t>A IDEAL</t>
        </is>
      </c>
    </row>
    <row r="2780" hidden="1" s="180">
      <c r="A2780" s="17" t="n">
        <v>45757</v>
      </c>
      <c r="B2780" s="179" t="inlineStr">
        <is>
          <t>RUA DOS ANDRADES N 211 PERIODO 10-04 A 10-05-ALUGUEL ALOJAMENTO  (100,00%);</t>
        </is>
      </c>
      <c r="C2780" s="8" t="n"/>
      <c r="D2780" s="8" t="n">
        <v>4800</v>
      </c>
      <c r="E2780" s="8" t="n">
        <v>-104049.6800000001</v>
      </c>
      <c r="F2780" s="213" t="inlineStr">
        <is>
          <t xml:space="preserve">ALUGUEL ALOJAMENTO </t>
        </is>
      </c>
      <c r="G2780" s="172">
        <f>YEAR(A2780)</f>
        <v/>
      </c>
      <c r="H2780" s="214">
        <f>MONTH(A2780)</f>
        <v/>
      </c>
      <c r="I2780" s="179">
        <f>INDEX(mês[],Consolidado!H2780,2)</f>
        <v/>
      </c>
      <c r="J2780" s="179" t="inlineStr">
        <is>
          <t>ITAU</t>
        </is>
      </c>
      <c r="K2780" s="179" t="inlineStr">
        <is>
          <t>A IDEAL</t>
        </is>
      </c>
    </row>
    <row r="2781" hidden="1" s="180">
      <c r="A2781" s="17" t="n">
        <v>45757</v>
      </c>
      <c r="B2781" s="179" t="inlineStr">
        <is>
          <t>R. DOS INCONFIDENTES Nº 395  10-04 A 10-05-ALUGUEL ALOJAMENTO  (100,00%);</t>
        </is>
      </c>
      <c r="C2781" s="8" t="n"/>
      <c r="D2781" s="8" t="n">
        <v>3200</v>
      </c>
      <c r="E2781" s="8" t="n">
        <v>-107249.6800000001</v>
      </c>
      <c r="F2781" s="213" t="inlineStr">
        <is>
          <t xml:space="preserve">ALUGUEL ALOJAMENTO </t>
        </is>
      </c>
      <c r="G2781" s="172">
        <f>YEAR(A2781)</f>
        <v/>
      </c>
      <c r="H2781" s="214">
        <f>MONTH(A2781)</f>
        <v/>
      </c>
      <c r="I2781" s="179">
        <f>INDEX(mês[],Consolidado!H2781,2)</f>
        <v/>
      </c>
      <c r="J2781" s="179" t="inlineStr">
        <is>
          <t>ITAU</t>
        </is>
      </c>
      <c r="K2781" s="179" t="inlineStr">
        <is>
          <t>A IDEAL</t>
        </is>
      </c>
    </row>
    <row r="2782" hidden="1" s="180">
      <c r="A2782" s="17" t="n">
        <v>45757</v>
      </c>
      <c r="B2782" s="179" t="inlineStr">
        <is>
          <t>MAGNO-ALUGUEL ALOJAMENTO  (100,00%);</t>
        </is>
      </c>
      <c r="C2782" s="8" t="n"/>
      <c r="D2782" s="8" t="n">
        <v>1000</v>
      </c>
      <c r="E2782" s="8" t="n">
        <v>-108249.6800000001</v>
      </c>
      <c r="F2782" s="213" t="inlineStr">
        <is>
          <t xml:space="preserve">ALUGUEL ALOJAMENTO </t>
        </is>
      </c>
      <c r="G2782" s="172">
        <f>YEAR(A2782)</f>
        <v/>
      </c>
      <c r="H2782" s="214">
        <f>MONTH(A2782)</f>
        <v/>
      </c>
      <c r="I2782" s="179">
        <f>INDEX(mês[],Consolidado!H2782,2)</f>
        <v/>
      </c>
      <c r="J2782" s="179" t="inlineStr">
        <is>
          <t>ITAU</t>
        </is>
      </c>
      <c r="K2782" s="179" t="inlineStr">
        <is>
          <t>A IDEAL</t>
        </is>
      </c>
    </row>
    <row r="2783" hidden="1" s="180">
      <c r="A2783" s="17" t="n">
        <v>45757</v>
      </c>
      <c r="B2783" s="179" t="inlineStr">
        <is>
          <t>INÁCIO JOSÉ DA SILVA-FERIAS  (100,00%);</t>
        </is>
      </c>
      <c r="C2783" s="8" t="n"/>
      <c r="D2783" s="8" t="n">
        <v>3462.43</v>
      </c>
      <c r="E2783" s="8" t="n">
        <v>-111712.1100000001</v>
      </c>
      <c r="F2783" s="213" t="inlineStr">
        <is>
          <t xml:space="preserve">FERIAS </t>
        </is>
      </c>
      <c r="G2783" s="172">
        <f>YEAR(A2783)</f>
        <v/>
      </c>
      <c r="H2783" s="214">
        <f>MONTH(A2783)</f>
        <v/>
      </c>
      <c r="I2783" s="179">
        <f>INDEX(mês[],Consolidado!H2783,2)</f>
        <v/>
      </c>
      <c r="J2783" s="179" t="inlineStr">
        <is>
          <t>ITAU</t>
        </is>
      </c>
      <c r="K2783" s="179" t="inlineStr">
        <is>
          <t>A IDEAL</t>
        </is>
      </c>
    </row>
    <row r="2784" hidden="1" s="180">
      <c r="A2784" s="17" t="n">
        <v>45757</v>
      </c>
      <c r="B2784" s="179" t="inlineStr">
        <is>
          <t>FRANCISCO EVALDO DE SOUSA JUNIOR-FERIAS  (100,00%);</t>
        </is>
      </c>
      <c r="C2784" s="8" t="n"/>
      <c r="D2784" s="8" t="n">
        <v>1963.45</v>
      </c>
      <c r="E2784" s="8" t="n">
        <v>-113675.5600000001</v>
      </c>
      <c r="F2784" s="213" t="inlineStr">
        <is>
          <t xml:space="preserve">FERIAS </t>
        </is>
      </c>
      <c r="G2784" s="172">
        <f>YEAR(A2784)</f>
        <v/>
      </c>
      <c r="H2784" s="214">
        <f>MONTH(A2784)</f>
        <v/>
      </c>
      <c r="I2784" s="179">
        <f>INDEX(mês[],Consolidado!H2784,2)</f>
        <v/>
      </c>
      <c r="J2784" s="179" t="inlineStr">
        <is>
          <t>ITAU</t>
        </is>
      </c>
      <c r="K2784" s="179" t="inlineStr">
        <is>
          <t>A IDEAL</t>
        </is>
      </c>
    </row>
    <row r="2785" hidden="1" s="180">
      <c r="A2785" s="17" t="n">
        <v>45757</v>
      </c>
      <c r="B2785" s="179" t="inlineStr">
        <is>
          <t>CELSO ALVES MENDES-FERIAS  (100,00%);</t>
        </is>
      </c>
      <c r="C2785" s="8" t="n"/>
      <c r="D2785" s="8" t="n">
        <v>3349.89</v>
      </c>
      <c r="E2785" s="8" t="n">
        <v>-117025.4500000001</v>
      </c>
      <c r="F2785" s="213" t="inlineStr">
        <is>
          <t xml:space="preserve">FERIAS </t>
        </is>
      </c>
      <c r="G2785" s="172">
        <f>YEAR(A2785)</f>
        <v/>
      </c>
      <c r="H2785" s="214">
        <f>MONTH(A2785)</f>
        <v/>
      </c>
      <c r="I2785" s="179">
        <f>INDEX(mês[],Consolidado!H2785,2)</f>
        <v/>
      </c>
      <c r="J2785" s="179" t="inlineStr">
        <is>
          <t>ITAU</t>
        </is>
      </c>
      <c r="K2785" s="179" t="inlineStr">
        <is>
          <t>A IDEAL</t>
        </is>
      </c>
    </row>
    <row r="2786" hidden="1" s="180">
      <c r="A2786" s="17" t="n">
        <v>45757</v>
      </c>
      <c r="B2786" s="179" t="inlineStr">
        <is>
          <t>FRANCISCO RODRIGUES FERREIRA-FERIAS  (100,00%);</t>
        </is>
      </c>
      <c r="C2786" s="8" t="n"/>
      <c r="D2786" s="8" t="n">
        <v>4066.03</v>
      </c>
      <c r="E2786" s="8" t="n">
        <v>-121091.4800000001</v>
      </c>
      <c r="F2786" s="213" t="inlineStr">
        <is>
          <t xml:space="preserve">FERIAS </t>
        </is>
      </c>
      <c r="G2786" s="172">
        <f>YEAR(A2786)</f>
        <v/>
      </c>
      <c r="H2786" s="214">
        <f>MONTH(A2786)</f>
        <v/>
      </c>
      <c r="I2786" s="179">
        <f>INDEX(mês[],Consolidado!H2786,2)</f>
        <v/>
      </c>
      <c r="J2786" s="179" t="inlineStr">
        <is>
          <t>ITAU</t>
        </is>
      </c>
      <c r="K2786" s="179" t="inlineStr">
        <is>
          <t>A IDEAL</t>
        </is>
      </c>
    </row>
    <row r="2787" hidden="1" s="180">
      <c r="A2787" s="17" t="n">
        <v>45757</v>
      </c>
      <c r="B2787" s="179" t="inlineStr">
        <is>
          <t>ANTONIO RONIELLYSON DE MACEDO PEREIRA-FERIAS  (100,00%);</t>
        </is>
      </c>
      <c r="C2787" s="8" t="n"/>
      <c r="D2787" s="8" t="n">
        <v>3188.17</v>
      </c>
      <c r="E2787" s="8" t="n">
        <v>-124279.6500000001</v>
      </c>
      <c r="F2787" s="213" t="inlineStr">
        <is>
          <t xml:space="preserve">FERIAS </t>
        </is>
      </c>
      <c r="G2787" s="172">
        <f>YEAR(A2787)</f>
        <v/>
      </c>
      <c r="H2787" s="214">
        <f>MONTH(A2787)</f>
        <v/>
      </c>
      <c r="I2787" s="179">
        <f>INDEX(mês[],Consolidado!H2787,2)</f>
        <v/>
      </c>
      <c r="J2787" s="179" t="inlineStr">
        <is>
          <t>ITAU</t>
        </is>
      </c>
      <c r="K2787" s="179" t="inlineStr">
        <is>
          <t>A IDEAL</t>
        </is>
      </c>
    </row>
    <row r="2788" hidden="1" s="180">
      <c r="A2788" s="17" t="n">
        <v>45757</v>
      </c>
      <c r="B2788" s="179" t="inlineStr">
        <is>
          <t>SEGUROS VEÍCULOS-SEGUROS DE VEICULOS  (100,00%);</t>
        </is>
      </c>
      <c r="C2788" s="8" t="n"/>
      <c r="D2788" s="8" t="n">
        <v>1750.02</v>
      </c>
      <c r="E2788" s="8" t="n">
        <v>-126029.6700000001</v>
      </c>
      <c r="F2788" s="213" t="inlineStr">
        <is>
          <t xml:space="preserve">SEGUROS DE VEICULOS </t>
        </is>
      </c>
      <c r="G2788" s="172">
        <f>YEAR(A2788)</f>
        <v/>
      </c>
      <c r="H2788" s="214">
        <f>MONTH(A2788)</f>
        <v/>
      </c>
      <c r="I2788" s="179">
        <f>INDEX(mês[],Consolidado!H2788,2)</f>
        <v/>
      </c>
      <c r="J2788" s="179" t="inlineStr">
        <is>
          <t>ITAU</t>
        </is>
      </c>
      <c r="K2788" s="179" t="inlineStr">
        <is>
          <t>A IDEAL</t>
        </is>
      </c>
    </row>
    <row r="2789" hidden="1" s="180">
      <c r="A2789" s="17" t="n">
        <v>45757</v>
      </c>
      <c r="B2789" s="174" t="inlineStr">
        <is>
          <t>DESPESAS VLI PERÍODO 09/03 A 30/03-SERVIÇO LAVA JATO (2,57%)</t>
        </is>
      </c>
      <c r="C2789" s="8" t="n"/>
      <c r="D2789" s="8" t="n">
        <v>119.97</v>
      </c>
      <c r="E2789" s="8" t="n">
        <v>-126149.6400000001</v>
      </c>
      <c r="F2789" s="213" t="inlineStr">
        <is>
          <t>SERVIÇO LAVA JATO</t>
        </is>
      </c>
      <c r="G2789" s="172">
        <f>YEAR(A2789)</f>
        <v/>
      </c>
      <c r="H2789" s="214">
        <f>MONTH(A2789)</f>
        <v/>
      </c>
      <c r="I2789" s="179">
        <f>INDEX(mês[],Consolidado!H2789,2)</f>
        <v/>
      </c>
      <c r="J2789" s="179" t="inlineStr">
        <is>
          <t>ITAU</t>
        </is>
      </c>
      <c r="K2789" s="179" t="inlineStr">
        <is>
          <t>A IDEAL</t>
        </is>
      </c>
    </row>
    <row r="2790" hidden="1" s="180">
      <c r="A2790" s="17" t="n">
        <v>45757</v>
      </c>
      <c r="B2790" s="174" t="inlineStr">
        <is>
          <t>MANUTENÇÃO/PEÇAS  VEICULOS (36,50%)</t>
        </is>
      </c>
      <c r="C2790" s="8" t="n"/>
      <c r="D2790" s="8" t="n">
        <v>1703.9</v>
      </c>
      <c r="E2790" s="8" t="n">
        <v>-127853.5400000001</v>
      </c>
      <c r="F2790" s="213" t="inlineStr">
        <is>
          <t>MANUTENÇÃO/PEÇAS  VEICULOS</t>
        </is>
      </c>
      <c r="G2790" s="172">
        <f>YEAR(A2790)</f>
        <v/>
      </c>
      <c r="H2790" s="214">
        <f>MONTH(A2790)</f>
        <v/>
      </c>
      <c r="I2790" s="179">
        <f>INDEX(mês[],Consolidado!H2790,2)</f>
        <v/>
      </c>
      <c r="J2790" s="179" t="inlineStr">
        <is>
          <t>ITAU</t>
        </is>
      </c>
      <c r="K2790" s="179" t="inlineStr">
        <is>
          <t>A IDEAL</t>
        </is>
      </c>
    </row>
    <row r="2791" hidden="1" s="180">
      <c r="A2791" s="17" t="n">
        <v>45757</v>
      </c>
      <c r="B2791" s="174" t="inlineStr">
        <is>
          <t>EPIS (30,16%)</t>
        </is>
      </c>
      <c r="C2791" s="8" t="n"/>
      <c r="D2791" s="8" t="n">
        <v>1407.93</v>
      </c>
      <c r="E2791" s="8" t="n">
        <v>-129261.4700000001</v>
      </c>
      <c r="F2791" s="213" t="inlineStr">
        <is>
          <t>EPIS</t>
        </is>
      </c>
      <c r="G2791" s="172">
        <f>YEAR(A2791)</f>
        <v/>
      </c>
      <c r="H2791" s="214">
        <f>MONTH(A2791)</f>
        <v/>
      </c>
      <c r="I2791" s="179">
        <f>INDEX(mês[],Consolidado!H2791,2)</f>
        <v/>
      </c>
      <c r="J2791" s="179" t="inlineStr">
        <is>
          <t>ITAU</t>
        </is>
      </c>
      <c r="K2791" s="179" t="inlineStr">
        <is>
          <t>A IDEAL</t>
        </is>
      </c>
    </row>
    <row r="2792" hidden="1" s="180">
      <c r="A2792" s="17" t="n">
        <v>45757</v>
      </c>
      <c r="B2792" s="174" t="inlineStr">
        <is>
          <t>SERVIÇO LIMPEZA ALOJAMENTO/ESCRITORIO (4,12%)</t>
        </is>
      </c>
      <c r="C2792" s="8" t="n"/>
      <c r="D2792" s="8" t="n">
        <v>192.33</v>
      </c>
      <c r="E2792" s="8" t="n">
        <v>-129453.8000000001</v>
      </c>
      <c r="F2792" s="213" t="inlineStr">
        <is>
          <t>SERVIÇO LIMPEZA ALOJAMENTO/ESCRITORIO</t>
        </is>
      </c>
      <c r="G2792" s="172">
        <f>YEAR(A2792)</f>
        <v/>
      </c>
      <c r="H2792" s="214">
        <f>MONTH(A2792)</f>
        <v/>
      </c>
      <c r="I2792" s="179">
        <f>INDEX(mês[],Consolidado!H2792,2)</f>
        <v/>
      </c>
      <c r="J2792" s="179" t="inlineStr">
        <is>
          <t>ITAU</t>
        </is>
      </c>
      <c r="K2792" s="179" t="inlineStr">
        <is>
          <t>A IDEAL</t>
        </is>
      </c>
    </row>
    <row r="2793" hidden="1" s="180">
      <c r="A2793" s="17" t="n">
        <v>45757</v>
      </c>
      <c r="B2793" s="174" t="inlineStr">
        <is>
          <t>INTERNET OBRAS  (5,66%)</t>
        </is>
      </c>
      <c r="C2793" s="8" t="n"/>
      <c r="D2793" s="8" t="n">
        <v>264.22</v>
      </c>
      <c r="E2793" s="8" t="n">
        <v>-129718.0200000001</v>
      </c>
      <c r="F2793" s="213" t="inlineStr">
        <is>
          <t xml:space="preserve">INTERNET OBRAS </t>
        </is>
      </c>
      <c r="G2793" s="172">
        <f>YEAR(A2793)</f>
        <v/>
      </c>
      <c r="H2793" s="214">
        <f>MONTH(A2793)</f>
        <v/>
      </c>
      <c r="I2793" s="179">
        <f>INDEX(mês[],Consolidado!H2793,2)</f>
        <v/>
      </c>
      <c r="J2793" s="179" t="inlineStr">
        <is>
          <t>ITAU</t>
        </is>
      </c>
      <c r="K2793" s="179" t="inlineStr">
        <is>
          <t>A IDEAL</t>
        </is>
      </c>
    </row>
    <row r="2794" hidden="1" s="180">
      <c r="A2794" s="17" t="n">
        <v>45757</v>
      </c>
      <c r="B2794" s="174" t="inlineStr">
        <is>
          <t>MATERIAIS DE CONSUMO EM OBRAS  (20,98%);</t>
        </is>
      </c>
      <c r="C2794" s="8" t="n"/>
      <c r="D2794" s="8" t="n">
        <v>979.88</v>
      </c>
      <c r="E2794" s="8" t="n">
        <v>-130697.9000000001</v>
      </c>
      <c r="F2794" s="213" t="inlineStr">
        <is>
          <t xml:space="preserve">MATERIAIS DE CONSUMO EM OBRAS </t>
        </is>
      </c>
      <c r="G2794" s="172">
        <f>YEAR(A2794)</f>
        <v/>
      </c>
      <c r="H2794" s="214">
        <f>MONTH(A2794)</f>
        <v/>
      </c>
      <c r="I2794" s="179">
        <f>INDEX(mês[],Consolidado!H2794,2)</f>
        <v/>
      </c>
      <c r="J2794" s="179" t="inlineStr">
        <is>
          <t>ITAU</t>
        </is>
      </c>
      <c r="K2794" s="179" t="inlineStr">
        <is>
          <t>A IDEAL</t>
        </is>
      </c>
    </row>
    <row r="2795" hidden="1" s="180">
      <c r="A2795" s="17" t="n">
        <v>45757</v>
      </c>
      <c r="B2795" s="179" t="inlineStr">
        <is>
          <t>MASTER TUR TRANSPORTE - PIX 46.829.447/0001-79-TRANSPORTE DE COLABORADORES  (100,00%);</t>
        </is>
      </c>
      <c r="C2795" s="8" t="n"/>
      <c r="D2795" s="8" t="n">
        <v>7409.09</v>
      </c>
      <c r="E2795" s="8" t="n">
        <v>-138106.9900000001</v>
      </c>
      <c r="F2795" s="213" t="inlineStr">
        <is>
          <t xml:space="preserve">TRANSPORTE DE COLABORADORES </t>
        </is>
      </c>
      <c r="G2795" s="172">
        <f>YEAR(A2795)</f>
        <v/>
      </c>
      <c r="H2795" s="214">
        <f>MONTH(A2795)</f>
        <v/>
      </c>
      <c r="I2795" s="179">
        <f>INDEX(mês[],Consolidado!H2795,2)</f>
        <v/>
      </c>
      <c r="J2795" s="179" t="inlineStr">
        <is>
          <t>ITAU</t>
        </is>
      </c>
      <c r="K2795" s="179" t="inlineStr">
        <is>
          <t>A IDEAL</t>
        </is>
      </c>
    </row>
    <row r="2796" hidden="1" s="180">
      <c r="A2796" s="17" t="n">
        <v>45757</v>
      </c>
      <c r="B2796" s="179" t="inlineStr">
        <is>
          <t>PLACAS DE ZERO ACIDENTES-SERVIÇO PLOTAGEM / ADESIVO / PLACAS / CRACHAS  (100,00%);</t>
        </is>
      </c>
      <c r="C2796" s="8" t="n"/>
      <c r="D2796" s="8" t="n">
        <v>760</v>
      </c>
      <c r="E2796" s="8" t="n">
        <v>-138866.9900000001</v>
      </c>
      <c r="F2796" s="213" t="inlineStr">
        <is>
          <t xml:space="preserve">SERVIÇO PLOTAGEM / ADESIVO / PLACAS / CRACHAS </t>
        </is>
      </c>
      <c r="G2796" s="172">
        <f>YEAR(A2796)</f>
        <v/>
      </c>
      <c r="H2796" s="214">
        <f>MONTH(A2796)</f>
        <v/>
      </c>
      <c r="I2796" s="179">
        <f>INDEX(mês[],Consolidado!H2796,2)</f>
        <v/>
      </c>
      <c r="J2796" s="179" t="inlineStr">
        <is>
          <t>ITAU</t>
        </is>
      </c>
      <c r="K2796" s="179" t="inlineStr">
        <is>
          <t>A IDEAL</t>
        </is>
      </c>
    </row>
    <row r="2797" hidden="1" s="180">
      <c r="A2797" s="17" t="n">
        <v>45757</v>
      </c>
      <c r="B2797" s="179" t="inlineStr">
        <is>
          <t>COMPRA DE FOLGA DE CAMPO 03/04/25-PASSAGENS COLABORADORES (100,00%);</t>
        </is>
      </c>
      <c r="C2797" s="8" t="n"/>
      <c r="D2797" s="8" t="n">
        <v>1500</v>
      </c>
      <c r="E2797" s="8" t="n">
        <v>-140366.9900000001</v>
      </c>
      <c r="F2797" s="213" t="inlineStr">
        <is>
          <t>PASSAGENS COLABORADORES</t>
        </is>
      </c>
      <c r="G2797" s="172">
        <f>YEAR(A2797)</f>
        <v/>
      </c>
      <c r="H2797" s="214">
        <f>MONTH(A2797)</f>
        <v/>
      </c>
      <c r="I2797" s="179">
        <f>INDEX(mês[],Consolidado!H2797,2)</f>
        <v/>
      </c>
      <c r="J2797" s="179" t="inlineStr">
        <is>
          <t>ITAU</t>
        </is>
      </c>
      <c r="K2797" s="179" t="inlineStr">
        <is>
          <t>A IDEAL</t>
        </is>
      </c>
    </row>
    <row r="2798" hidden="1" s="180">
      <c r="A2798" s="17" t="n">
        <v>45757</v>
      </c>
      <c r="B2798" s="179" t="inlineStr">
        <is>
          <t>RITA DE CASSIA PEREIRA TELES-ACERTO RESCISORIOS  (100,00%);</t>
        </is>
      </c>
      <c r="C2798" s="8" t="n"/>
      <c r="D2798" s="8" t="n">
        <v>7615.92</v>
      </c>
      <c r="E2798" s="8" t="n">
        <v>-147982.9100000001</v>
      </c>
      <c r="F2798" s="213" t="inlineStr">
        <is>
          <t xml:space="preserve">ACERTO RESCISORIOS </t>
        </is>
      </c>
      <c r="G2798" s="172">
        <f>YEAR(A2798)</f>
        <v/>
      </c>
      <c r="H2798" s="214">
        <f>MONTH(A2798)</f>
        <v/>
      </c>
      <c r="I2798" s="179">
        <f>INDEX(mês[],Consolidado!H2798,2)</f>
        <v/>
      </c>
      <c r="J2798" s="179" t="inlineStr">
        <is>
          <t>ITAU</t>
        </is>
      </c>
      <c r="K2798" s="179" t="inlineStr">
        <is>
          <t>A IDEAL</t>
        </is>
      </c>
    </row>
    <row r="2799" hidden="1" s="180">
      <c r="A2799" s="17" t="n">
        <v>45757</v>
      </c>
      <c r="B2799" s="179" t="inlineStr">
        <is>
          <t>RITA DE CASSIA PEREIRA TELES-MULTA RESCISORIAS FGTS (100,00%);</t>
        </is>
      </c>
      <c r="C2799" s="8" t="n"/>
      <c r="D2799" s="8" t="n">
        <v>2800.83</v>
      </c>
      <c r="E2799" s="8" t="n">
        <v>-150783.7400000001</v>
      </c>
      <c r="F2799" s="213" t="inlineStr">
        <is>
          <t>MULTA RESCISORIAS FGTS</t>
        </is>
      </c>
      <c r="G2799" s="172">
        <f>YEAR(A2799)</f>
        <v/>
      </c>
      <c r="H2799" s="214">
        <f>MONTH(A2799)</f>
        <v/>
      </c>
      <c r="I2799" s="179">
        <f>INDEX(mês[],Consolidado!H2799,2)</f>
        <v/>
      </c>
      <c r="J2799" s="179" t="inlineStr">
        <is>
          <t>ITAU</t>
        </is>
      </c>
      <c r="K2799" s="179" t="inlineStr">
        <is>
          <t>A IDEAL</t>
        </is>
      </c>
    </row>
    <row r="2800" hidden="1" s="180">
      <c r="A2800" s="17" t="n">
        <v>45757</v>
      </c>
      <c r="B2800" s="179" t="inlineStr">
        <is>
          <t>SEGUROS EFFA / IVECO-SEGUROS DE VEICULOS  (100,00%);</t>
        </is>
      </c>
      <c r="C2800" s="8" t="n"/>
      <c r="D2800" s="8" t="n">
        <v>696.8</v>
      </c>
      <c r="E2800" s="8" t="n">
        <v>-151480.5400000001</v>
      </c>
      <c r="F2800" s="213" t="inlineStr">
        <is>
          <t xml:space="preserve">SEGUROS DE VEICULOS </t>
        </is>
      </c>
      <c r="G2800" s="172">
        <f>YEAR(A2800)</f>
        <v/>
      </c>
      <c r="H2800" s="214">
        <f>MONTH(A2800)</f>
        <v/>
      </c>
      <c r="I2800" s="179">
        <f>INDEX(mês[],Consolidado!H2800,2)</f>
        <v/>
      </c>
      <c r="J2800" s="179" t="inlineStr">
        <is>
          <t>ITAU</t>
        </is>
      </c>
      <c r="K2800" s="179" t="inlineStr">
        <is>
          <t>A IDEAL</t>
        </is>
      </c>
    </row>
    <row r="2801" hidden="1" s="180">
      <c r="A2801" s="17" t="n">
        <v>45757</v>
      </c>
      <c r="B2801" s="179" t="inlineStr">
        <is>
          <t>PLANO DE SAÚDE REF. MÊS 04/2025-PLANO DE SAUDE  (100,00%);</t>
        </is>
      </c>
      <c r="C2801" s="8" t="n"/>
      <c r="D2801" s="8" t="n">
        <v>1850.41</v>
      </c>
      <c r="E2801" s="8" t="n">
        <v>-153330.9500000001</v>
      </c>
      <c r="F2801" s="213" t="inlineStr">
        <is>
          <t xml:space="preserve">PLANO DE SAUDE </t>
        </is>
      </c>
      <c r="G2801" s="172">
        <f>YEAR(A2801)</f>
        <v/>
      </c>
      <c r="H2801" s="214">
        <f>MONTH(A2801)</f>
        <v/>
      </c>
      <c r="I2801" s="179">
        <f>INDEX(mês[],Consolidado!H2801,2)</f>
        <v/>
      </c>
      <c r="J2801" s="179" t="inlineStr">
        <is>
          <t>ITAU</t>
        </is>
      </c>
      <c r="K2801" s="179" t="inlineStr">
        <is>
          <t>A IDEAL</t>
        </is>
      </c>
    </row>
    <row r="2802" hidden="1" s="180">
      <c r="A2802" s="17" t="n">
        <v>45757</v>
      </c>
      <c r="B2802" s="179" t="inlineStr">
        <is>
          <t>TAG CAIXA REF. MÊS 03/2025-PEDAGIOS  (100,00%);</t>
        </is>
      </c>
      <c r="C2802" s="8" t="n"/>
      <c r="D2802" s="8" t="n">
        <v>137.44</v>
      </c>
      <c r="E2802" s="8" t="n">
        <v>-153468.3900000001</v>
      </c>
      <c r="F2802" s="213" t="inlineStr">
        <is>
          <t xml:space="preserve">PEDAGIOS </t>
        </is>
      </c>
      <c r="G2802" s="172">
        <f>YEAR(A2802)</f>
        <v/>
      </c>
      <c r="H2802" s="214">
        <f>MONTH(A2802)</f>
        <v/>
      </c>
      <c r="I2802" s="179">
        <f>INDEX(mês[],Consolidado!H2802,2)</f>
        <v/>
      </c>
      <c r="J2802" s="179" t="inlineStr">
        <is>
          <t>ITAU</t>
        </is>
      </c>
      <c r="K2802" s="179" t="inlineStr">
        <is>
          <t>A IDEAL</t>
        </is>
      </c>
    </row>
    <row r="2803" hidden="1" s="180">
      <c r="A2803" s="17" t="n">
        <v>45757</v>
      </c>
      <c r="B2803" s="179" t="inlineStr">
        <is>
          <t>SERVIÇO UBER MOACIR-SERVIÇO MOTOBOY / UBER  (100,00%);</t>
        </is>
      </c>
      <c r="C2803" s="8" t="n"/>
      <c r="D2803" s="8" t="n">
        <v>50</v>
      </c>
      <c r="E2803" s="8" t="n">
        <v>-153518.3900000001</v>
      </c>
      <c r="F2803" s="213" t="inlineStr">
        <is>
          <t xml:space="preserve">SERVIÇO MOTOBOY / UBER </t>
        </is>
      </c>
      <c r="G2803" s="172">
        <f>YEAR(A2803)</f>
        <v/>
      </c>
      <c r="H2803" s="214">
        <f>MONTH(A2803)</f>
        <v/>
      </c>
      <c r="I2803" s="179">
        <f>INDEX(mês[],Consolidado!H2803,2)</f>
        <v/>
      </c>
      <c r="J2803" s="179" t="inlineStr">
        <is>
          <t>ITAU</t>
        </is>
      </c>
      <c r="K2803" s="179" t="inlineStr">
        <is>
          <t>A IDEAL</t>
        </is>
      </c>
    </row>
    <row r="2804" hidden="1" s="180">
      <c r="A2804" s="17" t="n">
        <v>45757</v>
      </c>
      <c r="B2804" s="179" t="inlineStr">
        <is>
          <t>BORDADO CAMISAS RICARDO-UNIFORMES (100,00%);</t>
        </is>
      </c>
      <c r="C2804" s="8" t="n"/>
      <c r="D2804" s="8" t="n">
        <v>60</v>
      </c>
      <c r="E2804" s="8" t="n">
        <v>-153578.3900000001</v>
      </c>
      <c r="F2804" s="213" t="inlineStr">
        <is>
          <t>UNIFORMES</t>
        </is>
      </c>
      <c r="G2804" s="172">
        <f>YEAR(A2804)</f>
        <v/>
      </c>
      <c r="H2804" s="214">
        <f>MONTH(A2804)</f>
        <v/>
      </c>
      <c r="I2804" s="179">
        <f>INDEX(mês[],Consolidado!H2804,2)</f>
        <v/>
      </c>
      <c r="J2804" s="179" t="inlineStr">
        <is>
          <t>ITAU</t>
        </is>
      </c>
      <c r="K2804" s="179" t="inlineStr">
        <is>
          <t>A IDEAL</t>
        </is>
      </c>
    </row>
    <row r="2805" hidden="1" s="180">
      <c r="A2805" s="17" t="n">
        <v>45757</v>
      </c>
      <c r="B2805" s="179" t="inlineStr">
        <is>
          <t>PAULO - PIX (62) 9 8118-8365-SERVIÇO LAVA JATO (100,00%);</t>
        </is>
      </c>
      <c r="C2805" s="8" t="n"/>
      <c r="D2805" s="8" t="n">
        <v>230</v>
      </c>
      <c r="E2805" s="8" t="n">
        <v>-153808.3900000001</v>
      </c>
      <c r="F2805" s="213" t="inlineStr">
        <is>
          <t>SERVIÇO LAVA JATO</t>
        </is>
      </c>
      <c r="G2805" s="172">
        <f>YEAR(A2805)</f>
        <v/>
      </c>
      <c r="H2805" s="214">
        <f>MONTH(A2805)</f>
        <v/>
      </c>
      <c r="I2805" s="179">
        <f>INDEX(mês[],Consolidado!H2805,2)</f>
        <v/>
      </c>
      <c r="J2805" s="179" t="inlineStr">
        <is>
          <t>ITAU</t>
        </is>
      </c>
      <c r="K2805" s="179" t="inlineStr">
        <is>
          <t>A IDEAL</t>
        </is>
      </c>
    </row>
    <row r="2806" hidden="1" s="180">
      <c r="A2806" s="17" t="n">
        <v>45757</v>
      </c>
      <c r="B2806" s="179" t="inlineStr">
        <is>
          <t>CREA-SERVIÇO CREA ANUIDADE (100,00%);</t>
        </is>
      </c>
      <c r="C2806" s="8" t="n"/>
      <c r="D2806" s="8" t="n">
        <v>502.26</v>
      </c>
      <c r="E2806" s="8" t="n">
        <v>-154310.6500000001</v>
      </c>
      <c r="F2806" s="213" t="inlineStr">
        <is>
          <t>SERVIÇO CREA ANUIDADE</t>
        </is>
      </c>
      <c r="G2806" s="172">
        <f>YEAR(A2806)</f>
        <v/>
      </c>
      <c r="H2806" s="214">
        <f>MONTH(A2806)</f>
        <v/>
      </c>
      <c r="I2806" s="179">
        <f>INDEX(mês[],Consolidado!H2806,2)</f>
        <v/>
      </c>
      <c r="J2806" s="179" t="inlineStr">
        <is>
          <t>ITAU</t>
        </is>
      </c>
      <c r="K2806" s="179" t="inlineStr">
        <is>
          <t>A IDEAL</t>
        </is>
      </c>
    </row>
    <row r="2807" hidden="1" s="180">
      <c r="A2807" s="17" t="n">
        <v>45757</v>
      </c>
      <c r="B2807" s="179" t="inlineStr">
        <is>
          <t>MCZA INF. COM. DE SERVIÇO LTDA - PIX 04.802.532/0001-01-MATERIAIS DE INFORMATICA / COMPUTADOR (100,00%);</t>
        </is>
      </c>
      <c r="C2807" s="8" t="n"/>
      <c r="D2807" s="8" t="n">
        <v>790</v>
      </c>
      <c r="E2807" s="8" t="n">
        <v>-155100.6500000001</v>
      </c>
      <c r="F2807" s="213" t="inlineStr">
        <is>
          <t>MATERIAIS DE INFORMATICA / COMPUTADOR</t>
        </is>
      </c>
      <c r="G2807" s="172">
        <f>YEAR(A2807)</f>
        <v/>
      </c>
      <c r="H2807" s="214">
        <f>MONTH(A2807)</f>
        <v/>
      </c>
      <c r="I2807" s="179">
        <f>INDEX(mês[],Consolidado!H2807,2)</f>
        <v/>
      </c>
      <c r="J2807" s="179" t="inlineStr">
        <is>
          <t>ITAU</t>
        </is>
      </c>
      <c r="K2807" s="179" t="inlineStr">
        <is>
          <t>A IDEAL</t>
        </is>
      </c>
    </row>
    <row r="2808" hidden="1" s="180">
      <c r="A2808" s="17" t="n">
        <v>45757</v>
      </c>
      <c r="B2808" s="179" t="inlineStr">
        <is>
          <t>ALIMENTAÇÃO ADM-ALIMENTAÇÃO ADM (100,00%);</t>
        </is>
      </c>
      <c r="C2808" s="8" t="n"/>
      <c r="D2808" s="8" t="n">
        <v>96</v>
      </c>
      <c r="E2808" s="8" t="n">
        <v>-155196.6500000001</v>
      </c>
      <c r="F2808" s="213" t="inlineStr">
        <is>
          <t>ALIMENTAÇÃO ADM</t>
        </is>
      </c>
      <c r="G2808" s="172">
        <f>YEAR(A2808)</f>
        <v/>
      </c>
      <c r="H2808" s="214">
        <f>MONTH(A2808)</f>
        <v/>
      </c>
      <c r="I2808" s="179">
        <f>INDEX(mês[],Consolidado!H2808,2)</f>
        <v/>
      </c>
      <c r="J2808" s="179" t="inlineStr">
        <is>
          <t>ITAU</t>
        </is>
      </c>
      <c r="K2808" s="179" t="inlineStr">
        <is>
          <t>A IDEAL</t>
        </is>
      </c>
    </row>
    <row r="2809" hidden="1" s="180">
      <c r="A2809" s="17" t="n">
        <v>45757</v>
      </c>
      <c r="B2809" s="179" t="inlineStr">
        <is>
          <t>COMBUSTÍVEL RANGER GILVAN-COMBUSTIVEL VEICULOS (100,00%);</t>
        </is>
      </c>
      <c r="C2809" s="8" t="n"/>
      <c r="D2809" s="8" t="n">
        <v>420.04</v>
      </c>
      <c r="E2809" s="8" t="n">
        <v>-155616.6900000001</v>
      </c>
      <c r="F2809" s="213" t="inlineStr">
        <is>
          <t>COMBUSTIVEL VEICULOS</t>
        </is>
      </c>
      <c r="G2809" s="172">
        <f>YEAR(A2809)</f>
        <v/>
      </c>
      <c r="H2809" s="214">
        <f>MONTH(A2809)</f>
        <v/>
      </c>
      <c r="I2809" s="179">
        <f>INDEX(mês[],Consolidado!H2809,2)</f>
        <v/>
      </c>
      <c r="J2809" s="179" t="inlineStr">
        <is>
          <t>ITAU</t>
        </is>
      </c>
      <c r="K2809" s="179" t="inlineStr">
        <is>
          <t>A IDEAL</t>
        </is>
      </c>
    </row>
    <row r="2810" hidden="1" s="180">
      <c r="A2810" s="17" t="n">
        <v>45757</v>
      </c>
      <c r="B2810" s="179" t="inlineStr">
        <is>
          <t>MAT. DE CONSUMO ADM-MATERIAIS DE CONSUMO EM OBRAS  (100,00%);</t>
        </is>
      </c>
      <c r="C2810" s="8" t="n"/>
      <c r="D2810" s="8" t="n">
        <v>55</v>
      </c>
      <c r="E2810" s="8" t="n">
        <v>-155671.6900000001</v>
      </c>
      <c r="F2810" s="213" t="inlineStr">
        <is>
          <t xml:space="preserve">MATERIAIS DE CONSUMO EM OBRAS </t>
        </is>
      </c>
      <c r="G2810" s="172">
        <f>YEAR(A2810)</f>
        <v/>
      </c>
      <c r="H2810" s="214">
        <f>MONTH(A2810)</f>
        <v/>
      </c>
      <c r="I2810" s="179">
        <f>INDEX(mês[],Consolidado!H2810,2)</f>
        <v/>
      </c>
      <c r="J2810" s="179" t="inlineStr">
        <is>
          <t>ITAU</t>
        </is>
      </c>
      <c r="K2810" s="179" t="inlineStr">
        <is>
          <t>A IDEAL</t>
        </is>
      </c>
    </row>
    <row r="2811" hidden="1" s="180">
      <c r="A2811" s="17" t="n">
        <v>45757</v>
      </c>
      <c r="B2811" s="179" t="inlineStr">
        <is>
          <t>LOCAÇÃO DE ANDAIMES-LOCAÇÃO ANDAIMES (100,00%);</t>
        </is>
      </c>
      <c r="C2811" s="8" t="n"/>
      <c r="D2811" s="8" t="n">
        <v>26164.19</v>
      </c>
      <c r="E2811" s="8" t="n">
        <v>-181835.8800000001</v>
      </c>
      <c r="F2811" s="213" t="inlineStr">
        <is>
          <t>LOCAÇÃO ANDAIMES</t>
        </is>
      </c>
      <c r="G2811" s="172">
        <f>YEAR(A2811)</f>
        <v/>
      </c>
      <c r="H2811" s="214">
        <f>MONTH(A2811)</f>
        <v/>
      </c>
      <c r="I2811" s="179">
        <f>INDEX(mês[],Consolidado!H2811,2)</f>
        <v/>
      </c>
      <c r="J2811" s="179" t="inlineStr">
        <is>
          <t>ITAU</t>
        </is>
      </c>
      <c r="K2811" s="179" t="inlineStr">
        <is>
          <t>A IDEAL</t>
        </is>
      </c>
    </row>
    <row r="2812" hidden="1" s="180">
      <c r="A2812" s="17" t="n">
        <v>45757</v>
      </c>
      <c r="B2812" s="179" t="inlineStr">
        <is>
          <t>COMBUSTÍVEL RANGER GENILDO-COMBUSTIVEL VEICULOS (100,00%);</t>
        </is>
      </c>
      <c r="C2812" s="8" t="n"/>
      <c r="D2812" s="8" t="n">
        <v>727.83</v>
      </c>
      <c r="E2812" s="8" t="n">
        <v>-182563.7100000001</v>
      </c>
      <c r="F2812" s="213" t="inlineStr">
        <is>
          <t>COMBUSTIVEL VEICULOS</t>
        </is>
      </c>
      <c r="G2812" s="172">
        <f>YEAR(A2812)</f>
        <v/>
      </c>
      <c r="H2812" s="214">
        <f>MONTH(A2812)</f>
        <v/>
      </c>
      <c r="I2812" s="179">
        <f>INDEX(mês[],Consolidado!H2812,2)</f>
        <v/>
      </c>
      <c r="J2812" s="179" t="inlineStr">
        <is>
          <t>ITAU</t>
        </is>
      </c>
      <c r="K2812" s="179" t="inlineStr">
        <is>
          <t>A IDEAL</t>
        </is>
      </c>
    </row>
    <row r="2813" hidden="1" s="180">
      <c r="A2813" s="17" t="n">
        <v>45757</v>
      </c>
      <c r="B2813" s="179" t="inlineStr">
        <is>
          <t>VIAGEM GOIÂNIA X BRASÍLIA-COMBUSTIVEL VEICULOS (80,00%);</t>
        </is>
      </c>
      <c r="C2813" s="8" t="n"/>
      <c r="D2813" s="8" t="n">
        <v>400</v>
      </c>
      <c r="E2813" s="8" t="n">
        <v>-182963.7100000001</v>
      </c>
      <c r="F2813" s="213" t="inlineStr">
        <is>
          <t>COMBUSTIVEL VEICULOS</t>
        </is>
      </c>
      <c r="G2813" s="172">
        <f>YEAR(A2813)</f>
        <v/>
      </c>
      <c r="H2813" s="214">
        <f>MONTH(A2813)</f>
        <v/>
      </c>
      <c r="I2813" s="179">
        <f>INDEX(mês[],Consolidado!H2813,2)</f>
        <v/>
      </c>
      <c r="J2813" s="179" t="inlineStr">
        <is>
          <t>ITAU</t>
        </is>
      </c>
      <c r="K2813" s="179" t="inlineStr">
        <is>
          <t>A IDEAL</t>
        </is>
      </c>
    </row>
    <row r="2814" hidden="1" s="180">
      <c r="A2814" s="17" t="n">
        <v>45757</v>
      </c>
      <c r="B2814" s="179" t="inlineStr">
        <is>
          <t>REFEIÇÕES COLABORADORES (20,00%);</t>
        </is>
      </c>
      <c r="C2814" s="8" t="n"/>
      <c r="D2814" s="8" t="n">
        <v>100</v>
      </c>
      <c r="E2814" s="8" t="n">
        <v>-183063.7100000001</v>
      </c>
      <c r="F2814" s="213" t="inlineStr">
        <is>
          <t>REFEIÇÕES COLABORADORES</t>
        </is>
      </c>
      <c r="G2814" s="172">
        <f>YEAR(A2814)</f>
        <v/>
      </c>
      <c r="H2814" s="214">
        <f>MONTH(A2814)</f>
        <v/>
      </c>
      <c r="I2814" s="179">
        <f>INDEX(mês[],Consolidado!H2814,2)</f>
        <v/>
      </c>
      <c r="J2814" s="179" t="inlineStr">
        <is>
          <t>ITAU</t>
        </is>
      </c>
      <c r="K2814" s="179" t="inlineStr">
        <is>
          <t>A IDEAL</t>
        </is>
      </c>
    </row>
    <row r="2815" hidden="1" s="180">
      <c r="A2815" s="17" t="n">
        <v>45757</v>
      </c>
      <c r="B2815" s="179" t="inlineStr">
        <is>
          <t>DESPESA VIAGEM - PASSAGEM CLAUDVAN-PASSAGENS COLABORADORES (100,00%);</t>
        </is>
      </c>
      <c r="C2815" s="8" t="n"/>
      <c r="D2815" s="8" t="n">
        <v>100</v>
      </c>
      <c r="E2815" s="8" t="n">
        <v>-183163.7100000001</v>
      </c>
      <c r="F2815" s="213" t="inlineStr">
        <is>
          <t>PASSAGENS COLABORADORES</t>
        </is>
      </c>
      <c r="G2815" s="172">
        <f>YEAR(A2815)</f>
        <v/>
      </c>
      <c r="H2815" s="214">
        <f>MONTH(A2815)</f>
        <v/>
      </c>
      <c r="I2815" s="179">
        <f>INDEX(mês[],Consolidado!H2815,2)</f>
        <v/>
      </c>
      <c r="J2815" s="179" t="inlineStr">
        <is>
          <t>ITAU</t>
        </is>
      </c>
      <c r="K2815" s="179" t="inlineStr">
        <is>
          <t>A IDEAL</t>
        </is>
      </c>
    </row>
    <row r="2816" hidden="1" s="180">
      <c r="A2816" s="17" t="n">
        <v>45757</v>
      </c>
      <c r="B2816" s="179" t="inlineStr">
        <is>
          <t>BONIFICAÇÃO VALDEMAR + GESTOR NF 2390-BONIFICAÇOES (100,00%);</t>
        </is>
      </c>
      <c r="C2816" s="8" t="n"/>
      <c r="D2816" s="8" t="n">
        <v>4000</v>
      </c>
      <c r="E2816" s="8" t="n">
        <v>-187163.7100000001</v>
      </c>
      <c r="F2816" s="213" t="inlineStr">
        <is>
          <t>BONIFICAÇOES</t>
        </is>
      </c>
      <c r="G2816" s="172">
        <f>YEAR(A2816)</f>
        <v/>
      </c>
      <c r="H2816" s="214">
        <f>MONTH(A2816)</f>
        <v/>
      </c>
      <c r="I2816" s="179">
        <f>INDEX(mês[],Consolidado!H2816,2)</f>
        <v/>
      </c>
      <c r="J2816" s="179" t="inlineStr">
        <is>
          <t>ITAU</t>
        </is>
      </c>
      <c r="K2816" s="179" t="inlineStr">
        <is>
          <t>A IDEAL</t>
        </is>
      </c>
    </row>
    <row r="2817" hidden="1" s="180">
      <c r="A2817" s="17" t="n">
        <v>45757</v>
      </c>
      <c r="B2817" s="179" t="inlineStr">
        <is>
          <t>PEDREIRO SR. JOAO - RETIRADA DOS EXAUSTORES-MANUTENÇÃO/PEÇAS MAQUINAS E EQUIPAMENTOS (100,00%);</t>
        </is>
      </c>
      <c r="C2817" s="8" t="n"/>
      <c r="D2817" s="8" t="n">
        <v>350</v>
      </c>
      <c r="E2817" s="8" t="n">
        <v>-187513.7100000001</v>
      </c>
      <c r="F2817" s="213" t="inlineStr">
        <is>
          <t>MANUTENÇÃO/PEÇAS MAQUINAS E EQUIPAMENTOS</t>
        </is>
      </c>
      <c r="G2817" s="172">
        <f>YEAR(A2817)</f>
        <v/>
      </c>
      <c r="H2817" s="214">
        <f>MONTH(A2817)</f>
        <v/>
      </c>
      <c r="I2817" s="179">
        <f>INDEX(mês[],Consolidado!H2817,2)</f>
        <v/>
      </c>
      <c r="J2817" s="179" t="inlineStr">
        <is>
          <t>ITAU</t>
        </is>
      </c>
      <c r="K2817" s="179" t="inlineStr">
        <is>
          <t>A IDEAL</t>
        </is>
      </c>
    </row>
    <row r="2818" hidden="1" s="180">
      <c r="A2818" s="17" t="n">
        <v>45757</v>
      </c>
      <c r="B2818" s="179" t="inlineStr">
        <is>
          <t>TRANSFERÊNCIA ENTRE BANCOS ITAÚ X SAFRA-Transferência entre Bancos (100,00%);</t>
        </is>
      </c>
      <c r="C2818" s="8" t="n">
        <v>90732.12000000001</v>
      </c>
      <c r="E2818" s="8" t="n">
        <v>-96781.5900000001</v>
      </c>
      <c r="F2818" s="213" t="inlineStr">
        <is>
          <t>Transferência Recebida</t>
        </is>
      </c>
      <c r="G2818" s="172">
        <f>YEAR(A2818)</f>
        <v/>
      </c>
      <c r="H2818" s="214">
        <f>MONTH(A2818)</f>
        <v/>
      </c>
      <c r="I2818" s="179">
        <f>INDEX(mês[],Consolidado!H2818,2)</f>
        <v/>
      </c>
      <c r="J2818" s="179" t="inlineStr">
        <is>
          <t>ITAU</t>
        </is>
      </c>
      <c r="K2818" s="179" t="inlineStr">
        <is>
          <t>A IDEAL</t>
        </is>
      </c>
    </row>
    <row r="2819" hidden="1" s="180">
      <c r="A2819" s="17" t="n">
        <v>45757</v>
      </c>
      <c r="B2819" s="179" t="inlineStr">
        <is>
          <t>TRANSFERÊNCIA ENTRE BANCOS ITAÚ X SAFRA-Transferência entre Bancos (100,00%);</t>
        </is>
      </c>
      <c r="C2819" s="8" t="n"/>
      <c r="D2819" s="8" t="n">
        <v>4149.96</v>
      </c>
      <c r="E2819" s="8" t="n">
        <v>-100931.5500000001</v>
      </c>
      <c r="F2819" s="213" t="inlineStr">
        <is>
          <t>Transferência Emitida</t>
        </is>
      </c>
      <c r="G2819" s="172">
        <f>YEAR(A2819)</f>
        <v/>
      </c>
      <c r="H2819" s="214">
        <f>MONTH(A2819)</f>
        <v/>
      </c>
      <c r="I2819" s="179">
        <f>INDEX(mês[],Consolidado!H2819,2)</f>
        <v/>
      </c>
      <c r="J2819" s="179" t="inlineStr">
        <is>
          <t>ITAU</t>
        </is>
      </c>
      <c r="K2819" s="179" t="inlineStr">
        <is>
          <t>A IDEAL</t>
        </is>
      </c>
    </row>
    <row r="2820" hidden="1" s="180">
      <c r="A2820" s="17" t="n">
        <v>45757</v>
      </c>
      <c r="B2820" s="179" t="inlineStr">
        <is>
          <t>TRANSFERÊNCIA ENTRE BANCOS CEF X ITAÚ-Transferência entre Bancos (100,00%);</t>
        </is>
      </c>
      <c r="C2820" s="8" t="n">
        <v>27184.64</v>
      </c>
      <c r="E2820" s="8" t="n">
        <v>-73746.91000000011</v>
      </c>
      <c r="F2820" s="213" t="inlineStr">
        <is>
          <t>Transferência Recebida</t>
        </is>
      </c>
      <c r="G2820" s="172">
        <f>YEAR(A2820)</f>
        <v/>
      </c>
      <c r="H2820" s="214">
        <f>MONTH(A2820)</f>
        <v/>
      </c>
      <c r="I2820" s="179">
        <f>INDEX(mês[],Consolidado!H2820,2)</f>
        <v/>
      </c>
      <c r="J2820" s="179" t="inlineStr">
        <is>
          <t>ITAU</t>
        </is>
      </c>
      <c r="K2820" s="179" t="inlineStr">
        <is>
          <t>A IDEAL</t>
        </is>
      </c>
    </row>
    <row r="2821" hidden="1" s="180">
      <c r="A2821" s="17" t="n">
        <v>45757</v>
      </c>
      <c r="B2821" s="179" t="inlineStr">
        <is>
          <t>BM 01 - JATO 50 INTERCALARES-Recebimento de Clientes (100,00%);</t>
        </is>
      </c>
      <c r="C2821" s="8" t="n">
        <v>15811.25</v>
      </c>
      <c r="E2821" s="8" t="n">
        <v>-57935.66000000011</v>
      </c>
      <c r="F2821" s="213" t="inlineStr">
        <is>
          <t>Recebimento de Clientes</t>
        </is>
      </c>
      <c r="G2821" s="172">
        <f>YEAR(A2821)</f>
        <v/>
      </c>
      <c r="H2821" s="214">
        <f>MONTH(A2821)</f>
        <v/>
      </c>
      <c r="I2821" s="179">
        <f>INDEX(mês[],Consolidado!H2821,2)</f>
        <v/>
      </c>
      <c r="J2821" s="179" t="inlineStr">
        <is>
          <t>ITAU</t>
        </is>
      </c>
      <c r="K2821" s="179" t="inlineStr">
        <is>
          <t>A IDEAL</t>
        </is>
      </c>
    </row>
    <row r="2822" hidden="1" s="180">
      <c r="A2822" s="17" t="n">
        <v>45757</v>
      </c>
      <c r="B2822" s="179" t="inlineStr">
        <is>
          <t>BM 29 ROTINA-Recebimento de Clientes (100,00%);</t>
        </is>
      </c>
      <c r="C2822" s="8" t="n">
        <v>26425.23</v>
      </c>
      <c r="E2822" s="8" t="n">
        <v>-31510.4300000001</v>
      </c>
      <c r="F2822" s="213" t="inlineStr">
        <is>
          <t>Recebimento de Clientes</t>
        </is>
      </c>
      <c r="G2822" s="172">
        <f>YEAR(A2822)</f>
        <v/>
      </c>
      <c r="H2822" s="214">
        <f>MONTH(A2822)</f>
        <v/>
      </c>
      <c r="I2822" s="179">
        <f>INDEX(mês[],Consolidado!H2822,2)</f>
        <v/>
      </c>
      <c r="J2822" s="179" t="inlineStr">
        <is>
          <t>ITAU</t>
        </is>
      </c>
      <c r="K2822" s="179" t="inlineStr">
        <is>
          <t>A IDEAL</t>
        </is>
      </c>
    </row>
    <row r="2823" hidden="1" s="180">
      <c r="A2823" s="17" t="n">
        <v>45757</v>
      </c>
      <c r="B2823" s="179" t="inlineStr">
        <is>
          <t>BM 28 TINTAS-Recebimento de Clientes (100,00%);</t>
        </is>
      </c>
      <c r="C2823" s="8" t="n">
        <v>13588.71</v>
      </c>
      <c r="E2823" s="8" t="n">
        <v>-17921.7200000001</v>
      </c>
      <c r="F2823" s="213" t="inlineStr">
        <is>
          <t>Recebimento de Clientes</t>
        </is>
      </c>
      <c r="G2823" s="172">
        <f>YEAR(A2823)</f>
        <v/>
      </c>
      <c r="H2823" s="214">
        <f>MONTH(A2823)</f>
        <v/>
      </c>
      <c r="I2823" s="179">
        <f>INDEX(mês[],Consolidado!H2823,2)</f>
        <v/>
      </c>
      <c r="J2823" s="179" t="inlineStr">
        <is>
          <t>ITAU</t>
        </is>
      </c>
      <c r="K2823" s="179" t="inlineStr">
        <is>
          <t>A IDEAL</t>
        </is>
      </c>
    </row>
    <row r="2824" hidden="1" s="180">
      <c r="A2824" s="17" t="n">
        <v>45757</v>
      </c>
      <c r="B2824" s="179" t="inlineStr">
        <is>
          <t>UNIFORMES P/ GLEIBER-UNIFORMES (100,00%);</t>
        </is>
      </c>
      <c r="C2824" s="8" t="n"/>
      <c r="D2824" s="8" t="n">
        <v>450</v>
      </c>
      <c r="E2824" s="8" t="n">
        <v>-18371.7200000001</v>
      </c>
      <c r="F2824" s="213" t="inlineStr">
        <is>
          <t>UNIFORMES</t>
        </is>
      </c>
      <c r="G2824" s="172">
        <f>YEAR(A2824)</f>
        <v/>
      </c>
      <c r="H2824" s="214">
        <f>MONTH(A2824)</f>
        <v/>
      </c>
      <c r="I2824" s="179">
        <f>INDEX(mês[],Consolidado!H2824,2)</f>
        <v/>
      </c>
      <c r="J2824" s="179" t="inlineStr">
        <is>
          <t>ITAU</t>
        </is>
      </c>
      <c r="K2824" s="179" t="inlineStr">
        <is>
          <t>A IDEAL</t>
        </is>
      </c>
    </row>
    <row r="2825" hidden="1" s="180">
      <c r="A2825" s="17" t="n">
        <v>45757</v>
      </c>
      <c r="B2825" s="179" t="inlineStr">
        <is>
          <t>COMBUSTÍVEL-COMBUSTIVEL VEICULOS (39,64%)</t>
        </is>
      </c>
      <c r="C2825" s="8" t="n"/>
      <c r="D2825" s="8" t="n">
        <v>1130.93</v>
      </c>
      <c r="E2825" s="8" t="n">
        <v>-19502.6500000001</v>
      </c>
      <c r="F2825" s="213" t="inlineStr">
        <is>
          <t>COMBUSTIVEL VEICULOS</t>
        </is>
      </c>
      <c r="G2825" s="172">
        <f>YEAR(A2825)</f>
        <v/>
      </c>
      <c r="H2825" s="214">
        <f>MONTH(A2825)</f>
        <v/>
      </c>
      <c r="I2825" s="179">
        <f>INDEX(mês[],Consolidado!H2825,2)</f>
        <v/>
      </c>
      <c r="J2825" s="179" t="inlineStr">
        <is>
          <t>ITAU</t>
        </is>
      </c>
      <c r="K2825" s="179" t="inlineStr">
        <is>
          <t>A IDEAL</t>
        </is>
      </c>
    </row>
    <row r="2826" hidden="1" s="180">
      <c r="A2826" s="17" t="n">
        <v>45757</v>
      </c>
      <c r="B2826" s="179" t="inlineStr">
        <is>
          <t>COMBUSTIVEL EQUIPAMENTOS (60,36%);</t>
        </is>
      </c>
      <c r="C2826" s="8" t="n"/>
      <c r="D2826" s="8" t="n">
        <v>1722.08</v>
      </c>
      <c r="E2826" s="8" t="n">
        <v>-21224.73000000011</v>
      </c>
      <c r="F2826" s="213" t="inlineStr">
        <is>
          <t>COMBUSTIVEL EQUIPAMENTOS</t>
        </is>
      </c>
      <c r="G2826" s="172">
        <f>YEAR(A2826)</f>
        <v/>
      </c>
      <c r="H2826" s="214">
        <f>MONTH(A2826)</f>
        <v/>
      </c>
      <c r="I2826" s="179">
        <f>INDEX(mês[],Consolidado!H2826,2)</f>
        <v/>
      </c>
      <c r="J2826" s="179" t="inlineStr">
        <is>
          <t>ITAU</t>
        </is>
      </c>
      <c r="K2826" s="179" t="inlineStr">
        <is>
          <t>A IDEAL</t>
        </is>
      </c>
    </row>
    <row r="2827" hidden="1" s="180">
      <c r="A2827" s="17" t="n">
        <v>45757</v>
      </c>
      <c r="B2827" s="179" t="inlineStr">
        <is>
          <t>DIARISTA SR. APRIGIO - MARIA MADALENA XAVIER VIEIRA-RETIRADAS GILVAN / GENILDO (100,00%);</t>
        </is>
      </c>
      <c r="C2827" s="8" t="n"/>
      <c r="D2827" s="8" t="n">
        <v>1000</v>
      </c>
      <c r="E2827" s="8" t="n">
        <v>-22224.73000000011</v>
      </c>
      <c r="F2827" s="213" t="inlineStr">
        <is>
          <t>Pró-Labore</t>
        </is>
      </c>
      <c r="G2827" s="172">
        <f>YEAR(A2827)</f>
        <v/>
      </c>
      <c r="H2827" s="214">
        <f>MONTH(A2827)</f>
        <v/>
      </c>
      <c r="I2827" s="179">
        <f>INDEX(mês[],Consolidado!H2827,2)</f>
        <v/>
      </c>
      <c r="J2827" s="179" t="inlineStr">
        <is>
          <t>ITAU</t>
        </is>
      </c>
      <c r="K2827" s="179" t="inlineStr">
        <is>
          <t>A IDEAL</t>
        </is>
      </c>
    </row>
    <row r="2828" hidden="1" s="180">
      <c r="A2828" s="17" t="n">
        <v>45758</v>
      </c>
      <c r="B2828" s="179" t="inlineStr">
        <is>
          <t>ARTHUR RODRIGUES SEIDEMAN - PIX (64) 9 9302-3866-TRANSPORTE DE COLABORADORES  (100,00%);</t>
        </is>
      </c>
      <c r="C2828" s="8" t="n"/>
      <c r="D2828" s="8" t="n">
        <v>490</v>
      </c>
      <c r="E2828" s="8" t="n">
        <v>-22714.73000000011</v>
      </c>
      <c r="F2828" s="213" t="inlineStr">
        <is>
          <t xml:space="preserve">TRANSPORTE DE COLABORADORES </t>
        </is>
      </c>
      <c r="G2828" s="172">
        <f>YEAR(A2828)</f>
        <v/>
      </c>
      <c r="H2828" s="214">
        <f>MONTH(A2828)</f>
        <v/>
      </c>
      <c r="I2828" s="179">
        <f>INDEX(mês[],Consolidado!H2828,2)</f>
        <v/>
      </c>
      <c r="J2828" s="179" t="inlineStr">
        <is>
          <t>ITAU</t>
        </is>
      </c>
      <c r="K2828" s="179" t="inlineStr">
        <is>
          <t>A IDEAL</t>
        </is>
      </c>
    </row>
    <row r="2829" hidden="1" s="180">
      <c r="A2829" s="17" t="n">
        <v>45758</v>
      </c>
      <c r="B2829" s="179" t="inlineStr">
        <is>
          <t>FRANCISCO IVANILSON ROCHA DE CARVALHO-ACERTO RESCISORIOS  (100,00%);</t>
        </is>
      </c>
      <c r="C2829" s="8" t="n"/>
      <c r="D2829" s="8" t="n">
        <v>1120.52</v>
      </c>
      <c r="E2829" s="8" t="n">
        <v>-23835.25000000011</v>
      </c>
      <c r="F2829" s="213" t="inlineStr">
        <is>
          <t xml:space="preserve">ACERTO RESCISORIOS </t>
        </is>
      </c>
      <c r="G2829" s="172">
        <f>YEAR(A2829)</f>
        <v/>
      </c>
      <c r="H2829" s="214">
        <f>MONTH(A2829)</f>
        <v/>
      </c>
      <c r="I2829" s="179">
        <f>INDEX(mês[],Consolidado!H2829,2)</f>
        <v/>
      </c>
      <c r="J2829" s="179" t="inlineStr">
        <is>
          <t>ITAU</t>
        </is>
      </c>
      <c r="K2829" s="179" t="inlineStr">
        <is>
          <t>A IDEAL</t>
        </is>
      </c>
    </row>
    <row r="2830" hidden="1" s="180">
      <c r="A2830" s="17" t="n">
        <v>45758</v>
      </c>
      <c r="B2830" s="179" t="inlineStr">
        <is>
          <t>FRANCISCO IVANILSON ROCHA DE CARVALHO-FGTS FUNCIONARIOS  (100,00%);</t>
        </is>
      </c>
      <c r="C2830" s="8" t="n"/>
      <c r="D2830" s="8" t="n">
        <v>55.54</v>
      </c>
      <c r="E2830" s="8" t="n">
        <v>-23890.79000000011</v>
      </c>
      <c r="F2830" s="213" t="inlineStr">
        <is>
          <t xml:space="preserve">FGTS FUNCIONARIOS </t>
        </is>
      </c>
      <c r="G2830" s="172">
        <f>YEAR(A2830)</f>
        <v/>
      </c>
      <c r="H2830" s="214">
        <f>MONTH(A2830)</f>
        <v/>
      </c>
      <c r="I2830" s="179">
        <f>INDEX(mês[],Consolidado!H2830,2)</f>
        <v/>
      </c>
      <c r="J2830" s="179" t="inlineStr">
        <is>
          <t>ITAU</t>
        </is>
      </c>
      <c r="K2830" s="179" t="inlineStr">
        <is>
          <t>A IDEAL</t>
        </is>
      </c>
    </row>
    <row r="2831" hidden="1" s="180">
      <c r="A2831" s="17" t="n">
        <v>45758</v>
      </c>
      <c r="B2831" s="179" t="inlineStr">
        <is>
          <t>JULIO CESAR DE OLIVEIRA QUEIROZ - PIX 416.142.593-72-TRANSPORTE DE COLABORADORES  (100,00%);</t>
        </is>
      </c>
      <c r="C2831" s="8" t="n"/>
      <c r="D2831" s="8" t="n">
        <v>6120</v>
      </c>
      <c r="E2831" s="8" t="n">
        <v>-30010.79000000011</v>
      </c>
      <c r="F2831" s="213" t="inlineStr">
        <is>
          <t xml:space="preserve">TRANSPORTE DE COLABORADORES </t>
        </is>
      </c>
      <c r="G2831" s="172">
        <f>YEAR(A2831)</f>
        <v/>
      </c>
      <c r="H2831" s="214">
        <f>MONTH(A2831)</f>
        <v/>
      </c>
      <c r="I2831" s="179">
        <f>INDEX(mês[],Consolidado!H2831,2)</f>
        <v/>
      </c>
      <c r="J2831" s="179" t="inlineStr">
        <is>
          <t>ITAU</t>
        </is>
      </c>
      <c r="K2831" s="179" t="inlineStr">
        <is>
          <t>A IDEAL</t>
        </is>
      </c>
    </row>
    <row r="2832" hidden="1" s="180">
      <c r="A2832" s="17" t="n">
        <v>45758</v>
      </c>
      <c r="B2832" s="179" t="inlineStr">
        <is>
          <t>REFEIÇÃO COLABORADOR - DAMIÃO BORGES AMARANTE-REFEIÇÕES COLABORADORES (100,00%);</t>
        </is>
      </c>
      <c r="C2832" s="8" t="n"/>
      <c r="D2832" s="8" t="n">
        <v>252.5</v>
      </c>
      <c r="E2832" s="8" t="n">
        <v>-30263.29000000011</v>
      </c>
      <c r="F2832" s="213" t="inlineStr">
        <is>
          <t>REFEIÇÕES COLABORADORES</t>
        </is>
      </c>
      <c r="G2832" s="172">
        <f>YEAR(A2832)</f>
        <v/>
      </c>
      <c r="H2832" s="214">
        <f>MONTH(A2832)</f>
        <v/>
      </c>
      <c r="I2832" s="179">
        <f>INDEX(mês[],Consolidado!H2832,2)</f>
        <v/>
      </c>
      <c r="J2832" s="179" t="inlineStr">
        <is>
          <t>ITAU</t>
        </is>
      </c>
      <c r="K2832" s="179" t="inlineStr">
        <is>
          <t>A IDEAL</t>
        </is>
      </c>
    </row>
    <row r="2833" hidden="1" s="180">
      <c r="A2833" s="17" t="n">
        <v>45758</v>
      </c>
      <c r="B2833" s="179" t="inlineStr">
        <is>
          <t>KIT CALOTA FIAT MOBI-MANUTENÇÃO/PEÇAS  VEICULOS (100,00%);</t>
        </is>
      </c>
      <c r="C2833" s="8" t="n"/>
      <c r="D2833" s="8" t="n">
        <v>146.17</v>
      </c>
      <c r="E2833" s="8" t="n">
        <v>-30409.4600000001</v>
      </c>
      <c r="F2833" s="213" t="inlineStr">
        <is>
          <t>MANUTENÇÃO/PEÇAS  VEICULOS</t>
        </is>
      </c>
      <c r="G2833" s="172">
        <f>YEAR(A2833)</f>
        <v/>
      </c>
      <c r="H2833" s="214">
        <f>MONTH(A2833)</f>
        <v/>
      </c>
      <c r="I2833" s="179">
        <f>INDEX(mês[],Consolidado!H2833,2)</f>
        <v/>
      </c>
      <c r="J2833" s="179" t="inlineStr">
        <is>
          <t>ITAU</t>
        </is>
      </c>
      <c r="K2833" s="179" t="inlineStr">
        <is>
          <t>A IDEAL</t>
        </is>
      </c>
    </row>
    <row r="2834" hidden="1" s="180">
      <c r="A2834" s="17" t="n">
        <v>45758</v>
      </c>
      <c r="B2834" s="179" t="inlineStr">
        <is>
          <t>EDSON MOREIRA DA SILVA - PIX 935.070.621-00-MANUTENÇÃO/PEÇAS MAQUINAS E EQUIPAMENTOS (100,00%);</t>
        </is>
      </c>
      <c r="C2834" s="8" t="n"/>
      <c r="D2834" s="8" t="n">
        <v>1500</v>
      </c>
      <c r="E2834" s="8" t="n">
        <v>-31909.4600000001</v>
      </c>
      <c r="F2834" s="213" t="inlineStr">
        <is>
          <t>MANUTENÇÃO/PEÇAS MAQUINAS E EQUIPAMENTOS</t>
        </is>
      </c>
      <c r="G2834" s="172">
        <f>YEAR(A2834)</f>
        <v/>
      </c>
      <c r="H2834" s="214">
        <f>MONTH(A2834)</f>
        <v/>
      </c>
      <c r="I2834" s="179">
        <f>INDEX(mês[],Consolidado!H2834,2)</f>
        <v/>
      </c>
      <c r="J2834" s="179" t="inlineStr">
        <is>
          <t>ITAU</t>
        </is>
      </c>
      <c r="K2834" s="179" t="inlineStr">
        <is>
          <t>A IDEAL</t>
        </is>
      </c>
    </row>
    <row r="2835" hidden="1" s="180">
      <c r="A2835" s="17" t="n">
        <v>45758</v>
      </c>
      <c r="B2835" s="179" t="inlineStr">
        <is>
          <t>SERVIÇO LOCAÇÃO MUNCK P/ RETIRADA DE EQUIPAMENTOS-LOCAÇÃO MUNCK / GUINDASTES (100,00%);</t>
        </is>
      </c>
      <c r="C2835" s="8" t="n"/>
      <c r="D2835" s="8" t="n">
        <v>200</v>
      </c>
      <c r="E2835" s="8" t="n">
        <v>-32109.4600000001</v>
      </c>
      <c r="F2835" s="213" t="inlineStr">
        <is>
          <t>LOCAÇÃO MUNCK / GUINDASTES</t>
        </is>
      </c>
      <c r="G2835" s="172">
        <f>YEAR(A2835)</f>
        <v/>
      </c>
      <c r="H2835" s="214">
        <f>MONTH(A2835)</f>
        <v/>
      </c>
      <c r="I2835" s="179">
        <f>INDEX(mês[],Consolidado!H2835,2)</f>
        <v/>
      </c>
      <c r="J2835" s="179" t="inlineStr">
        <is>
          <t>ITAU</t>
        </is>
      </c>
      <c r="K2835" s="179" t="inlineStr">
        <is>
          <t>A IDEAL</t>
        </is>
      </c>
    </row>
    <row r="2836" hidden="1" s="180">
      <c r="A2836" s="17" t="n">
        <v>45758</v>
      </c>
      <c r="B2836" s="179" t="inlineStr">
        <is>
          <t>REVISÃO ELÉTRICA ÔNIBUS SCANER-MANUTENÇÃO/PEÇAS  VEICULOS (100,00%);</t>
        </is>
      </c>
      <c r="C2836" s="8" t="n"/>
      <c r="D2836" s="8" t="n">
        <v>1349</v>
      </c>
      <c r="E2836" s="8" t="n">
        <v>-33458.46000000011</v>
      </c>
      <c r="F2836" s="213" t="inlineStr">
        <is>
          <t>MANUTENÇÃO/PEÇAS  VEICULOS</t>
        </is>
      </c>
      <c r="G2836" s="172">
        <f>YEAR(A2836)</f>
        <v/>
      </c>
      <c r="H2836" s="214">
        <f>MONTH(A2836)</f>
        <v/>
      </c>
      <c r="I2836" s="179">
        <f>INDEX(mês[],Consolidado!H2836,2)</f>
        <v/>
      </c>
      <c r="J2836" s="179" t="inlineStr">
        <is>
          <t>ITAU</t>
        </is>
      </c>
      <c r="K2836" s="179" t="inlineStr">
        <is>
          <t>A IDEAL</t>
        </is>
      </c>
    </row>
    <row r="2837" hidden="1" s="180">
      <c r="A2837" s="17" t="n">
        <v>45758</v>
      </c>
      <c r="B2837" s="179" t="inlineStr">
        <is>
          <t>DESPESA VIAGEM VALDMAR P/ MONJOLOS-HOTEL COLABORADORES  (62,50%)</t>
        </is>
      </c>
      <c r="C2837" s="8" t="n"/>
      <c r="D2837" s="8" t="n">
        <v>250</v>
      </c>
      <c r="E2837" s="8" t="n">
        <v>-33708.46000000011</v>
      </c>
      <c r="F2837" s="213" t="inlineStr">
        <is>
          <t xml:space="preserve">HOTEL COLABORADORES </t>
        </is>
      </c>
      <c r="G2837" s="172">
        <f>YEAR(A2837)</f>
        <v/>
      </c>
      <c r="H2837" s="214">
        <f>MONTH(A2837)</f>
        <v/>
      </c>
      <c r="I2837" s="179">
        <f>INDEX(mês[],Consolidado!H2837,2)</f>
        <v/>
      </c>
      <c r="J2837" s="179" t="inlineStr">
        <is>
          <t>ITAU</t>
        </is>
      </c>
      <c r="K2837" s="179" t="inlineStr">
        <is>
          <t>A IDEAL</t>
        </is>
      </c>
    </row>
    <row r="2838" hidden="1" s="180">
      <c r="A2838" s="17" t="n">
        <v>45758</v>
      </c>
      <c r="B2838" s="179" t="inlineStr">
        <is>
          <t>REFEIÇÕES COLABORADORES (37,50%);</t>
        </is>
      </c>
      <c r="C2838" s="8" t="n"/>
      <c r="D2838" s="8" t="n">
        <v>150</v>
      </c>
      <c r="E2838" s="8" t="n">
        <v>-33858.46000000011</v>
      </c>
      <c r="F2838" s="213" t="inlineStr">
        <is>
          <t>REFEIÇÕES COLABORADORES</t>
        </is>
      </c>
      <c r="G2838" s="172">
        <f>YEAR(A2838)</f>
        <v/>
      </c>
      <c r="H2838" s="214">
        <f>MONTH(A2838)</f>
        <v/>
      </c>
      <c r="I2838" s="179">
        <f>INDEX(mês[],Consolidado!H2838,2)</f>
        <v/>
      </c>
      <c r="J2838" s="179" t="inlineStr">
        <is>
          <t>ITAU</t>
        </is>
      </c>
      <c r="K2838" s="179" t="inlineStr">
        <is>
          <t>A IDEAL</t>
        </is>
      </c>
    </row>
    <row r="2839" hidden="1" s="180">
      <c r="A2839" s="17" t="n">
        <v>45758</v>
      </c>
      <c r="B2839" s="179" t="inlineStr">
        <is>
          <t>COMBUSTIVEL-COMBUSTIVEL VEICULOS (100,00%);</t>
        </is>
      </c>
      <c r="C2839" s="8" t="n"/>
      <c r="D2839" s="8" t="n">
        <v>80.66</v>
      </c>
      <c r="E2839" s="8" t="n">
        <v>-33939.12000000011</v>
      </c>
      <c r="F2839" s="213" t="inlineStr">
        <is>
          <t>COMBUSTIVEL VEICULOS</t>
        </is>
      </c>
      <c r="G2839" s="172">
        <f>YEAR(A2839)</f>
        <v/>
      </c>
      <c r="H2839" s="214">
        <f>MONTH(A2839)</f>
        <v/>
      </c>
      <c r="I2839" s="179">
        <f>INDEX(mês[],Consolidado!H2839,2)</f>
        <v/>
      </c>
      <c r="J2839" s="179" t="inlineStr">
        <is>
          <t>ITAU</t>
        </is>
      </c>
      <c r="K2839" s="179" t="inlineStr">
        <is>
          <t>A IDEAL</t>
        </is>
      </c>
    </row>
    <row r="2840" hidden="1" s="180">
      <c r="A2840" s="17" t="n">
        <v>45758</v>
      </c>
      <c r="B2840" s="179" t="inlineStr">
        <is>
          <t>ALIMENTAÇÃO ADM-ALIMENTAÇÃO ADM (100,00%);</t>
        </is>
      </c>
      <c r="C2840" s="8" t="n"/>
      <c r="D2840" s="8" t="n">
        <v>80</v>
      </c>
      <c r="E2840" s="8" t="n">
        <v>-34019.12000000011</v>
      </c>
      <c r="F2840" s="213" t="inlineStr">
        <is>
          <t>ALIMENTAÇÃO ADM</t>
        </is>
      </c>
      <c r="G2840" s="172">
        <f>YEAR(A2840)</f>
        <v/>
      </c>
      <c r="H2840" s="214">
        <f>MONTH(A2840)</f>
        <v/>
      </c>
      <c r="I2840" s="179">
        <f>INDEX(mês[],Consolidado!H2840,2)</f>
        <v/>
      </c>
      <c r="J2840" s="179" t="inlineStr">
        <is>
          <t>ITAU</t>
        </is>
      </c>
      <c r="K2840" s="179" t="inlineStr">
        <is>
          <t>A IDEAL</t>
        </is>
      </c>
    </row>
    <row r="2841" hidden="1" s="180">
      <c r="A2841" s="17" t="n">
        <v>45758</v>
      </c>
      <c r="B2841" s="179" t="inlineStr">
        <is>
          <t>PASSAGEM COLABORADOR - JOSE NILTON PEREIRA-PASSAGENS COLABORADORES (100,00%);</t>
        </is>
      </c>
      <c r="C2841" s="8" t="n"/>
      <c r="D2841" s="8" t="n">
        <v>280</v>
      </c>
      <c r="E2841" s="8" t="n">
        <v>-34299.12000000011</v>
      </c>
      <c r="F2841" s="213" t="inlineStr">
        <is>
          <t>PASSAGENS COLABORADORES</t>
        </is>
      </c>
      <c r="G2841" s="172">
        <f>YEAR(A2841)</f>
        <v/>
      </c>
      <c r="H2841" s="214">
        <f>MONTH(A2841)</f>
        <v/>
      </c>
      <c r="I2841" s="179">
        <f>INDEX(mês[],Consolidado!H2841,2)</f>
        <v/>
      </c>
      <c r="J2841" s="179" t="inlineStr">
        <is>
          <t>ITAU</t>
        </is>
      </c>
      <c r="K2841" s="179" t="inlineStr">
        <is>
          <t>A IDEAL</t>
        </is>
      </c>
    </row>
    <row r="2842" hidden="1" s="180">
      <c r="A2842" s="17" t="n">
        <v>45758</v>
      </c>
      <c r="B2842" s="179" t="inlineStr">
        <is>
          <t>TRANSFERÊNCIA ENTRE BANCOS CEF X ITAÚ-Transferência entre Bancos (100,00%);</t>
        </is>
      </c>
      <c r="C2842" s="8" t="n">
        <v>25000</v>
      </c>
      <c r="E2842" s="8" t="n">
        <v>-9299.120000000112</v>
      </c>
      <c r="F2842" s="213" t="inlineStr">
        <is>
          <t>Transferência Recebida</t>
        </is>
      </c>
      <c r="G2842" s="172">
        <f>YEAR(A2842)</f>
        <v/>
      </c>
      <c r="H2842" s="214">
        <f>MONTH(A2842)</f>
        <v/>
      </c>
      <c r="I2842" s="179">
        <f>INDEX(mês[],Consolidado!H2842,2)</f>
        <v/>
      </c>
      <c r="J2842" s="179" t="inlineStr">
        <is>
          <t>ITAU</t>
        </is>
      </c>
      <c r="K2842" s="179" t="inlineStr">
        <is>
          <t>A IDEAL</t>
        </is>
      </c>
    </row>
    <row r="2843" hidden="1" s="180">
      <c r="A2843" s="17" t="n">
        <v>45758</v>
      </c>
      <c r="B2843" s="179" t="inlineStr">
        <is>
          <t>INTERNET ADM-INTERNET / TELEFONE ADM  (100,00%);</t>
        </is>
      </c>
      <c r="C2843" s="8" t="n"/>
      <c r="D2843" s="8" t="n">
        <v>142.97</v>
      </c>
      <c r="E2843" s="8" t="n">
        <v>-9442.090000000111</v>
      </c>
      <c r="F2843" s="213" t="inlineStr">
        <is>
          <t xml:space="preserve">INTERNET / TELEFONE ADM </t>
        </is>
      </c>
      <c r="G2843" s="172">
        <f>YEAR(A2843)</f>
        <v/>
      </c>
      <c r="H2843" s="214">
        <f>MONTH(A2843)</f>
        <v/>
      </c>
      <c r="I2843" s="179">
        <f>INDEX(mês[],Consolidado!H2843,2)</f>
        <v/>
      </c>
      <c r="J2843" s="179" t="inlineStr">
        <is>
          <t>ITAU</t>
        </is>
      </c>
      <c r="K2843" s="179" t="inlineStr">
        <is>
          <t>A IDEAL</t>
        </is>
      </c>
    </row>
    <row r="2844" hidden="1" s="180">
      <c r="A2844" s="17" t="n">
        <v>45758</v>
      </c>
      <c r="B2844" s="179" t="inlineStr">
        <is>
          <t>PAGAMENTO DO 50% VALOR DO CREA-SERVIÇO CREA ANUIDADE (100,00%);</t>
        </is>
      </c>
      <c r="C2844" s="8" t="n">
        <v>251.13</v>
      </c>
      <c r="E2844" s="8" t="n">
        <v>-9190.960000000112</v>
      </c>
      <c r="F2844" s="213" t="inlineStr">
        <is>
          <t>Outros Recebimentos Não Operacionais</t>
        </is>
      </c>
      <c r="G2844" s="172">
        <f>YEAR(A2844)</f>
        <v/>
      </c>
      <c r="H2844" s="214">
        <f>MONTH(A2844)</f>
        <v/>
      </c>
      <c r="I2844" s="179">
        <f>INDEX(mês[],Consolidado!H2844,2)</f>
        <v/>
      </c>
      <c r="J2844" s="179" t="inlineStr">
        <is>
          <t>ITAU</t>
        </is>
      </c>
      <c r="K2844" s="179" t="inlineStr">
        <is>
          <t>A IDEAL</t>
        </is>
      </c>
    </row>
    <row r="2845" hidden="1" s="180">
      <c r="A2845" s="17" t="n">
        <v>45761</v>
      </c>
      <c r="B2845" s="179" t="inlineStr">
        <is>
          <t>COMISSAO PLEITO CMOC MINERAÇÃO - 2024-BONIFICAÇOES (100,00%);</t>
        </is>
      </c>
      <c r="C2845" s="8" t="n"/>
      <c r="D2845" s="8" t="n">
        <v>1000</v>
      </c>
      <c r="E2845" s="8" t="n">
        <v>-10190.96000000011</v>
      </c>
      <c r="F2845" s="213" t="inlineStr">
        <is>
          <t>BONIFICAÇOES</t>
        </is>
      </c>
      <c r="G2845" s="172">
        <f>YEAR(A2845)</f>
        <v/>
      </c>
      <c r="H2845" s="214">
        <f>MONTH(A2845)</f>
        <v/>
      </c>
      <c r="I2845" s="179">
        <f>INDEX(mês[],Consolidado!H2845,2)</f>
        <v/>
      </c>
      <c r="J2845" s="179" t="inlineStr">
        <is>
          <t>ITAU</t>
        </is>
      </c>
      <c r="K2845" s="179" t="inlineStr">
        <is>
          <t>A IDEAL</t>
        </is>
      </c>
    </row>
    <row r="2846" hidden="1" s="180">
      <c r="A2846" s="17" t="n">
        <v>45761</v>
      </c>
      <c r="B2846" s="179" t="inlineStr">
        <is>
          <t>VALE ALIMENTAÇÃO REF. 03/2025-VALE ALIMENTAÇÃO (100,00%);</t>
        </is>
      </c>
      <c r="C2846" s="8" t="n"/>
      <c r="D2846" s="8" t="n">
        <v>19064</v>
      </c>
      <c r="E2846" s="8" t="n">
        <v>-29254.96000000011</v>
      </c>
      <c r="F2846" s="213" t="inlineStr">
        <is>
          <t>VALE ALIMENTAÇÃO</t>
        </is>
      </c>
      <c r="G2846" s="172">
        <f>YEAR(A2846)</f>
        <v/>
      </c>
      <c r="H2846" s="214">
        <f>MONTH(A2846)</f>
        <v/>
      </c>
      <c r="I2846" s="179">
        <f>INDEX(mês[],Consolidado!H2846,2)</f>
        <v/>
      </c>
      <c r="J2846" s="179" t="inlineStr">
        <is>
          <t>ITAU</t>
        </is>
      </c>
      <c r="K2846" s="179" t="inlineStr">
        <is>
          <t>A IDEAL</t>
        </is>
      </c>
    </row>
    <row r="2847" hidden="1" s="180">
      <c r="A2847" s="17" t="n">
        <v>45761</v>
      </c>
      <c r="B2847" s="179" t="inlineStr">
        <is>
          <t>13 OVOS DE PASCOA PARA ADM-ALIMENTAÇÃO ADM (100,00%);</t>
        </is>
      </c>
      <c r="C2847" s="8" t="n"/>
      <c r="D2847" s="8" t="n">
        <v>332.5</v>
      </c>
      <c r="E2847" s="8" t="n">
        <v>-29587.46000000011</v>
      </c>
      <c r="F2847" s="213" t="inlineStr">
        <is>
          <t>ALIMENTAÇÃO ADM</t>
        </is>
      </c>
      <c r="G2847" s="172">
        <f>YEAR(A2847)</f>
        <v/>
      </c>
      <c r="H2847" s="214">
        <f>MONTH(A2847)</f>
        <v/>
      </c>
      <c r="I2847" s="179">
        <f>INDEX(mês[],Consolidado!H2847,2)</f>
        <v/>
      </c>
      <c r="J2847" s="179" t="inlineStr">
        <is>
          <t>ITAU</t>
        </is>
      </c>
      <c r="K2847" s="179" t="inlineStr">
        <is>
          <t>A IDEAL</t>
        </is>
      </c>
    </row>
    <row r="2848" hidden="1" s="180">
      <c r="A2848" s="17" t="n">
        <v>45761</v>
      </c>
      <c r="B2848" s="179" t="inlineStr">
        <is>
          <t>DESPESAS COM PROCESSO SIDNEI-DESPESAS COM PROCESSOS  (100,00%);</t>
        </is>
      </c>
      <c r="C2848" s="8" t="n"/>
      <c r="D2848" s="8" t="n">
        <v>287.78</v>
      </c>
      <c r="E2848" s="8" t="n">
        <v>-29875.24000000011</v>
      </c>
      <c r="F2848" s="213" t="inlineStr">
        <is>
          <t>Processos Trabalhistas</t>
        </is>
      </c>
      <c r="G2848" s="172">
        <f>YEAR(A2848)</f>
        <v/>
      </c>
      <c r="H2848" s="214">
        <f>MONTH(A2848)</f>
        <v/>
      </c>
      <c r="I2848" s="179">
        <f>INDEX(mês[],Consolidado!H2848,2)</f>
        <v/>
      </c>
      <c r="J2848" s="179" t="inlineStr">
        <is>
          <t>ITAU</t>
        </is>
      </c>
      <c r="K2848" s="179" t="inlineStr">
        <is>
          <t>A IDEAL</t>
        </is>
      </c>
    </row>
    <row r="2849" hidden="1" s="180">
      <c r="A2849" s="17" t="n">
        <v>45761</v>
      </c>
      <c r="B2849" s="179" t="inlineStr">
        <is>
          <t>MCZA INF. COM. DE SERVIÇO LTDA - PIX 04.802.532/0001-01-MATERIAIS DE INFORMATICA / COMPUTADOR (100,00%);</t>
        </is>
      </c>
      <c r="C2849" s="8" t="n"/>
      <c r="D2849" s="8" t="n">
        <v>784.08</v>
      </c>
      <c r="E2849" s="8" t="n">
        <v>-30659.32000000011</v>
      </c>
      <c r="F2849" s="213" t="inlineStr">
        <is>
          <t>MATERIAIS DE INFORMATICA / COMPUTADOR</t>
        </is>
      </c>
      <c r="G2849" s="172">
        <f>YEAR(A2849)</f>
        <v/>
      </c>
      <c r="H2849" s="214">
        <f>MONTH(A2849)</f>
        <v/>
      </c>
      <c r="I2849" s="179">
        <f>INDEX(mês[],Consolidado!H2849,2)</f>
        <v/>
      </c>
      <c r="J2849" s="179" t="inlineStr">
        <is>
          <t>ITAU</t>
        </is>
      </c>
      <c r="K2849" s="179" t="inlineStr">
        <is>
          <t>A IDEAL</t>
        </is>
      </c>
    </row>
    <row r="2850" hidden="1" s="180">
      <c r="A2850" s="17" t="n">
        <v>45761</v>
      </c>
      <c r="B2850" s="179" t="inlineStr">
        <is>
          <t>DESPESAS GOIANESIA X BARRO ALTO-PASSAGENS COLABORADORES (100,00%);</t>
        </is>
      </c>
      <c r="C2850" s="8" t="n"/>
      <c r="D2850" s="8" t="n">
        <v>150</v>
      </c>
      <c r="E2850" s="8" t="n">
        <v>-30809.32000000011</v>
      </c>
      <c r="F2850" s="213" t="inlineStr">
        <is>
          <t>PASSAGENS COLABORADORES</t>
        </is>
      </c>
      <c r="G2850" s="172">
        <f>YEAR(A2850)</f>
        <v/>
      </c>
      <c r="H2850" s="214">
        <f>MONTH(A2850)</f>
        <v/>
      </c>
      <c r="I2850" s="179">
        <f>INDEX(mês[],Consolidado!H2850,2)</f>
        <v/>
      </c>
      <c r="J2850" s="179" t="inlineStr">
        <is>
          <t>ITAU</t>
        </is>
      </c>
      <c r="K2850" s="179" t="inlineStr">
        <is>
          <t>A IDEAL</t>
        </is>
      </c>
    </row>
    <row r="2851" hidden="1" s="180">
      <c r="A2851" s="17" t="n">
        <v>45761</v>
      </c>
      <c r="B2851" s="179" t="inlineStr">
        <is>
          <t>ALIMENTAÇÃO ADM-ALIMENTAÇÃO ADM (100,00%);</t>
        </is>
      </c>
      <c r="C2851" s="8" t="n"/>
      <c r="D2851" s="8" t="n">
        <v>80</v>
      </c>
      <c r="E2851" s="8" t="n">
        <v>-30889.32000000011</v>
      </c>
      <c r="F2851" s="213" t="inlineStr">
        <is>
          <t>ALIMENTAÇÃO ADM</t>
        </is>
      </c>
      <c r="G2851" s="172">
        <f>YEAR(A2851)</f>
        <v/>
      </c>
      <c r="H2851" s="214">
        <f>MONTH(A2851)</f>
        <v/>
      </c>
      <c r="I2851" s="179">
        <f>INDEX(mês[],Consolidado!H2851,2)</f>
        <v/>
      </c>
      <c r="J2851" s="179" t="inlineStr">
        <is>
          <t>ITAU</t>
        </is>
      </c>
      <c r="K2851" s="179" t="inlineStr">
        <is>
          <t>A IDEAL</t>
        </is>
      </c>
    </row>
    <row r="2852" hidden="1" s="180">
      <c r="A2852" s="17" t="n">
        <v>45761</v>
      </c>
      <c r="B2852" s="179" t="inlineStr">
        <is>
          <t>CASA PACK  DISTRIB. DE EMB. - PIX 43.564.720/0001-92-MATERIAIS DE CONSUMO EM OBRAS  (100,00%);</t>
        </is>
      </c>
      <c r="C2852" s="8" t="n"/>
      <c r="D2852" s="8" t="n">
        <v>34</v>
      </c>
      <c r="E2852" s="8" t="n">
        <v>-30923.32000000011</v>
      </c>
      <c r="F2852" s="213" t="inlineStr">
        <is>
          <t xml:space="preserve">MATERIAIS DE CONSUMO EM OBRAS </t>
        </is>
      </c>
      <c r="G2852" s="172">
        <f>YEAR(A2852)</f>
        <v/>
      </c>
      <c r="H2852" s="214">
        <f>MONTH(A2852)</f>
        <v/>
      </c>
      <c r="I2852" s="179">
        <f>INDEX(mês[],Consolidado!H2852,2)</f>
        <v/>
      </c>
      <c r="J2852" s="179" t="inlineStr">
        <is>
          <t>ITAU</t>
        </is>
      </c>
      <c r="K2852" s="179" t="inlineStr">
        <is>
          <t>A IDEAL</t>
        </is>
      </c>
    </row>
    <row r="2853" hidden="1" s="180">
      <c r="A2853" s="17" t="n">
        <v>45761</v>
      </c>
      <c r="B2853" s="179" t="inlineStr">
        <is>
          <t>20 FAIXAS REFLETIVA-EPIS (100,00%);</t>
        </is>
      </c>
      <c r="C2853" s="8" t="n"/>
      <c r="D2853" s="8" t="n">
        <v>77.8</v>
      </c>
      <c r="E2853" s="8" t="n">
        <v>-31001.12000000011</v>
      </c>
      <c r="F2853" s="213" t="inlineStr">
        <is>
          <t>EPIS</t>
        </is>
      </c>
      <c r="G2853" s="172">
        <f>YEAR(A2853)</f>
        <v/>
      </c>
      <c r="H2853" s="214">
        <f>MONTH(A2853)</f>
        <v/>
      </c>
      <c r="I2853" s="179">
        <f>INDEX(mês[],Consolidado!H2853,2)</f>
        <v/>
      </c>
      <c r="J2853" s="179" t="inlineStr">
        <is>
          <t>ITAU</t>
        </is>
      </c>
      <c r="K2853" s="179" t="inlineStr">
        <is>
          <t>A IDEAL</t>
        </is>
      </c>
    </row>
    <row r="2854" hidden="1" s="180">
      <c r="A2854" s="17" t="n">
        <v>45761</v>
      </c>
      <c r="B2854" s="179" t="inlineStr">
        <is>
          <t>MANUTENÇÃO ELETRICA E MANUTENÇÃO BOLSA DE AR-MANUTENÇÃO/PEÇAS  VEICULOS (100,00%);</t>
        </is>
      </c>
      <c r="C2854" s="8" t="n"/>
      <c r="D2854" s="8" t="n">
        <v>438.84</v>
      </c>
      <c r="E2854" s="8" t="n">
        <v>-31439.96000000011</v>
      </c>
      <c r="F2854" s="213" t="inlineStr">
        <is>
          <t>MANUTENÇÃO/PEÇAS  VEICULOS</t>
        </is>
      </c>
      <c r="G2854" s="172">
        <f>YEAR(A2854)</f>
        <v/>
      </c>
      <c r="H2854" s="214">
        <f>MONTH(A2854)</f>
        <v/>
      </c>
      <c r="I2854" s="179">
        <f>INDEX(mês[],Consolidado!H2854,2)</f>
        <v/>
      </c>
      <c r="J2854" s="179" t="inlineStr">
        <is>
          <t>ITAU</t>
        </is>
      </c>
      <c r="K2854" s="179" t="inlineStr">
        <is>
          <t>A IDEAL</t>
        </is>
      </c>
    </row>
    <row r="2855" hidden="1" s="180">
      <c r="A2855" s="17" t="n">
        <v>45761</v>
      </c>
      <c r="B2855" s="179" t="inlineStr">
        <is>
          <t>DESPESA VIAGEM RAFAEL CALAÇO-REFEIÇÕES COLABORADORES (58,62%)</t>
        </is>
      </c>
      <c r="C2855" s="8" t="n"/>
      <c r="D2855" s="8" t="n">
        <v>169.99</v>
      </c>
      <c r="E2855" s="8" t="n">
        <v>-31609.95000000011</v>
      </c>
      <c r="F2855" s="213" t="inlineStr">
        <is>
          <t>REFEIÇÕES COLABORADORES</t>
        </is>
      </c>
      <c r="G2855" s="172">
        <f>YEAR(A2855)</f>
        <v/>
      </c>
      <c r="H2855" s="214">
        <f>MONTH(A2855)</f>
        <v/>
      </c>
      <c r="I2855" s="179">
        <f>INDEX(mês[],Consolidado!H2855,2)</f>
        <v/>
      </c>
      <c r="J2855" s="179" t="inlineStr">
        <is>
          <t>ITAU</t>
        </is>
      </c>
      <c r="K2855" s="179" t="inlineStr">
        <is>
          <t>A IDEAL</t>
        </is>
      </c>
    </row>
    <row r="2856" hidden="1" s="180">
      <c r="A2856" s="17" t="n">
        <v>45761</v>
      </c>
      <c r="B2856" s="179" t="inlineStr">
        <is>
          <t>PASSAGENS COLABORADORES (41,38%);</t>
        </is>
      </c>
      <c r="C2856" s="8" t="n"/>
      <c r="D2856" s="8" t="n">
        <v>120.01</v>
      </c>
      <c r="E2856" s="8" t="n">
        <v>-31729.96000000011</v>
      </c>
      <c r="F2856" s="213" t="inlineStr">
        <is>
          <t>PASSAGENS COLABORADORES</t>
        </is>
      </c>
      <c r="G2856" s="172">
        <f>YEAR(A2856)</f>
        <v/>
      </c>
      <c r="H2856" s="214">
        <f>MONTH(A2856)</f>
        <v/>
      </c>
      <c r="I2856" s="179">
        <f>INDEX(mês[],Consolidado!H2856,2)</f>
        <v/>
      </c>
      <c r="J2856" s="179" t="inlineStr">
        <is>
          <t>ITAU</t>
        </is>
      </c>
      <c r="K2856" s="179" t="inlineStr">
        <is>
          <t>A IDEAL</t>
        </is>
      </c>
    </row>
    <row r="2857" hidden="1" s="180">
      <c r="A2857" s="17" t="n">
        <v>45761</v>
      </c>
      <c r="B2857" s="179" t="inlineStr">
        <is>
          <t>RESTAURANTE MATA FOME - PIX 57.730.611/0001-02-REFEIÇÕES COLABORADORES (100,00%);</t>
        </is>
      </c>
      <c r="C2857" s="8" t="n"/>
      <c r="D2857" s="8" t="n">
        <v>3656</v>
      </c>
      <c r="E2857" s="8" t="n">
        <v>-35385.96000000011</v>
      </c>
      <c r="F2857" s="213" t="inlineStr">
        <is>
          <t>REFEIÇÕES COLABORADORES</t>
        </is>
      </c>
      <c r="G2857" s="172">
        <f>YEAR(A2857)</f>
        <v/>
      </c>
      <c r="H2857" s="214">
        <f>MONTH(A2857)</f>
        <v/>
      </c>
      <c r="I2857" s="179">
        <f>INDEX(mês[],Consolidado!H2857,2)</f>
        <v/>
      </c>
      <c r="J2857" s="179" t="inlineStr">
        <is>
          <t>ITAU</t>
        </is>
      </c>
      <c r="K2857" s="179" t="inlineStr">
        <is>
          <t>A IDEAL</t>
        </is>
      </c>
    </row>
    <row r="2858" hidden="1" s="180">
      <c r="A2858" s="17" t="n">
        <v>45761</v>
      </c>
      <c r="B2858" s="179" t="inlineStr">
        <is>
          <t>VISTORIA HB20-CUSTOS E GUIAS DE TRANSFERENCIA VEICULOS (100,00%);</t>
        </is>
      </c>
      <c r="C2858" s="8" t="n"/>
      <c r="D2858" s="8" t="n">
        <v>100</v>
      </c>
      <c r="E2858" s="8" t="n">
        <v>-35485.96000000011</v>
      </c>
      <c r="F2858" s="213" t="inlineStr">
        <is>
          <t>CUSTOS E GUIAS DE TRANSFERENCIA VEICULOS</t>
        </is>
      </c>
      <c r="G2858" s="172">
        <f>YEAR(A2858)</f>
        <v/>
      </c>
      <c r="H2858" s="214">
        <f>MONTH(A2858)</f>
        <v/>
      </c>
      <c r="I2858" s="179">
        <f>INDEX(mês[],Consolidado!H2858,2)</f>
        <v/>
      </c>
      <c r="J2858" s="179" t="inlineStr">
        <is>
          <t>ITAU</t>
        </is>
      </c>
      <c r="K2858" s="179" t="inlineStr">
        <is>
          <t>A IDEAL</t>
        </is>
      </c>
    </row>
    <row r="2859" hidden="1" s="180">
      <c r="A2859" s="17" t="n">
        <v>45761</v>
      </c>
      <c r="B2859" s="179" t="inlineStr">
        <is>
          <t>PASSAGENS COLABORADORES REF. 07/04 A 11/04-PASSAGENS COLABORADORES (100,00%);</t>
        </is>
      </c>
      <c r="C2859" s="8" t="n"/>
      <c r="D2859" s="8" t="n">
        <v>8254.870000000001</v>
      </c>
      <c r="E2859" s="8" t="n">
        <v>-43740.83000000011</v>
      </c>
      <c r="F2859" s="213" t="inlineStr">
        <is>
          <t>PASSAGENS COLABORADORES</t>
        </is>
      </c>
      <c r="G2859" s="172">
        <f>YEAR(A2859)</f>
        <v/>
      </c>
      <c r="H2859" s="214">
        <f>MONTH(A2859)</f>
        <v/>
      </c>
      <c r="I2859" s="179">
        <f>INDEX(mês[],Consolidado!H2859,2)</f>
        <v/>
      </c>
      <c r="J2859" s="179" t="inlineStr">
        <is>
          <t>ITAU</t>
        </is>
      </c>
      <c r="K2859" s="179" t="inlineStr">
        <is>
          <t>A IDEAL</t>
        </is>
      </c>
    </row>
    <row r="2860" hidden="1" s="180">
      <c r="A2860" s="17" t="n">
        <v>45761</v>
      </c>
      <c r="B2860" s="179" t="inlineStr">
        <is>
          <t>TRANSFERÊNCIA ENTRE BANCOS ITAÚ ANDAIMES X ITAÚ-Transferência entre Bancos (100,00%);</t>
        </is>
      </c>
      <c r="C2860" s="8" t="n">
        <v>25000</v>
      </c>
      <c r="E2860" s="8" t="n">
        <v>-18740.83000000011</v>
      </c>
      <c r="F2860" s="213" t="inlineStr">
        <is>
          <t>Transferência Recebida</t>
        </is>
      </c>
      <c r="G2860" s="172">
        <f>YEAR(A2860)</f>
        <v/>
      </c>
      <c r="H2860" s="214">
        <f>MONTH(A2860)</f>
        <v/>
      </c>
      <c r="I2860" s="179">
        <f>INDEX(mês[],Consolidado!H2860,2)</f>
        <v/>
      </c>
      <c r="J2860" s="179" t="inlineStr">
        <is>
          <t>ITAU</t>
        </is>
      </c>
      <c r="K2860" s="179" t="inlineStr">
        <is>
          <t>A IDEAL</t>
        </is>
      </c>
    </row>
    <row r="2861" hidden="1" s="180">
      <c r="A2861" s="17" t="n">
        <v>45761</v>
      </c>
      <c r="B2861" s="174" t="inlineStr">
        <is>
          <t>VIAGEM STEFÂNIA MONJOLOS X GOIÂNIA-COMBUSTIVEL VEICULOS (70,00%)</t>
        </is>
      </c>
      <c r="C2861" s="8" t="n"/>
      <c r="D2861" s="8" t="n">
        <v>700</v>
      </c>
      <c r="E2861" s="8" t="n">
        <v>-19440.83000000011</v>
      </c>
      <c r="F2861" s="213" t="inlineStr">
        <is>
          <t>COMBUSTIVEL VEICULOS</t>
        </is>
      </c>
      <c r="G2861" s="172">
        <f>YEAR(A2861)</f>
        <v/>
      </c>
      <c r="H2861" s="214">
        <f>MONTH(A2861)</f>
        <v/>
      </c>
      <c r="I2861" s="179">
        <f>INDEX(mês[],Consolidado!H2861,2)</f>
        <v/>
      </c>
      <c r="J2861" s="179" t="inlineStr">
        <is>
          <t>ITAU</t>
        </is>
      </c>
      <c r="K2861" s="179" t="inlineStr">
        <is>
          <t>A IDEAL</t>
        </is>
      </c>
    </row>
    <row r="2862" hidden="1" s="180">
      <c r="A2862" s="17" t="n">
        <v>45761</v>
      </c>
      <c r="B2862" s="174" t="inlineStr">
        <is>
          <t>REFEIÇÕES COLABORADORES (25,00%)</t>
        </is>
      </c>
      <c r="C2862" s="8" t="n"/>
      <c r="D2862" s="8" t="n">
        <v>250</v>
      </c>
      <c r="E2862" s="8" t="n">
        <v>-19690.83000000011</v>
      </c>
      <c r="F2862" s="213" t="inlineStr">
        <is>
          <t>REFEIÇÕES COLABORADORES</t>
        </is>
      </c>
      <c r="G2862" s="172">
        <f>YEAR(A2862)</f>
        <v/>
      </c>
      <c r="H2862" s="214">
        <f>MONTH(A2862)</f>
        <v/>
      </c>
      <c r="I2862" s="179">
        <f>INDEX(mês[],Consolidado!H2862,2)</f>
        <v/>
      </c>
      <c r="J2862" s="179" t="inlineStr">
        <is>
          <t>ITAU</t>
        </is>
      </c>
      <c r="K2862" s="179" t="inlineStr">
        <is>
          <t>A IDEAL</t>
        </is>
      </c>
    </row>
    <row r="2863" hidden="1" s="180">
      <c r="A2863" s="17" t="n">
        <v>45761</v>
      </c>
      <c r="B2863" s="174" t="inlineStr">
        <is>
          <t>PEDAGIOS  (5,00%);</t>
        </is>
      </c>
      <c r="C2863" s="8" t="n"/>
      <c r="D2863" s="8" t="n">
        <v>50</v>
      </c>
      <c r="E2863" s="8" t="n">
        <v>-19740.83000000011</v>
      </c>
      <c r="F2863" s="213" t="inlineStr">
        <is>
          <t xml:space="preserve">PEDAGIOS </t>
        </is>
      </c>
      <c r="G2863" s="172">
        <f>YEAR(A2863)</f>
        <v/>
      </c>
      <c r="H2863" s="214">
        <f>MONTH(A2863)</f>
        <v/>
      </c>
      <c r="I2863" s="179">
        <f>INDEX(mês[],Consolidado!H2863,2)</f>
        <v/>
      </c>
      <c r="J2863" s="179" t="inlineStr">
        <is>
          <t>ITAU</t>
        </is>
      </c>
      <c r="K2863" s="179" t="inlineStr">
        <is>
          <t>A IDEAL</t>
        </is>
      </c>
    </row>
    <row r="2864" hidden="1" s="180">
      <c r="A2864" s="17" t="n">
        <v>45761</v>
      </c>
      <c r="B2864" s="179" t="inlineStr">
        <is>
          <t>REEM EMPRESA BSM GUINDASTE-MANUTENÇÃO/PEÇAS  VEICULOS (100,00%);</t>
        </is>
      </c>
      <c r="C2864" s="8" t="n">
        <v>2050</v>
      </c>
      <c r="E2864" s="8" t="n">
        <v>-17690.83000000011</v>
      </c>
      <c r="F2864" s="213" t="inlineStr">
        <is>
          <t>Devolução / Estorno de Pagamento</t>
        </is>
      </c>
      <c r="G2864" s="172">
        <f>YEAR(A2864)</f>
        <v/>
      </c>
      <c r="H2864" s="214">
        <f>MONTH(A2864)</f>
        <v/>
      </c>
      <c r="I2864" s="179">
        <f>INDEX(mês[],Consolidado!H2864,2)</f>
        <v/>
      </c>
      <c r="J2864" s="179" t="inlineStr">
        <is>
          <t>ITAU</t>
        </is>
      </c>
      <c r="K2864" s="179" t="inlineStr">
        <is>
          <t>A IDEAL</t>
        </is>
      </c>
    </row>
    <row r="2865" hidden="1" s="180">
      <c r="A2865" s="17" t="n">
        <v>45762</v>
      </c>
      <c r="B2865" s="179" t="inlineStr">
        <is>
          <t>FOSFATO-Recebimento de Clientes (100,00%);</t>
        </is>
      </c>
      <c r="C2865" s="8" t="n">
        <v>30108.79</v>
      </c>
      <c r="E2865" s="8" t="n">
        <v>12417.95999999989</v>
      </c>
      <c r="F2865" s="213" t="inlineStr">
        <is>
          <t>Recebimento de Clientes</t>
        </is>
      </c>
      <c r="G2865" s="172">
        <f>YEAR(A2865)</f>
        <v/>
      </c>
      <c r="H2865" s="214">
        <f>MONTH(A2865)</f>
        <v/>
      </c>
      <c r="I2865" s="179">
        <f>INDEX(mês[],Consolidado!H2865,2)</f>
        <v/>
      </c>
      <c r="J2865" s="179" t="inlineStr">
        <is>
          <t>ITAU</t>
        </is>
      </c>
      <c r="K2865" s="179" t="inlineStr">
        <is>
          <t>A IDEAL</t>
        </is>
      </c>
    </row>
    <row r="2866" hidden="1" s="180">
      <c r="A2866" s="17" t="n">
        <v>45762</v>
      </c>
      <c r="B2866" s="179" t="inlineStr">
        <is>
          <t>FOSFATO-Recebimento de Clientes (100,00%);</t>
        </is>
      </c>
      <c r="C2866" s="8" t="n">
        <v>76512</v>
      </c>
      <c r="E2866" s="8" t="n">
        <v>88929.95999999989</v>
      </c>
      <c r="F2866" s="213" t="inlineStr">
        <is>
          <t>Recebimento de Clientes</t>
        </is>
      </c>
      <c r="G2866" s="172">
        <f>YEAR(A2866)</f>
        <v/>
      </c>
      <c r="H2866" s="214">
        <f>MONTH(A2866)</f>
        <v/>
      </c>
      <c r="I2866" s="179">
        <f>INDEX(mês[],Consolidado!H2866,2)</f>
        <v/>
      </c>
      <c r="J2866" s="179" t="inlineStr">
        <is>
          <t>ITAU</t>
        </is>
      </c>
      <c r="K2866" s="179" t="inlineStr">
        <is>
          <t>A IDEAL</t>
        </is>
      </c>
    </row>
    <row r="2867" hidden="1" s="180">
      <c r="A2867" s="17" t="n">
        <v>45762</v>
      </c>
      <c r="B2867" s="179" t="inlineStr">
        <is>
          <t>NIOBIO-Recebimento de Clientes (100,00%);</t>
        </is>
      </c>
      <c r="C2867" s="8" t="n">
        <v>16805.06</v>
      </c>
      <c r="E2867" s="8" t="n">
        <v>105735.0199999999</v>
      </c>
      <c r="F2867" s="213" t="inlineStr">
        <is>
          <t>Recebimento de Clientes</t>
        </is>
      </c>
      <c r="G2867" s="172">
        <f>YEAR(A2867)</f>
        <v/>
      </c>
      <c r="H2867" s="214">
        <f>MONTH(A2867)</f>
        <v/>
      </c>
      <c r="I2867" s="179">
        <f>INDEX(mês[],Consolidado!H2867,2)</f>
        <v/>
      </c>
      <c r="J2867" s="179" t="inlineStr">
        <is>
          <t>ITAU</t>
        </is>
      </c>
      <c r="K2867" s="179" t="inlineStr">
        <is>
          <t>A IDEAL</t>
        </is>
      </c>
    </row>
    <row r="2868" hidden="1" s="180">
      <c r="A2868" s="17" t="n">
        <v>45762</v>
      </c>
      <c r="B2868" s="179" t="inlineStr">
        <is>
          <t>FOSFATO-Recebimento de Clientes (100,00%);</t>
        </is>
      </c>
      <c r="C2868" s="8" t="n">
        <v>42940.89</v>
      </c>
      <c r="E2868" s="8" t="n">
        <v>148675.9099999999</v>
      </c>
      <c r="F2868" s="213" t="inlineStr">
        <is>
          <t>Recebimento de Clientes</t>
        </is>
      </c>
      <c r="G2868" s="172">
        <f>YEAR(A2868)</f>
        <v/>
      </c>
      <c r="H2868" s="214">
        <f>MONTH(A2868)</f>
        <v/>
      </c>
      <c r="I2868" s="179">
        <f>INDEX(mês[],Consolidado!H2868,2)</f>
        <v/>
      </c>
      <c r="J2868" s="179" t="inlineStr">
        <is>
          <t>ITAU</t>
        </is>
      </c>
      <c r="K2868" s="179" t="inlineStr">
        <is>
          <t>A IDEAL</t>
        </is>
      </c>
    </row>
    <row r="2869" hidden="1" s="180">
      <c r="A2869" s="17" t="n">
        <v>45762</v>
      </c>
      <c r="B2869" s="179" t="inlineStr">
        <is>
          <t>INTERNET AABA-INTERNET OBRAS  (100,00%);</t>
        </is>
      </c>
      <c r="C2869" s="8" t="n"/>
      <c r="D2869" s="8" t="n">
        <v>70</v>
      </c>
      <c r="E2869" s="8" t="n">
        <v>148605.9099999999</v>
      </c>
      <c r="F2869" s="213" t="inlineStr">
        <is>
          <t xml:space="preserve">INTERNET OBRAS </t>
        </is>
      </c>
      <c r="G2869" s="172">
        <f>YEAR(A2869)</f>
        <v/>
      </c>
      <c r="H2869" s="214">
        <f>MONTH(A2869)</f>
        <v/>
      </c>
      <c r="I2869" s="179">
        <f>INDEX(mês[],Consolidado!H2869,2)</f>
        <v/>
      </c>
      <c r="J2869" s="179" t="inlineStr">
        <is>
          <t>ITAU</t>
        </is>
      </c>
      <c r="K2869" s="179" t="inlineStr">
        <is>
          <t>A IDEAL</t>
        </is>
      </c>
    </row>
    <row r="2870" hidden="1" s="180">
      <c r="A2870" s="17" t="n">
        <v>45762</v>
      </c>
      <c r="B2870" s="179" t="inlineStr">
        <is>
          <t>IPVA SAVEIRO RB MBVS - PLACA QTN3I85 4º PARCELA-IPVA (100,00%);</t>
        </is>
      </c>
      <c r="C2870" s="8" t="n"/>
      <c r="D2870" s="8" t="n">
        <v>198.65</v>
      </c>
      <c r="E2870" s="8" t="n">
        <v>148407.2599999999</v>
      </c>
      <c r="F2870" s="213" t="inlineStr">
        <is>
          <t>IPVA</t>
        </is>
      </c>
      <c r="G2870" s="172">
        <f>YEAR(A2870)</f>
        <v/>
      </c>
      <c r="H2870" s="214">
        <f>MONTH(A2870)</f>
        <v/>
      </c>
      <c r="I2870" s="179">
        <f>INDEX(mês[],Consolidado!H2870,2)</f>
        <v/>
      </c>
      <c r="J2870" s="179" t="inlineStr">
        <is>
          <t>ITAU</t>
        </is>
      </c>
      <c r="K2870" s="179" t="inlineStr">
        <is>
          <t>A IDEAL</t>
        </is>
      </c>
    </row>
    <row r="2871" hidden="1" s="180">
      <c r="A2871" s="17" t="n">
        <v>45762</v>
      </c>
      <c r="B2871" s="179" t="inlineStr">
        <is>
          <t>IPVA FIAT/TORO FREEDOM AT9 D - PLACA PLQ2I02 4º PARCELA-IPVA (100,00%);</t>
        </is>
      </c>
      <c r="C2871" s="8" t="n"/>
      <c r="D2871" s="8" t="n">
        <v>440.35</v>
      </c>
      <c r="E2871" s="8" t="n">
        <v>147966.9099999999</v>
      </c>
      <c r="F2871" s="213" t="inlineStr">
        <is>
          <t>IPVA</t>
        </is>
      </c>
      <c r="G2871" s="172">
        <f>YEAR(A2871)</f>
        <v/>
      </c>
      <c r="H2871" s="214">
        <f>MONTH(A2871)</f>
        <v/>
      </c>
      <c r="I2871" s="179">
        <f>INDEX(mês[],Consolidado!H2871,2)</f>
        <v/>
      </c>
      <c r="J2871" s="179" t="inlineStr">
        <is>
          <t>ITAU</t>
        </is>
      </c>
      <c r="K2871" s="179" t="inlineStr">
        <is>
          <t>A IDEAL</t>
        </is>
      </c>
    </row>
    <row r="2872" hidden="1" s="180">
      <c r="A2872" s="17" t="n">
        <v>45762</v>
      </c>
      <c r="B2872" s="179" t="inlineStr">
        <is>
          <t>IPVA CHEVROLET/S10 LT DD4 - PLACA OBA1J57 4º PARCELA-IPVA (100,00%);</t>
        </is>
      </c>
      <c r="C2872" s="8" t="n"/>
      <c r="D2872" s="8" t="n">
        <v>354.6</v>
      </c>
      <c r="E2872" s="8" t="n">
        <v>147612.3099999999</v>
      </c>
      <c r="F2872" s="213" t="inlineStr">
        <is>
          <t>IPVA</t>
        </is>
      </c>
      <c r="G2872" s="172">
        <f>YEAR(A2872)</f>
        <v/>
      </c>
      <c r="H2872" s="214">
        <f>MONTH(A2872)</f>
        <v/>
      </c>
      <c r="I2872" s="179">
        <f>INDEX(mês[],Consolidado!H2872,2)</f>
        <v/>
      </c>
      <c r="J2872" s="179" t="inlineStr">
        <is>
          <t>ITAU</t>
        </is>
      </c>
      <c r="K2872" s="179" t="inlineStr">
        <is>
          <t>A IDEAL</t>
        </is>
      </c>
    </row>
    <row r="2873" hidden="1" s="180">
      <c r="A2873" s="17" t="n">
        <v>45762</v>
      </c>
      <c r="B2873" s="179" t="inlineStr">
        <is>
          <t>IPVA RENAULT/OROCH PRO 16 - PLACA SDK1B29 4º PARCELA-IPVA (100,00%);</t>
        </is>
      </c>
      <c r="C2873" s="8" t="n"/>
      <c r="D2873" s="8" t="n">
        <v>353.48</v>
      </c>
      <c r="E2873" s="8" t="n">
        <v>147258.8299999999</v>
      </c>
      <c r="F2873" s="213" t="inlineStr">
        <is>
          <t>IPVA</t>
        </is>
      </c>
      <c r="G2873" s="172">
        <f>YEAR(A2873)</f>
        <v/>
      </c>
      <c r="H2873" s="214">
        <f>MONTH(A2873)</f>
        <v/>
      </c>
      <c r="I2873" s="179">
        <f>INDEX(mês[],Consolidado!H2873,2)</f>
        <v/>
      </c>
      <c r="J2873" s="179" t="inlineStr">
        <is>
          <t>ITAU</t>
        </is>
      </c>
      <c r="K2873" s="179" t="inlineStr">
        <is>
          <t>A IDEAL</t>
        </is>
      </c>
    </row>
    <row r="2874" hidden="1" s="180">
      <c r="A2874" s="17" t="n">
        <v>45762</v>
      </c>
      <c r="B2874" s="179" t="inlineStr">
        <is>
          <t>IPVA IVECO/CITYCLASS 70C17 - PLACA ONB7A66 4º PARCELA-IPVA (100,00%);</t>
        </is>
      </c>
      <c r="C2874" s="8" t="n"/>
      <c r="D2874" s="8" t="n">
        <v>117.39</v>
      </c>
      <c r="E2874" s="8" t="n">
        <v>147141.4399999999</v>
      </c>
      <c r="F2874" s="213" t="inlineStr">
        <is>
          <t>IPVA</t>
        </is>
      </c>
      <c r="G2874" s="172">
        <f>YEAR(A2874)</f>
        <v/>
      </c>
      <c r="H2874" s="214">
        <f>MONTH(A2874)</f>
        <v/>
      </c>
      <c r="I2874" s="179">
        <f>INDEX(mês[],Consolidado!H2874,2)</f>
        <v/>
      </c>
      <c r="J2874" s="179" t="inlineStr">
        <is>
          <t>ITAU</t>
        </is>
      </c>
      <c r="K2874" s="179" t="inlineStr">
        <is>
          <t>A IDEAL</t>
        </is>
      </c>
    </row>
    <row r="2875" hidden="1" s="180">
      <c r="A2875" s="17" t="n">
        <v>45762</v>
      </c>
      <c r="B2875" s="179" t="inlineStr">
        <is>
          <t>IPVA HYUNDAI/HB20S 1.6A PREM - PLACA QTS7F16 4º PARCELA-IPVA (100,00%);</t>
        </is>
      </c>
      <c r="C2875" s="8" t="n"/>
      <c r="D2875" s="8" t="n">
        <v>253.11</v>
      </c>
      <c r="E2875" s="8" t="n">
        <v>146888.3299999999</v>
      </c>
      <c r="F2875" s="213" t="inlineStr">
        <is>
          <t>IPVA</t>
        </is>
      </c>
      <c r="G2875" s="172">
        <f>YEAR(A2875)</f>
        <v/>
      </c>
      <c r="H2875" s="214">
        <f>MONTH(A2875)</f>
        <v/>
      </c>
      <c r="I2875" s="179">
        <f>INDEX(mês[],Consolidado!H2875,2)</f>
        <v/>
      </c>
      <c r="J2875" s="179" t="inlineStr">
        <is>
          <t>ITAU</t>
        </is>
      </c>
      <c r="K2875" s="179" t="inlineStr">
        <is>
          <t>A IDEAL</t>
        </is>
      </c>
    </row>
    <row r="2876" hidden="1" s="180">
      <c r="A2876" s="17" t="n">
        <v>45762</v>
      </c>
      <c r="B2876" s="179" t="inlineStr">
        <is>
          <t>IPVA FORD/KA SE 1.0 HA C - PLACA RBM4C88 4º PARCELA-IPVA (100,00%);</t>
        </is>
      </c>
      <c r="C2876" s="8" t="n"/>
      <c r="D2876" s="8" t="n">
        <v>132.57</v>
      </c>
      <c r="E2876" s="8" t="n">
        <v>146755.7599999999</v>
      </c>
      <c r="F2876" s="213" t="inlineStr">
        <is>
          <t>IPVA</t>
        </is>
      </c>
      <c r="G2876" s="172">
        <f>YEAR(A2876)</f>
        <v/>
      </c>
      <c r="H2876" s="214">
        <f>MONTH(A2876)</f>
        <v/>
      </c>
      <c r="I2876" s="179">
        <f>INDEX(mês[],Consolidado!H2876,2)</f>
        <v/>
      </c>
      <c r="J2876" s="179" t="inlineStr">
        <is>
          <t>ITAU</t>
        </is>
      </c>
      <c r="K2876" s="179" t="inlineStr">
        <is>
          <t>A IDEAL</t>
        </is>
      </c>
    </row>
    <row r="2877" hidden="1" s="180">
      <c r="A2877" s="17" t="n">
        <v>45762</v>
      </c>
      <c r="B2877" s="179" t="inlineStr">
        <is>
          <t>IPVA FIAT/ARGO DRIVE 1.0 - PLACA PBE2E75 4º PARCELA-IPVA (100,00%);</t>
        </is>
      </c>
      <c r="C2877" s="8" t="n"/>
      <c r="D2877" s="8" t="n">
        <v>129.22</v>
      </c>
      <c r="E2877" s="8" t="n">
        <v>146626.5399999999</v>
      </c>
      <c r="F2877" s="213" t="inlineStr">
        <is>
          <t>IPVA</t>
        </is>
      </c>
      <c r="G2877" s="172">
        <f>YEAR(A2877)</f>
        <v/>
      </c>
      <c r="H2877" s="214">
        <f>MONTH(A2877)</f>
        <v/>
      </c>
      <c r="I2877" s="179">
        <f>INDEX(mês[],Consolidado!H2877,2)</f>
        <v/>
      </c>
      <c r="J2877" s="179" t="inlineStr">
        <is>
          <t>ITAU</t>
        </is>
      </c>
      <c r="K2877" s="179" t="inlineStr">
        <is>
          <t>A IDEAL</t>
        </is>
      </c>
    </row>
    <row r="2878" hidden="1" s="180">
      <c r="A2878" s="17" t="n">
        <v>45762</v>
      </c>
      <c r="B2878" s="179" t="inlineStr">
        <is>
          <t>IPVA I/FORD RANGER XLTCD3D4A - PLACA SDN9A29 4º PARCELA-IPVA (100,00%);</t>
        </is>
      </c>
      <c r="C2878" s="8" t="n"/>
      <c r="D2878" s="8" t="n">
        <v>980.62</v>
      </c>
      <c r="E2878" s="8" t="n">
        <v>145645.9199999999</v>
      </c>
      <c r="F2878" s="213" t="inlineStr">
        <is>
          <t>IPVA</t>
        </is>
      </c>
      <c r="G2878" s="172">
        <f>YEAR(A2878)</f>
        <v/>
      </c>
      <c r="H2878" s="214">
        <f>MONTH(A2878)</f>
        <v/>
      </c>
      <c r="I2878" s="179">
        <f>INDEX(mês[],Consolidado!H2878,2)</f>
        <v/>
      </c>
      <c r="J2878" s="179" t="inlineStr">
        <is>
          <t>ITAU</t>
        </is>
      </c>
      <c r="K2878" s="179" t="inlineStr">
        <is>
          <t>A IDEAL</t>
        </is>
      </c>
    </row>
    <row r="2879" hidden="1" s="180">
      <c r="A2879" s="17" t="n">
        <v>45762</v>
      </c>
      <c r="B2879" s="179" t="inlineStr">
        <is>
          <t>IPVA I/FORD RANGER XLTCD4A32C - PLACA RCF2A85 4º PARCELA-IPVA (100,00%);</t>
        </is>
      </c>
      <c r="C2879" s="8" t="n"/>
      <c r="D2879" s="8" t="n">
        <v>621.51</v>
      </c>
      <c r="E2879" s="8" t="n">
        <v>145024.4099999999</v>
      </c>
      <c r="F2879" s="213" t="inlineStr">
        <is>
          <t>IPVA</t>
        </is>
      </c>
      <c r="G2879" s="172">
        <f>YEAR(A2879)</f>
        <v/>
      </c>
      <c r="H2879" s="214">
        <f>MONTH(A2879)</f>
        <v/>
      </c>
      <c r="I2879" s="179">
        <f>INDEX(mês[],Consolidado!H2879,2)</f>
        <v/>
      </c>
      <c r="J2879" s="179" t="inlineStr">
        <is>
          <t>ITAU</t>
        </is>
      </c>
      <c r="K2879" s="179" t="inlineStr">
        <is>
          <t>A IDEAL</t>
        </is>
      </c>
    </row>
    <row r="2880" hidden="1" s="180">
      <c r="A2880" s="17" t="n">
        <v>45762</v>
      </c>
      <c r="B2880" s="179" t="inlineStr">
        <is>
          <t>IPVA I/FORD RANGER XLTCD4A32C - PLACA PRW6F12 4º PARCELA-IPVA (100,00%);</t>
        </is>
      </c>
      <c r="C2880" s="8" t="n"/>
      <c r="D2880" s="8" t="n">
        <v>562.98</v>
      </c>
      <c r="E2880" s="8" t="n">
        <v>144461.4299999998</v>
      </c>
      <c r="F2880" s="213" t="inlineStr">
        <is>
          <t>IPVA</t>
        </is>
      </c>
      <c r="G2880" s="172">
        <f>YEAR(A2880)</f>
        <v/>
      </c>
      <c r="H2880" s="214">
        <f>MONTH(A2880)</f>
        <v/>
      </c>
      <c r="I2880" s="179">
        <f>INDEX(mês[],Consolidado!H2880,2)</f>
        <v/>
      </c>
      <c r="J2880" s="179" t="inlineStr">
        <is>
          <t>ITAU</t>
        </is>
      </c>
      <c r="K2880" s="179" t="inlineStr">
        <is>
          <t>A IDEAL</t>
        </is>
      </c>
    </row>
    <row r="2881" hidden="1" s="180">
      <c r="A2881" s="17" t="n">
        <v>45762</v>
      </c>
      <c r="B2881" s="179" t="inlineStr">
        <is>
          <t>IPVA EFFA/V21 - PLACA SDJ9E34 4º PARCELA-IPVA (100,00%);</t>
        </is>
      </c>
      <c r="C2881" s="8" t="n"/>
      <c r="D2881" s="8" t="n">
        <v>323.81</v>
      </c>
      <c r="E2881" s="8" t="n">
        <v>144137.6199999998</v>
      </c>
      <c r="F2881" s="213" t="inlineStr">
        <is>
          <t>IPVA</t>
        </is>
      </c>
      <c r="G2881" s="172">
        <f>YEAR(A2881)</f>
        <v/>
      </c>
      <c r="H2881" s="214">
        <f>MONTH(A2881)</f>
        <v/>
      </c>
      <c r="I2881" s="179">
        <f>INDEX(mês[],Consolidado!H2881,2)</f>
        <v/>
      </c>
      <c r="J2881" s="179" t="inlineStr">
        <is>
          <t>ITAU</t>
        </is>
      </c>
      <c r="K2881" s="179" t="inlineStr">
        <is>
          <t>A IDEAL</t>
        </is>
      </c>
    </row>
    <row r="2882" hidden="1" s="180">
      <c r="A2882" s="17" t="n">
        <v>45762</v>
      </c>
      <c r="B2882" s="179" t="inlineStr">
        <is>
          <t>IPVA FIAT/DOBLO ESSENCE 7L E - PLACA RMN9D83 4º PARCELA-IPVA (100,00%);</t>
        </is>
      </c>
      <c r="C2882" s="8" t="n"/>
      <c r="D2882" s="8" t="n">
        <v>276.27</v>
      </c>
      <c r="E2882" s="8" t="n">
        <v>143861.3499999999</v>
      </c>
      <c r="F2882" s="213" t="inlineStr">
        <is>
          <t>IPVA</t>
        </is>
      </c>
      <c r="G2882" s="172">
        <f>YEAR(A2882)</f>
        <v/>
      </c>
      <c r="H2882" s="214">
        <f>MONTH(A2882)</f>
        <v/>
      </c>
      <c r="I2882" s="179">
        <f>INDEX(mês[],Consolidado!H2882,2)</f>
        <v/>
      </c>
      <c r="J2882" s="179" t="inlineStr">
        <is>
          <t>ITAU</t>
        </is>
      </c>
      <c r="K2882" s="179" t="inlineStr">
        <is>
          <t>A IDEAL</t>
        </is>
      </c>
    </row>
    <row r="2883" hidden="1" s="180">
      <c r="A2883" s="17" t="n">
        <v>45762</v>
      </c>
      <c r="B2883" s="179" t="inlineStr">
        <is>
          <t>INSPENÇÃO EM 03 MÁQUINAS DE HIDROJATO-SERVIÇO LAUDO TECNICO (100,00%);</t>
        </is>
      </c>
      <c r="C2883" s="8" t="n"/>
      <c r="D2883" s="8" t="n">
        <v>2750</v>
      </c>
      <c r="E2883" s="8" t="n">
        <v>141111.3499999999</v>
      </c>
      <c r="F2883" s="213" t="inlineStr">
        <is>
          <t>SERVIÇO LAUDO TECNICO</t>
        </is>
      </c>
      <c r="G2883" s="172">
        <f>YEAR(A2883)</f>
        <v/>
      </c>
      <c r="H2883" s="214">
        <f>MONTH(A2883)</f>
        <v/>
      </c>
      <c r="I2883" s="179">
        <f>INDEX(mês[],Consolidado!H2883,2)</f>
        <v/>
      </c>
      <c r="J2883" s="179" t="inlineStr">
        <is>
          <t>ITAU</t>
        </is>
      </c>
      <c r="K2883" s="179" t="inlineStr">
        <is>
          <t>A IDEAL</t>
        </is>
      </c>
    </row>
    <row r="2884" hidden="1" s="180">
      <c r="A2884" s="17" t="n">
        <v>45762</v>
      </c>
      <c r="B2884" s="179" t="inlineStr">
        <is>
          <t>IPVA RENAULT/OROCH EXP 16 SCE - PLACA RTP7H45 4º PARCELA-IPVA (100,00%);</t>
        </is>
      </c>
      <c r="C2884" s="8" t="n"/>
      <c r="D2884" s="8" t="n">
        <v>283.44</v>
      </c>
      <c r="E2884" s="8" t="n">
        <v>140827.9099999999</v>
      </c>
      <c r="F2884" s="213" t="inlineStr">
        <is>
          <t>IPVA</t>
        </is>
      </c>
      <c r="G2884" s="172">
        <f>YEAR(A2884)</f>
        <v/>
      </c>
      <c r="H2884" s="214">
        <f>MONTH(A2884)</f>
        <v/>
      </c>
      <c r="I2884" s="179">
        <f>INDEX(mês[],Consolidado!H2884,2)</f>
        <v/>
      </c>
      <c r="J2884" s="179" t="inlineStr">
        <is>
          <t>ITAU</t>
        </is>
      </c>
      <c r="K2884" s="179" t="inlineStr">
        <is>
          <t>A IDEAL</t>
        </is>
      </c>
    </row>
    <row r="2885" hidden="1" s="180">
      <c r="A2885" s="17" t="n">
        <v>45762</v>
      </c>
      <c r="B2885" s="179" t="inlineStr">
        <is>
          <t>ALUGUEL KITNET GOIANIA  15/04 A 15/05-ALUGUEL ALOJAMENTO  (100,00%);</t>
        </is>
      </c>
      <c r="C2885" s="8" t="n"/>
      <c r="D2885" s="8" t="n">
        <v>1300</v>
      </c>
      <c r="E2885" s="8" t="n">
        <v>139527.9099999999</v>
      </c>
      <c r="F2885" s="213" t="inlineStr">
        <is>
          <t xml:space="preserve">ALUGUEL ALOJAMENTO </t>
        </is>
      </c>
      <c r="G2885" s="172">
        <f>YEAR(A2885)</f>
        <v/>
      </c>
      <c r="H2885" s="214">
        <f>MONTH(A2885)</f>
        <v/>
      </c>
      <c r="I2885" s="179">
        <f>INDEX(mês[],Consolidado!H2885,2)</f>
        <v/>
      </c>
      <c r="J2885" s="179" t="inlineStr">
        <is>
          <t>ITAU</t>
        </is>
      </c>
      <c r="K2885" s="179" t="inlineStr">
        <is>
          <t>A IDEAL</t>
        </is>
      </c>
    </row>
    <row r="2886" hidden="1" s="180">
      <c r="A2886" s="17" t="n">
        <v>45762</v>
      </c>
      <c r="B2886" s="179" t="inlineStr">
        <is>
          <t>RUA AV. BEATRIZ BRAGA CASA 03 REF. 15-04 A 15-05-25-ALUGUEL ALOJAMENTO  (100,00%);</t>
        </is>
      </c>
      <c r="C2886" s="8" t="n"/>
      <c r="D2886" s="8" t="n">
        <v>800</v>
      </c>
      <c r="E2886" s="8" t="n">
        <v>138727.9099999999</v>
      </c>
      <c r="F2886" s="213" t="inlineStr">
        <is>
          <t xml:space="preserve">ALUGUEL ALOJAMENTO </t>
        </is>
      </c>
      <c r="G2886" s="172">
        <f>YEAR(A2886)</f>
        <v/>
      </c>
      <c r="H2886" s="214">
        <f>MONTH(A2886)</f>
        <v/>
      </c>
      <c r="I2886" s="179">
        <f>INDEX(mês[],Consolidado!H2886,2)</f>
        <v/>
      </c>
      <c r="J2886" s="179" t="inlineStr">
        <is>
          <t>ITAU</t>
        </is>
      </c>
      <c r="K2886" s="179" t="inlineStr">
        <is>
          <t>A IDEAL</t>
        </is>
      </c>
    </row>
    <row r="2887" hidden="1" s="180">
      <c r="A2887" s="17" t="n">
        <v>45762</v>
      </c>
      <c r="B2887" s="179" t="inlineStr">
        <is>
          <t>R. FRANCISCA NOG. COSTA Nº 564  15.04 A 15.05-ALUGUEL ALOJAMENTO  (100,00%);</t>
        </is>
      </c>
      <c r="C2887" s="8" t="n"/>
      <c r="D2887" s="8" t="n">
        <v>1500</v>
      </c>
      <c r="E2887" s="8" t="n">
        <v>137227.9099999999</v>
      </c>
      <c r="F2887" s="213" t="inlineStr">
        <is>
          <t xml:space="preserve">ALUGUEL ALOJAMENTO </t>
        </is>
      </c>
      <c r="G2887" s="172">
        <f>YEAR(A2887)</f>
        <v/>
      </c>
      <c r="H2887" s="214">
        <f>MONTH(A2887)</f>
        <v/>
      </c>
      <c r="I2887" s="179">
        <f>INDEX(mês[],Consolidado!H2887,2)</f>
        <v/>
      </c>
      <c r="J2887" s="179" t="inlineStr">
        <is>
          <t>ITAU</t>
        </is>
      </c>
      <c r="K2887" s="179" t="inlineStr">
        <is>
          <t>A IDEAL</t>
        </is>
      </c>
    </row>
    <row r="2888" hidden="1" s="180">
      <c r="A2888" s="17" t="n">
        <v>45762</v>
      </c>
      <c r="B2888" s="179" t="inlineStr">
        <is>
          <t>RUA DO NIQUEL COND. ACACIA APT. 102 REF. 15-04 A 15-05-ALUGUEL ALOJAMENTO  (100,00%);</t>
        </is>
      </c>
      <c r="C2888" s="8" t="n"/>
      <c r="D2888" s="8" t="n">
        <v>1160</v>
      </c>
      <c r="E2888" s="8" t="n">
        <v>136067.9099999999</v>
      </c>
      <c r="F2888" s="213" t="inlineStr">
        <is>
          <t xml:space="preserve">ALUGUEL ALOJAMENTO </t>
        </is>
      </c>
      <c r="G2888" s="172">
        <f>YEAR(A2888)</f>
        <v/>
      </c>
      <c r="H2888" s="214">
        <f>MONTH(A2888)</f>
        <v/>
      </c>
      <c r="I2888" s="179">
        <f>INDEX(mês[],Consolidado!H2888,2)</f>
        <v/>
      </c>
      <c r="J2888" s="179" t="inlineStr">
        <is>
          <t>ITAU</t>
        </is>
      </c>
      <c r="K2888" s="179" t="inlineStr">
        <is>
          <t>A IDEAL</t>
        </is>
      </c>
    </row>
    <row r="2889" hidden="1" s="180">
      <c r="A2889" s="17" t="n">
        <v>45762</v>
      </c>
      <c r="B2889" s="179" t="inlineStr">
        <is>
          <t>ELESSANDRO OLIVEIRA - PIX  elessandrodeoliveira07@gmail.com-ALUGUEL ALOJAMENTO  (100,00%);</t>
        </is>
      </c>
      <c r="C2889" s="8" t="n"/>
      <c r="D2889" s="8" t="n">
        <v>850</v>
      </c>
      <c r="E2889" s="8" t="n">
        <v>135217.9099999999</v>
      </c>
      <c r="F2889" s="213" t="inlineStr">
        <is>
          <t xml:space="preserve">ALUGUEL ALOJAMENTO </t>
        </is>
      </c>
      <c r="G2889" s="172">
        <f>YEAR(A2889)</f>
        <v/>
      </c>
      <c r="H2889" s="214">
        <f>MONTH(A2889)</f>
        <v/>
      </c>
      <c r="I2889" s="179">
        <f>INDEX(mês[],Consolidado!H2889,2)</f>
        <v/>
      </c>
      <c r="J2889" s="179" t="inlineStr">
        <is>
          <t>ITAU</t>
        </is>
      </c>
      <c r="K2889" s="179" t="inlineStr">
        <is>
          <t>A IDEAL</t>
        </is>
      </c>
    </row>
    <row r="2890" hidden="1" s="180">
      <c r="A2890" s="17" t="n">
        <v>45762</v>
      </c>
      <c r="B2890" s="179" t="inlineStr">
        <is>
          <t>R. DAS ANGÉLICAS S/N REF.  03/25-AGUA ADM (100,00%);</t>
        </is>
      </c>
      <c r="C2890" s="8" t="n"/>
      <c r="D2890" s="8" t="n">
        <v>178</v>
      </c>
      <c r="E2890" s="8" t="n">
        <v>135039.9099999999</v>
      </c>
      <c r="F2890" s="213" t="inlineStr">
        <is>
          <t>AGUA ADM</t>
        </is>
      </c>
      <c r="G2890" s="172">
        <f>YEAR(A2890)</f>
        <v/>
      </c>
      <c r="H2890" s="214">
        <f>MONTH(A2890)</f>
        <v/>
      </c>
      <c r="I2890" s="179">
        <f>INDEX(mês[],Consolidado!H2890,2)</f>
        <v/>
      </c>
      <c r="J2890" s="179" t="inlineStr">
        <is>
          <t>ITAU</t>
        </is>
      </c>
      <c r="K2890" s="179" t="inlineStr">
        <is>
          <t>A IDEAL</t>
        </is>
      </c>
    </row>
    <row r="2891" hidden="1" s="180">
      <c r="A2891" s="17" t="n">
        <v>45762</v>
      </c>
      <c r="B2891" s="179" t="inlineStr">
        <is>
          <t>R. ALFEU MARRA Nº 65 CENTRO REF. 03/2025-AGUA ALOJAMENTO (100,00%);</t>
        </is>
      </c>
      <c r="C2891" s="8" t="n"/>
      <c r="D2891" s="8" t="n">
        <v>322.27</v>
      </c>
      <c r="E2891" s="8" t="n">
        <v>134717.6399999999</v>
      </c>
      <c r="F2891" s="213" t="inlineStr">
        <is>
          <t>AGUA ALOJAMENTO</t>
        </is>
      </c>
      <c r="G2891" s="172">
        <f>YEAR(A2891)</f>
        <v/>
      </c>
      <c r="H2891" s="214">
        <f>MONTH(A2891)</f>
        <v/>
      </c>
      <c r="I2891" s="179">
        <f>INDEX(mês[],Consolidado!H2891,2)</f>
        <v/>
      </c>
      <c r="J2891" s="179" t="inlineStr">
        <is>
          <t>ITAU</t>
        </is>
      </c>
      <c r="K2891" s="179" t="inlineStr">
        <is>
          <t>A IDEAL</t>
        </is>
      </c>
    </row>
    <row r="2892" hidden="1" s="180">
      <c r="A2892" s="17" t="n">
        <v>45762</v>
      </c>
      <c r="B2892" s="179" t="inlineStr">
        <is>
          <t>R. JACY GUIMARAES 12 CS REF. 03/2025-ENERGIA ALOJAMENTO (100,00%);</t>
        </is>
      </c>
      <c r="C2892" s="8" t="n"/>
      <c r="D2892" s="8" t="n">
        <v>141.6</v>
      </c>
      <c r="E2892" s="8" t="n">
        <v>134576.0399999999</v>
      </c>
      <c r="F2892" s="213" t="inlineStr">
        <is>
          <t>ENERGIA ALOJAMENTO</t>
        </is>
      </c>
      <c r="G2892" s="172">
        <f>YEAR(A2892)</f>
        <v/>
      </c>
      <c r="H2892" s="214">
        <f>MONTH(A2892)</f>
        <v/>
      </c>
      <c r="I2892" s="179">
        <f>INDEX(mês[],Consolidado!H2892,2)</f>
        <v/>
      </c>
      <c r="J2892" s="179" t="inlineStr">
        <is>
          <t>ITAU</t>
        </is>
      </c>
      <c r="K2892" s="179" t="inlineStr">
        <is>
          <t>A IDEAL</t>
        </is>
      </c>
    </row>
    <row r="2893" hidden="1" s="180">
      <c r="A2893" s="17" t="n">
        <v>45762</v>
      </c>
      <c r="B2893" s="179" t="inlineStr">
        <is>
          <t>R. JACY GUIMARÃES, 12 REF. 03/2025-AGUA ALOJAMENTO (100,00%);</t>
        </is>
      </c>
      <c r="C2893" s="8" t="n"/>
      <c r="D2893" s="8" t="n">
        <v>37.18</v>
      </c>
      <c r="E2893" s="8" t="n">
        <v>134538.8599999999</v>
      </c>
      <c r="F2893" s="213" t="inlineStr">
        <is>
          <t>AGUA ALOJAMENTO</t>
        </is>
      </c>
      <c r="G2893" s="172">
        <f>YEAR(A2893)</f>
        <v/>
      </c>
      <c r="H2893" s="214">
        <f>MONTH(A2893)</f>
        <v/>
      </c>
      <c r="I2893" s="179">
        <f>INDEX(mês[],Consolidado!H2893,2)</f>
        <v/>
      </c>
      <c r="J2893" s="179" t="inlineStr">
        <is>
          <t>ITAU</t>
        </is>
      </c>
      <c r="K2893" s="179" t="inlineStr">
        <is>
          <t>A IDEAL</t>
        </is>
      </c>
    </row>
    <row r="2894" hidden="1" s="180">
      <c r="A2894" s="17" t="n">
        <v>45762</v>
      </c>
      <c r="B2894" s="179" t="inlineStr">
        <is>
          <t>R. ALFEU MARRA Nº 65 REF. 03/2025-ENERGIA ALOJAMENTO (100,00%);</t>
        </is>
      </c>
      <c r="C2894" s="8" t="n"/>
      <c r="D2894" s="8" t="n">
        <v>103.33</v>
      </c>
      <c r="E2894" s="8" t="n">
        <v>134435.5299999999</v>
      </c>
      <c r="F2894" s="213" t="inlineStr">
        <is>
          <t>ENERGIA ALOJAMENTO</t>
        </is>
      </c>
      <c r="G2894" s="172">
        <f>YEAR(A2894)</f>
        <v/>
      </c>
      <c r="H2894" s="214">
        <f>MONTH(A2894)</f>
        <v/>
      </c>
      <c r="I2894" s="179">
        <f>INDEX(mês[],Consolidado!H2894,2)</f>
        <v/>
      </c>
      <c r="J2894" s="179" t="inlineStr">
        <is>
          <t>ITAU</t>
        </is>
      </c>
      <c r="K2894" s="179" t="inlineStr">
        <is>
          <t>A IDEAL</t>
        </is>
      </c>
    </row>
    <row r="2895" hidden="1" s="180">
      <c r="A2895" s="17" t="n">
        <v>45762</v>
      </c>
      <c r="B2895" s="179" t="inlineStr">
        <is>
          <t>R. DOS ANDRADAS 211 REF. 03/2025-ENERGIA ALOJAMENTO (100,00%);</t>
        </is>
      </c>
      <c r="C2895" s="8" t="n"/>
      <c r="D2895" s="8" t="n">
        <v>641.08</v>
      </c>
      <c r="E2895" s="8" t="n">
        <v>133794.4499999999</v>
      </c>
      <c r="F2895" s="213" t="inlineStr">
        <is>
          <t>ENERGIA ALOJAMENTO</t>
        </is>
      </c>
      <c r="G2895" s="172">
        <f>YEAR(A2895)</f>
        <v/>
      </c>
      <c r="H2895" s="214">
        <f>MONTH(A2895)</f>
        <v/>
      </c>
      <c r="I2895" s="179">
        <f>INDEX(mês[],Consolidado!H2895,2)</f>
        <v/>
      </c>
      <c r="J2895" s="179" t="inlineStr">
        <is>
          <t>ITAU</t>
        </is>
      </c>
      <c r="K2895" s="179" t="inlineStr">
        <is>
          <t>A IDEAL</t>
        </is>
      </c>
    </row>
    <row r="2896" hidden="1" s="180">
      <c r="A2896" s="17" t="n">
        <v>45762</v>
      </c>
      <c r="B2896" s="179" t="inlineStr">
        <is>
          <t>R. DOS ANDRADAS 211 REF. 04/2025-AGUA ALOJAMENTO (100,00%);</t>
        </is>
      </c>
      <c r="C2896" s="8" t="n"/>
      <c r="D2896" s="8" t="n">
        <v>608.73</v>
      </c>
      <c r="E2896" s="8" t="n">
        <v>133185.7199999999</v>
      </c>
      <c r="F2896" s="213" t="inlineStr">
        <is>
          <t>AGUA ALOJAMENTO</t>
        </is>
      </c>
      <c r="G2896" s="172">
        <f>YEAR(A2896)</f>
        <v/>
      </c>
      <c r="H2896" s="214">
        <f>MONTH(A2896)</f>
        <v/>
      </c>
      <c r="I2896" s="179">
        <f>INDEX(mês[],Consolidado!H2896,2)</f>
        <v/>
      </c>
      <c r="J2896" s="179" t="inlineStr">
        <is>
          <t>ITAU</t>
        </is>
      </c>
      <c r="K2896" s="179" t="inlineStr">
        <is>
          <t>A IDEAL</t>
        </is>
      </c>
    </row>
    <row r="2897" hidden="1" s="180">
      <c r="A2897" s="17" t="n">
        <v>45762</v>
      </c>
      <c r="B2897" s="179" t="inlineStr">
        <is>
          <t>AV. DOS INCONFIDENTES 395, ABADIA MÊS 02/2025-AGUA ALOJAMENTO (100,00%);</t>
        </is>
      </c>
      <c r="C2897" s="8" t="n"/>
      <c r="D2897" s="8" t="n">
        <v>213.83</v>
      </c>
      <c r="E2897" s="8" t="n">
        <v>132971.8899999999</v>
      </c>
      <c r="F2897" s="213" t="inlineStr">
        <is>
          <t>AGUA ALOJAMENTO</t>
        </is>
      </c>
      <c r="G2897" s="172">
        <f>YEAR(A2897)</f>
        <v/>
      </c>
      <c r="H2897" s="214">
        <f>MONTH(A2897)</f>
        <v/>
      </c>
      <c r="I2897" s="179">
        <f>INDEX(mês[],Consolidado!H2897,2)</f>
        <v/>
      </c>
      <c r="J2897" s="179" t="inlineStr">
        <is>
          <t>ITAU</t>
        </is>
      </c>
      <c r="K2897" s="179" t="inlineStr">
        <is>
          <t>A IDEAL</t>
        </is>
      </c>
    </row>
    <row r="2898" hidden="1" s="180">
      <c r="A2898" s="17" t="n">
        <v>45762</v>
      </c>
      <c r="B2898" s="179" t="inlineStr">
        <is>
          <t>AV. DOS INCONFIDENTES 395, ABADIA MÊS 04/2025-AGUA ALOJAMENTO (100,00%);</t>
        </is>
      </c>
      <c r="C2898" s="8" t="n"/>
      <c r="D2898" s="8" t="n">
        <v>231.93</v>
      </c>
      <c r="E2898" s="8" t="n">
        <v>132739.9599999999</v>
      </c>
      <c r="F2898" s="213" t="inlineStr">
        <is>
          <t>AGUA ALOJAMENTO</t>
        </is>
      </c>
      <c r="G2898" s="172">
        <f>YEAR(A2898)</f>
        <v/>
      </c>
      <c r="H2898" s="214">
        <f>MONTH(A2898)</f>
        <v/>
      </c>
      <c r="I2898" s="179">
        <f>INDEX(mês[],Consolidado!H2898,2)</f>
        <v/>
      </c>
      <c r="J2898" s="179" t="inlineStr">
        <is>
          <t>ITAU</t>
        </is>
      </c>
      <c r="K2898" s="179" t="inlineStr">
        <is>
          <t>A IDEAL</t>
        </is>
      </c>
    </row>
    <row r="2899" hidden="1" s="180">
      <c r="A2899" s="17" t="n">
        <v>45762</v>
      </c>
      <c r="B2899" s="179" t="inlineStr">
        <is>
          <t>RUA 402 Nº 916 CASA 02 BAIRRO PORTAL NORTE REF. 03/2025-ENERGIA ALOJAMENTO (100,00%);</t>
        </is>
      </c>
      <c r="C2899" s="8" t="n"/>
      <c r="D2899" s="8" t="n">
        <v>217.19</v>
      </c>
      <c r="E2899" s="8" t="n">
        <v>132522.7699999999</v>
      </c>
      <c r="F2899" s="213" t="inlineStr">
        <is>
          <t>ENERGIA ALOJAMENTO</t>
        </is>
      </c>
      <c r="G2899" s="172">
        <f>YEAR(A2899)</f>
        <v/>
      </c>
      <c r="H2899" s="214">
        <f>MONTH(A2899)</f>
        <v/>
      </c>
      <c r="I2899" s="179">
        <f>INDEX(mês[],Consolidado!H2899,2)</f>
        <v/>
      </c>
      <c r="J2899" s="179" t="inlineStr">
        <is>
          <t>ITAU</t>
        </is>
      </c>
      <c r="K2899" s="179" t="inlineStr">
        <is>
          <t>A IDEAL</t>
        </is>
      </c>
    </row>
    <row r="2900" hidden="1" s="180">
      <c r="A2900" s="17" t="n">
        <v>45762</v>
      </c>
      <c r="B2900" s="179" t="inlineStr">
        <is>
          <t>R. 402 Nº 916 QD 64 LT 08 REF. 03/2025-AGUA ALOJAMENTO (100,00%);</t>
        </is>
      </c>
      <c r="C2900" s="8" t="n"/>
      <c r="D2900" s="8" t="n">
        <v>289.92</v>
      </c>
      <c r="E2900" s="8" t="n">
        <v>132232.8499999999</v>
      </c>
      <c r="F2900" s="213" t="inlineStr">
        <is>
          <t>AGUA ALOJAMENTO</t>
        </is>
      </c>
      <c r="G2900" s="172">
        <f>YEAR(A2900)</f>
        <v/>
      </c>
      <c r="H2900" s="214">
        <f>MONTH(A2900)</f>
        <v/>
      </c>
      <c r="I2900" s="179">
        <f>INDEX(mês[],Consolidado!H2900,2)</f>
        <v/>
      </c>
      <c r="J2900" s="179" t="inlineStr">
        <is>
          <t>ITAU</t>
        </is>
      </c>
      <c r="K2900" s="179" t="inlineStr">
        <is>
          <t>A IDEAL</t>
        </is>
      </c>
    </row>
    <row r="2901" hidden="1" s="180">
      <c r="A2901" s="17" t="n">
        <v>45762</v>
      </c>
      <c r="B2901" s="179" t="inlineStr">
        <is>
          <t>RUA 413, Nº 315 BAIRRO PONTAL NORTE REF. 03/2025-ENERGIA ALOJAMENTO (100,00%);</t>
        </is>
      </c>
      <c r="C2901" s="8" t="n"/>
      <c r="D2901" s="8" t="n">
        <v>159.1</v>
      </c>
      <c r="E2901" s="8" t="n">
        <v>132073.7499999999</v>
      </c>
      <c r="F2901" s="213" t="inlineStr">
        <is>
          <t>ENERGIA ALOJAMENTO</t>
        </is>
      </c>
      <c r="G2901" s="172">
        <f>YEAR(A2901)</f>
        <v/>
      </c>
      <c r="H2901" s="214">
        <f>MONTH(A2901)</f>
        <v/>
      </c>
      <c r="I2901" s="179">
        <f>INDEX(mês[],Consolidado!H2901,2)</f>
        <v/>
      </c>
      <c r="J2901" s="179" t="inlineStr">
        <is>
          <t>ITAU</t>
        </is>
      </c>
      <c r="K2901" s="179" t="inlineStr">
        <is>
          <t>A IDEAL</t>
        </is>
      </c>
    </row>
    <row r="2902" hidden="1" s="180">
      <c r="A2902" s="17" t="n">
        <v>45762</v>
      </c>
      <c r="B2902" s="179" t="inlineStr">
        <is>
          <t>RUA 413, 315 CASA 01 PONTAL NORTE REF. 03/2025-AGUA ALOJAMENTO (100,00%);</t>
        </is>
      </c>
      <c r="C2902" s="8" t="n"/>
      <c r="D2902" s="8" t="n">
        <v>222.84</v>
      </c>
      <c r="E2902" s="8" t="n">
        <v>131850.9099999999</v>
      </c>
      <c r="F2902" s="213" t="inlineStr">
        <is>
          <t>AGUA ALOJAMENTO</t>
        </is>
      </c>
      <c r="G2902" s="172">
        <f>YEAR(A2902)</f>
        <v/>
      </c>
      <c r="H2902" s="214">
        <f>MONTH(A2902)</f>
        <v/>
      </c>
      <c r="I2902" s="179">
        <f>INDEX(mês[],Consolidado!H2902,2)</f>
        <v/>
      </c>
      <c r="J2902" s="179" t="inlineStr">
        <is>
          <t>ITAU</t>
        </is>
      </c>
      <c r="K2902" s="179" t="inlineStr">
        <is>
          <t>A IDEAL</t>
        </is>
      </c>
    </row>
    <row r="2903" hidden="1" s="180">
      <c r="A2903" s="17" t="n">
        <v>45762</v>
      </c>
      <c r="B2903" s="179" t="inlineStr">
        <is>
          <t>RUA . 2, 44 JK CATALÃO  MES 03/2025-ENERGIA ALOJAMENTO (100,00%);</t>
        </is>
      </c>
      <c r="C2903" s="8" t="n"/>
      <c r="D2903" s="8" t="n">
        <v>193.21</v>
      </c>
      <c r="E2903" s="8" t="n">
        <v>131657.6999999999</v>
      </c>
      <c r="F2903" s="213" t="inlineStr">
        <is>
          <t>ENERGIA ALOJAMENTO</t>
        </is>
      </c>
      <c r="G2903" s="172">
        <f>YEAR(A2903)</f>
        <v/>
      </c>
      <c r="H2903" s="214">
        <f>MONTH(A2903)</f>
        <v/>
      </c>
      <c r="I2903" s="179">
        <f>INDEX(mês[],Consolidado!H2903,2)</f>
        <v/>
      </c>
      <c r="J2903" s="179" t="inlineStr">
        <is>
          <t>ITAU</t>
        </is>
      </c>
      <c r="K2903" s="179" t="inlineStr">
        <is>
          <t>A IDEAL</t>
        </is>
      </c>
    </row>
    <row r="2904" hidden="1" s="180">
      <c r="A2904" s="17" t="n">
        <v>45762</v>
      </c>
      <c r="B2904" s="179" t="inlineStr">
        <is>
          <t>SANEAMENTO RUA . 2, 44 JK CATALÃO  MES 03/2025-AGUA ALOJAMENTO (100,00%);</t>
        </is>
      </c>
      <c r="C2904" s="8" t="n"/>
      <c r="D2904" s="8" t="n">
        <v>198.4</v>
      </c>
      <c r="E2904" s="8" t="n">
        <v>131459.2999999999</v>
      </c>
      <c r="F2904" s="213" t="inlineStr">
        <is>
          <t>AGUA ALOJAMENTO</t>
        </is>
      </c>
      <c r="G2904" s="172">
        <f>YEAR(A2904)</f>
        <v/>
      </c>
      <c r="H2904" s="214">
        <f>MONTH(A2904)</f>
        <v/>
      </c>
      <c r="I2904" s="179">
        <f>INDEX(mês[],Consolidado!H2904,2)</f>
        <v/>
      </c>
      <c r="J2904" s="179" t="inlineStr">
        <is>
          <t>ITAU</t>
        </is>
      </c>
      <c r="K2904" s="179" t="inlineStr">
        <is>
          <t>A IDEAL</t>
        </is>
      </c>
    </row>
    <row r="2905" hidden="1" s="180">
      <c r="A2905" s="17" t="n">
        <v>45762</v>
      </c>
      <c r="B2905" s="179" t="inlineStr">
        <is>
          <t>BRINDES 2 FAQUEIROS 20 AGENDAS-SERVIÇO BRINDES E ACESSORIOS (100,00%);</t>
        </is>
      </c>
      <c r="C2905" s="8" t="n"/>
      <c r="D2905" s="8" t="n">
        <v>539</v>
      </c>
      <c r="E2905" s="8" t="n">
        <v>130920.2999999999</v>
      </c>
      <c r="F2905" s="213" t="inlineStr">
        <is>
          <t>SERVIÇO BRINDES E ACESSORIOS</t>
        </is>
      </c>
      <c r="G2905" s="172">
        <f>YEAR(A2905)</f>
        <v/>
      </c>
      <c r="H2905" s="214">
        <f>MONTH(A2905)</f>
        <v/>
      </c>
      <c r="I2905" s="179">
        <f>INDEX(mês[],Consolidado!H2905,2)</f>
        <v/>
      </c>
      <c r="J2905" s="179" t="inlineStr">
        <is>
          <t>ITAU</t>
        </is>
      </c>
      <c r="K2905" s="179" t="inlineStr">
        <is>
          <t>A IDEAL</t>
        </is>
      </c>
    </row>
    <row r="2906" hidden="1" s="180">
      <c r="A2906" s="17" t="n">
        <v>45762</v>
      </c>
      <c r="B2906" s="179" t="inlineStr">
        <is>
          <t>RUA 419 Nº 85 QD 27 LT 11 PONTAL NORTE REF. 03/25-ENERGIA ALOJAMENTO (100,00%);</t>
        </is>
      </c>
      <c r="C2906" s="8" t="n"/>
      <c r="D2906" s="8" t="n">
        <v>210.2</v>
      </c>
      <c r="E2906" s="8" t="n">
        <v>130710.0999999999</v>
      </c>
      <c r="F2906" s="213" t="inlineStr">
        <is>
          <t>ENERGIA ALOJAMENTO</t>
        </is>
      </c>
      <c r="G2906" s="172">
        <f>YEAR(A2906)</f>
        <v/>
      </c>
      <c r="H2906" s="214">
        <f>MONTH(A2906)</f>
        <v/>
      </c>
      <c r="I2906" s="179">
        <f>INDEX(mês[],Consolidado!H2906,2)</f>
        <v/>
      </c>
      <c r="J2906" s="179" t="inlineStr">
        <is>
          <t>ITAU</t>
        </is>
      </c>
      <c r="K2906" s="179" t="inlineStr">
        <is>
          <t>A IDEAL</t>
        </is>
      </c>
    </row>
    <row r="2907" hidden="1" s="180">
      <c r="A2907" s="17" t="n">
        <v>45762</v>
      </c>
      <c r="B2907" s="179" t="inlineStr">
        <is>
          <t>RUA 419 Nº 85 QD 27 LT 11 PONTAL NORTE REF. 02/25-AGUA ALOJAMENTO (100,00%);</t>
        </is>
      </c>
      <c r="C2907" s="8" t="n"/>
      <c r="D2907" s="8" t="n">
        <v>201.6</v>
      </c>
      <c r="E2907" s="8" t="n">
        <v>130508.4999999999</v>
      </c>
      <c r="F2907" s="213" t="inlineStr">
        <is>
          <t>AGUA ALOJAMENTO</t>
        </is>
      </c>
      <c r="G2907" s="172">
        <f>YEAR(A2907)</f>
        <v/>
      </c>
      <c r="H2907" s="214">
        <f>MONTH(A2907)</f>
        <v/>
      </c>
      <c r="I2907" s="179">
        <f>INDEX(mês[],Consolidado!H2907,2)</f>
        <v/>
      </c>
      <c r="J2907" s="179" t="inlineStr">
        <is>
          <t>ITAU</t>
        </is>
      </c>
      <c r="K2907" s="179" t="inlineStr">
        <is>
          <t>A IDEAL</t>
        </is>
      </c>
    </row>
    <row r="2908" hidden="1" s="180">
      <c r="A2908" s="17" t="n">
        <v>45762</v>
      </c>
      <c r="B2908" s="179" t="inlineStr">
        <is>
          <t>RUA 419 Nº 85 QD 27 LT 11 PONTAL NORTE REF. 03/25-AGUA ALOJAMENTO (100,00%);</t>
        </is>
      </c>
      <c r="C2908" s="8" t="n"/>
      <c r="D2908" s="8" t="n">
        <v>228.63</v>
      </c>
      <c r="E2908" s="8" t="n">
        <v>130279.8699999999</v>
      </c>
      <c r="F2908" s="213" t="inlineStr">
        <is>
          <t>AGUA ALOJAMENTO</t>
        </is>
      </c>
      <c r="G2908" s="172">
        <f>YEAR(A2908)</f>
        <v/>
      </c>
      <c r="H2908" s="214">
        <f>MONTH(A2908)</f>
        <v/>
      </c>
      <c r="I2908" s="179">
        <f>INDEX(mês[],Consolidado!H2908,2)</f>
        <v/>
      </c>
      <c r="J2908" s="179" t="inlineStr">
        <is>
          <t>ITAU</t>
        </is>
      </c>
      <c r="K2908" s="179" t="inlineStr">
        <is>
          <t>A IDEAL</t>
        </is>
      </c>
    </row>
    <row r="2909" hidden="1" s="180">
      <c r="A2909" s="17" t="n">
        <v>45762</v>
      </c>
      <c r="B2909" s="179" t="inlineStr">
        <is>
          <t>R. SANTO ANTONIO QD 04 LT 07 REF. 03/2025-ENERGIA ALOJAMENTO (100,00%);</t>
        </is>
      </c>
      <c r="C2909" s="8" t="n"/>
      <c r="D2909" s="8" t="n">
        <v>647.6</v>
      </c>
      <c r="E2909" s="8" t="n">
        <v>129632.2699999999</v>
      </c>
      <c r="F2909" s="213" t="inlineStr">
        <is>
          <t>ENERGIA ALOJAMENTO</t>
        </is>
      </c>
      <c r="G2909" s="172">
        <f>YEAR(A2909)</f>
        <v/>
      </c>
      <c r="H2909" s="214">
        <f>MONTH(A2909)</f>
        <v/>
      </c>
      <c r="I2909" s="179">
        <f>INDEX(mês[],Consolidado!H2909,2)</f>
        <v/>
      </c>
      <c r="J2909" s="179" t="inlineStr">
        <is>
          <t>ITAU</t>
        </is>
      </c>
      <c r="K2909" s="179" t="inlineStr">
        <is>
          <t>A IDEAL</t>
        </is>
      </c>
    </row>
    <row r="2910" hidden="1" s="180">
      <c r="A2910" s="17" t="n">
        <v>45762</v>
      </c>
      <c r="B2910" s="179" t="inlineStr">
        <is>
          <t>R. SANTO ANTÔNIO QD 04 LT 07 REF. 03/2025-AGUA ALOJAMENTO (100,00%);</t>
        </is>
      </c>
      <c r="C2910" s="8" t="n"/>
      <c r="D2910" s="8" t="n">
        <v>752.05</v>
      </c>
      <c r="E2910" s="8" t="n">
        <v>128880.2199999999</v>
      </c>
      <c r="F2910" s="213" t="inlineStr">
        <is>
          <t>AGUA ALOJAMENTO</t>
        </is>
      </c>
      <c r="G2910" s="172">
        <f>YEAR(A2910)</f>
        <v/>
      </c>
      <c r="H2910" s="214">
        <f>MONTH(A2910)</f>
        <v/>
      </c>
      <c r="I2910" s="179">
        <f>INDEX(mês[],Consolidado!H2910,2)</f>
        <v/>
      </c>
      <c r="J2910" s="179" t="inlineStr">
        <is>
          <t>ITAU</t>
        </is>
      </c>
      <c r="K2910" s="179" t="inlineStr">
        <is>
          <t>A IDEAL</t>
        </is>
      </c>
    </row>
    <row r="2911" hidden="1" s="180">
      <c r="A2911" s="17" t="n">
        <v>45762</v>
      </c>
      <c r="B2911" s="179" t="inlineStr">
        <is>
          <t>REF. FOLHA PAGAMENTO 03/2025-SALARIO (100,00%);</t>
        </is>
      </c>
      <c r="C2911" s="8" t="n"/>
      <c r="D2911" s="8" t="n">
        <v>13717.19</v>
      </c>
      <c r="E2911" s="8" t="n">
        <v>115163.0299999999</v>
      </c>
      <c r="F2911" s="213" t="inlineStr">
        <is>
          <t>SALARIO</t>
        </is>
      </c>
      <c r="G2911" s="172">
        <f>YEAR(A2911)</f>
        <v/>
      </c>
      <c r="H2911" s="214">
        <f>MONTH(A2911)</f>
        <v/>
      </c>
      <c r="I2911" s="179">
        <f>INDEX(mês[],Consolidado!H2911,2)</f>
        <v/>
      </c>
      <c r="J2911" s="179" t="inlineStr">
        <is>
          <t>ITAU</t>
        </is>
      </c>
      <c r="K2911" s="179" t="inlineStr">
        <is>
          <t>A IDEAL</t>
        </is>
      </c>
    </row>
    <row r="2912" hidden="1" s="180">
      <c r="A2912" s="17" t="n">
        <v>45762</v>
      </c>
      <c r="B2912" s="179" t="inlineStr">
        <is>
          <t>FEIRA EVENTO PUC-SERVIÇO BRINDES E ACESSORIOS (100,00%);</t>
        </is>
      </c>
      <c r="C2912" s="8" t="n"/>
      <c r="D2912" s="8" t="n">
        <v>2697.33</v>
      </c>
      <c r="E2912" s="8" t="n">
        <v>112465.6999999999</v>
      </c>
      <c r="F2912" s="213" t="inlineStr">
        <is>
          <t>SERVIÇO BRINDES E ACESSORIOS</t>
        </is>
      </c>
      <c r="G2912" s="172">
        <f>YEAR(A2912)</f>
        <v/>
      </c>
      <c r="H2912" s="214">
        <f>MONTH(A2912)</f>
        <v/>
      </c>
      <c r="I2912" s="179">
        <f>INDEX(mês[],Consolidado!H2912,2)</f>
        <v/>
      </c>
      <c r="J2912" s="179" t="inlineStr">
        <is>
          <t>ITAU</t>
        </is>
      </c>
      <c r="K2912" s="179" t="inlineStr">
        <is>
          <t>A IDEAL</t>
        </is>
      </c>
    </row>
    <row r="2913" hidden="1" s="180">
      <c r="A2913" s="17" t="n">
        <v>45762</v>
      </c>
      <c r="B2913" s="179" t="inlineStr">
        <is>
          <t>RUA 02, Nº 175 LOTEAMENTO JK REF. 03/2025-ENERGIA ALOJAMENTO (100,00%);</t>
        </is>
      </c>
      <c r="C2913" s="8" t="n"/>
      <c r="D2913" s="8" t="n">
        <v>302.97</v>
      </c>
      <c r="E2913" s="8" t="n">
        <v>112162.7299999999</v>
      </c>
      <c r="F2913" s="213" t="inlineStr">
        <is>
          <t>ENERGIA ALOJAMENTO</t>
        </is>
      </c>
      <c r="G2913" s="172">
        <f>YEAR(A2913)</f>
        <v/>
      </c>
      <c r="H2913" s="214">
        <f>MONTH(A2913)</f>
        <v/>
      </c>
      <c r="I2913" s="179">
        <f>INDEX(mês[],Consolidado!H2913,2)</f>
        <v/>
      </c>
      <c r="J2913" s="179" t="inlineStr">
        <is>
          <t>ITAU</t>
        </is>
      </c>
      <c r="K2913" s="179" t="inlineStr">
        <is>
          <t>A IDEAL</t>
        </is>
      </c>
    </row>
    <row r="2914" hidden="1" s="180">
      <c r="A2914" s="17" t="n">
        <v>45762</v>
      </c>
      <c r="B2914" s="179" t="inlineStr">
        <is>
          <t>RUA 02, 175 QD C LT 09 JK CATALÃO REF. 03/2025-AGUA ALOJAMENTO (100,00%);</t>
        </is>
      </c>
      <c r="C2914" s="8" t="n"/>
      <c r="D2914" s="8" t="n">
        <v>198.63</v>
      </c>
      <c r="E2914" s="8" t="n">
        <v>111964.0999999999</v>
      </c>
      <c r="F2914" s="213" t="inlineStr">
        <is>
          <t>AGUA ALOJAMENTO</t>
        </is>
      </c>
      <c r="G2914" s="172">
        <f>YEAR(A2914)</f>
        <v/>
      </c>
      <c r="H2914" s="214">
        <f>MONTH(A2914)</f>
        <v/>
      </c>
      <c r="I2914" s="179">
        <f>INDEX(mês[],Consolidado!H2914,2)</f>
        <v/>
      </c>
      <c r="J2914" s="179" t="inlineStr">
        <is>
          <t>ITAU</t>
        </is>
      </c>
      <c r="K2914" s="179" t="inlineStr">
        <is>
          <t>A IDEAL</t>
        </is>
      </c>
    </row>
    <row r="2915" hidden="1" s="180">
      <c r="A2915" s="17" t="n">
        <v>45762</v>
      </c>
      <c r="B2915" s="179" t="inlineStr">
        <is>
          <t>RUA 405, Nº 184 BAIRRO PONTAL NORTE REF. 03/2025-ENERGIA ALOJAMENTO (100,00%);</t>
        </is>
      </c>
      <c r="C2915" s="8" t="n"/>
      <c r="D2915" s="8" t="n">
        <v>157.59</v>
      </c>
      <c r="E2915" s="8" t="n">
        <v>111806.5099999999</v>
      </c>
      <c r="F2915" s="213" t="inlineStr">
        <is>
          <t>ENERGIA ALOJAMENTO</t>
        </is>
      </c>
      <c r="G2915" s="172">
        <f>YEAR(A2915)</f>
        <v/>
      </c>
      <c r="H2915" s="214">
        <f>MONTH(A2915)</f>
        <v/>
      </c>
      <c r="I2915" s="179">
        <f>INDEX(mês[],Consolidado!H2915,2)</f>
        <v/>
      </c>
      <c r="J2915" s="179" t="inlineStr">
        <is>
          <t>ITAU</t>
        </is>
      </c>
      <c r="K2915" s="179" t="inlineStr">
        <is>
          <t>A IDEAL</t>
        </is>
      </c>
    </row>
    <row r="2916" hidden="1" s="180">
      <c r="A2916" s="17" t="n">
        <v>45762</v>
      </c>
      <c r="B2916" s="179" t="inlineStr">
        <is>
          <t>RUA 405,184 QD 77 LT 05 REF. 03/2025-AGUA ALOJAMENTO (100,00%);</t>
        </is>
      </c>
      <c r="C2916" s="8" t="n"/>
      <c r="D2916" s="8" t="n">
        <v>12.78</v>
      </c>
      <c r="E2916" s="8" t="n">
        <v>111793.7299999999</v>
      </c>
      <c r="F2916" s="213" t="inlineStr">
        <is>
          <t>AGUA ALOJAMENTO</t>
        </is>
      </c>
      <c r="G2916" s="172">
        <f>YEAR(A2916)</f>
        <v/>
      </c>
      <c r="H2916" s="214">
        <f>MONTH(A2916)</f>
        <v/>
      </c>
      <c r="I2916" s="179">
        <f>INDEX(mês[],Consolidado!H2916,2)</f>
        <v/>
      </c>
      <c r="J2916" s="179" t="inlineStr">
        <is>
          <t>ITAU</t>
        </is>
      </c>
      <c r="K2916" s="179" t="inlineStr">
        <is>
          <t>A IDEAL</t>
        </is>
      </c>
    </row>
    <row r="2917" hidden="1" s="180">
      <c r="A2917" s="17" t="n">
        <v>45762</v>
      </c>
      <c r="B2917" s="179" t="inlineStr">
        <is>
          <t>GABRIELLE ELIAS DE FREITAS - PIX (64) 9 9259-1215-FRETE TRANSPORTADORA (100,00%);</t>
        </is>
      </c>
      <c r="C2917" s="8" t="n"/>
      <c r="D2917" s="8" t="n">
        <v>100</v>
      </c>
      <c r="E2917" s="8" t="n">
        <v>111693.7299999999</v>
      </c>
      <c r="F2917" s="213" t="inlineStr">
        <is>
          <t>FRETE TRANSPORTADORA</t>
        </is>
      </c>
      <c r="G2917" s="172">
        <f>YEAR(A2917)</f>
        <v/>
      </c>
      <c r="H2917" s="214">
        <f>MONTH(A2917)</f>
        <v/>
      </c>
      <c r="I2917" s="179">
        <f>INDEX(mês[],Consolidado!H2917,2)</f>
        <v/>
      </c>
      <c r="J2917" s="179" t="inlineStr">
        <is>
          <t>ITAU</t>
        </is>
      </c>
      <c r="K2917" s="179" t="inlineStr">
        <is>
          <t>A IDEAL</t>
        </is>
      </c>
    </row>
    <row r="2918" hidden="1" s="180">
      <c r="A2918" s="17" t="n">
        <v>45762</v>
      </c>
      <c r="B2918" s="179" t="inlineStr">
        <is>
          <t>TINTAS E SOLVENTES-TINTAS E SOLVENTES (100,00%);</t>
        </is>
      </c>
      <c r="C2918" s="8" t="n"/>
      <c r="D2918" s="8" t="n">
        <v>130</v>
      </c>
      <c r="E2918" s="8" t="n">
        <v>111563.7299999999</v>
      </c>
      <c r="F2918" s="213" t="inlineStr">
        <is>
          <t>TINTAS E SOLVENTES</t>
        </is>
      </c>
      <c r="G2918" s="172">
        <f>YEAR(A2918)</f>
        <v/>
      </c>
      <c r="H2918" s="214">
        <f>MONTH(A2918)</f>
        <v/>
      </c>
      <c r="I2918" s="179">
        <f>INDEX(mês[],Consolidado!H2918,2)</f>
        <v/>
      </c>
      <c r="J2918" s="179" t="inlineStr">
        <is>
          <t>ITAU</t>
        </is>
      </c>
      <c r="K2918" s="179" t="inlineStr">
        <is>
          <t>A IDEAL</t>
        </is>
      </c>
    </row>
    <row r="2919" hidden="1" s="180">
      <c r="A2919" s="17" t="n">
        <v>45762</v>
      </c>
      <c r="B2919" s="179" t="inlineStr">
        <is>
          <t>DESPESA VIAGEM VALDMAR P/ EUROCHEM-COMBUSTIVEL VEICULOS (100,00%);</t>
        </is>
      </c>
      <c r="C2919" s="8" t="n"/>
      <c r="D2919" s="8" t="n">
        <v>400</v>
      </c>
      <c r="E2919" s="8" t="n">
        <v>111163.7299999999</v>
      </c>
      <c r="F2919" s="213" t="inlineStr">
        <is>
          <t>COMBUSTIVEL VEICULOS</t>
        </is>
      </c>
      <c r="G2919" s="172">
        <f>YEAR(A2919)</f>
        <v/>
      </c>
      <c r="H2919" s="214">
        <f>MONTH(A2919)</f>
        <v/>
      </c>
      <c r="I2919" s="179">
        <f>INDEX(mês[],Consolidado!H2919,2)</f>
        <v/>
      </c>
      <c r="J2919" s="179" t="inlineStr">
        <is>
          <t>ITAU</t>
        </is>
      </c>
      <c r="K2919" s="179" t="inlineStr">
        <is>
          <t>A IDEAL</t>
        </is>
      </c>
    </row>
    <row r="2920" hidden="1" s="180">
      <c r="A2920" s="17" t="n">
        <v>45762</v>
      </c>
      <c r="B2920" s="179" t="inlineStr">
        <is>
          <t>MATERIAIS DE INFORMATICA - TINTAS IMPRESSORA-MATERIAIS DE INFORMATICA / COMPUTADOR (100,00%);</t>
        </is>
      </c>
      <c r="C2920" s="8" t="n"/>
      <c r="D2920" s="8" t="n">
        <v>232</v>
      </c>
      <c r="E2920" s="8" t="n">
        <v>110931.7299999999</v>
      </c>
      <c r="F2920" s="213" t="inlineStr">
        <is>
          <t>MATERIAIS DE INFORMATICA / COMPUTADOR</t>
        </is>
      </c>
      <c r="G2920" s="172">
        <f>YEAR(A2920)</f>
        <v/>
      </c>
      <c r="H2920" s="214">
        <f>MONTH(A2920)</f>
        <v/>
      </c>
      <c r="I2920" s="179">
        <f>INDEX(mês[],Consolidado!H2920,2)</f>
        <v/>
      </c>
      <c r="J2920" s="179" t="inlineStr">
        <is>
          <t>ITAU</t>
        </is>
      </c>
      <c r="K2920" s="179" t="inlineStr">
        <is>
          <t>A IDEAL</t>
        </is>
      </c>
    </row>
    <row r="2921" hidden="1" s="180">
      <c r="A2921" s="17" t="n">
        <v>45762</v>
      </c>
      <c r="B2921" s="179" t="inlineStr">
        <is>
          <t>ALIMENTAÇÃO ADM-ALIMENTAÇÃO ADM (100,00%);</t>
        </is>
      </c>
      <c r="C2921" s="8" t="n"/>
      <c r="D2921" s="8" t="n">
        <v>96</v>
      </c>
      <c r="E2921" s="8" t="n">
        <v>110835.7299999999</v>
      </c>
      <c r="F2921" s="213" t="inlineStr">
        <is>
          <t>ALIMENTAÇÃO ADM</t>
        </is>
      </c>
      <c r="G2921" s="172">
        <f>YEAR(A2921)</f>
        <v/>
      </c>
      <c r="H2921" s="214">
        <f>MONTH(A2921)</f>
        <v/>
      </c>
      <c r="I2921" s="179">
        <f>INDEX(mês[],Consolidado!H2921,2)</f>
        <v/>
      </c>
      <c r="J2921" s="179" t="inlineStr">
        <is>
          <t>ITAU</t>
        </is>
      </c>
      <c r="K2921" s="179" t="inlineStr">
        <is>
          <t>A IDEAL</t>
        </is>
      </c>
    </row>
    <row r="2922" hidden="1" s="180">
      <c r="A2922" s="17" t="n">
        <v>45762</v>
      </c>
      <c r="B2922" s="179" t="inlineStr">
        <is>
          <t>KIT 16 CORTINAS P/ ÔNIBUS E PARA SOL ÔNIBUS IVECO-MANUTENÇÃO/PEÇAS  VEICULOS (100,00%);</t>
        </is>
      </c>
      <c r="C2922" s="8" t="n"/>
      <c r="D2922" s="8" t="n">
        <v>997.59</v>
      </c>
      <c r="E2922" s="8" t="n">
        <v>109838.1399999999</v>
      </c>
      <c r="F2922" s="213" t="inlineStr">
        <is>
          <t>MANUTENÇÃO/PEÇAS  VEICULOS</t>
        </is>
      </c>
      <c r="G2922" s="172">
        <f>YEAR(A2922)</f>
        <v/>
      </c>
      <c r="H2922" s="214">
        <f>MONTH(A2922)</f>
        <v/>
      </c>
      <c r="I2922" s="179">
        <f>INDEX(mês[],Consolidado!H2922,2)</f>
        <v/>
      </c>
      <c r="J2922" s="179" t="inlineStr">
        <is>
          <t>ITAU</t>
        </is>
      </c>
      <c r="K2922" s="179" t="inlineStr">
        <is>
          <t>A IDEAL</t>
        </is>
      </c>
    </row>
    <row r="2923" hidden="1" s="180">
      <c r="A2923" s="17" t="n">
        <v>45762</v>
      </c>
      <c r="B2923" s="179" t="inlineStr">
        <is>
          <t>DESPESA DE VIAGEM REF. SEMANA 14/04 A 18/04-REFEIÇÕES COLABORADORES (100,00%);</t>
        </is>
      </c>
      <c r="C2923" s="8" t="n"/>
      <c r="D2923" s="8" t="n">
        <v>3120</v>
      </c>
      <c r="E2923" s="8" t="n">
        <v>106718.1399999999</v>
      </c>
      <c r="F2923" s="213" t="inlineStr">
        <is>
          <t>REFEIÇÕES COLABORADORES</t>
        </is>
      </c>
      <c r="G2923" s="172">
        <f>YEAR(A2923)</f>
        <v/>
      </c>
      <c r="H2923" s="214">
        <f>MONTH(A2923)</f>
        <v/>
      </c>
      <c r="I2923" s="179">
        <f>INDEX(mês[],Consolidado!H2923,2)</f>
        <v/>
      </c>
      <c r="J2923" s="179" t="inlineStr">
        <is>
          <t>ITAU</t>
        </is>
      </c>
      <c r="K2923" s="179" t="inlineStr">
        <is>
          <t>A IDEAL</t>
        </is>
      </c>
    </row>
    <row r="2924" hidden="1" s="180">
      <c r="A2924" s="17" t="n">
        <v>45762</v>
      </c>
      <c r="B2924" s="179" t="inlineStr">
        <is>
          <t>TRANSFERÊNCIA ENTRE BANCOS ITAÚ X SAFRA-Transferência entre Bancos (100,00%);</t>
        </is>
      </c>
      <c r="C2924" s="8" t="n"/>
      <c r="D2924" s="8" t="n">
        <v>3549.49</v>
      </c>
      <c r="E2924" s="8" t="n">
        <v>103168.6499999999</v>
      </c>
      <c r="F2924" s="213" t="inlineStr">
        <is>
          <t>Transferência Emitida</t>
        </is>
      </c>
      <c r="G2924" s="172">
        <f>YEAR(A2924)</f>
        <v/>
      </c>
      <c r="H2924" s="214">
        <f>MONTH(A2924)</f>
        <v/>
      </c>
      <c r="I2924" s="179">
        <f>INDEX(mês[],Consolidado!H2924,2)</f>
        <v/>
      </c>
      <c r="J2924" s="179" t="inlineStr">
        <is>
          <t>ITAU</t>
        </is>
      </c>
      <c r="K2924" s="179" t="inlineStr">
        <is>
          <t>A IDEAL</t>
        </is>
      </c>
    </row>
    <row r="2925" hidden="1" s="180">
      <c r="A2925" s="17" t="n">
        <v>45762</v>
      </c>
      <c r="B2925" s="179" t="inlineStr">
        <is>
          <t>DIARIA HOTEL P/ STEFÂNIA-HOTEL COLABORADORES  (100,00%);</t>
        </is>
      </c>
      <c r="C2925" s="8" t="n"/>
      <c r="D2925" s="8" t="n">
        <v>95</v>
      </c>
      <c r="E2925" s="8" t="n">
        <v>103073.6499999999</v>
      </c>
      <c r="F2925" s="213" t="inlineStr">
        <is>
          <t xml:space="preserve">HOTEL COLABORADORES </t>
        </is>
      </c>
      <c r="G2925" s="172">
        <f>YEAR(A2925)</f>
        <v/>
      </c>
      <c r="H2925" s="214">
        <f>MONTH(A2925)</f>
        <v/>
      </c>
      <c r="I2925" s="179">
        <f>INDEX(mês[],Consolidado!H2925,2)</f>
        <v/>
      </c>
      <c r="J2925" s="179" t="inlineStr">
        <is>
          <t>ITAU</t>
        </is>
      </c>
      <c r="K2925" s="179" t="inlineStr">
        <is>
          <t>A IDEAL</t>
        </is>
      </c>
    </row>
    <row r="2926" hidden="1" s="180">
      <c r="A2926" s="17" t="n">
        <v>45762</v>
      </c>
      <c r="B2926" s="179" t="inlineStr">
        <is>
          <t>COMISSAO VALDMAR SERVIÇO CHAMINE-COMISSÃO  (100,00%);</t>
        </is>
      </c>
      <c r="C2926" s="8" t="n"/>
      <c r="D2926" s="8" t="n">
        <v>2500</v>
      </c>
      <c r="E2926" s="8" t="n">
        <v>100573.6499999999</v>
      </c>
      <c r="F2926" s="213" t="inlineStr">
        <is>
          <t xml:space="preserve">COMISSÃO </t>
        </is>
      </c>
      <c r="G2926" s="172">
        <f>YEAR(A2926)</f>
        <v/>
      </c>
      <c r="H2926" s="214">
        <f>MONTH(A2926)</f>
        <v/>
      </c>
      <c r="I2926" s="179">
        <f>INDEX(mês[],Consolidado!H2926,2)</f>
        <v/>
      </c>
      <c r="J2926" s="179" t="inlineStr">
        <is>
          <t>ITAU</t>
        </is>
      </c>
      <c r="K2926" s="179" t="inlineStr">
        <is>
          <t>A IDEAL</t>
        </is>
      </c>
    </row>
    <row r="2927" hidden="1" s="180">
      <c r="A2927" s="17" t="n">
        <v>45762</v>
      </c>
      <c r="B2927" s="179" t="inlineStr">
        <is>
          <t>BONIFICAÇAO NF 2395-BONIFICAÇOES (100,00%);</t>
        </is>
      </c>
      <c r="C2927" s="8" t="n"/>
      <c r="D2927" s="8" t="n">
        <v>12000</v>
      </c>
      <c r="E2927" s="8" t="n">
        <v>88573.64999999988</v>
      </c>
      <c r="F2927" s="213" t="inlineStr">
        <is>
          <t>BONIFICAÇOES</t>
        </is>
      </c>
      <c r="G2927" s="172">
        <f>YEAR(A2927)</f>
        <v/>
      </c>
      <c r="H2927" s="214">
        <f>MONTH(A2927)</f>
        <v/>
      </c>
      <c r="I2927" s="179">
        <f>INDEX(mês[],Consolidado!H2927,2)</f>
        <v/>
      </c>
      <c r="J2927" s="179" t="inlineStr">
        <is>
          <t>ITAU</t>
        </is>
      </c>
      <c r="K2927" s="179" t="inlineStr">
        <is>
          <t>A IDEAL</t>
        </is>
      </c>
    </row>
    <row r="2928" hidden="1" s="180">
      <c r="A2928" s="17" t="n">
        <v>45762</v>
      </c>
      <c r="B2928" s="179" t="inlineStr">
        <is>
          <t>MANUTENÇÃO HIDROJATO DO YCARO-MANUTENÇÃO/PEÇAS MAQUINAS E EQUIPAMENTOS (100,00%);</t>
        </is>
      </c>
      <c r="C2928" s="8" t="n"/>
      <c r="D2928" s="8" t="n">
        <v>800</v>
      </c>
      <c r="E2928" s="8" t="n">
        <v>87773.64999999988</v>
      </c>
      <c r="F2928" s="213" t="inlineStr">
        <is>
          <t>MANUTENÇÃO/PEÇAS MAQUINAS E EQUIPAMENTOS</t>
        </is>
      </c>
      <c r="G2928" s="172">
        <f>YEAR(A2928)</f>
        <v/>
      </c>
      <c r="H2928" s="214">
        <f>MONTH(A2928)</f>
        <v/>
      </c>
      <c r="I2928" s="179">
        <f>INDEX(mês[],Consolidado!H2928,2)</f>
        <v/>
      </c>
      <c r="J2928" s="179" t="inlineStr">
        <is>
          <t>ITAU</t>
        </is>
      </c>
      <c r="K2928" s="179" t="inlineStr">
        <is>
          <t>A IDEAL</t>
        </is>
      </c>
    </row>
    <row r="2929" hidden="1" s="180">
      <c r="A2929" s="17" t="n">
        <v>45762</v>
      </c>
      <c r="B2929" s="179" t="inlineStr">
        <is>
          <t>JUROS LIMITE DA CONTA -JUROS BANCARIOS  (100,00%);</t>
        </is>
      </c>
      <c r="C2929" s="8" t="n"/>
      <c r="D2929" s="8" t="n">
        <v>1164.9</v>
      </c>
      <c r="E2929" s="8" t="n">
        <v>86608.74999999988</v>
      </c>
      <c r="F2929" s="213" t="inlineStr">
        <is>
          <t>Juros Bancários</t>
        </is>
      </c>
      <c r="G2929" s="172">
        <f>YEAR(A2929)</f>
        <v/>
      </c>
      <c r="H2929" s="214">
        <f>MONTH(A2929)</f>
        <v/>
      </c>
      <c r="I2929" s="179">
        <f>INDEX(mês[],Consolidado!H2929,2)</f>
        <v/>
      </c>
      <c r="J2929" s="179" t="inlineStr">
        <is>
          <t>ITAU</t>
        </is>
      </c>
      <c r="K2929" s="179" t="inlineStr">
        <is>
          <t>A IDEAL</t>
        </is>
      </c>
    </row>
    <row r="2930" hidden="1" s="180">
      <c r="A2930" s="17" t="n">
        <v>45763</v>
      </c>
      <c r="B2930" s="179" t="inlineStr">
        <is>
          <t>ACORDO JUDICIAL REINALDO FREITAS - MOSAIC UBA-GUIAS TRABALHISTAS E PROCESSO (100,00%);</t>
        </is>
      </c>
      <c r="C2930" s="8" t="n"/>
      <c r="D2930" s="8" t="n">
        <v>1500</v>
      </c>
      <c r="E2930" s="8" t="n">
        <v>85108.74999999988</v>
      </c>
      <c r="F2930" s="213" t="inlineStr">
        <is>
          <t>Processos Trabalhistas</t>
        </is>
      </c>
      <c r="G2930" s="172">
        <f>YEAR(A2930)</f>
        <v/>
      </c>
      <c r="H2930" s="214">
        <f>MONTH(A2930)</f>
        <v/>
      </c>
      <c r="I2930" s="179">
        <f>INDEX(mês[],Consolidado!H2930,2)</f>
        <v/>
      </c>
      <c r="J2930" s="179" t="inlineStr">
        <is>
          <t>ITAU</t>
        </is>
      </c>
      <c r="K2930" s="179" t="inlineStr">
        <is>
          <t>A IDEAL</t>
        </is>
      </c>
    </row>
    <row r="2931" hidden="1" s="180">
      <c r="A2931" s="17" t="n">
        <v>45763</v>
      </c>
      <c r="B2931" s="179" t="inlineStr">
        <is>
          <t>ACORDO JUDICIAL REINALDO FREITAS - MOSAIC UBA-GUIAS TRABALHISTAS E PROCESSO (100,00%);</t>
        </is>
      </c>
      <c r="C2931" s="8" t="n"/>
      <c r="D2931" s="8" t="n">
        <v>200</v>
      </c>
      <c r="E2931" s="8" t="n">
        <v>84908.74999999988</v>
      </c>
      <c r="F2931" s="213" t="inlineStr">
        <is>
          <t>Processos Trabalhistas</t>
        </is>
      </c>
      <c r="G2931" s="172">
        <f>YEAR(A2931)</f>
        <v/>
      </c>
      <c r="H2931" s="214">
        <f>MONTH(A2931)</f>
        <v/>
      </c>
      <c r="I2931" s="179">
        <f>INDEX(mês[],Consolidado!H2931,2)</f>
        <v/>
      </c>
      <c r="J2931" s="179" t="inlineStr">
        <is>
          <t>ITAU</t>
        </is>
      </c>
      <c r="K2931" s="179" t="inlineStr">
        <is>
          <t>A IDEAL</t>
        </is>
      </c>
    </row>
    <row r="2932" hidden="1" s="180">
      <c r="A2932" s="17" t="n">
        <v>45763</v>
      </c>
      <c r="B2932" s="179" t="inlineStr">
        <is>
          <t>NR22 - PROGRAMA DE GERENCIAMENTO DE RISCOS - PGR-PROGRAMA DE SEGURANÇA DO TRABALHO  (100,00%);</t>
        </is>
      </c>
      <c r="C2932" s="8" t="n"/>
      <c r="D2932" s="8" t="n">
        <v>1100</v>
      </c>
      <c r="E2932" s="8" t="n">
        <v>83808.74999999988</v>
      </c>
      <c r="F2932" s="213" t="inlineStr">
        <is>
          <t xml:space="preserve">PROGRAMA DE SEGURANÇA DO TRABALHO </t>
        </is>
      </c>
      <c r="G2932" s="172">
        <f>YEAR(A2932)</f>
        <v/>
      </c>
      <c r="H2932" s="214">
        <f>MONTH(A2932)</f>
        <v/>
      </c>
      <c r="I2932" s="179">
        <f>INDEX(mês[],Consolidado!H2932,2)</f>
        <v/>
      </c>
      <c r="J2932" s="179" t="inlineStr">
        <is>
          <t>ITAU</t>
        </is>
      </c>
      <c r="K2932" s="179" t="inlineStr">
        <is>
          <t>A IDEAL</t>
        </is>
      </c>
    </row>
    <row r="2933" hidden="1" s="180">
      <c r="A2933" s="17" t="n">
        <v>45763</v>
      </c>
      <c r="B2933" s="179" t="inlineStr">
        <is>
          <t>SERVIÇO DE CONSULTORIA CONSELHO CONSULTIVO GERECIAL-SERVIÇOS DE CONSULTORIA  (100,00%);</t>
        </is>
      </c>
      <c r="C2933" s="8" t="n"/>
      <c r="D2933" s="8" t="n">
        <v>5500</v>
      </c>
      <c r="E2933" s="8" t="n">
        <v>78308.74999999988</v>
      </c>
      <c r="F2933" s="213" t="inlineStr">
        <is>
          <t xml:space="preserve">SERVIÇOS DE CONSULTORIA </t>
        </is>
      </c>
      <c r="G2933" s="172">
        <f>YEAR(A2933)</f>
        <v/>
      </c>
      <c r="H2933" s="214">
        <f>MONTH(A2933)</f>
        <v/>
      </c>
      <c r="I2933" s="179">
        <f>INDEX(mês[],Consolidado!H2933,2)</f>
        <v/>
      </c>
      <c r="J2933" s="179" t="inlineStr">
        <is>
          <t>ITAU</t>
        </is>
      </c>
      <c r="K2933" s="179" t="inlineStr">
        <is>
          <t>A IDEAL</t>
        </is>
      </c>
    </row>
    <row r="2934" hidden="1" s="180">
      <c r="A2934" s="17" t="n">
        <v>45763</v>
      </c>
      <c r="B2934" s="179" t="inlineStr">
        <is>
          <t>EPIS-EPIS (100,00%);</t>
        </is>
      </c>
      <c r="C2934" s="8" t="n"/>
      <c r="D2934" s="8" t="n">
        <v>2537.55</v>
      </c>
      <c r="E2934" s="8" t="n">
        <v>75771.19999999988</v>
      </c>
      <c r="F2934" s="213" t="inlineStr">
        <is>
          <t>EPIS</t>
        </is>
      </c>
      <c r="G2934" s="172">
        <f>YEAR(A2934)</f>
        <v/>
      </c>
      <c r="H2934" s="214">
        <f>MONTH(A2934)</f>
        <v/>
      </c>
      <c r="I2934" s="179">
        <f>INDEX(mês[],Consolidado!H2934,2)</f>
        <v/>
      </c>
      <c r="J2934" s="179" t="inlineStr">
        <is>
          <t>ITAU</t>
        </is>
      </c>
      <c r="K2934" s="179" t="inlineStr">
        <is>
          <t>A IDEAL</t>
        </is>
      </c>
    </row>
    <row r="2935" hidden="1" s="180">
      <c r="A2935" s="17" t="n">
        <v>45763</v>
      </c>
      <c r="B2935" s="179" t="inlineStr">
        <is>
          <t>EPIS-EPIS (100,00%);</t>
        </is>
      </c>
      <c r="C2935" s="8" t="n"/>
      <c r="D2935" s="8" t="n">
        <v>1774.76</v>
      </c>
      <c r="E2935" s="8" t="n">
        <v>73996.43999999989</v>
      </c>
      <c r="F2935" s="213" t="inlineStr">
        <is>
          <t>EPIS</t>
        </is>
      </c>
      <c r="G2935" s="172">
        <f>YEAR(A2935)</f>
        <v/>
      </c>
      <c r="H2935" s="214">
        <f>MONTH(A2935)</f>
        <v/>
      </c>
      <c r="I2935" s="179">
        <f>INDEX(mês[],Consolidado!H2935,2)</f>
        <v/>
      </c>
      <c r="J2935" s="179" t="inlineStr">
        <is>
          <t>ITAU</t>
        </is>
      </c>
      <c r="K2935" s="179" t="inlineStr">
        <is>
          <t>A IDEAL</t>
        </is>
      </c>
    </row>
    <row r="2936" hidden="1" s="180">
      <c r="A2936" s="17" t="n">
        <v>45763</v>
      </c>
      <c r="B2936" s="179" t="inlineStr">
        <is>
          <t>EPIS-EPIS (100,00%);</t>
        </is>
      </c>
      <c r="C2936" s="8" t="n"/>
      <c r="D2936" s="8" t="n">
        <v>968.79</v>
      </c>
      <c r="E2936" s="8" t="n">
        <v>73027.64999999989</v>
      </c>
      <c r="F2936" s="213" t="inlineStr">
        <is>
          <t>EPIS</t>
        </is>
      </c>
      <c r="G2936" s="172">
        <f>YEAR(A2936)</f>
        <v/>
      </c>
      <c r="H2936" s="214">
        <f>MONTH(A2936)</f>
        <v/>
      </c>
      <c r="I2936" s="179">
        <f>INDEX(mês[],Consolidado!H2936,2)</f>
        <v/>
      </c>
      <c r="J2936" s="179" t="inlineStr">
        <is>
          <t>ITAU</t>
        </is>
      </c>
      <c r="K2936" s="179" t="inlineStr">
        <is>
          <t>A IDEAL</t>
        </is>
      </c>
    </row>
    <row r="2937" hidden="1" s="180">
      <c r="A2937" s="17" t="n">
        <v>45763</v>
      </c>
      <c r="B2937" s="179" t="inlineStr">
        <is>
          <t>PLACAS DE AGULHEIRO-MANUTENÇÃO/PEÇAS MAQUINAS E EQUIPAMENTOS (100,00%);</t>
        </is>
      </c>
      <c r="C2937" s="8" t="n"/>
      <c r="D2937" s="8" t="n">
        <v>2587.56</v>
      </c>
      <c r="E2937" s="8" t="n">
        <v>70440.08999999989</v>
      </c>
      <c r="F2937" s="213" t="inlineStr">
        <is>
          <t>MANUTENÇÃO/PEÇAS MAQUINAS E EQUIPAMENTOS</t>
        </is>
      </c>
      <c r="G2937" s="172">
        <f>YEAR(A2937)</f>
        <v/>
      </c>
      <c r="H2937" s="214">
        <f>MONTH(A2937)</f>
        <v/>
      </c>
      <c r="I2937" s="179">
        <f>INDEX(mês[],Consolidado!H2937,2)</f>
        <v/>
      </c>
      <c r="J2937" s="179" t="inlineStr">
        <is>
          <t>ITAU</t>
        </is>
      </c>
      <c r="K2937" s="179" t="inlineStr">
        <is>
          <t>A IDEAL</t>
        </is>
      </c>
    </row>
    <row r="2938" hidden="1" s="180">
      <c r="A2938" s="17" t="n">
        <v>45763</v>
      </c>
      <c r="B2938" s="179" t="inlineStr">
        <is>
          <t>EPIS-EPIS (100,00%);</t>
        </is>
      </c>
      <c r="C2938" s="8" t="n"/>
      <c r="D2938" s="8" t="n">
        <v>2673.58</v>
      </c>
      <c r="E2938" s="8" t="n">
        <v>67766.50999999989</v>
      </c>
      <c r="F2938" s="213" t="inlineStr">
        <is>
          <t>EPIS</t>
        </is>
      </c>
      <c r="G2938" s="172">
        <f>YEAR(A2938)</f>
        <v/>
      </c>
      <c r="H2938" s="214">
        <f>MONTH(A2938)</f>
        <v/>
      </c>
      <c r="I2938" s="179">
        <f>INDEX(mês[],Consolidado!H2938,2)</f>
        <v/>
      </c>
      <c r="J2938" s="179" t="inlineStr">
        <is>
          <t>ITAU</t>
        </is>
      </c>
      <c r="K2938" s="179" t="inlineStr">
        <is>
          <t>A IDEAL</t>
        </is>
      </c>
    </row>
    <row r="2939" hidden="1" s="180">
      <c r="A2939" s="17" t="n">
        <v>45763</v>
      </c>
      <c r="B2939" s="179" t="inlineStr">
        <is>
          <t>TINTAS E SOLVENTES-TINTAS E SOLVENTES (100,00%);</t>
        </is>
      </c>
      <c r="C2939" s="8" t="n"/>
      <c r="D2939" s="8" t="n">
        <v>1491</v>
      </c>
      <c r="E2939" s="8" t="n">
        <v>66275.50999999989</v>
      </c>
      <c r="F2939" s="213" t="inlineStr">
        <is>
          <t>TINTAS E SOLVENTES</t>
        </is>
      </c>
      <c r="G2939" s="172">
        <f>YEAR(A2939)</f>
        <v/>
      </c>
      <c r="H2939" s="214">
        <f>MONTH(A2939)</f>
        <v/>
      </c>
      <c r="I2939" s="179">
        <f>INDEX(mês[],Consolidado!H2939,2)</f>
        <v/>
      </c>
      <c r="J2939" s="179" t="inlineStr">
        <is>
          <t>ITAU</t>
        </is>
      </c>
      <c r="K2939" s="179" t="inlineStr">
        <is>
          <t>A IDEAL</t>
        </is>
      </c>
    </row>
    <row r="2940" hidden="1" s="180">
      <c r="A2940" s="17" t="n">
        <v>45763</v>
      </c>
      <c r="B2940" s="179" t="inlineStr">
        <is>
          <t>LOTE 14 REF. 03/2025-IPTU (100,00%);</t>
        </is>
      </c>
      <c r="C2940" s="8" t="n"/>
      <c r="D2940" s="8" t="n">
        <v>363.44</v>
      </c>
      <c r="E2940" s="8" t="n">
        <v>65912.06999999989</v>
      </c>
      <c r="F2940" s="213" t="inlineStr">
        <is>
          <t>IPTU</t>
        </is>
      </c>
      <c r="G2940" s="172">
        <f>YEAR(A2940)</f>
        <v/>
      </c>
      <c r="H2940" s="214">
        <f>MONTH(A2940)</f>
        <v/>
      </c>
      <c r="I2940" s="179">
        <f>INDEX(mês[],Consolidado!H2940,2)</f>
        <v/>
      </c>
      <c r="J2940" s="179" t="inlineStr">
        <is>
          <t>ITAU</t>
        </is>
      </c>
      <c r="K2940" s="179" t="inlineStr">
        <is>
          <t>A IDEAL</t>
        </is>
      </c>
    </row>
    <row r="2941" hidden="1" s="180">
      <c r="A2941" s="17" t="n">
        <v>45763</v>
      </c>
      <c r="B2941" s="179" t="inlineStr">
        <is>
          <t>LOTE 15 REF. 03/2025-IPTU (100,00%);</t>
        </is>
      </c>
      <c r="C2941" s="8" t="n"/>
      <c r="D2941" s="8" t="n">
        <v>158.95</v>
      </c>
      <c r="E2941" s="8" t="n">
        <v>65753.11999999989</v>
      </c>
      <c r="F2941" s="213" t="inlineStr">
        <is>
          <t>IPTU</t>
        </is>
      </c>
      <c r="G2941" s="172">
        <f>YEAR(A2941)</f>
        <v/>
      </c>
      <c r="H2941" s="214">
        <f>MONTH(A2941)</f>
        <v/>
      </c>
      <c r="I2941" s="179">
        <f>INDEX(mês[],Consolidado!H2941,2)</f>
        <v/>
      </c>
      <c r="J2941" s="179" t="inlineStr">
        <is>
          <t>ITAU</t>
        </is>
      </c>
      <c r="K2941" s="179" t="inlineStr">
        <is>
          <t>A IDEAL</t>
        </is>
      </c>
    </row>
    <row r="2942" hidden="1" s="180">
      <c r="A2942" s="17" t="n">
        <v>45763</v>
      </c>
      <c r="B2942" s="179" t="inlineStr">
        <is>
          <t>LOTE 16 REF. 03/2025-IPTU (100,00%);</t>
        </is>
      </c>
      <c r="C2942" s="8" t="n"/>
      <c r="D2942" s="8" t="n">
        <v>145.29</v>
      </c>
      <c r="E2942" s="8" t="n">
        <v>65607.8299999999</v>
      </c>
      <c r="F2942" s="213" t="inlineStr">
        <is>
          <t>IPTU</t>
        </is>
      </c>
      <c r="G2942" s="172">
        <f>YEAR(A2942)</f>
        <v/>
      </c>
      <c r="H2942" s="214">
        <f>MONTH(A2942)</f>
        <v/>
      </c>
      <c r="I2942" s="179">
        <f>INDEX(mês[],Consolidado!H2942,2)</f>
        <v/>
      </c>
      <c r="J2942" s="179" t="inlineStr">
        <is>
          <t>ITAU</t>
        </is>
      </c>
      <c r="K2942" s="179" t="inlineStr">
        <is>
          <t>A IDEAL</t>
        </is>
      </c>
    </row>
    <row r="2943" hidden="1" s="180">
      <c r="A2943" s="17" t="n">
        <v>45763</v>
      </c>
      <c r="B2943" s="179" t="inlineStr">
        <is>
          <t>LOTE 17 REF. 03/2025-IPTU (100,00%);</t>
        </is>
      </c>
      <c r="C2943" s="8" t="n"/>
      <c r="D2943" s="8" t="n">
        <v>286.25</v>
      </c>
      <c r="E2943" s="8" t="n">
        <v>65321.5799999999</v>
      </c>
      <c r="F2943" s="213" t="inlineStr">
        <is>
          <t>IPTU</t>
        </is>
      </c>
      <c r="G2943" s="172">
        <f>YEAR(A2943)</f>
        <v/>
      </c>
      <c r="H2943" s="214">
        <f>MONTH(A2943)</f>
        <v/>
      </c>
      <c r="I2943" s="179">
        <f>INDEX(mês[],Consolidado!H2943,2)</f>
        <v/>
      </c>
      <c r="J2943" s="179" t="inlineStr">
        <is>
          <t>ITAU</t>
        </is>
      </c>
      <c r="K2943" s="179" t="inlineStr">
        <is>
          <t>A IDEAL</t>
        </is>
      </c>
    </row>
    <row r="2944" hidden="1" s="180">
      <c r="A2944" s="17" t="n">
        <v>45763</v>
      </c>
      <c r="B2944" s="179" t="inlineStr">
        <is>
          <t>TREINAMENTO NR6 EPIS E EPCs-CURSOS / TREINAMENTOS  (100,00%);</t>
        </is>
      </c>
      <c r="C2944" s="8" t="n"/>
      <c r="D2944" s="8" t="n">
        <v>779.5</v>
      </c>
      <c r="E2944" s="8" t="n">
        <v>64542.0799999999</v>
      </c>
      <c r="F2944" s="213" t="inlineStr">
        <is>
          <t xml:space="preserve">CURSOS / TREINAMENTOS </t>
        </is>
      </c>
      <c r="G2944" s="172">
        <f>YEAR(A2944)</f>
        <v/>
      </c>
      <c r="H2944" s="214">
        <f>MONTH(A2944)</f>
        <v/>
      </c>
      <c r="I2944" s="179">
        <f>INDEX(mês[],Consolidado!H2944,2)</f>
        <v/>
      </c>
      <c r="J2944" s="179" t="inlineStr">
        <is>
          <t>ITAU</t>
        </is>
      </c>
      <c r="K2944" s="179" t="inlineStr">
        <is>
          <t>A IDEAL</t>
        </is>
      </c>
    </row>
    <row r="2945" hidden="1" s="180">
      <c r="A2945" s="17" t="n">
        <v>45763</v>
      </c>
      <c r="B2945" s="179" t="inlineStr">
        <is>
          <t>CONFECÇÃO DE PCMSO-PROGRAMA DE SEGURANÇA DO TRABALHO  (100,00%);</t>
        </is>
      </c>
      <c r="C2945" s="8" t="n"/>
      <c r="D2945" s="8" t="n">
        <v>524.4299999999999</v>
      </c>
      <c r="E2945" s="8" t="n">
        <v>64017.6499999999</v>
      </c>
      <c r="F2945" s="213" t="inlineStr">
        <is>
          <t xml:space="preserve">PROGRAMA DE SEGURANÇA DO TRABALHO </t>
        </is>
      </c>
      <c r="G2945" s="172">
        <f>YEAR(A2945)</f>
        <v/>
      </c>
      <c r="H2945" s="214">
        <f>MONTH(A2945)</f>
        <v/>
      </c>
      <c r="I2945" s="179">
        <f>INDEX(mês[],Consolidado!H2945,2)</f>
        <v/>
      </c>
      <c r="J2945" s="179" t="inlineStr">
        <is>
          <t>ITAU</t>
        </is>
      </c>
      <c r="K2945" s="179" t="inlineStr">
        <is>
          <t>A IDEAL</t>
        </is>
      </c>
    </row>
    <row r="2946" hidden="1" s="180">
      <c r="A2946" s="17" t="n">
        <v>45763</v>
      </c>
      <c r="B2946" s="179" t="inlineStr">
        <is>
          <t>EPIS-EPIS (100,00%);</t>
        </is>
      </c>
      <c r="C2946" s="8" t="n"/>
      <c r="D2946" s="8" t="n">
        <v>1024.85</v>
      </c>
      <c r="E2946" s="8" t="n">
        <v>62992.7999999999</v>
      </c>
      <c r="F2946" s="213" t="inlineStr">
        <is>
          <t>EPIS</t>
        </is>
      </c>
      <c r="G2946" s="172">
        <f>YEAR(A2946)</f>
        <v/>
      </c>
      <c r="H2946" s="214">
        <f>MONTH(A2946)</f>
        <v/>
      </c>
      <c r="I2946" s="179">
        <f>INDEX(mês[],Consolidado!H2946,2)</f>
        <v/>
      </c>
      <c r="J2946" s="179" t="inlineStr">
        <is>
          <t>ITAU</t>
        </is>
      </c>
      <c r="K2946" s="179" t="inlineStr">
        <is>
          <t>A IDEAL</t>
        </is>
      </c>
    </row>
    <row r="2947" hidden="1" s="180">
      <c r="A2947" s="17" t="n">
        <v>45763</v>
      </c>
      <c r="B2947" s="179" t="inlineStr">
        <is>
          <t>MATERIAL DE CONSUMO-MATERIAIS DE CONSUMO EM OBRAS  (100,00%);</t>
        </is>
      </c>
      <c r="C2947" s="8" t="n"/>
      <c r="D2947" s="8" t="n">
        <v>501</v>
      </c>
      <c r="E2947" s="8" t="n">
        <v>62491.7999999999</v>
      </c>
      <c r="F2947" s="213" t="inlineStr">
        <is>
          <t xml:space="preserve">MATERIAIS DE CONSUMO EM OBRAS </t>
        </is>
      </c>
      <c r="G2947" s="172">
        <f>YEAR(A2947)</f>
        <v/>
      </c>
      <c r="H2947" s="214">
        <f>MONTH(A2947)</f>
        <v/>
      </c>
      <c r="I2947" s="179">
        <f>INDEX(mês[],Consolidado!H2947,2)</f>
        <v/>
      </c>
      <c r="J2947" s="179" t="inlineStr">
        <is>
          <t>ITAU</t>
        </is>
      </c>
      <c r="K2947" s="179" t="inlineStr">
        <is>
          <t>A IDEAL</t>
        </is>
      </c>
    </row>
    <row r="2948" hidden="1" s="180">
      <c r="A2948" s="17" t="n">
        <v>45763</v>
      </c>
      <c r="B2948" s="179" t="inlineStr">
        <is>
          <t>MATERIAIS DE CONSUMO-MATERIAIS DE CONSUMO EM OBRAS  (100,00%);</t>
        </is>
      </c>
      <c r="C2948" s="8" t="n"/>
      <c r="D2948" s="8" t="n">
        <v>716.5</v>
      </c>
      <c r="E2948" s="8" t="n">
        <v>61775.2999999999</v>
      </c>
      <c r="F2948" s="213" t="inlineStr">
        <is>
          <t xml:space="preserve">MATERIAIS DE CONSUMO EM OBRAS </t>
        </is>
      </c>
      <c r="G2948" s="172">
        <f>YEAR(A2948)</f>
        <v/>
      </c>
      <c r="H2948" s="214">
        <f>MONTH(A2948)</f>
        <v/>
      </c>
      <c r="I2948" s="179">
        <f>INDEX(mês[],Consolidado!H2948,2)</f>
        <v/>
      </c>
      <c r="J2948" s="179" t="inlineStr">
        <is>
          <t>ITAU</t>
        </is>
      </c>
      <c r="K2948" s="179" t="inlineStr">
        <is>
          <t>A IDEAL</t>
        </is>
      </c>
    </row>
    <row r="2949" hidden="1" s="180">
      <c r="A2949" s="17" t="n">
        <v>45763</v>
      </c>
      <c r="B2949" s="179" t="inlineStr">
        <is>
          <t>EPIS-EPIS (100,00%);</t>
        </is>
      </c>
      <c r="C2949" s="8" t="n"/>
      <c r="D2949" s="8" t="n">
        <v>195</v>
      </c>
      <c r="E2949" s="8" t="n">
        <v>61580.2999999999</v>
      </c>
      <c r="F2949" s="213" t="inlineStr">
        <is>
          <t>EPIS</t>
        </is>
      </c>
      <c r="G2949" s="172">
        <f>YEAR(A2949)</f>
        <v/>
      </c>
      <c r="H2949" s="214">
        <f>MONTH(A2949)</f>
        <v/>
      </c>
      <c r="I2949" s="179">
        <f>INDEX(mês[],Consolidado!H2949,2)</f>
        <v/>
      </c>
      <c r="J2949" s="179" t="inlineStr">
        <is>
          <t>ITAU</t>
        </is>
      </c>
      <c r="K2949" s="179" t="inlineStr">
        <is>
          <t>A IDEAL</t>
        </is>
      </c>
    </row>
    <row r="2950" hidden="1" s="180">
      <c r="A2950" s="17" t="n">
        <v>45763</v>
      </c>
      <c r="B2950" s="179" t="inlineStr">
        <is>
          <t>EPIS-EPIS (100,00%);</t>
        </is>
      </c>
      <c r="C2950" s="8" t="n"/>
      <c r="D2950" s="8" t="n">
        <v>390</v>
      </c>
      <c r="E2950" s="8" t="n">
        <v>61190.2999999999</v>
      </c>
      <c r="F2950" s="213" t="inlineStr">
        <is>
          <t>EPIS</t>
        </is>
      </c>
      <c r="G2950" s="172">
        <f>YEAR(A2950)</f>
        <v/>
      </c>
      <c r="H2950" s="214">
        <f>MONTH(A2950)</f>
        <v/>
      </c>
      <c r="I2950" s="179">
        <f>INDEX(mês[],Consolidado!H2950,2)</f>
        <v/>
      </c>
      <c r="J2950" s="179" t="inlineStr">
        <is>
          <t>ITAU</t>
        </is>
      </c>
      <c r="K2950" s="179" t="inlineStr">
        <is>
          <t>A IDEAL</t>
        </is>
      </c>
    </row>
    <row r="2951" hidden="1" s="180">
      <c r="A2951" s="17" t="n">
        <v>45763</v>
      </c>
      <c r="B2951" s="179" t="inlineStr">
        <is>
          <t>EPIS-EPIS (100,00%);</t>
        </is>
      </c>
      <c r="C2951" s="8" t="n"/>
      <c r="D2951" s="8" t="n">
        <v>993.51</v>
      </c>
      <c r="E2951" s="8" t="n">
        <v>60196.7899999999</v>
      </c>
      <c r="F2951" s="213" t="inlineStr">
        <is>
          <t>EPIS</t>
        </is>
      </c>
      <c r="G2951" s="172">
        <f>YEAR(A2951)</f>
        <v/>
      </c>
      <c r="H2951" s="214">
        <f>MONTH(A2951)</f>
        <v/>
      </c>
      <c r="I2951" s="179">
        <f>INDEX(mês[],Consolidado!H2951,2)</f>
        <v/>
      </c>
      <c r="J2951" s="179" t="inlineStr">
        <is>
          <t>ITAU</t>
        </is>
      </c>
      <c r="K2951" s="179" t="inlineStr">
        <is>
          <t>A IDEAL</t>
        </is>
      </c>
    </row>
    <row r="2952" hidden="1" s="180">
      <c r="A2952" s="17" t="n">
        <v>45763</v>
      </c>
      <c r="B2952" s="179" t="inlineStr">
        <is>
          <t>AQUARELA LANCHONETE - PIX 09.327.589/0001-01-REFEIÇÕES COLABORADORES (100,00%);</t>
        </is>
      </c>
      <c r="C2952" s="8" t="n"/>
      <c r="D2952" s="8" t="n">
        <v>3880</v>
      </c>
      <c r="E2952" s="8" t="n">
        <v>56316.7899999999</v>
      </c>
      <c r="F2952" s="213" t="inlineStr">
        <is>
          <t>REFEIÇÕES COLABORADORES</t>
        </is>
      </c>
      <c r="G2952" s="172">
        <f>YEAR(A2952)</f>
        <v/>
      </c>
      <c r="H2952" s="214">
        <f>MONTH(A2952)</f>
        <v/>
      </c>
      <c r="I2952" s="179">
        <f>INDEX(mês[],Consolidado!H2952,2)</f>
        <v/>
      </c>
      <c r="J2952" s="179" t="inlineStr">
        <is>
          <t>ITAU</t>
        </is>
      </c>
      <c r="K2952" s="179" t="inlineStr">
        <is>
          <t>A IDEAL</t>
        </is>
      </c>
    </row>
    <row r="2953" hidden="1" s="180">
      <c r="A2953" s="17" t="n">
        <v>45763</v>
      </c>
      <c r="B2953" s="179" t="inlineStr">
        <is>
          <t>FRETE UBERABA X SERRA-FRETE ABRASIVOS  (100,00%);</t>
        </is>
      </c>
      <c r="C2953" s="8" t="n"/>
      <c r="D2953" s="8" t="n">
        <v>2250</v>
      </c>
      <c r="E2953" s="8" t="n">
        <v>54066.7899999999</v>
      </c>
      <c r="F2953" s="213" t="inlineStr">
        <is>
          <t xml:space="preserve">FRETE ABRASIVOS </t>
        </is>
      </c>
      <c r="G2953" s="172">
        <f>YEAR(A2953)</f>
        <v/>
      </c>
      <c r="H2953" s="214">
        <f>MONTH(A2953)</f>
        <v/>
      </c>
      <c r="I2953" s="179">
        <f>INDEX(mês[],Consolidado!H2953,2)</f>
        <v/>
      </c>
      <c r="J2953" s="179" t="inlineStr">
        <is>
          <t>ITAU</t>
        </is>
      </c>
      <c r="K2953" s="179" t="inlineStr">
        <is>
          <t>A IDEAL</t>
        </is>
      </c>
    </row>
    <row r="2954" hidden="1" s="180">
      <c r="A2954" s="17" t="n">
        <v>45763</v>
      </c>
      <c r="B2954" s="179" t="inlineStr">
        <is>
          <t>COMBUSTÍVEL VEÍCULOS-COMBUSTIVEL VEICULOS (100,00%);</t>
        </is>
      </c>
      <c r="C2954" s="8" t="n"/>
      <c r="D2954" s="8" t="n">
        <v>2288.12</v>
      </c>
      <c r="E2954" s="8" t="n">
        <v>51778.6699999999</v>
      </c>
      <c r="F2954" s="213" t="inlineStr">
        <is>
          <t>COMBUSTIVEL VEICULOS</t>
        </is>
      </c>
      <c r="G2954" s="172">
        <f>YEAR(A2954)</f>
        <v/>
      </c>
      <c r="H2954" s="214">
        <f>MONTH(A2954)</f>
        <v/>
      </c>
      <c r="I2954" s="179">
        <f>INDEX(mês[],Consolidado!H2954,2)</f>
        <v/>
      </c>
      <c r="J2954" s="179" t="inlineStr">
        <is>
          <t>ITAU</t>
        </is>
      </c>
      <c r="K2954" s="179" t="inlineStr">
        <is>
          <t>A IDEAL</t>
        </is>
      </c>
    </row>
    <row r="2955" hidden="1" s="180">
      <c r="A2955" s="17" t="n">
        <v>45763</v>
      </c>
      <c r="B2955" s="179" t="inlineStr">
        <is>
          <t>SISTEMA/SERVIDOR REF. 03/2025-SISTEMA / SERVIDOR  (100,00%);</t>
        </is>
      </c>
      <c r="C2955" s="8" t="n"/>
      <c r="D2955" s="8" t="n">
        <v>1600.97</v>
      </c>
      <c r="E2955" s="8" t="n">
        <v>50177.6999999999</v>
      </c>
      <c r="F2955" s="213" t="inlineStr">
        <is>
          <t xml:space="preserve">SISTEMA / SERVIDOR </t>
        </is>
      </c>
      <c r="G2955" s="172">
        <f>YEAR(A2955)</f>
        <v/>
      </c>
      <c r="H2955" s="214">
        <f>MONTH(A2955)</f>
        <v/>
      </c>
      <c r="I2955" s="179">
        <f>INDEX(mês[],Consolidado!H2955,2)</f>
        <v/>
      </c>
      <c r="J2955" s="179" t="inlineStr">
        <is>
          <t>ITAU</t>
        </is>
      </c>
      <c r="K2955" s="179" t="inlineStr">
        <is>
          <t>A IDEAL</t>
        </is>
      </c>
    </row>
    <row r="2956" hidden="1" s="180">
      <c r="A2956" s="17" t="n">
        <v>45763</v>
      </c>
      <c r="B2956" s="179" t="inlineStr">
        <is>
          <t>CURSO POS EDUARDO 3º MENSALIDADE-CURSOS / TREINAMENTOS  (100,00%);</t>
        </is>
      </c>
      <c r="C2956" s="8" t="n"/>
      <c r="D2956" s="8" t="n">
        <v>1127.82</v>
      </c>
      <c r="E2956" s="8" t="n">
        <v>49049.8799999999</v>
      </c>
      <c r="F2956" s="213" t="inlineStr">
        <is>
          <t xml:space="preserve">CURSOS / TREINAMENTOS </t>
        </is>
      </c>
      <c r="G2956" s="172">
        <f>YEAR(A2956)</f>
        <v/>
      </c>
      <c r="H2956" s="214">
        <f>MONTH(A2956)</f>
        <v/>
      </c>
      <c r="I2956" s="179">
        <f>INDEX(mês[],Consolidado!H2956,2)</f>
        <v/>
      </c>
      <c r="J2956" s="179" t="inlineStr">
        <is>
          <t>ITAU</t>
        </is>
      </c>
      <c r="K2956" s="179" t="inlineStr">
        <is>
          <t>A IDEAL</t>
        </is>
      </c>
    </row>
    <row r="2957" hidden="1" s="180">
      <c r="A2957" s="17" t="n">
        <v>45763</v>
      </c>
      <c r="B2957" s="179" t="inlineStr">
        <is>
          <t>TELEMETRIA / COBLI-SERVIÇO TELEMETRIA / FADIGA (100,00%);</t>
        </is>
      </c>
      <c r="C2957" s="8" t="n"/>
      <c r="D2957" s="8" t="n">
        <v>1799.4</v>
      </c>
      <c r="E2957" s="8" t="n">
        <v>47250.47999999989</v>
      </c>
      <c r="F2957" s="213" t="inlineStr">
        <is>
          <t>SERVIÇO TELEMETRIA / FADIGA</t>
        </is>
      </c>
      <c r="G2957" s="172">
        <f>YEAR(A2957)</f>
        <v/>
      </c>
      <c r="H2957" s="214">
        <f>MONTH(A2957)</f>
        <v/>
      </c>
      <c r="I2957" s="179">
        <f>INDEX(mês[],Consolidado!H2957,2)</f>
        <v/>
      </c>
      <c r="J2957" s="179" t="inlineStr">
        <is>
          <t>ITAU</t>
        </is>
      </c>
      <c r="K2957" s="179" t="inlineStr">
        <is>
          <t>A IDEAL</t>
        </is>
      </c>
    </row>
    <row r="2958" hidden="1" s="180">
      <c r="A2958" s="17" t="n">
        <v>45763</v>
      </c>
      <c r="B2958" s="179" t="inlineStr">
        <is>
          <t>RESTAURANTE MARINA - PIX 50.531.065/0001-31-REFEIÇÕES COLABORADORES (100,00%);</t>
        </is>
      </c>
      <c r="C2958" s="8" t="n"/>
      <c r="D2958" s="8" t="n">
        <v>2988.5</v>
      </c>
      <c r="E2958" s="8" t="n">
        <v>44261.97999999989</v>
      </c>
      <c r="F2958" s="213" t="inlineStr">
        <is>
          <t>REFEIÇÕES COLABORADORES</t>
        </is>
      </c>
      <c r="G2958" s="172">
        <f>YEAR(A2958)</f>
        <v/>
      </c>
      <c r="H2958" s="214">
        <f>MONTH(A2958)</f>
        <v/>
      </c>
      <c r="I2958" s="179">
        <f>INDEX(mês[],Consolidado!H2958,2)</f>
        <v/>
      </c>
      <c r="J2958" s="179" t="inlineStr">
        <is>
          <t>ITAU</t>
        </is>
      </c>
      <c r="K2958" s="179" t="inlineStr">
        <is>
          <t>A IDEAL</t>
        </is>
      </c>
    </row>
    <row r="2959" hidden="1" s="180">
      <c r="A2959" s="17" t="n">
        <v>45763</v>
      </c>
      <c r="B2959" s="179" t="inlineStr">
        <is>
          <t>CURSO POS GECYKA 3º MENSALIDADE-CURSOS / TREINAMENTOS  (100,00%);</t>
        </is>
      </c>
      <c r="C2959" s="8" t="n"/>
      <c r="D2959" s="8" t="n">
        <v>1127.82</v>
      </c>
      <c r="E2959" s="8" t="n">
        <v>43134.15999999989</v>
      </c>
      <c r="F2959" s="213" t="inlineStr">
        <is>
          <t xml:space="preserve">CURSOS / TREINAMENTOS </t>
        </is>
      </c>
      <c r="G2959" s="172">
        <f>YEAR(A2959)</f>
        <v/>
      </c>
      <c r="H2959" s="214">
        <f>MONTH(A2959)</f>
        <v/>
      </c>
      <c r="I2959" s="179">
        <f>INDEX(mês[],Consolidado!H2959,2)</f>
        <v/>
      </c>
      <c r="J2959" s="179" t="inlineStr">
        <is>
          <t>ITAU</t>
        </is>
      </c>
      <c r="K2959" s="179" t="inlineStr">
        <is>
          <t>A IDEAL</t>
        </is>
      </c>
    </row>
    <row r="2960" hidden="1" s="180">
      <c r="A2960" s="17" t="n">
        <v>45763</v>
      </c>
      <c r="B2960" s="179" t="inlineStr">
        <is>
          <t>EXAMES - ASO-EXAMES  (100,00%);</t>
        </is>
      </c>
      <c r="C2960" s="8" t="n"/>
      <c r="D2960" s="8" t="n">
        <v>1059.8</v>
      </c>
      <c r="E2960" s="8" t="n">
        <v>42074.35999999989</v>
      </c>
      <c r="F2960" s="213" t="inlineStr">
        <is>
          <t>EXAMES MÉDICOS</t>
        </is>
      </c>
      <c r="G2960" s="172">
        <f>YEAR(A2960)</f>
        <v/>
      </c>
      <c r="H2960" s="214">
        <f>MONTH(A2960)</f>
        <v/>
      </c>
      <c r="I2960" s="179">
        <f>INDEX(mês[],Consolidado!H2960,2)</f>
        <v/>
      </c>
      <c r="J2960" s="179" t="inlineStr">
        <is>
          <t>ITAU</t>
        </is>
      </c>
      <c r="K2960" s="179" t="inlineStr">
        <is>
          <t>A IDEAL</t>
        </is>
      </c>
    </row>
    <row r="2961" hidden="1" s="180">
      <c r="A2961" s="17" t="n">
        <v>45763</v>
      </c>
      <c r="B2961" s="179" t="inlineStr">
        <is>
          <t>SISTEMA / SERVIDOR-SISTEMA / SERVIDOR  (100,00%);</t>
        </is>
      </c>
      <c r="C2961" s="8" t="n"/>
      <c r="D2961" s="8" t="n">
        <v>730.9400000000001</v>
      </c>
      <c r="E2961" s="8" t="n">
        <v>41343.41999999989</v>
      </c>
      <c r="F2961" s="213" t="inlineStr">
        <is>
          <t xml:space="preserve">SISTEMA / SERVIDOR </t>
        </is>
      </c>
      <c r="G2961" s="172">
        <f>YEAR(A2961)</f>
        <v/>
      </c>
      <c r="H2961" s="214">
        <f>MONTH(A2961)</f>
        <v/>
      </c>
      <c r="I2961" s="179">
        <f>INDEX(mês[],Consolidado!H2961,2)</f>
        <v/>
      </c>
      <c r="J2961" s="179" t="inlineStr">
        <is>
          <t>ITAU</t>
        </is>
      </c>
      <c r="K2961" s="179" t="inlineStr">
        <is>
          <t>A IDEAL</t>
        </is>
      </c>
    </row>
    <row r="2962" hidden="1" s="180">
      <c r="A2962" s="17" t="n">
        <v>45763</v>
      </c>
      <c r="B2962" s="179" t="inlineStr">
        <is>
          <t>EPIS-EPIS (100,00%);</t>
        </is>
      </c>
      <c r="C2962" s="8" t="n"/>
      <c r="D2962" s="8" t="n">
        <v>45</v>
      </c>
      <c r="E2962" s="8" t="n">
        <v>41298.41999999989</v>
      </c>
      <c r="F2962" s="213" t="inlineStr">
        <is>
          <t>EPIS</t>
        </is>
      </c>
      <c r="G2962" s="172">
        <f>YEAR(A2962)</f>
        <v/>
      </c>
      <c r="H2962" s="214">
        <f>MONTH(A2962)</f>
        <v/>
      </c>
      <c r="I2962" s="179">
        <f>INDEX(mês[],Consolidado!H2962,2)</f>
        <v/>
      </c>
      <c r="J2962" s="179" t="inlineStr">
        <is>
          <t>ITAU</t>
        </is>
      </c>
      <c r="K2962" s="179" t="inlineStr">
        <is>
          <t>A IDEAL</t>
        </is>
      </c>
    </row>
    <row r="2963" hidden="1" s="180">
      <c r="A2963" s="17" t="n">
        <v>45763</v>
      </c>
      <c r="B2963" s="179" t="inlineStr">
        <is>
          <t>FERRAMENTAS MANUAIS-MATERIAIS / FERRAMENTAS  MANUAIS  (100,00%);</t>
        </is>
      </c>
      <c r="C2963" s="8" t="n"/>
      <c r="D2963" s="8" t="n">
        <v>575.75</v>
      </c>
      <c r="E2963" s="8" t="n">
        <v>40722.66999999989</v>
      </c>
      <c r="F2963" s="213" t="inlineStr">
        <is>
          <t xml:space="preserve">MATERIAIS / FERRAMENTAS  MANUAIS </t>
        </is>
      </c>
      <c r="G2963" s="172">
        <f>YEAR(A2963)</f>
        <v/>
      </c>
      <c r="H2963" s="214">
        <f>MONTH(A2963)</f>
        <v/>
      </c>
      <c r="I2963" s="179">
        <f>INDEX(mês[],Consolidado!H2963,2)</f>
        <v/>
      </c>
      <c r="J2963" s="179" t="inlineStr">
        <is>
          <t>ITAU</t>
        </is>
      </c>
      <c r="K2963" s="179" t="inlineStr">
        <is>
          <t>A IDEAL</t>
        </is>
      </c>
    </row>
    <row r="2964" hidden="1" s="180">
      <c r="A2964" s="17" t="n">
        <v>45763</v>
      </c>
      <c r="B2964" s="179" t="inlineStr">
        <is>
          <t>EPIS-EPIS (100,00%);</t>
        </is>
      </c>
      <c r="C2964" s="8" t="n"/>
      <c r="D2964" s="8" t="n">
        <v>117</v>
      </c>
      <c r="E2964" s="8" t="n">
        <v>40605.66999999989</v>
      </c>
      <c r="F2964" s="213" t="inlineStr">
        <is>
          <t>EPIS</t>
        </is>
      </c>
      <c r="G2964" s="172">
        <f>YEAR(A2964)</f>
        <v/>
      </c>
      <c r="H2964" s="214">
        <f>MONTH(A2964)</f>
        <v/>
      </c>
      <c r="I2964" s="179">
        <f>INDEX(mês[],Consolidado!H2964,2)</f>
        <v/>
      </c>
      <c r="J2964" s="179" t="inlineStr">
        <is>
          <t>ITAU</t>
        </is>
      </c>
      <c r="K2964" s="179" t="inlineStr">
        <is>
          <t>A IDEAL</t>
        </is>
      </c>
    </row>
    <row r="2965" hidden="1" s="180">
      <c r="A2965" s="17" t="n">
        <v>45763</v>
      </c>
      <c r="B2965" s="179" t="inlineStr">
        <is>
          <t>13 OVOS DE PASCOA PARA ADM-ALIMENTAÇÃO ADM (100,00%);</t>
        </is>
      </c>
      <c r="C2965" s="8" t="n"/>
      <c r="D2965" s="8" t="n">
        <v>332.5</v>
      </c>
      <c r="E2965" s="8" t="n">
        <v>40273.16999999989</v>
      </c>
      <c r="F2965" s="213" t="inlineStr">
        <is>
          <t>ALIMENTAÇÃO ADM</t>
        </is>
      </c>
      <c r="G2965" s="172">
        <f>YEAR(A2965)</f>
        <v/>
      </c>
      <c r="H2965" s="214">
        <f>MONTH(A2965)</f>
        <v/>
      </c>
      <c r="I2965" s="179">
        <f>INDEX(mês[],Consolidado!H2965,2)</f>
        <v/>
      </c>
      <c r="J2965" s="179" t="inlineStr">
        <is>
          <t>ITAU</t>
        </is>
      </c>
      <c r="K2965" s="179" t="inlineStr">
        <is>
          <t>A IDEAL</t>
        </is>
      </c>
    </row>
    <row r="2966" hidden="1" s="180">
      <c r="A2966" s="17" t="n">
        <v>45763</v>
      </c>
      <c r="B2966" s="179" t="inlineStr">
        <is>
          <t>REFEIÇÕES COLABORADORES-REFEIÇÕES COLABORADORES (100,00%);</t>
        </is>
      </c>
      <c r="C2966" s="8" t="n"/>
      <c r="D2966" s="8" t="n">
        <v>605.28</v>
      </c>
      <c r="E2966" s="8" t="n">
        <v>39667.88999999989</v>
      </c>
      <c r="F2966" s="213" t="inlineStr">
        <is>
          <t>REFEIÇÕES COLABORADORES</t>
        </is>
      </c>
      <c r="G2966" s="172">
        <f>YEAR(A2966)</f>
        <v/>
      </c>
      <c r="H2966" s="214">
        <f>MONTH(A2966)</f>
        <v/>
      </c>
      <c r="I2966" s="179">
        <f>INDEX(mês[],Consolidado!H2966,2)</f>
        <v/>
      </c>
      <c r="J2966" s="179" t="inlineStr">
        <is>
          <t>ITAU</t>
        </is>
      </c>
      <c r="K2966" s="179" t="inlineStr">
        <is>
          <t>A IDEAL</t>
        </is>
      </c>
    </row>
    <row r="2967" hidden="1" s="180">
      <c r="A2967" s="17" t="n">
        <v>45763</v>
      </c>
      <c r="B2967" s="179" t="inlineStr">
        <is>
          <t>REFEIÇÕES COLABORADORES-REFEIÇÕES COLABORADORES (100,00%);</t>
        </is>
      </c>
      <c r="C2967" s="8" t="n"/>
      <c r="D2967" s="8" t="n">
        <v>3461.4</v>
      </c>
      <c r="E2967" s="8" t="n">
        <v>36206.48999999989</v>
      </c>
      <c r="F2967" s="213" t="inlineStr">
        <is>
          <t>REFEIÇÕES COLABORADORES</t>
        </is>
      </c>
      <c r="G2967" s="172">
        <f>YEAR(A2967)</f>
        <v/>
      </c>
      <c r="H2967" s="214">
        <f>MONTH(A2967)</f>
        <v/>
      </c>
      <c r="I2967" s="179">
        <f>INDEX(mês[],Consolidado!H2967,2)</f>
        <v/>
      </c>
      <c r="J2967" s="179" t="inlineStr">
        <is>
          <t>ITAU</t>
        </is>
      </c>
      <c r="K2967" s="179" t="inlineStr">
        <is>
          <t>A IDEAL</t>
        </is>
      </c>
    </row>
    <row r="2968" hidden="1" s="180">
      <c r="A2968" s="17" t="n">
        <v>45763</v>
      </c>
      <c r="B2968" s="179" t="inlineStr">
        <is>
          <t>FRETE VENDA DE MATERIAIS REF. 03 OBRAS-FRETE MATERIAIS E EQUIPAMENTOS (100,00%);</t>
        </is>
      </c>
      <c r="C2968" s="8" t="n"/>
      <c r="D2968" s="8" t="n">
        <v>3329</v>
      </c>
      <c r="E2968" s="8" t="n">
        <v>32877.48999999989</v>
      </c>
      <c r="F2968" s="213" t="inlineStr">
        <is>
          <t>FRETE MATERIAIS E EQUIPAMENTOS</t>
        </is>
      </c>
      <c r="G2968" s="172">
        <f>YEAR(A2968)</f>
        <v/>
      </c>
      <c r="H2968" s="214">
        <f>MONTH(A2968)</f>
        <v/>
      </c>
      <c r="I2968" s="179">
        <f>INDEX(mês[],Consolidado!H2968,2)</f>
        <v/>
      </c>
      <c r="J2968" s="179" t="inlineStr">
        <is>
          <t>ITAU</t>
        </is>
      </c>
      <c r="K2968" s="179" t="inlineStr">
        <is>
          <t>A IDEAL</t>
        </is>
      </c>
    </row>
    <row r="2969" hidden="1" s="180">
      <c r="A2969" s="17" t="n">
        <v>45763</v>
      </c>
      <c r="B2969" s="179" t="inlineStr">
        <is>
          <t>CONSULTA CONNECT REF. MÊS 03/2025-SERVIÇO SERASA (100,00%);</t>
        </is>
      </c>
      <c r="C2969" s="8" t="n"/>
      <c r="D2969" s="8" t="n">
        <v>1008.72</v>
      </c>
      <c r="E2969" s="8" t="n">
        <v>31868.76999999989</v>
      </c>
      <c r="F2969" s="213" t="inlineStr">
        <is>
          <t>SERVIÇO SERASA</t>
        </is>
      </c>
      <c r="G2969" s="172">
        <f>YEAR(A2969)</f>
        <v/>
      </c>
      <c r="H2969" s="214">
        <f>MONTH(A2969)</f>
        <v/>
      </c>
      <c r="I2969" s="179">
        <f>INDEX(mês[],Consolidado!H2969,2)</f>
        <v/>
      </c>
      <c r="J2969" s="179" t="inlineStr">
        <is>
          <t>ITAU</t>
        </is>
      </c>
      <c r="K2969" s="179" t="inlineStr">
        <is>
          <t>A IDEAL</t>
        </is>
      </c>
    </row>
    <row r="2970" hidden="1" s="180">
      <c r="A2970" s="17" t="n">
        <v>45763</v>
      </c>
      <c r="B2970" s="179" t="inlineStr">
        <is>
          <t>REFEIÇÕES COLABORADORES-REFEIÇÕES COLABORADORES (100,00%);</t>
        </is>
      </c>
      <c r="C2970" s="8" t="n"/>
      <c r="D2970" s="8" t="n">
        <v>5296.2</v>
      </c>
      <c r="E2970" s="8" t="n">
        <v>26572.56999999989</v>
      </c>
      <c r="F2970" s="213" t="inlineStr">
        <is>
          <t>REFEIÇÕES COLABORADORES</t>
        </is>
      </c>
      <c r="G2970" s="172">
        <f>YEAR(A2970)</f>
        <v/>
      </c>
      <c r="H2970" s="214">
        <f>MONTH(A2970)</f>
        <v/>
      </c>
      <c r="I2970" s="179">
        <f>INDEX(mês[],Consolidado!H2970,2)</f>
        <v/>
      </c>
      <c r="J2970" s="179" t="inlineStr">
        <is>
          <t>ITAU</t>
        </is>
      </c>
      <c r="K2970" s="179" t="inlineStr">
        <is>
          <t>A IDEAL</t>
        </is>
      </c>
    </row>
    <row r="2971" hidden="1" s="180">
      <c r="A2971" s="17" t="n">
        <v>45763</v>
      </c>
      <c r="B2971" s="179" t="inlineStr">
        <is>
          <t>EXAMES - ASO REF. MÊS 03/2025-EXAMES  (100,00%);</t>
        </is>
      </c>
      <c r="C2971" s="8" t="n"/>
      <c r="D2971" s="8" t="n">
        <v>414.77</v>
      </c>
      <c r="E2971" s="8" t="n">
        <v>26157.79999999989</v>
      </c>
      <c r="F2971" s="213" t="inlineStr">
        <is>
          <t>EXAMES MÉDICOS</t>
        </is>
      </c>
      <c r="G2971" s="172">
        <f>YEAR(A2971)</f>
        <v/>
      </c>
      <c r="H2971" s="214">
        <f>MONTH(A2971)</f>
        <v/>
      </c>
      <c r="I2971" s="179">
        <f>INDEX(mês[],Consolidado!H2971,2)</f>
        <v/>
      </c>
      <c r="J2971" s="179" t="inlineStr">
        <is>
          <t>ITAU</t>
        </is>
      </c>
      <c r="K2971" s="179" t="inlineStr">
        <is>
          <t>A IDEAL</t>
        </is>
      </c>
    </row>
    <row r="2972" hidden="1" s="180">
      <c r="A2972" s="17" t="n">
        <v>45763</v>
      </c>
      <c r="B2972" s="179" t="inlineStr">
        <is>
          <t>EXAMES - ASO-EXAMES  (100,00%);</t>
        </is>
      </c>
      <c r="C2972" s="8" t="n"/>
      <c r="D2972" s="8" t="n">
        <v>348.98</v>
      </c>
      <c r="E2972" s="8" t="n">
        <v>25808.81999999989</v>
      </c>
      <c r="F2972" s="213" t="inlineStr">
        <is>
          <t>EXAMES MÉDICOS</t>
        </is>
      </c>
      <c r="G2972" s="172">
        <f>YEAR(A2972)</f>
        <v/>
      </c>
      <c r="H2972" s="214">
        <f>MONTH(A2972)</f>
        <v/>
      </c>
      <c r="I2972" s="179">
        <f>INDEX(mês[],Consolidado!H2972,2)</f>
        <v/>
      </c>
      <c r="J2972" s="179" t="inlineStr">
        <is>
          <t>ITAU</t>
        </is>
      </c>
      <c r="K2972" s="179" t="inlineStr">
        <is>
          <t>A IDEAL</t>
        </is>
      </c>
    </row>
    <row r="2973" hidden="1" s="180">
      <c r="A2973" s="17" t="n">
        <v>45763</v>
      </c>
      <c r="B2973" s="179" t="inlineStr">
        <is>
          <t>COMBUSTIVEL-COMBUSTIVEL VEICULOS (62,55%)</t>
        </is>
      </c>
      <c r="C2973" s="8" t="n"/>
      <c r="D2973" s="8" t="n">
        <v>730.55</v>
      </c>
      <c r="E2973" s="8" t="n">
        <v>25078.26999999989</v>
      </c>
      <c r="F2973" s="213" t="inlineStr">
        <is>
          <t>COMBUSTIVEL VEICULOS</t>
        </is>
      </c>
      <c r="G2973" s="172">
        <f>YEAR(A2973)</f>
        <v/>
      </c>
      <c r="H2973" s="214">
        <f>MONTH(A2973)</f>
        <v/>
      </c>
      <c r="I2973" s="179">
        <f>INDEX(mês[],Consolidado!H2973,2)</f>
        <v/>
      </c>
      <c r="J2973" s="179" t="inlineStr">
        <is>
          <t>ITAU</t>
        </is>
      </c>
      <c r="K2973" s="179" t="inlineStr">
        <is>
          <t>A IDEAL</t>
        </is>
      </c>
    </row>
    <row r="2974" hidden="1" s="180">
      <c r="A2974" s="17" t="n">
        <v>45763</v>
      </c>
      <c r="B2974" s="179" t="inlineStr">
        <is>
          <t>COMBUSTIVEL EQUIPAMENTOS (37,45%);</t>
        </is>
      </c>
      <c r="C2974" s="8" t="n"/>
      <c r="D2974" s="8" t="n">
        <v>437.4</v>
      </c>
      <c r="E2974" s="8" t="n">
        <v>24640.86999999989</v>
      </c>
      <c r="F2974" s="213" t="inlineStr">
        <is>
          <t>COMBUSTIVEL EQUIPAMENTOS</t>
        </is>
      </c>
      <c r="G2974" s="172">
        <f>YEAR(A2974)</f>
        <v/>
      </c>
      <c r="H2974" s="214">
        <f>MONTH(A2974)</f>
        <v/>
      </c>
      <c r="I2974" s="179">
        <f>INDEX(mês[],Consolidado!H2974,2)</f>
        <v/>
      </c>
      <c r="J2974" s="179" t="inlineStr">
        <is>
          <t>ITAU</t>
        </is>
      </c>
      <c r="K2974" s="179" t="inlineStr">
        <is>
          <t>A IDEAL</t>
        </is>
      </c>
    </row>
    <row r="2975" hidden="1" s="180">
      <c r="A2975" s="17" t="n">
        <v>45763</v>
      </c>
      <c r="B2975" s="179" t="inlineStr">
        <is>
          <t>GRAFIMIDIAS COM. DE INF. - PIX 13.822.617/0001-34-SERVIÇO PLOTAGEM / ADESIVO / PLACAS / CRACHAS  (100,00%);</t>
        </is>
      </c>
      <c r="C2975" s="8" t="n"/>
      <c r="D2975" s="8" t="n">
        <v>48</v>
      </c>
      <c r="E2975" s="8" t="n">
        <v>24592.86999999989</v>
      </c>
      <c r="F2975" s="213" t="inlineStr">
        <is>
          <t xml:space="preserve">SERVIÇO PLOTAGEM / ADESIVO / PLACAS / CRACHAS </t>
        </is>
      </c>
      <c r="G2975" s="172">
        <f>YEAR(A2975)</f>
        <v/>
      </c>
      <c r="H2975" s="214">
        <f>MONTH(A2975)</f>
        <v/>
      </c>
      <c r="I2975" s="179">
        <f>INDEX(mês[],Consolidado!H2975,2)</f>
        <v/>
      </c>
      <c r="J2975" s="179" t="inlineStr">
        <is>
          <t>ITAU</t>
        </is>
      </c>
      <c r="K2975" s="179" t="inlineStr">
        <is>
          <t>A IDEAL</t>
        </is>
      </c>
    </row>
    <row r="2976" hidden="1" s="180">
      <c r="A2976" s="17" t="n">
        <v>45763</v>
      </c>
      <c r="B2976" s="179" t="inlineStr">
        <is>
          <t>TRANSPORTE COLABORADORES REF. 04/2025-TRANSPORTE DE COLABORADORES  (100,00%);</t>
        </is>
      </c>
      <c r="C2976" s="8" t="n"/>
      <c r="D2976" s="8" t="n">
        <v>2932.91</v>
      </c>
      <c r="E2976" s="8" t="n">
        <v>21659.95999999989</v>
      </c>
      <c r="F2976" s="213" t="inlineStr">
        <is>
          <t xml:space="preserve">TRANSPORTE DE COLABORADORES </t>
        </is>
      </c>
      <c r="G2976" s="172">
        <f>YEAR(A2976)</f>
        <v/>
      </c>
      <c r="H2976" s="214">
        <f>MONTH(A2976)</f>
        <v/>
      </c>
      <c r="I2976" s="179">
        <f>INDEX(mês[],Consolidado!H2976,2)</f>
        <v/>
      </c>
      <c r="J2976" s="179" t="inlineStr">
        <is>
          <t>ITAU</t>
        </is>
      </c>
      <c r="K2976" s="179" t="inlineStr">
        <is>
          <t>A IDEAL</t>
        </is>
      </c>
    </row>
    <row r="2977" hidden="1" s="180">
      <c r="A2977" s="17" t="n">
        <v>45763</v>
      </c>
      <c r="B2977" s="179" t="inlineStr">
        <is>
          <t>AUTO POSTO VITÓRIA RÉGIA - PIX 04.157.583/0001-10-COMBUSTIVEL VEICULOS (100,00%);</t>
        </is>
      </c>
      <c r="C2977" s="8" t="n"/>
      <c r="D2977" s="8" t="n">
        <v>2257.94</v>
      </c>
      <c r="E2977" s="8" t="n">
        <v>19402.01999999989</v>
      </c>
      <c r="F2977" s="213" t="inlineStr">
        <is>
          <t>COMBUSTIVEL VEICULOS</t>
        </is>
      </c>
      <c r="G2977" s="172">
        <f>YEAR(A2977)</f>
        <v/>
      </c>
      <c r="H2977" s="214">
        <f>MONTH(A2977)</f>
        <v/>
      </c>
      <c r="I2977" s="179">
        <f>INDEX(mês[],Consolidado!H2977,2)</f>
        <v/>
      </c>
      <c r="J2977" s="179" t="inlineStr">
        <is>
          <t>ITAU</t>
        </is>
      </c>
      <c r="K2977" s="179" t="inlineStr">
        <is>
          <t>A IDEAL</t>
        </is>
      </c>
    </row>
    <row r="2978" hidden="1" s="180">
      <c r="A2978" s="17" t="n">
        <v>45763</v>
      </c>
      <c r="B2978" s="179" t="inlineStr">
        <is>
          <t>AUTO POSTO VITÓRIA RÉGIA - PIX 04.157.583/0001-10-SERVIÇO LAVA JATO (100,00%);</t>
        </is>
      </c>
      <c r="C2978" s="8" t="n"/>
      <c r="D2978" s="8" t="n">
        <v>440</v>
      </c>
      <c r="E2978" s="8" t="n">
        <v>18962.01999999989</v>
      </c>
      <c r="F2978" s="213" t="inlineStr">
        <is>
          <t>SERVIÇO LAVA JATO</t>
        </is>
      </c>
      <c r="G2978" s="172">
        <f>YEAR(A2978)</f>
        <v/>
      </c>
      <c r="H2978" s="214">
        <f>MONTH(A2978)</f>
        <v/>
      </c>
      <c r="I2978" s="179">
        <f>INDEX(mês[],Consolidado!H2978,2)</f>
        <v/>
      </c>
      <c r="J2978" s="179" t="inlineStr">
        <is>
          <t>ITAU</t>
        </is>
      </c>
      <c r="K2978" s="179" t="inlineStr">
        <is>
          <t>A IDEAL</t>
        </is>
      </c>
    </row>
    <row r="2979" hidden="1" s="180">
      <c r="A2979" s="17" t="n">
        <v>45763</v>
      </c>
      <c r="B2979" s="179" t="inlineStr">
        <is>
          <t>ARTHUR RODRIGUES SEIDEMAN - PIX (64) 9 9302-3866-TRANSPORTE DE COLABORADORES  (100,00%);</t>
        </is>
      </c>
      <c r="C2979" s="8" t="n"/>
      <c r="D2979" s="8" t="n">
        <v>198</v>
      </c>
      <c r="E2979" s="8" t="n">
        <v>18764.01999999989</v>
      </c>
      <c r="F2979" s="213" t="inlineStr">
        <is>
          <t xml:space="preserve">TRANSPORTE DE COLABORADORES </t>
        </is>
      </c>
      <c r="G2979" s="172">
        <f>YEAR(A2979)</f>
        <v/>
      </c>
      <c r="H2979" s="214">
        <f>MONTH(A2979)</f>
        <v/>
      </c>
      <c r="I2979" s="179">
        <f>INDEX(mês[],Consolidado!H2979,2)</f>
        <v/>
      </c>
      <c r="J2979" s="179" t="inlineStr">
        <is>
          <t>ITAU</t>
        </is>
      </c>
      <c r="K2979" s="179" t="inlineStr">
        <is>
          <t>A IDEAL</t>
        </is>
      </c>
    </row>
    <row r="2980" hidden="1" s="180">
      <c r="A2980" s="17" t="n">
        <v>45763</v>
      </c>
      <c r="B2980" s="179" t="inlineStr">
        <is>
          <t>EDIVALDO PEREIRA DE ARAUJO 34 9 9907-1602-TRANSPORTE DE COLABORADORES  (100,00%);</t>
        </is>
      </c>
      <c r="C2980" s="8" t="n"/>
      <c r="D2980" s="8" t="n">
        <v>1440</v>
      </c>
      <c r="E2980" s="8" t="n">
        <v>17324.01999999989</v>
      </c>
      <c r="F2980" s="213" t="inlineStr">
        <is>
          <t xml:space="preserve">TRANSPORTE DE COLABORADORES </t>
        </is>
      </c>
      <c r="G2980" s="172">
        <f>YEAR(A2980)</f>
        <v/>
      </c>
      <c r="H2980" s="214">
        <f>MONTH(A2980)</f>
        <v/>
      </c>
      <c r="I2980" s="179">
        <f>INDEX(mês[],Consolidado!H2980,2)</f>
        <v/>
      </c>
      <c r="J2980" s="179" t="inlineStr">
        <is>
          <t>ITAU</t>
        </is>
      </c>
      <c r="K2980" s="179" t="inlineStr">
        <is>
          <t>A IDEAL</t>
        </is>
      </c>
    </row>
    <row r="2981" hidden="1" s="180">
      <c r="A2981" s="17" t="n">
        <v>45763</v>
      </c>
      <c r="B2981" s="179" t="inlineStr">
        <is>
          <t>FRANCISCO RERISON - PIX 54.666.752/0001-15-REFEIÇÕES COLABORADORES (100,00%);</t>
        </is>
      </c>
      <c r="C2981" s="8" t="n"/>
      <c r="D2981" s="8" t="n">
        <v>3850</v>
      </c>
      <c r="E2981" s="8" t="n">
        <v>13474.01999999989</v>
      </c>
      <c r="F2981" s="213" t="inlineStr">
        <is>
          <t>REFEIÇÕES COLABORADORES</t>
        </is>
      </c>
      <c r="G2981" s="172">
        <f>YEAR(A2981)</f>
        <v/>
      </c>
      <c r="H2981" s="214">
        <f>MONTH(A2981)</f>
        <v/>
      </c>
      <c r="I2981" s="179">
        <f>INDEX(mês[],Consolidado!H2981,2)</f>
        <v/>
      </c>
      <c r="J2981" s="179" t="inlineStr">
        <is>
          <t>ITAU</t>
        </is>
      </c>
      <c r="K2981" s="179" t="inlineStr">
        <is>
          <t>A IDEAL</t>
        </is>
      </c>
    </row>
    <row r="2982" hidden="1" s="180">
      <c r="A2982" s="17" t="n">
        <v>45763</v>
      </c>
      <c r="B2982" s="174" t="inlineStr">
        <is>
          <t>DESPESAS REF. SEMANA 07/04 A 11/04-COMBUSTIVEL VEICULOS (35,00%)</t>
        </is>
      </c>
      <c r="C2982" s="8" t="n"/>
      <c r="D2982" s="8" t="n">
        <v>624.0700000000001</v>
      </c>
      <c r="E2982" s="8" t="n">
        <v>12849.94999999989</v>
      </c>
      <c r="F2982" s="213" t="inlineStr">
        <is>
          <t>COMBUSTIVEL VEICULOS</t>
        </is>
      </c>
      <c r="G2982" s="172">
        <f>YEAR(A2982)</f>
        <v/>
      </c>
      <c r="H2982" s="214">
        <f>MONTH(A2982)</f>
        <v/>
      </c>
      <c r="I2982" s="179">
        <f>INDEX(mês[],Consolidado!H2982,2)</f>
        <v/>
      </c>
      <c r="J2982" s="179" t="inlineStr">
        <is>
          <t>ITAU</t>
        </is>
      </c>
      <c r="K2982" s="179" t="inlineStr">
        <is>
          <t>A IDEAL</t>
        </is>
      </c>
    </row>
    <row r="2983" hidden="1" s="180">
      <c r="A2983" s="17" t="n">
        <v>45763</v>
      </c>
      <c r="B2983" s="174" t="inlineStr">
        <is>
          <t>REFEIÇÕES COLABORADORES (28,81%)</t>
        </is>
      </c>
      <c r="C2983" s="8" t="n"/>
      <c r="D2983" s="8" t="n">
        <v>513.7</v>
      </c>
      <c r="E2983" s="8" t="n">
        <v>12336.24999999989</v>
      </c>
      <c r="F2983" s="213" t="inlineStr">
        <is>
          <t>REFEIÇÕES COLABORADORES</t>
        </is>
      </c>
      <c r="G2983" s="172">
        <f>YEAR(A2983)</f>
        <v/>
      </c>
      <c r="H2983" s="214">
        <f>MONTH(A2983)</f>
        <v/>
      </c>
      <c r="I2983" s="179">
        <f>INDEX(mês[],Consolidado!H2983,2)</f>
        <v/>
      </c>
      <c r="J2983" s="179" t="inlineStr">
        <is>
          <t>ITAU</t>
        </is>
      </c>
      <c r="K2983" s="179" t="inlineStr">
        <is>
          <t>A IDEAL</t>
        </is>
      </c>
    </row>
    <row r="2984" hidden="1" s="180">
      <c r="A2984" s="17" t="n">
        <v>45763</v>
      </c>
      <c r="B2984" s="174" t="inlineStr">
        <is>
          <t>MATERIAS DE ESCRITORIO (2,24%)</t>
        </is>
      </c>
      <c r="C2984" s="8" t="n"/>
      <c r="D2984" s="8" t="n">
        <v>39.94</v>
      </c>
      <c r="E2984" s="8" t="n">
        <v>12296.30999999989</v>
      </c>
      <c r="F2984" s="213" t="inlineStr">
        <is>
          <t xml:space="preserve">MATERIAS DE ESCRITORIO / PAPELARIA </t>
        </is>
      </c>
      <c r="G2984" s="172">
        <f>YEAR(A2984)</f>
        <v/>
      </c>
      <c r="H2984" s="214">
        <f>MONTH(A2984)</f>
        <v/>
      </c>
      <c r="I2984" s="179">
        <f>INDEX(mês[],Consolidado!H2984,2)</f>
        <v/>
      </c>
      <c r="J2984" s="179" t="inlineStr">
        <is>
          <t>ITAU</t>
        </is>
      </c>
      <c r="K2984" s="179" t="inlineStr">
        <is>
          <t>A IDEAL</t>
        </is>
      </c>
    </row>
    <row r="2985" hidden="1" s="180">
      <c r="A2985" s="17" t="n">
        <v>45763</v>
      </c>
      <c r="B2985" s="174" t="inlineStr">
        <is>
          <t>EPIS (24,40%)</t>
        </is>
      </c>
      <c r="C2985" s="8" t="n"/>
      <c r="D2985" s="8" t="n">
        <v>435.06</v>
      </c>
      <c r="E2985" s="8" t="n">
        <v>11861.24999999989</v>
      </c>
      <c r="F2985" s="213" t="inlineStr">
        <is>
          <t>EPIS</t>
        </is>
      </c>
      <c r="G2985" s="172">
        <f>YEAR(A2985)</f>
        <v/>
      </c>
      <c r="H2985" s="214">
        <f>MONTH(A2985)</f>
        <v/>
      </c>
      <c r="I2985" s="179">
        <f>INDEX(mês[],Consolidado!H2985,2)</f>
        <v/>
      </c>
      <c r="J2985" s="179" t="inlineStr">
        <is>
          <t>ITAU</t>
        </is>
      </c>
      <c r="K2985" s="179" t="inlineStr">
        <is>
          <t>A IDEAL</t>
        </is>
      </c>
    </row>
    <row r="2986" hidden="1" s="180">
      <c r="A2986" s="17" t="n">
        <v>45763</v>
      </c>
      <c r="B2986" s="174" t="inlineStr">
        <is>
          <t>PEDAGIOS  (1,14%)</t>
        </is>
      </c>
      <c r="C2986" s="8" t="n"/>
      <c r="D2986" s="8" t="n">
        <v>20.32</v>
      </c>
      <c r="E2986" s="8" t="n">
        <v>11840.92999999989</v>
      </c>
      <c r="F2986" s="213" t="inlineStr">
        <is>
          <t xml:space="preserve">PEDAGIOS </t>
        </is>
      </c>
      <c r="G2986" s="172">
        <f>YEAR(A2986)</f>
        <v/>
      </c>
      <c r="H2986" s="214">
        <f>MONTH(A2986)</f>
        <v/>
      </c>
      <c r="I2986" s="179">
        <f>INDEX(mês[],Consolidado!H2986,2)</f>
        <v/>
      </c>
      <c r="J2986" s="179" t="inlineStr">
        <is>
          <t>ITAU</t>
        </is>
      </c>
      <c r="K2986" s="179" t="inlineStr">
        <is>
          <t>A IDEAL</t>
        </is>
      </c>
    </row>
    <row r="2987" hidden="1" s="180">
      <c r="A2987" s="17" t="n">
        <v>45763</v>
      </c>
      <c r="B2987" s="174" t="inlineStr">
        <is>
          <t>SERVIÇO MOTOBOY / UBER  (8,41%);</t>
        </is>
      </c>
      <c r="C2987" s="8" t="n"/>
      <c r="D2987" s="8" t="n">
        <v>149.98</v>
      </c>
      <c r="E2987" s="8" t="n">
        <v>11690.94999999989</v>
      </c>
      <c r="F2987" s="213" t="inlineStr">
        <is>
          <t xml:space="preserve">SERVIÇO MOTOBOY / UBER </t>
        </is>
      </c>
      <c r="G2987" s="172">
        <f>YEAR(A2987)</f>
        <v/>
      </c>
      <c r="H2987" s="214">
        <f>MONTH(A2987)</f>
        <v/>
      </c>
      <c r="I2987" s="179">
        <f>INDEX(mês[],Consolidado!H2987,2)</f>
        <v/>
      </c>
      <c r="J2987" s="179" t="inlineStr">
        <is>
          <t>ITAU</t>
        </is>
      </c>
      <c r="K2987" s="179" t="inlineStr">
        <is>
          <t>A IDEAL</t>
        </is>
      </c>
    </row>
    <row r="2988" hidden="1" s="180">
      <c r="A2988" s="17" t="n">
        <v>45763</v>
      </c>
      <c r="B2988" s="179" t="inlineStr">
        <is>
          <t>MATERIAIS DE INFORMATICA-MATERIAIS DE INFORMATICA / COMPUTADOR (100,00%);</t>
        </is>
      </c>
      <c r="C2988" s="8" t="n"/>
      <c r="D2988" s="8" t="n">
        <v>130</v>
      </c>
      <c r="E2988" s="8" t="n">
        <v>11560.94999999989</v>
      </c>
      <c r="F2988" s="213" t="inlineStr">
        <is>
          <t>MATERIAIS DE INFORMATICA / COMPUTADOR</t>
        </is>
      </c>
      <c r="G2988" s="172">
        <f>YEAR(A2988)</f>
        <v/>
      </c>
      <c r="H2988" s="214">
        <f>MONTH(A2988)</f>
        <v/>
      </c>
      <c r="I2988" s="179">
        <f>INDEX(mês[],Consolidado!H2988,2)</f>
        <v/>
      </c>
      <c r="J2988" s="179" t="inlineStr">
        <is>
          <t>ITAU</t>
        </is>
      </c>
      <c r="K2988" s="179" t="inlineStr">
        <is>
          <t>A IDEAL</t>
        </is>
      </c>
    </row>
    <row r="2989" hidden="1" s="180">
      <c r="A2989" s="17" t="n">
        <v>45763</v>
      </c>
      <c r="B2989" s="179" t="inlineStr">
        <is>
          <t>FRETE TRANSPORTADORA SERRA E UBERABA-FRETE TRANSPORTADORA (100,00%);</t>
        </is>
      </c>
      <c r="C2989" s="8" t="n"/>
      <c r="D2989" s="8" t="n">
        <v>500.38</v>
      </c>
      <c r="E2989" s="8" t="n">
        <v>11060.56999999989</v>
      </c>
      <c r="F2989" s="213" t="inlineStr">
        <is>
          <t>FRETE TRANSPORTADORA</t>
        </is>
      </c>
      <c r="G2989" s="172">
        <f>YEAR(A2989)</f>
        <v/>
      </c>
      <c r="H2989" s="214">
        <f>MONTH(A2989)</f>
        <v/>
      </c>
      <c r="I2989" s="179">
        <f>INDEX(mês[],Consolidado!H2989,2)</f>
        <v/>
      </c>
      <c r="J2989" s="179" t="inlineStr">
        <is>
          <t>ITAU</t>
        </is>
      </c>
      <c r="K2989" s="179" t="inlineStr">
        <is>
          <t>A IDEAL</t>
        </is>
      </c>
    </row>
    <row r="2990" hidden="1" s="180">
      <c r="A2990" s="17" t="n">
        <v>45763</v>
      </c>
      <c r="B2990" s="179" t="inlineStr">
        <is>
          <t>ANTONIO MOREIRA DA SILVA-FERIAS  (100,00%);</t>
        </is>
      </c>
      <c r="C2990" s="8" t="n"/>
      <c r="D2990" s="8" t="n">
        <v>4115.89</v>
      </c>
      <c r="E2990" s="8" t="n">
        <v>6944.679999999888</v>
      </c>
      <c r="F2990" s="213" t="inlineStr">
        <is>
          <t xml:space="preserve">FERIAS </t>
        </is>
      </c>
      <c r="G2990" s="172">
        <f>YEAR(A2990)</f>
        <v/>
      </c>
      <c r="H2990" s="214">
        <f>MONTH(A2990)</f>
        <v/>
      </c>
      <c r="I2990" s="179">
        <f>INDEX(mês[],Consolidado!H2990,2)</f>
        <v/>
      </c>
      <c r="J2990" s="179" t="inlineStr">
        <is>
          <t>ITAU</t>
        </is>
      </c>
      <c r="K2990" s="179" t="inlineStr">
        <is>
          <t>A IDEAL</t>
        </is>
      </c>
    </row>
    <row r="2991" hidden="1" s="180">
      <c r="A2991" s="17" t="n">
        <v>45763</v>
      </c>
      <c r="B2991" s="179" t="inlineStr">
        <is>
          <t>02 REFLETORES 500W-MATERIAIS / FERRAMENTAS  MANUAIS  (100,00%);</t>
        </is>
      </c>
      <c r="C2991" s="8" t="n"/>
      <c r="D2991" s="8" t="n">
        <v>697.7</v>
      </c>
      <c r="E2991" s="8" t="n">
        <v>6246.979999999889</v>
      </c>
      <c r="F2991" s="213" t="inlineStr">
        <is>
          <t xml:space="preserve">MATERIAIS / FERRAMENTAS  MANUAIS </t>
        </is>
      </c>
      <c r="G2991" s="172">
        <f>YEAR(A2991)</f>
        <v/>
      </c>
      <c r="H2991" s="214">
        <f>MONTH(A2991)</f>
        <v/>
      </c>
      <c r="I2991" s="179">
        <f>INDEX(mês[],Consolidado!H2991,2)</f>
        <v/>
      </c>
      <c r="J2991" s="179" t="inlineStr">
        <is>
          <t>ITAU</t>
        </is>
      </c>
      <c r="K2991" s="179" t="inlineStr">
        <is>
          <t>A IDEAL</t>
        </is>
      </c>
    </row>
    <row r="2992" hidden="1" s="180">
      <c r="A2992" s="17" t="n">
        <v>45763</v>
      </c>
      <c r="B2992" s="179" t="inlineStr">
        <is>
          <t>PINTURA DOS GALPOES ADM RUA DAS ANGELICAS-MANUTENÇÃO/PEÇAS MAQUINAS E EQUIPAMENTOS (100,00%);</t>
        </is>
      </c>
      <c r="C2992" s="8" t="n"/>
      <c r="D2992" s="8" t="n">
        <v>550</v>
      </c>
      <c r="E2992" s="8" t="n">
        <v>5696.979999999889</v>
      </c>
      <c r="F2992" s="213" t="inlineStr">
        <is>
          <t>MANUTENÇÃO/PEÇAS MAQUINAS E EQUIPAMENTOS</t>
        </is>
      </c>
      <c r="G2992" s="172">
        <f>YEAR(A2992)</f>
        <v/>
      </c>
      <c r="H2992" s="214">
        <f>MONTH(A2992)</f>
        <v/>
      </c>
      <c r="I2992" s="179">
        <f>INDEX(mês[],Consolidado!H2992,2)</f>
        <v/>
      </c>
      <c r="J2992" s="179" t="inlineStr">
        <is>
          <t>ITAU</t>
        </is>
      </c>
      <c r="K2992" s="179" t="inlineStr">
        <is>
          <t>A IDEAL</t>
        </is>
      </c>
    </row>
    <row r="2993" hidden="1" s="180">
      <c r="A2993" s="17" t="n">
        <v>45763</v>
      </c>
      <c r="B2993" s="179" t="inlineStr">
        <is>
          <t>FRETE REF. BORRACHA VEDAÇÃO P/ ENGATE - MOSAIC UBA-FRETE TRANSPORTADORA (100,00%);</t>
        </is>
      </c>
      <c r="C2993" s="8" t="n"/>
      <c r="D2993" s="8" t="n">
        <v>81.3</v>
      </c>
      <c r="E2993" s="8" t="n">
        <v>5615.679999999888</v>
      </c>
      <c r="F2993" s="213" t="inlineStr">
        <is>
          <t>FRETE TRANSPORTADORA</t>
        </is>
      </c>
      <c r="G2993" s="172">
        <f>YEAR(A2993)</f>
        <v/>
      </c>
      <c r="H2993" s="214">
        <f>MONTH(A2993)</f>
        <v/>
      </c>
      <c r="I2993" s="179">
        <f>INDEX(mês[],Consolidado!H2993,2)</f>
        <v/>
      </c>
      <c r="J2993" s="179" t="inlineStr">
        <is>
          <t>ITAU</t>
        </is>
      </c>
      <c r="K2993" s="179" t="inlineStr">
        <is>
          <t>A IDEAL</t>
        </is>
      </c>
    </row>
    <row r="2994" hidden="1" s="180">
      <c r="A2994" s="17" t="n">
        <v>45763</v>
      </c>
      <c r="B2994" s="179" t="inlineStr">
        <is>
          <t>REFEIÇÕES COLABORADORES REF.  15/04 A 30/04-REFEIÇÕES COLABORADORES (100,00%);</t>
        </is>
      </c>
      <c r="C2994" s="8" t="n"/>
      <c r="D2994" s="8" t="n">
        <v>4322.5</v>
      </c>
      <c r="E2994" s="8" t="n">
        <v>1293.179999999888</v>
      </c>
      <c r="F2994" s="213" t="inlineStr">
        <is>
          <t>REFEIÇÕES COLABORADORES</t>
        </is>
      </c>
      <c r="G2994" s="172">
        <f>YEAR(A2994)</f>
        <v/>
      </c>
      <c r="H2994" s="214">
        <f>MONTH(A2994)</f>
        <v/>
      </c>
      <c r="I2994" s="179">
        <f>INDEX(mês[],Consolidado!H2994,2)</f>
        <v/>
      </c>
      <c r="J2994" s="179" t="inlineStr">
        <is>
          <t>ITAU</t>
        </is>
      </c>
      <c r="K2994" s="179" t="inlineStr">
        <is>
          <t>A IDEAL</t>
        </is>
      </c>
    </row>
    <row r="2995" hidden="1" s="180">
      <c r="A2995" s="17" t="n">
        <v>45763</v>
      </c>
      <c r="B2995" s="179" t="inlineStr">
        <is>
          <t>REFEIÇÕES COLABORADORES REF. 15/04 A 30/04-REFEIÇÕES COLABORADORES (100,00%);</t>
        </is>
      </c>
      <c r="C2995" s="8" t="n"/>
      <c r="D2995" s="8" t="n">
        <v>2665</v>
      </c>
      <c r="E2995" s="8" t="n">
        <v>-1371.820000000112</v>
      </c>
      <c r="F2995" s="213" t="inlineStr">
        <is>
          <t>REFEIÇÕES COLABORADORES</t>
        </is>
      </c>
      <c r="G2995" s="172">
        <f>YEAR(A2995)</f>
        <v/>
      </c>
      <c r="H2995" s="214">
        <f>MONTH(A2995)</f>
        <v/>
      </c>
      <c r="I2995" s="179">
        <f>INDEX(mês[],Consolidado!H2995,2)</f>
        <v/>
      </c>
      <c r="J2995" s="179" t="inlineStr">
        <is>
          <t>ITAU</t>
        </is>
      </c>
      <c r="K2995" s="179" t="inlineStr">
        <is>
          <t>A IDEAL</t>
        </is>
      </c>
    </row>
    <row r="2996" hidden="1" s="180">
      <c r="A2996" s="17" t="n">
        <v>45763</v>
      </c>
      <c r="B2996" s="179" t="inlineStr">
        <is>
          <t>REFEIÇÕES COLABORADORES REF. 15/04 A 30/04-REFEIÇÕES COLABORADORES (100,00%);</t>
        </is>
      </c>
      <c r="C2996" s="8" t="n"/>
      <c r="D2996" s="8" t="n">
        <v>4492.5</v>
      </c>
      <c r="E2996" s="8" t="n">
        <v>-5864.320000000112</v>
      </c>
      <c r="F2996" s="213" t="inlineStr">
        <is>
          <t>REFEIÇÕES COLABORADORES</t>
        </is>
      </c>
      <c r="G2996" s="172">
        <f>YEAR(A2996)</f>
        <v/>
      </c>
      <c r="H2996" s="214">
        <f>MONTH(A2996)</f>
        <v/>
      </c>
      <c r="I2996" s="179">
        <f>INDEX(mês[],Consolidado!H2996,2)</f>
        <v/>
      </c>
      <c r="J2996" s="179" t="inlineStr">
        <is>
          <t>ITAU</t>
        </is>
      </c>
      <c r="K2996" s="179" t="inlineStr">
        <is>
          <t>A IDEAL</t>
        </is>
      </c>
    </row>
    <row r="2997" hidden="1" s="180">
      <c r="A2997" s="17" t="n">
        <v>45763</v>
      </c>
      <c r="B2997" s="179" t="inlineStr">
        <is>
          <t>REFEIÇÕES COLABORADORES REF. 15/04 A 30/04-REFEIÇÕES COLABORADORES (100,00%);</t>
        </is>
      </c>
      <c r="C2997" s="8" t="n"/>
      <c r="D2997" s="8" t="n">
        <v>3425</v>
      </c>
      <c r="E2997" s="8" t="n">
        <v>-9289.320000000112</v>
      </c>
      <c r="F2997" s="213" t="inlineStr">
        <is>
          <t>REFEIÇÕES COLABORADORES</t>
        </is>
      </c>
      <c r="G2997" s="172">
        <f>YEAR(A2997)</f>
        <v/>
      </c>
      <c r="H2997" s="214">
        <f>MONTH(A2997)</f>
        <v/>
      </c>
      <c r="I2997" s="179">
        <f>INDEX(mês[],Consolidado!H2997,2)</f>
        <v/>
      </c>
      <c r="J2997" s="179" t="inlineStr">
        <is>
          <t>ITAU</t>
        </is>
      </c>
      <c r="K2997" s="179" t="inlineStr">
        <is>
          <t>A IDEAL</t>
        </is>
      </c>
    </row>
    <row r="2998" hidden="1" s="180">
      <c r="A2998" s="17" t="n">
        <v>45763</v>
      </c>
      <c r="B2998" s="179" t="inlineStr">
        <is>
          <t>REFEIÇÕES COLABORADORES REF. 15/04 A 30/04-REFEIÇÕES COLABORADORES (100,00%);</t>
        </is>
      </c>
      <c r="C2998" s="8" t="n"/>
      <c r="D2998" s="8" t="n">
        <v>6732</v>
      </c>
      <c r="E2998" s="8" t="n">
        <v>-16021.32000000011</v>
      </c>
      <c r="F2998" s="213" t="inlineStr">
        <is>
          <t>REFEIÇÕES COLABORADORES</t>
        </is>
      </c>
      <c r="G2998" s="172">
        <f>YEAR(A2998)</f>
        <v/>
      </c>
      <c r="H2998" s="214">
        <f>MONTH(A2998)</f>
        <v/>
      </c>
      <c r="I2998" s="179">
        <f>INDEX(mês[],Consolidado!H2998,2)</f>
        <v/>
      </c>
      <c r="J2998" s="179" t="inlineStr">
        <is>
          <t>ITAU</t>
        </is>
      </c>
      <c r="K2998" s="179" t="inlineStr">
        <is>
          <t>A IDEAL</t>
        </is>
      </c>
    </row>
    <row r="2999" hidden="1" s="180">
      <c r="A2999" s="17" t="n">
        <v>45763</v>
      </c>
      <c r="B2999" s="179" t="inlineStr">
        <is>
          <t>REFEIÇÕES COLABORADORES REF. 15/04 A 30/04-REFEIÇÕES COLABORADORES (100,00%);</t>
        </is>
      </c>
      <c r="C2999" s="8" t="n"/>
      <c r="D2999" s="8" t="n">
        <v>2952</v>
      </c>
      <c r="E2999" s="8" t="n">
        <v>-18973.32000000011</v>
      </c>
      <c r="F2999" s="213" t="inlineStr">
        <is>
          <t>REFEIÇÕES COLABORADORES</t>
        </is>
      </c>
      <c r="G2999" s="172">
        <f>YEAR(A2999)</f>
        <v/>
      </c>
      <c r="H2999" s="214">
        <f>MONTH(A2999)</f>
        <v/>
      </c>
      <c r="I2999" s="179">
        <f>INDEX(mês[],Consolidado!H2999,2)</f>
        <v/>
      </c>
      <c r="J2999" s="179" t="inlineStr">
        <is>
          <t>ITAU</t>
        </is>
      </c>
      <c r="K2999" s="179" t="inlineStr">
        <is>
          <t>A IDEAL</t>
        </is>
      </c>
    </row>
    <row r="3000" hidden="1" s="180">
      <c r="A3000" s="17" t="n">
        <v>45763</v>
      </c>
      <c r="B3000" s="179" t="inlineStr">
        <is>
          <t>REFEIÇÃO COLABORADORES 15/04 A 30/04-REFEIÇÕES COLABORADORES (100,00%);</t>
        </is>
      </c>
      <c r="C3000" s="8" t="n"/>
      <c r="D3000" s="8" t="n">
        <v>1065</v>
      </c>
      <c r="E3000" s="8" t="n">
        <v>-20038.32000000011</v>
      </c>
      <c r="F3000" s="213" t="inlineStr">
        <is>
          <t>REFEIÇÕES COLABORADORES</t>
        </is>
      </c>
      <c r="G3000" s="172">
        <f>YEAR(A3000)</f>
        <v/>
      </c>
      <c r="H3000" s="214">
        <f>MONTH(A3000)</f>
        <v/>
      </c>
      <c r="I3000" s="179">
        <f>INDEX(mês[],Consolidado!H3000,2)</f>
        <v/>
      </c>
      <c r="J3000" s="179" t="inlineStr">
        <is>
          <t>ITAU</t>
        </is>
      </c>
      <c r="K3000" s="179" t="inlineStr">
        <is>
          <t>A IDEAL</t>
        </is>
      </c>
    </row>
    <row r="3001" hidden="1" s="180">
      <c r="A3001" s="17" t="n">
        <v>45763</v>
      </c>
      <c r="B3001" s="179" t="inlineStr">
        <is>
          <t>MATERIAIS DE LIMPEZA - SACOS P/ LIXO-MATERIAIS DE LIMPEZA / HIGIENE  (100,00%);</t>
        </is>
      </c>
      <c r="C3001" s="8" t="n"/>
      <c r="D3001" s="8" t="n">
        <v>30</v>
      </c>
      <c r="E3001" s="8" t="n">
        <v>-20068.32000000011</v>
      </c>
      <c r="F3001" s="213" t="inlineStr">
        <is>
          <t xml:space="preserve">MATERIAIS DE LIMPEZA / HIGIENE </t>
        </is>
      </c>
      <c r="G3001" s="172">
        <f>YEAR(A3001)</f>
        <v/>
      </c>
      <c r="H3001" s="214">
        <f>MONTH(A3001)</f>
        <v/>
      </c>
      <c r="I3001" s="179">
        <f>INDEX(mês[],Consolidado!H3001,2)</f>
        <v/>
      </c>
      <c r="J3001" s="179" t="inlineStr">
        <is>
          <t>ITAU</t>
        </is>
      </c>
      <c r="K3001" s="179" t="inlineStr">
        <is>
          <t>A IDEAL</t>
        </is>
      </c>
    </row>
    <row r="3002" hidden="1" s="180">
      <c r="A3002" s="17" t="n">
        <v>45763</v>
      </c>
      <c r="B3002" s="179" t="inlineStr">
        <is>
          <t>MATERIAIS DE CONSUMO - SILICONE-MATERIAIS DE CONSUMO EM OBRAS  (100,00%);</t>
        </is>
      </c>
      <c r="C3002" s="8" t="n"/>
      <c r="D3002" s="8" t="n">
        <v>22.5</v>
      </c>
      <c r="E3002" s="8" t="n">
        <v>-20090.82000000011</v>
      </c>
      <c r="F3002" s="213" t="inlineStr">
        <is>
          <t xml:space="preserve">MATERIAIS DE CONSUMO EM OBRAS </t>
        </is>
      </c>
      <c r="G3002" s="172">
        <f>YEAR(A3002)</f>
        <v/>
      </c>
      <c r="H3002" s="214">
        <f>MONTH(A3002)</f>
        <v/>
      </c>
      <c r="I3002" s="179">
        <f>INDEX(mês[],Consolidado!H3002,2)</f>
        <v/>
      </c>
      <c r="J3002" s="179" t="inlineStr">
        <is>
          <t>ITAU</t>
        </is>
      </c>
      <c r="K3002" s="179" t="inlineStr">
        <is>
          <t>A IDEAL</t>
        </is>
      </c>
    </row>
    <row r="3003" hidden="1" s="180">
      <c r="A3003" s="17" t="n">
        <v>45763</v>
      </c>
      <c r="B3003" s="179" t="inlineStr">
        <is>
          <t>TRANSFERÊNCIA ENTRE BANCOS ITAÚ X SAFRA-Transferência entre Bancos (100,00%);</t>
        </is>
      </c>
      <c r="C3003" s="8" t="n"/>
      <c r="D3003" s="8" t="n">
        <v>33824.86</v>
      </c>
      <c r="E3003" s="8" t="n">
        <v>-53915.68000000011</v>
      </c>
      <c r="F3003" s="213" t="inlineStr">
        <is>
          <t>Transferência Emitida</t>
        </is>
      </c>
      <c r="G3003" s="172">
        <f>YEAR(A3003)</f>
        <v/>
      </c>
      <c r="H3003" s="214">
        <f>MONTH(A3003)</f>
        <v/>
      </c>
      <c r="I3003" s="179">
        <f>INDEX(mês[],Consolidado!H3003,2)</f>
        <v/>
      </c>
      <c r="J3003" s="179" t="inlineStr">
        <is>
          <t>ITAU</t>
        </is>
      </c>
      <c r="K3003" s="179" t="inlineStr">
        <is>
          <t>A IDEAL</t>
        </is>
      </c>
    </row>
    <row r="3004" hidden="1" s="180">
      <c r="A3004" s="17" t="n">
        <v>45763</v>
      </c>
      <c r="B3004" s="179" t="inlineStr">
        <is>
          <t>EXAMES - ASO REF. 03/2025-EXAMES  (100,00%);</t>
        </is>
      </c>
      <c r="C3004" s="8" t="n"/>
      <c r="D3004" s="8" t="n">
        <v>456.43</v>
      </c>
      <c r="E3004" s="8" t="n">
        <v>-54372.11000000011</v>
      </c>
      <c r="F3004" s="213" t="inlineStr">
        <is>
          <t>EXAMES MÉDICOS</t>
        </is>
      </c>
      <c r="G3004" s="172">
        <f>YEAR(A3004)</f>
        <v/>
      </c>
      <c r="H3004" s="214">
        <f>MONTH(A3004)</f>
        <v/>
      </c>
      <c r="I3004" s="179">
        <f>INDEX(mês[],Consolidado!H3004,2)</f>
        <v/>
      </c>
      <c r="J3004" s="179" t="inlineStr">
        <is>
          <t>ITAU</t>
        </is>
      </c>
      <c r="K3004" s="179" t="inlineStr">
        <is>
          <t>A IDEAL</t>
        </is>
      </c>
    </row>
    <row r="3005" hidden="1" s="180">
      <c r="A3005" s="17" t="n">
        <v>45763</v>
      </c>
      <c r="B3005" s="179" t="inlineStr">
        <is>
          <t>GUIA DE INTEIRO TEOR FAZENDA-SERVIÇO CARTORIO (100,00%);</t>
        </is>
      </c>
      <c r="C3005" s="8" t="n"/>
      <c r="D3005" s="8" t="n">
        <v>268</v>
      </c>
      <c r="E3005" s="8" t="n">
        <v>-54640.11000000011</v>
      </c>
      <c r="F3005" s="213" t="inlineStr">
        <is>
          <t>SERVIÇO CARTORIO</t>
        </is>
      </c>
      <c r="G3005" s="172">
        <f>YEAR(A3005)</f>
        <v/>
      </c>
      <c r="H3005" s="214">
        <f>MONTH(A3005)</f>
        <v/>
      </c>
      <c r="I3005" s="179">
        <f>INDEX(mês[],Consolidado!H3005,2)</f>
        <v/>
      </c>
      <c r="J3005" s="179" t="inlineStr">
        <is>
          <t>ITAU</t>
        </is>
      </c>
      <c r="K3005" s="179" t="inlineStr">
        <is>
          <t>A IDEAL</t>
        </is>
      </c>
    </row>
    <row r="3006" hidden="1" s="180">
      <c r="A3006" s="17" t="n">
        <v>45763</v>
      </c>
      <c r="B3006" s="179" t="inlineStr">
        <is>
          <t>UBER MOACIR P/ STEFÂNIA HOTEL X AEROPORTO-SERVIÇO MOTOBOY / UBER  (100,00%);</t>
        </is>
      </c>
      <c r="C3006" s="8" t="n"/>
      <c r="D3006" s="8" t="n">
        <v>60</v>
      </c>
      <c r="E3006" s="8" t="n">
        <v>-54700.11000000011</v>
      </c>
      <c r="F3006" s="213" t="inlineStr">
        <is>
          <t xml:space="preserve">SERVIÇO MOTOBOY / UBER </t>
        </is>
      </c>
      <c r="G3006" s="172">
        <f>YEAR(A3006)</f>
        <v/>
      </c>
      <c r="H3006" s="214">
        <f>MONTH(A3006)</f>
        <v/>
      </c>
      <c r="I3006" s="179">
        <f>INDEX(mês[],Consolidado!H3006,2)</f>
        <v/>
      </c>
      <c r="J3006" s="179" t="inlineStr">
        <is>
          <t>ITAU</t>
        </is>
      </c>
      <c r="K3006" s="179" t="inlineStr">
        <is>
          <t>A IDEAL</t>
        </is>
      </c>
    </row>
    <row r="3007" hidden="1" s="180">
      <c r="A3007" s="17" t="n">
        <v>45763</v>
      </c>
      <c r="B3007" s="179" t="inlineStr">
        <is>
          <t>GPS DESCRIÇÃO 636722422-PARCELAMENTO (100,00%);</t>
        </is>
      </c>
      <c r="C3007" s="8" t="n"/>
      <c r="D3007" s="8" t="n">
        <v>3579.21</v>
      </c>
      <c r="E3007" s="8" t="n">
        <v>-58279.32000000011</v>
      </c>
      <c r="F3007" s="213" t="inlineStr">
        <is>
          <t xml:space="preserve">Parcelamento de Impostos Exercicio Anterior </t>
        </is>
      </c>
      <c r="G3007" s="172">
        <f>YEAR(A3007)</f>
        <v/>
      </c>
      <c r="H3007" s="214">
        <f>MONTH(A3007)</f>
        <v/>
      </c>
      <c r="I3007" s="179">
        <f>INDEX(mês[],Consolidado!H3007,2)</f>
        <v/>
      </c>
      <c r="J3007" s="179" t="inlineStr">
        <is>
          <t>ITAU</t>
        </is>
      </c>
      <c r="K3007" s="179" t="inlineStr">
        <is>
          <t>A IDEAL</t>
        </is>
      </c>
    </row>
    <row r="3008" hidden="1" s="180">
      <c r="A3008" s="17" t="n">
        <v>45763</v>
      </c>
      <c r="B3008" s="179" t="inlineStr">
        <is>
          <t>BM 02 ENTREGA FINAL-Recebimento de Clientes (100,00%);</t>
        </is>
      </c>
      <c r="C3008" s="8" t="n">
        <v>267395.95</v>
      </c>
      <c r="E3008" s="8" t="n">
        <v>209116.6299999999</v>
      </c>
      <c r="F3008" s="213" t="inlineStr">
        <is>
          <t>Recebimento de Clientes</t>
        </is>
      </c>
      <c r="G3008" s="172">
        <f>YEAR(A3008)</f>
        <v/>
      </c>
      <c r="H3008" s="214">
        <f>MONTH(A3008)</f>
        <v/>
      </c>
      <c r="I3008" s="179">
        <f>INDEX(mês[],Consolidado!H3008,2)</f>
        <v/>
      </c>
      <c r="J3008" s="179" t="inlineStr">
        <is>
          <t>ITAU</t>
        </is>
      </c>
      <c r="K3008" s="179" t="inlineStr">
        <is>
          <t>A IDEAL</t>
        </is>
      </c>
    </row>
    <row r="3009" hidden="1" s="180">
      <c r="A3009" s="17" t="n">
        <v>45764</v>
      </c>
      <c r="B3009" s="179" t="inlineStr">
        <is>
          <t>LOCAÇÃO COMPRESSOR 03/02 A 15/03-LOCAÇÃO COMPRESSORES (100,00%);</t>
        </is>
      </c>
      <c r="C3009" s="8" t="n"/>
      <c r="D3009" s="8" t="n">
        <v>7434</v>
      </c>
      <c r="E3009" s="8" t="n">
        <v>201682.6299999999</v>
      </c>
      <c r="F3009" s="213" t="inlineStr">
        <is>
          <t>LOCAÇÃO COMPRESSORES</t>
        </is>
      </c>
      <c r="G3009" s="172">
        <f>YEAR(A3009)</f>
        <v/>
      </c>
      <c r="H3009" s="214">
        <f>MONTH(A3009)</f>
        <v/>
      </c>
      <c r="I3009" s="179">
        <f>INDEX(mês[],Consolidado!H3009,2)</f>
        <v/>
      </c>
      <c r="J3009" s="179" t="inlineStr">
        <is>
          <t>ITAU</t>
        </is>
      </c>
      <c r="K3009" s="179" t="inlineStr">
        <is>
          <t>A IDEAL</t>
        </is>
      </c>
    </row>
    <row r="3010" hidden="1" s="180">
      <c r="A3010" s="17" t="n">
        <v>45764</v>
      </c>
      <c r="B3010" s="179" t="inlineStr">
        <is>
          <t>MURILO VIEIRA ALVES-FERIAS  (100,00%);</t>
        </is>
      </c>
      <c r="C3010" s="8" t="n"/>
      <c r="D3010" s="8" t="n">
        <v>2554.54</v>
      </c>
      <c r="E3010" s="8" t="n">
        <v>199128.0899999999</v>
      </c>
      <c r="F3010" s="213" t="inlineStr">
        <is>
          <t xml:space="preserve">FERIAS </t>
        </is>
      </c>
      <c r="G3010" s="172">
        <f>YEAR(A3010)</f>
        <v/>
      </c>
      <c r="H3010" s="214">
        <f>MONTH(A3010)</f>
        <v/>
      </c>
      <c r="I3010" s="179">
        <f>INDEX(mês[],Consolidado!H3010,2)</f>
        <v/>
      </c>
      <c r="J3010" s="179" t="inlineStr">
        <is>
          <t>ITAU</t>
        </is>
      </c>
      <c r="K3010" s="179" t="inlineStr">
        <is>
          <t>A IDEAL</t>
        </is>
      </c>
    </row>
    <row r="3011" hidden="1" s="180">
      <c r="A3011" s="17" t="n">
        <v>45764</v>
      </c>
      <c r="B3011" s="179" t="inlineStr">
        <is>
          <t>FRANCISCO RAFAEL MARTINS-FERIAS  (100,00%);</t>
        </is>
      </c>
      <c r="C3011" s="8" t="n"/>
      <c r="D3011" s="8" t="n">
        <v>3818.33</v>
      </c>
      <c r="E3011" s="8" t="n">
        <v>195309.7599999999</v>
      </c>
      <c r="F3011" s="213" t="inlineStr">
        <is>
          <t xml:space="preserve">FERIAS </t>
        </is>
      </c>
      <c r="G3011" s="172">
        <f>YEAR(A3011)</f>
        <v/>
      </c>
      <c r="H3011" s="214">
        <f>MONTH(A3011)</f>
        <v/>
      </c>
      <c r="I3011" s="179">
        <f>INDEX(mês[],Consolidado!H3011,2)</f>
        <v/>
      </c>
      <c r="J3011" s="179" t="inlineStr">
        <is>
          <t>ITAU</t>
        </is>
      </c>
      <c r="K3011" s="179" t="inlineStr">
        <is>
          <t>A IDEAL</t>
        </is>
      </c>
    </row>
    <row r="3012" hidden="1" s="180">
      <c r="A3012" s="17" t="n">
        <v>45764</v>
      </c>
      <c r="B3012" s="179" t="inlineStr">
        <is>
          <t>MASTER TUR TRANSPORTE - PIX 46.829.447/0001-79-TRANSPORTE DE COLABORADORES  (100,00%);</t>
        </is>
      </c>
      <c r="C3012" s="8" t="n"/>
      <c r="D3012" s="8" t="n">
        <v>7409.09</v>
      </c>
      <c r="E3012" s="8" t="n">
        <v>187900.6699999999</v>
      </c>
      <c r="F3012" s="213" t="inlineStr">
        <is>
          <t xml:space="preserve">TRANSPORTE DE COLABORADORES </t>
        </is>
      </c>
      <c r="G3012" s="172">
        <f>YEAR(A3012)</f>
        <v/>
      </c>
      <c r="H3012" s="214">
        <f>MONTH(A3012)</f>
        <v/>
      </c>
      <c r="I3012" s="179">
        <f>INDEX(mês[],Consolidado!H3012,2)</f>
        <v/>
      </c>
      <c r="J3012" s="179" t="inlineStr">
        <is>
          <t>ITAU</t>
        </is>
      </c>
      <c r="K3012" s="179" t="inlineStr">
        <is>
          <t>A IDEAL</t>
        </is>
      </c>
    </row>
    <row r="3013" hidden="1" s="180">
      <c r="A3013" s="17" t="n">
        <v>45764</v>
      </c>
      <c r="B3013" s="179" t="inlineStr">
        <is>
          <t>TRANSPORTE COLABORADORES-TRANSPORTE DE COLABORADORES  (100,00%);</t>
        </is>
      </c>
      <c r="C3013" s="8" t="n"/>
      <c r="D3013" s="8" t="n">
        <v>6000</v>
      </c>
      <c r="E3013" s="8" t="n">
        <v>181900.6699999999</v>
      </c>
      <c r="F3013" s="213" t="inlineStr">
        <is>
          <t xml:space="preserve">TRANSPORTE DE COLABORADORES </t>
        </is>
      </c>
      <c r="G3013" s="172">
        <f>YEAR(A3013)</f>
        <v/>
      </c>
      <c r="H3013" s="214">
        <f>MONTH(A3013)</f>
        <v/>
      </c>
      <c r="I3013" s="179">
        <f>INDEX(mês[],Consolidado!H3013,2)</f>
        <v/>
      </c>
      <c r="J3013" s="179" t="inlineStr">
        <is>
          <t>ITAU</t>
        </is>
      </c>
      <c r="K3013" s="179" t="inlineStr">
        <is>
          <t>A IDEAL</t>
        </is>
      </c>
    </row>
    <row r="3014" hidden="1" s="180">
      <c r="A3014" s="17" t="n">
        <v>45764</v>
      </c>
      <c r="B3014" s="179" t="inlineStr">
        <is>
          <t>FGTS REF. 03/2025-FGTS FUNCIONARIOS  (100,00%);</t>
        </is>
      </c>
      <c r="C3014" s="8" t="n"/>
      <c r="D3014" s="8" t="n">
        <v>42514.36</v>
      </c>
      <c r="E3014" s="8" t="n">
        <v>139386.3099999999</v>
      </c>
      <c r="F3014" s="213" t="inlineStr">
        <is>
          <t xml:space="preserve">FGTS FUNCIONARIOS </t>
        </is>
      </c>
      <c r="G3014" s="172">
        <f>YEAR(A3014)</f>
        <v/>
      </c>
      <c r="H3014" s="214">
        <f>MONTH(A3014)</f>
        <v/>
      </c>
      <c r="I3014" s="179">
        <f>INDEX(mês[],Consolidado!H3014,2)</f>
        <v/>
      </c>
      <c r="J3014" s="179" t="inlineStr">
        <is>
          <t>ITAU</t>
        </is>
      </c>
      <c r="K3014" s="179" t="inlineStr">
        <is>
          <t>A IDEAL</t>
        </is>
      </c>
    </row>
    <row r="3015" hidden="1" s="180">
      <c r="A3015" s="17" t="n">
        <v>45764</v>
      </c>
      <c r="B3015" s="179" t="inlineStr">
        <is>
          <t>SERGINHO 006.626.551-76-PASSAGENS COLABORADORES (100,00%);</t>
        </is>
      </c>
      <c r="C3015" s="8" t="n"/>
      <c r="D3015" s="8" t="n">
        <v>300</v>
      </c>
      <c r="E3015" s="8" t="n">
        <v>139086.3099999999</v>
      </c>
      <c r="F3015" s="213" t="inlineStr">
        <is>
          <t>PASSAGENS COLABORADORES</t>
        </is>
      </c>
      <c r="G3015" s="172">
        <f>YEAR(A3015)</f>
        <v/>
      </c>
      <c r="H3015" s="214">
        <f>MONTH(A3015)</f>
        <v/>
      </c>
      <c r="I3015" s="179">
        <f>INDEX(mês[],Consolidado!H3015,2)</f>
        <v/>
      </c>
      <c r="J3015" s="179" t="inlineStr">
        <is>
          <t>ITAU</t>
        </is>
      </c>
      <c r="K3015" s="179" t="inlineStr">
        <is>
          <t>A IDEAL</t>
        </is>
      </c>
    </row>
    <row r="3016" hidden="1" s="180">
      <c r="A3016" s="17" t="n">
        <v>45764</v>
      </c>
      <c r="B3016" s="179" t="inlineStr">
        <is>
          <t>SERGINHO 006.626.551-76-FRETE TRANSPORTADORA (100,00%);</t>
        </is>
      </c>
      <c r="C3016" s="8" t="n"/>
      <c r="D3016" s="8" t="n">
        <v>150</v>
      </c>
      <c r="E3016" s="8" t="n">
        <v>138936.3099999999</v>
      </c>
      <c r="F3016" s="213" t="inlineStr">
        <is>
          <t>FRETE TRANSPORTADORA</t>
        </is>
      </c>
      <c r="G3016" s="172">
        <f>YEAR(A3016)</f>
        <v/>
      </c>
      <c r="H3016" s="214">
        <f>MONTH(A3016)</f>
        <v/>
      </c>
      <c r="I3016" s="179">
        <f>INDEX(mês[],Consolidado!H3016,2)</f>
        <v/>
      </c>
      <c r="J3016" s="179" t="inlineStr">
        <is>
          <t>ITAU</t>
        </is>
      </c>
      <c r="K3016" s="179" t="inlineStr">
        <is>
          <t>A IDEAL</t>
        </is>
      </c>
    </row>
    <row r="3017" hidden="1" s="180">
      <c r="A3017" s="17" t="n">
        <v>45764</v>
      </c>
      <c r="B3017" s="179" t="inlineStr">
        <is>
          <t>NEWTON ALVES VIEIRA-ACERTO RESCISORIOS  (100,00%);</t>
        </is>
      </c>
      <c r="C3017" s="8" t="n"/>
      <c r="D3017" s="8" t="n">
        <v>14917.55</v>
      </c>
      <c r="E3017" s="8" t="n">
        <v>124018.7599999999</v>
      </c>
      <c r="F3017" s="213" t="inlineStr">
        <is>
          <t xml:space="preserve">ACERTO RESCISORIOS </t>
        </is>
      </c>
      <c r="G3017" s="172">
        <f>YEAR(A3017)</f>
        <v/>
      </c>
      <c r="H3017" s="214">
        <f>MONTH(A3017)</f>
        <v/>
      </c>
      <c r="I3017" s="179">
        <f>INDEX(mês[],Consolidado!H3017,2)</f>
        <v/>
      </c>
      <c r="J3017" s="179" t="inlineStr">
        <is>
          <t>ITAU</t>
        </is>
      </c>
      <c r="K3017" s="179" t="inlineStr">
        <is>
          <t>A IDEAL</t>
        </is>
      </c>
    </row>
    <row r="3018" hidden="1" s="180">
      <c r="A3018" s="17" t="n">
        <v>45764</v>
      </c>
      <c r="B3018" s="179" t="inlineStr">
        <is>
          <t>R. ALFEU MARRA Nº 65 CENTRO REF. 02/2025-AGUA ALOJAMENTO (100,00%);</t>
        </is>
      </c>
      <c r="C3018" s="8" t="n"/>
      <c r="D3018" s="8" t="n">
        <v>181.45</v>
      </c>
      <c r="E3018" s="8" t="n">
        <v>123837.3099999999</v>
      </c>
      <c r="F3018" s="213" t="inlineStr">
        <is>
          <t>AGUA ALOJAMENTO</t>
        </is>
      </c>
      <c r="G3018" s="172">
        <f>YEAR(A3018)</f>
        <v/>
      </c>
      <c r="H3018" s="214">
        <f>MONTH(A3018)</f>
        <v/>
      </c>
      <c r="I3018" s="179">
        <f>INDEX(mês[],Consolidado!H3018,2)</f>
        <v/>
      </c>
      <c r="J3018" s="179" t="inlineStr">
        <is>
          <t>ITAU</t>
        </is>
      </c>
      <c r="K3018" s="179" t="inlineStr">
        <is>
          <t>A IDEAL</t>
        </is>
      </c>
    </row>
    <row r="3019" hidden="1" s="180">
      <c r="A3019" s="17" t="n">
        <v>45764</v>
      </c>
      <c r="B3019" s="179" t="inlineStr">
        <is>
          <t>NEWTON ALVES VIEIRA-MULTA RESCISORIAS FGTS (100,00%);</t>
        </is>
      </c>
      <c r="C3019" s="8" t="n"/>
      <c r="D3019" s="8" t="n">
        <v>15946.55</v>
      </c>
      <c r="E3019" s="8" t="n">
        <v>107890.7599999999</v>
      </c>
      <c r="F3019" s="213" t="inlineStr">
        <is>
          <t>MULTA RESCISORIAS FGTS</t>
        </is>
      </c>
      <c r="G3019" s="172">
        <f>YEAR(A3019)</f>
        <v/>
      </c>
      <c r="H3019" s="214">
        <f>MONTH(A3019)</f>
        <v/>
      </c>
      <c r="I3019" s="179">
        <f>INDEX(mês[],Consolidado!H3019,2)</f>
        <v/>
      </c>
      <c r="J3019" s="179" t="inlineStr">
        <is>
          <t>ITAU</t>
        </is>
      </c>
      <c r="K3019" s="179" t="inlineStr">
        <is>
          <t>A IDEAL</t>
        </is>
      </c>
    </row>
    <row r="3020" hidden="1" s="180">
      <c r="A3020" s="17" t="n">
        <v>45764</v>
      </c>
      <c r="B3020" s="179" t="inlineStr">
        <is>
          <t>KLEIBER MARCELINO  DE PAULA - PIX 55.358.979/0001-66-SERVIÇO PLOTAGEM / ADESIVO / PLACAS / CRACHAS  (100,00%);</t>
        </is>
      </c>
      <c r="C3020" s="8" t="n"/>
      <c r="D3020" s="8" t="n">
        <v>19</v>
      </c>
      <c r="E3020" s="8" t="n">
        <v>107871.7599999999</v>
      </c>
      <c r="F3020" s="213" t="inlineStr">
        <is>
          <t xml:space="preserve">SERVIÇO PLOTAGEM / ADESIVO / PLACAS / CRACHAS </t>
        </is>
      </c>
      <c r="G3020" s="172">
        <f>YEAR(A3020)</f>
        <v/>
      </c>
      <c r="H3020" s="214">
        <f>MONTH(A3020)</f>
        <v/>
      </c>
      <c r="I3020" s="179">
        <f>INDEX(mês[],Consolidado!H3020,2)</f>
        <v/>
      </c>
      <c r="J3020" s="179" t="inlineStr">
        <is>
          <t>ITAU</t>
        </is>
      </c>
      <c r="K3020" s="179" t="inlineStr">
        <is>
          <t>A IDEAL</t>
        </is>
      </c>
    </row>
    <row r="3021" hidden="1" s="180">
      <c r="A3021" s="17" t="n">
        <v>45764</v>
      </c>
      <c r="B3021" s="179" t="inlineStr">
        <is>
          <t>VALE TRANSPORTE REF. 09 DIAS-TRANSPORTE DE COLABORADORES  (100,00%);</t>
        </is>
      </c>
      <c r="C3021" s="8" t="n"/>
      <c r="D3021" s="8" t="n">
        <v>77.40000000000001</v>
      </c>
      <c r="E3021" s="8" t="n">
        <v>107794.3599999999</v>
      </c>
      <c r="F3021" s="213" t="inlineStr">
        <is>
          <t xml:space="preserve">TRANSPORTE DE COLABORADORES </t>
        </is>
      </c>
      <c r="G3021" s="172">
        <f>YEAR(A3021)</f>
        <v/>
      </c>
      <c r="H3021" s="214">
        <f>MONTH(A3021)</f>
        <v/>
      </c>
      <c r="I3021" s="179">
        <f>INDEX(mês[],Consolidado!H3021,2)</f>
        <v/>
      </c>
      <c r="J3021" s="179" t="inlineStr">
        <is>
          <t>ITAU</t>
        </is>
      </c>
      <c r="K3021" s="179" t="inlineStr">
        <is>
          <t>A IDEAL</t>
        </is>
      </c>
    </row>
    <row r="3022" hidden="1" s="180">
      <c r="A3022" s="17" t="n">
        <v>45764</v>
      </c>
      <c r="B3022" s="179" t="inlineStr">
        <is>
          <t>ALIMENTAÇÃO ADM-ALIMENTAÇÃO ADM (100,00%);</t>
        </is>
      </c>
      <c r="C3022" s="8" t="n"/>
      <c r="D3022" s="8" t="n">
        <v>176</v>
      </c>
      <c r="E3022" s="8" t="n">
        <v>107618.3599999999</v>
      </c>
      <c r="F3022" s="213" t="inlineStr">
        <is>
          <t>ALIMENTAÇÃO ADM</t>
        </is>
      </c>
      <c r="G3022" s="172">
        <f>YEAR(A3022)</f>
        <v/>
      </c>
      <c r="H3022" s="214">
        <f>MONTH(A3022)</f>
        <v/>
      </c>
      <c r="I3022" s="179">
        <f>INDEX(mês[],Consolidado!H3022,2)</f>
        <v/>
      </c>
      <c r="J3022" s="179" t="inlineStr">
        <is>
          <t>ITAU</t>
        </is>
      </c>
      <c r="K3022" s="179" t="inlineStr">
        <is>
          <t>A IDEAL</t>
        </is>
      </c>
    </row>
    <row r="3023" hidden="1" s="180">
      <c r="A3023" s="17" t="n">
        <v>45764</v>
      </c>
      <c r="B3023" s="179" t="inlineStr">
        <is>
          <t>ADIANTAMENTO 40%-SALARIO (100,00%);</t>
        </is>
      </c>
      <c r="C3023" s="8" t="n"/>
      <c r="D3023" s="8" t="n">
        <v>617.66</v>
      </c>
      <c r="E3023" s="8" t="n">
        <v>107000.6999999999</v>
      </c>
      <c r="F3023" s="213" t="inlineStr">
        <is>
          <t>SALARIO</t>
        </is>
      </c>
      <c r="G3023" s="172">
        <f>YEAR(A3023)</f>
        <v/>
      </c>
      <c r="H3023" s="214">
        <f>MONTH(A3023)</f>
        <v/>
      </c>
      <c r="I3023" s="179">
        <f>INDEX(mês[],Consolidado!H3023,2)</f>
        <v/>
      </c>
      <c r="J3023" s="179" t="inlineStr">
        <is>
          <t>ITAU</t>
        </is>
      </c>
      <c r="K3023" s="179" t="inlineStr">
        <is>
          <t>A IDEAL</t>
        </is>
      </c>
    </row>
    <row r="3024" hidden="1" s="180">
      <c r="A3024" s="17" t="n">
        <v>45764</v>
      </c>
      <c r="B3024" s="179" t="inlineStr">
        <is>
          <t>GASTOS COM PROPAGANDA/ COMERCIAL-SERVIÇO GOOGLE ADS (100,00%);</t>
        </is>
      </c>
      <c r="C3024" s="8" t="n"/>
      <c r="D3024" s="8" t="n">
        <v>2000</v>
      </c>
      <c r="E3024" s="8" t="n">
        <v>105000.6999999999</v>
      </c>
      <c r="F3024" s="213" t="inlineStr">
        <is>
          <t>SERVIÇO GOOGLE ADS</t>
        </is>
      </c>
      <c r="G3024" s="172">
        <f>YEAR(A3024)</f>
        <v/>
      </c>
      <c r="H3024" s="214">
        <f>MONTH(A3024)</f>
        <v/>
      </c>
      <c r="I3024" s="179">
        <f>INDEX(mês[],Consolidado!H3024,2)</f>
        <v/>
      </c>
      <c r="J3024" s="179" t="inlineStr">
        <is>
          <t>ITAU</t>
        </is>
      </c>
      <c r="K3024" s="179" t="inlineStr">
        <is>
          <t>A IDEAL</t>
        </is>
      </c>
    </row>
    <row r="3025" hidden="1" s="180">
      <c r="A3025" s="17" t="n">
        <v>45764</v>
      </c>
      <c r="B3025" s="179" t="inlineStr">
        <is>
          <t>ANUIDADE ITAÚ-TARIFAS BANCARIAS (100,00%);</t>
        </is>
      </c>
      <c r="C3025" s="8" t="n"/>
      <c r="D3025" s="8" t="n">
        <v>22</v>
      </c>
      <c r="E3025" s="8" t="n">
        <v>104978.6999999999</v>
      </c>
      <c r="F3025" s="213" t="inlineStr">
        <is>
          <t>TARIFAS BANCARIAS</t>
        </is>
      </c>
      <c r="G3025" s="172">
        <f>YEAR(A3025)</f>
        <v/>
      </c>
      <c r="H3025" s="214">
        <f>MONTH(A3025)</f>
        <v/>
      </c>
      <c r="I3025" s="179">
        <f>INDEX(mês[],Consolidado!H3025,2)</f>
        <v/>
      </c>
      <c r="J3025" s="179" t="inlineStr">
        <is>
          <t>ITAU</t>
        </is>
      </c>
      <c r="K3025" s="179" t="inlineStr">
        <is>
          <t>A IDEAL</t>
        </is>
      </c>
    </row>
    <row r="3026" hidden="1" s="180">
      <c r="A3026" s="17" t="n">
        <v>45764</v>
      </c>
      <c r="B3026" s="179" t="inlineStr">
        <is>
          <t>ANUIDADE ITAÚ NOVO 8/12-TARIFAS BANCARIAS (100,00%);</t>
        </is>
      </c>
      <c r="C3026" s="8" t="n"/>
      <c r="D3026" s="8" t="n">
        <v>76.5</v>
      </c>
      <c r="E3026" s="8" t="n">
        <v>104902.1999999999</v>
      </c>
      <c r="F3026" s="213" t="inlineStr">
        <is>
          <t>TARIFAS BANCARIAS</t>
        </is>
      </c>
      <c r="G3026" s="172">
        <f>YEAR(A3026)</f>
        <v/>
      </c>
      <c r="H3026" s="214">
        <f>MONTH(A3026)</f>
        <v/>
      </c>
      <c r="I3026" s="179">
        <f>INDEX(mês[],Consolidado!H3026,2)</f>
        <v/>
      </c>
      <c r="J3026" s="179" t="inlineStr">
        <is>
          <t>ITAU</t>
        </is>
      </c>
      <c r="K3026" s="179" t="inlineStr">
        <is>
          <t>A IDEAL</t>
        </is>
      </c>
    </row>
    <row r="3027" hidden="1" s="180">
      <c r="A3027" s="17" t="n">
        <v>45764</v>
      </c>
      <c r="B3027" s="179" t="inlineStr">
        <is>
          <t>SEGURO RANGER PRW 4/10-SEGUROS DE VEICULOS  (100,00%);</t>
        </is>
      </c>
      <c r="C3027" s="8" t="n"/>
      <c r="D3027" s="8" t="n">
        <v>564.98</v>
      </c>
      <c r="E3027" s="8" t="n">
        <v>104337.2199999999</v>
      </c>
      <c r="F3027" s="213" t="inlineStr">
        <is>
          <t xml:space="preserve">SEGUROS DE VEICULOS </t>
        </is>
      </c>
      <c r="G3027" s="172">
        <f>YEAR(A3027)</f>
        <v/>
      </c>
      <c r="H3027" s="214">
        <f>MONTH(A3027)</f>
        <v/>
      </c>
      <c r="I3027" s="179">
        <f>INDEX(mês[],Consolidado!H3027,2)</f>
        <v/>
      </c>
      <c r="J3027" s="179" t="inlineStr">
        <is>
          <t>ITAU</t>
        </is>
      </c>
      <c r="K3027" s="179" t="inlineStr">
        <is>
          <t>A IDEAL</t>
        </is>
      </c>
    </row>
    <row r="3028" hidden="1" s="180">
      <c r="A3028" s="17" t="n">
        <v>45764</v>
      </c>
      <c r="B3028" s="179" t="inlineStr">
        <is>
          <t>YELUMSEG / RANGER GENILDO 4/10-SEGUROS DE VEICULOS  (100,00%);</t>
        </is>
      </c>
      <c r="C3028" s="8" t="n"/>
      <c r="D3028" s="8" t="n">
        <v>580.6900000000001</v>
      </c>
      <c r="E3028" s="8" t="n">
        <v>103756.5299999999</v>
      </c>
      <c r="F3028" s="213" t="inlineStr">
        <is>
          <t xml:space="preserve">SEGUROS DE VEICULOS </t>
        </is>
      </c>
      <c r="G3028" s="172">
        <f>YEAR(A3028)</f>
        <v/>
      </c>
      <c r="H3028" s="214">
        <f>MONTH(A3028)</f>
        <v/>
      </c>
      <c r="I3028" s="179">
        <f>INDEX(mês[],Consolidado!H3028,2)</f>
        <v/>
      </c>
      <c r="J3028" s="179" t="inlineStr">
        <is>
          <t>ITAU</t>
        </is>
      </c>
      <c r="K3028" s="179" t="inlineStr">
        <is>
          <t>A IDEAL</t>
        </is>
      </c>
    </row>
    <row r="3029" hidden="1" s="180">
      <c r="A3029" s="17" t="n">
        <v>45764</v>
      </c>
      <c r="B3029" s="179" t="inlineStr">
        <is>
          <t>INFOMIDIA / NOTEBOOK SANSUMG 3/6-MATERIAIS DE INFORMATICA / COMPUTADOR (100,00%);</t>
        </is>
      </c>
      <c r="C3029" s="8" t="n"/>
      <c r="D3029" s="8" t="n">
        <v>301.37</v>
      </c>
      <c r="E3029" s="8" t="n">
        <v>103455.1599999999</v>
      </c>
      <c r="F3029" s="213" t="inlineStr">
        <is>
          <t>MATERIAIS DE INFORMATICA / COMPUTADOR</t>
        </is>
      </c>
      <c r="G3029" s="172">
        <f>YEAR(A3029)</f>
        <v/>
      </c>
      <c r="H3029" s="214">
        <f>MONTH(A3029)</f>
        <v/>
      </c>
      <c r="I3029" s="179">
        <f>INDEX(mês[],Consolidado!H3029,2)</f>
        <v/>
      </c>
      <c r="J3029" s="179" t="inlineStr">
        <is>
          <t>ITAU</t>
        </is>
      </c>
      <c r="K3029" s="179" t="inlineStr">
        <is>
          <t>A IDEAL</t>
        </is>
      </c>
    </row>
    <row r="3030" hidden="1" s="180">
      <c r="A3030" s="17" t="n">
        <v>45764</v>
      </c>
      <c r="B3030" s="179" t="inlineStr">
        <is>
          <t>PISOS P/ GALPÃO ADM 3/10-DESPESAS C/ CONSTRUÇÃO ESCRITORIO ADM  (100,00%);</t>
        </is>
      </c>
      <c r="C3030" s="8" t="n"/>
      <c r="D3030" s="8" t="n">
        <v>445</v>
      </c>
      <c r="E3030" s="8" t="n">
        <v>103010.1599999999</v>
      </c>
      <c r="F3030" s="213" t="inlineStr">
        <is>
          <t>Construção da Nova Sede</t>
        </is>
      </c>
      <c r="G3030" s="172">
        <f>YEAR(A3030)</f>
        <v/>
      </c>
      <c r="H3030" s="214">
        <f>MONTH(A3030)</f>
        <v/>
      </c>
      <c r="I3030" s="179">
        <f>INDEX(mês[],Consolidado!H3030,2)</f>
        <v/>
      </c>
      <c r="J3030" s="179" t="inlineStr">
        <is>
          <t>ITAU</t>
        </is>
      </c>
      <c r="K3030" s="179" t="inlineStr">
        <is>
          <t>A IDEAL</t>
        </is>
      </c>
    </row>
    <row r="3031" hidden="1" s="180">
      <c r="A3031" s="17" t="n">
        <v>45764</v>
      </c>
      <c r="B3031" s="179" t="inlineStr">
        <is>
          <t>PISOS P/ GALPÃO ADM 3/10-DESPESAS C/ CONSTRUÇÃO ESCRITORIO ADM  (100,00%);</t>
        </is>
      </c>
      <c r="C3031" s="8" t="n"/>
      <c r="D3031" s="8" t="n">
        <v>1500</v>
      </c>
      <c r="E3031" s="8" t="n">
        <v>101510.1599999999</v>
      </c>
      <c r="F3031" s="213" t="inlineStr">
        <is>
          <t>Construção da Nova Sede</t>
        </is>
      </c>
      <c r="G3031" s="172">
        <f>YEAR(A3031)</f>
        <v/>
      </c>
      <c r="H3031" s="214">
        <f>MONTH(A3031)</f>
        <v/>
      </c>
      <c r="I3031" s="179">
        <f>INDEX(mês[],Consolidado!H3031,2)</f>
        <v/>
      </c>
      <c r="J3031" s="179" t="inlineStr">
        <is>
          <t>ITAU</t>
        </is>
      </c>
      <c r="K3031" s="179" t="inlineStr">
        <is>
          <t>A IDEAL</t>
        </is>
      </c>
    </row>
    <row r="3032" hidden="1" s="180">
      <c r="A3032" s="17" t="n">
        <v>45764</v>
      </c>
      <c r="B3032" s="179" t="inlineStr">
        <is>
          <t>MANUTENÇÃO VEÍCULO FIAT TORO 2/4-MANUTENÇÃO/PEÇAS  VEICULOS (100,00%);</t>
        </is>
      </c>
      <c r="C3032" s="8" t="n"/>
      <c r="D3032" s="8" t="n">
        <v>1050</v>
      </c>
      <c r="E3032" s="8" t="n">
        <v>100460.1599999999</v>
      </c>
      <c r="F3032" s="213" t="inlineStr">
        <is>
          <t>MANUTENÇÃO/PEÇAS  VEICULOS</t>
        </is>
      </c>
      <c r="G3032" s="172">
        <f>YEAR(A3032)</f>
        <v/>
      </c>
      <c r="H3032" s="214">
        <f>MONTH(A3032)</f>
        <v/>
      </c>
      <c r="I3032" s="179">
        <f>INDEX(mês[],Consolidado!H3032,2)</f>
        <v/>
      </c>
      <c r="J3032" s="179" t="inlineStr">
        <is>
          <t>ITAU</t>
        </is>
      </c>
      <c r="K3032" s="179" t="inlineStr">
        <is>
          <t>A IDEAL</t>
        </is>
      </c>
    </row>
    <row r="3033" hidden="1" s="180">
      <c r="A3033" s="17" t="n">
        <v>45764</v>
      </c>
      <c r="B3033" s="179" t="inlineStr">
        <is>
          <t>INFOMIDIA / ALEX COMPUTADOR ADM 2/6-MATERIAIS DE INFORMATICA / COMPUTADOR (100,00%);</t>
        </is>
      </c>
      <c r="C3033" s="8" t="n"/>
      <c r="D3033" s="8" t="n">
        <v>332.22</v>
      </c>
      <c r="E3033" s="8" t="n">
        <v>100127.9399999999</v>
      </c>
      <c r="F3033" s="213" t="inlineStr">
        <is>
          <t>MATERIAIS DE INFORMATICA / COMPUTADOR</t>
        </is>
      </c>
      <c r="G3033" s="172">
        <f>YEAR(A3033)</f>
        <v/>
      </c>
      <c r="H3033" s="214">
        <f>MONTH(A3033)</f>
        <v/>
      </c>
      <c r="I3033" s="179">
        <f>INDEX(mês[],Consolidado!H3033,2)</f>
        <v/>
      </c>
      <c r="J3033" s="179" t="inlineStr">
        <is>
          <t>ITAU</t>
        </is>
      </c>
      <c r="K3033" s="179" t="inlineStr">
        <is>
          <t>A IDEAL</t>
        </is>
      </c>
    </row>
    <row r="3034" hidden="1" s="180">
      <c r="A3034" s="17" t="n">
        <v>45764</v>
      </c>
      <c r="B3034" s="179" t="inlineStr">
        <is>
          <t>MANUTENÇÃO VEÍCULO FIAT TORO (BOMBA INJETORA) 2/4-MANUTENÇÃO/PEÇAS  VEICULOS (100,00%);</t>
        </is>
      </c>
      <c r="C3034" s="8" t="n"/>
      <c r="D3034" s="8" t="n">
        <v>1032.5</v>
      </c>
      <c r="E3034" s="8" t="n">
        <v>99095.43999999989</v>
      </c>
      <c r="F3034" s="213" t="inlineStr">
        <is>
          <t>MANUTENÇÃO/PEÇAS  VEICULOS</t>
        </is>
      </c>
      <c r="G3034" s="172">
        <f>YEAR(A3034)</f>
        <v/>
      </c>
      <c r="H3034" s="214">
        <f>MONTH(A3034)</f>
        <v/>
      </c>
      <c r="I3034" s="179">
        <f>INDEX(mês[],Consolidado!H3034,2)</f>
        <v/>
      </c>
      <c r="J3034" s="179" t="inlineStr">
        <is>
          <t>ITAU</t>
        </is>
      </c>
      <c r="K3034" s="179" t="inlineStr">
        <is>
          <t>A IDEAL</t>
        </is>
      </c>
    </row>
    <row r="3035" hidden="1" s="180">
      <c r="A3035" s="17" t="n">
        <v>45764</v>
      </c>
      <c r="B3035" s="179" t="inlineStr">
        <is>
          <t>ARTE NOVA / PLOTAGEM ÔNIBUS SCANER 2/2-SERVIÇO PLOTAGEM / ADESIVO / PLACAS / CRACHAS  (100,00%);</t>
        </is>
      </c>
      <c r="C3035" s="8" t="n"/>
      <c r="D3035" s="8" t="n">
        <v>2225</v>
      </c>
      <c r="E3035" s="8" t="n">
        <v>96870.43999999989</v>
      </c>
      <c r="F3035" s="213" t="inlineStr">
        <is>
          <t xml:space="preserve">SERVIÇO PLOTAGEM / ADESIVO / PLACAS / CRACHAS </t>
        </is>
      </c>
      <c r="G3035" s="172">
        <f>YEAR(A3035)</f>
        <v/>
      </c>
      <c r="H3035" s="214">
        <f>MONTH(A3035)</f>
        <v/>
      </c>
      <c r="I3035" s="179">
        <f>INDEX(mês[],Consolidado!H3035,2)</f>
        <v/>
      </c>
      <c r="J3035" s="179" t="inlineStr">
        <is>
          <t>ITAU</t>
        </is>
      </c>
      <c r="K3035" s="179" t="inlineStr">
        <is>
          <t>A IDEAL</t>
        </is>
      </c>
    </row>
    <row r="3036" hidden="1" s="180">
      <c r="A3036" s="17" t="n">
        <v>45764</v>
      </c>
      <c r="B3036" s="179" t="inlineStr">
        <is>
          <t>REDE MENDES / 06 PNEUS ÔNIBUS SCANER 02/03-MANUTENÇÃO/PEÇAS  VEICULOS (100,00%);</t>
        </is>
      </c>
      <c r="C3036" s="8" t="n"/>
      <c r="D3036" s="8" t="n">
        <v>1360</v>
      </c>
      <c r="E3036" s="8" t="n">
        <v>95510.43999999989</v>
      </c>
      <c r="F3036" s="213" t="inlineStr">
        <is>
          <t>MANUTENÇÃO/PEÇAS  VEICULOS</t>
        </is>
      </c>
      <c r="G3036" s="172">
        <f>YEAR(A3036)</f>
        <v/>
      </c>
      <c r="H3036" s="214">
        <f>MONTH(A3036)</f>
        <v/>
      </c>
      <c r="I3036" s="179">
        <f>INDEX(mês[],Consolidado!H3036,2)</f>
        <v/>
      </c>
      <c r="J3036" s="179" t="inlineStr">
        <is>
          <t>ITAU</t>
        </is>
      </c>
      <c r="K3036" s="179" t="inlineStr">
        <is>
          <t>A IDEAL</t>
        </is>
      </c>
    </row>
    <row r="3037" hidden="1" s="180">
      <c r="A3037" s="17" t="n">
        <v>45764</v>
      </c>
      <c r="B3037" s="179" t="inlineStr">
        <is>
          <t>UBER-SERVIÇO MOTOBOY / UBER  (100,00%);</t>
        </is>
      </c>
      <c r="C3037" s="8" t="n"/>
      <c r="D3037" s="8" t="n">
        <v>185.64</v>
      </c>
      <c r="E3037" s="8" t="n">
        <v>95324.79999999989</v>
      </c>
      <c r="F3037" s="213" t="inlineStr">
        <is>
          <t xml:space="preserve">SERVIÇO MOTOBOY / UBER </t>
        </is>
      </c>
      <c r="G3037" s="172">
        <f>YEAR(A3037)</f>
        <v/>
      </c>
      <c r="H3037" s="214">
        <f>MONTH(A3037)</f>
        <v/>
      </c>
      <c r="I3037" s="179">
        <f>INDEX(mês[],Consolidado!H3037,2)</f>
        <v/>
      </c>
      <c r="J3037" s="179" t="inlineStr">
        <is>
          <t>ITAU</t>
        </is>
      </c>
      <c r="K3037" s="179" t="inlineStr">
        <is>
          <t>A IDEAL</t>
        </is>
      </c>
    </row>
    <row r="3038" hidden="1" s="180">
      <c r="A3038" s="17" t="n">
        <v>45764</v>
      </c>
      <c r="B3038" s="179" t="inlineStr">
        <is>
          <t>UNIFORMES ADM / OPTION RACING-UNIFORMES (100,00%);</t>
        </is>
      </c>
      <c r="C3038" s="8" t="n"/>
      <c r="D3038" s="8" t="n">
        <v>765</v>
      </c>
      <c r="E3038" s="8" t="n">
        <v>94559.79999999989</v>
      </c>
      <c r="F3038" s="213" t="inlineStr">
        <is>
          <t>UNIFORMES</t>
        </is>
      </c>
      <c r="G3038" s="172">
        <f>YEAR(A3038)</f>
        <v/>
      </c>
      <c r="H3038" s="214">
        <f>MONTH(A3038)</f>
        <v/>
      </c>
      <c r="I3038" s="179">
        <f>INDEX(mês[],Consolidado!H3038,2)</f>
        <v/>
      </c>
      <c r="J3038" s="179" t="inlineStr">
        <is>
          <t>ITAU</t>
        </is>
      </c>
      <c r="K3038" s="179" t="inlineStr">
        <is>
          <t>A IDEAL</t>
        </is>
      </c>
    </row>
    <row r="3039" hidden="1" s="180">
      <c r="A3039" s="17" t="n">
        <v>45764</v>
      </c>
      <c r="B3039" s="179" t="inlineStr">
        <is>
          <t>CENTER PISOS / PISOS CONSTRUÇÃO ADM 1/2-DESPESAS C/ CONSTRUÇÃO ESCRITORIO ADM  (100,00%);</t>
        </is>
      </c>
      <c r="C3039" s="8" t="n"/>
      <c r="D3039" s="8" t="n">
        <v>1316.8</v>
      </c>
      <c r="E3039" s="8" t="n">
        <v>93242.99999999988</v>
      </c>
      <c r="F3039" s="213" t="inlineStr">
        <is>
          <t>Construção da Nova Sede</t>
        </is>
      </c>
      <c r="G3039" s="172">
        <f>YEAR(A3039)</f>
        <v/>
      </c>
      <c r="H3039" s="214">
        <f>MONTH(A3039)</f>
        <v/>
      </c>
      <c r="I3039" s="179">
        <f>INDEX(mês[],Consolidado!H3039,2)</f>
        <v/>
      </c>
      <c r="J3039" s="179" t="inlineStr">
        <is>
          <t>ITAU</t>
        </is>
      </c>
      <c r="K3039" s="179" t="inlineStr">
        <is>
          <t>A IDEAL</t>
        </is>
      </c>
    </row>
    <row r="3040" hidden="1" s="180">
      <c r="A3040" s="17" t="n">
        <v>45764</v>
      </c>
      <c r="B3040" s="179" t="inlineStr">
        <is>
          <t>STARLINK-INTERNET OBRAS  (100,00%);</t>
        </is>
      </c>
      <c r="C3040" s="8" t="n"/>
      <c r="D3040" s="8" t="n">
        <v>240</v>
      </c>
      <c r="E3040" s="8" t="n">
        <v>93002.99999999988</v>
      </c>
      <c r="F3040" s="213" t="inlineStr">
        <is>
          <t xml:space="preserve">INTERNET OBRAS </t>
        </is>
      </c>
      <c r="G3040" s="172">
        <f>YEAR(A3040)</f>
        <v/>
      </c>
      <c r="H3040" s="214">
        <f>MONTH(A3040)</f>
        <v/>
      </c>
      <c r="I3040" s="179">
        <f>INDEX(mês[],Consolidado!H3040,2)</f>
        <v/>
      </c>
      <c r="J3040" s="179" t="inlineStr">
        <is>
          <t>ITAU</t>
        </is>
      </c>
      <c r="K3040" s="179" t="inlineStr">
        <is>
          <t>A IDEAL</t>
        </is>
      </c>
    </row>
    <row r="3041" hidden="1" s="180">
      <c r="A3041" s="17" t="n">
        <v>45764</v>
      </c>
      <c r="B3041" s="179" t="inlineStr">
        <is>
          <t>STARLINK-INTERNET OBRAS  (100,00%);</t>
        </is>
      </c>
      <c r="C3041" s="8" t="n"/>
      <c r="D3041" s="8" t="n">
        <v>235.52</v>
      </c>
      <c r="E3041" s="8" t="n">
        <v>92767.47999999988</v>
      </c>
      <c r="F3041" s="213" t="inlineStr">
        <is>
          <t xml:space="preserve">INTERNET OBRAS </t>
        </is>
      </c>
      <c r="G3041" s="172">
        <f>YEAR(A3041)</f>
        <v/>
      </c>
      <c r="H3041" s="214">
        <f>MONTH(A3041)</f>
        <v/>
      </c>
      <c r="I3041" s="179">
        <f>INDEX(mês[],Consolidado!H3041,2)</f>
        <v/>
      </c>
      <c r="J3041" s="179" t="inlineStr">
        <is>
          <t>ITAU</t>
        </is>
      </c>
      <c r="K3041" s="179" t="inlineStr">
        <is>
          <t>A IDEAL</t>
        </is>
      </c>
    </row>
    <row r="3042" hidden="1" s="180">
      <c r="A3042" s="17" t="n">
        <v>45764</v>
      </c>
      <c r="B3042" s="179" t="inlineStr">
        <is>
          <t>AUTENTIQUE.COM-SISTEMA / SERVIDOR  (100,00%);</t>
        </is>
      </c>
      <c r="C3042" s="8" t="n"/>
      <c r="D3042" s="8" t="n">
        <v>99</v>
      </c>
      <c r="E3042" s="8" t="n">
        <v>92668.47999999988</v>
      </c>
      <c r="F3042" s="213" t="inlineStr">
        <is>
          <t xml:space="preserve">SISTEMA / SERVIDOR </t>
        </is>
      </c>
      <c r="G3042" s="172">
        <f>YEAR(A3042)</f>
        <v/>
      </c>
      <c r="H3042" s="214">
        <f>MONTH(A3042)</f>
        <v/>
      </c>
      <c r="I3042" s="179">
        <f>INDEX(mês[],Consolidado!H3042,2)</f>
        <v/>
      </c>
      <c r="J3042" s="179" t="inlineStr">
        <is>
          <t>ITAU</t>
        </is>
      </c>
      <c r="K3042" s="179" t="inlineStr">
        <is>
          <t>A IDEAL</t>
        </is>
      </c>
    </row>
    <row r="3043" hidden="1" s="180">
      <c r="A3043" s="17" t="n">
        <v>45764</v>
      </c>
      <c r="B3043" s="179" t="inlineStr">
        <is>
          <t>UNIFORMES ADM / OPTION RACING-UNIFORMES (100,00%);</t>
        </is>
      </c>
      <c r="C3043" s="8" t="n"/>
      <c r="D3043" s="8" t="n">
        <v>450</v>
      </c>
      <c r="E3043" s="8" t="n">
        <v>92218.47999999988</v>
      </c>
      <c r="F3043" s="213" t="inlineStr">
        <is>
          <t>UNIFORMES</t>
        </is>
      </c>
      <c r="G3043" s="172">
        <f>YEAR(A3043)</f>
        <v/>
      </c>
      <c r="H3043" s="214">
        <f>MONTH(A3043)</f>
        <v/>
      </c>
      <c r="I3043" s="179">
        <f>INDEX(mês[],Consolidado!H3043,2)</f>
        <v/>
      </c>
      <c r="J3043" s="179" t="inlineStr">
        <is>
          <t>ITAU</t>
        </is>
      </c>
      <c r="K3043" s="179" t="inlineStr">
        <is>
          <t>A IDEAL</t>
        </is>
      </c>
    </row>
    <row r="3044" hidden="1" s="180">
      <c r="A3044" s="17" t="n">
        <v>45764</v>
      </c>
      <c r="B3044" s="179" t="inlineStr">
        <is>
          <t>CCARTUCHO / ADM IMPRESSORA-MATERIAIS DE INFORMATICA / COMPUTADOR (100,00%);</t>
        </is>
      </c>
      <c r="C3044" s="8" t="n"/>
      <c r="D3044" s="8" t="n">
        <v>793</v>
      </c>
      <c r="E3044" s="8" t="n">
        <v>91425.47999999988</v>
      </c>
      <c r="F3044" s="213" t="inlineStr">
        <is>
          <t>MATERIAIS DE INFORMATICA / COMPUTADOR</t>
        </is>
      </c>
      <c r="G3044" s="172">
        <f>YEAR(A3044)</f>
        <v/>
      </c>
      <c r="H3044" s="214">
        <f>MONTH(A3044)</f>
        <v/>
      </c>
      <c r="I3044" s="179">
        <f>INDEX(mês[],Consolidado!H3044,2)</f>
        <v/>
      </c>
      <c r="J3044" s="179" t="inlineStr">
        <is>
          <t>ITAU</t>
        </is>
      </c>
      <c r="K3044" s="179" t="inlineStr">
        <is>
          <t>A IDEAL</t>
        </is>
      </c>
    </row>
    <row r="3045" hidden="1" s="180">
      <c r="A3045" s="17" t="n">
        <v>45764</v>
      </c>
      <c r="B3045" s="179" t="inlineStr">
        <is>
          <t>COMPUTADOR / ADM KARITA 1/6-MATERIAIS DE INFORMATICA / COMPUTADOR (100,00%);</t>
        </is>
      </c>
      <c r="C3045" s="8" t="n"/>
      <c r="D3045" s="8" t="n">
        <v>331.38</v>
      </c>
      <c r="E3045" s="8" t="n">
        <v>91094.09999999987</v>
      </c>
      <c r="F3045" s="213" t="inlineStr">
        <is>
          <t>MATERIAIS DE INFORMATICA / COMPUTADOR</t>
        </is>
      </c>
      <c r="G3045" s="172">
        <f>YEAR(A3045)</f>
        <v/>
      </c>
      <c r="H3045" s="214">
        <f>MONTH(A3045)</f>
        <v/>
      </c>
      <c r="I3045" s="179">
        <f>INDEX(mês[],Consolidado!H3045,2)</f>
        <v/>
      </c>
      <c r="J3045" s="179" t="inlineStr">
        <is>
          <t>ITAU</t>
        </is>
      </c>
      <c r="K3045" s="179" t="inlineStr">
        <is>
          <t>A IDEAL</t>
        </is>
      </c>
    </row>
    <row r="3046" hidden="1" s="180">
      <c r="A3046" s="17" t="n">
        <v>45764</v>
      </c>
      <c r="B3046" s="179" t="inlineStr">
        <is>
          <t>REFORMULAÇÃO SITE A IDEAL PARTNER GOOGLE 1/10-SISTEMA / SERVIDOR  (100,00%);</t>
        </is>
      </c>
      <c r="C3046" s="8" t="n"/>
      <c r="D3046" s="8" t="n">
        <v>250</v>
      </c>
      <c r="E3046" s="8" t="n">
        <v>90844.09999999987</v>
      </c>
      <c r="F3046" s="213" t="inlineStr">
        <is>
          <t xml:space="preserve">SISTEMA / SERVIDOR </t>
        </is>
      </c>
      <c r="G3046" s="172">
        <f>YEAR(A3046)</f>
        <v/>
      </c>
      <c r="H3046" s="214">
        <f>MONTH(A3046)</f>
        <v/>
      </c>
      <c r="I3046" s="179">
        <f>INDEX(mês[],Consolidado!H3046,2)</f>
        <v/>
      </c>
      <c r="J3046" s="179" t="inlineStr">
        <is>
          <t>ITAU</t>
        </is>
      </c>
      <c r="K3046" s="179" t="inlineStr">
        <is>
          <t>A IDEAL</t>
        </is>
      </c>
    </row>
    <row r="3047" hidden="1" s="180">
      <c r="A3047" s="17" t="n">
        <v>45764</v>
      </c>
      <c r="B3047" s="179" t="inlineStr">
        <is>
          <t>UNIFORMES-UNIFORMES (100,00%);</t>
        </is>
      </c>
      <c r="C3047" s="8" t="n"/>
      <c r="D3047" s="8" t="n">
        <v>3233.01</v>
      </c>
      <c r="E3047" s="8" t="n">
        <v>87611.08999999988</v>
      </c>
      <c r="F3047" s="213" t="inlineStr">
        <is>
          <t>UNIFORMES</t>
        </is>
      </c>
      <c r="G3047" s="172">
        <f>YEAR(A3047)</f>
        <v/>
      </c>
      <c r="H3047" s="214">
        <f>MONTH(A3047)</f>
        <v/>
      </c>
      <c r="I3047" s="179">
        <f>INDEX(mês[],Consolidado!H3047,2)</f>
        <v/>
      </c>
      <c r="J3047" s="179" t="inlineStr">
        <is>
          <t>ITAU</t>
        </is>
      </c>
      <c r="K3047" s="179" t="inlineStr">
        <is>
          <t>A IDEAL</t>
        </is>
      </c>
    </row>
    <row r="3048" hidden="1" s="180">
      <c r="A3048" s="17" t="n">
        <v>45764</v>
      </c>
      <c r="B3048" s="179" t="inlineStr">
        <is>
          <t>UNIFORMES-UNIFORMES (100,00%);</t>
        </is>
      </c>
      <c r="C3048" s="8" t="n"/>
      <c r="D3048" s="8" t="n">
        <v>2805.9</v>
      </c>
      <c r="E3048" s="8" t="n">
        <v>84805.18999999989</v>
      </c>
      <c r="F3048" s="213" t="inlineStr">
        <is>
          <t>UNIFORMES</t>
        </is>
      </c>
      <c r="G3048" s="172">
        <f>YEAR(A3048)</f>
        <v/>
      </c>
      <c r="H3048" s="214">
        <f>MONTH(A3048)</f>
        <v/>
      </c>
      <c r="I3048" s="179">
        <f>INDEX(mês[],Consolidado!H3048,2)</f>
        <v/>
      </c>
      <c r="J3048" s="179" t="inlineStr">
        <is>
          <t>ITAU</t>
        </is>
      </c>
      <c r="K3048" s="179" t="inlineStr">
        <is>
          <t>A IDEAL</t>
        </is>
      </c>
    </row>
    <row r="3049" hidden="1" s="180">
      <c r="A3049" s="17" t="n">
        <v>45764</v>
      </c>
      <c r="B3049" s="179" t="inlineStr">
        <is>
          <t>UNIFORMES-UNIFORMES (100,00%);</t>
        </is>
      </c>
      <c r="C3049" s="8" t="n"/>
      <c r="D3049" s="8" t="n">
        <v>3977.52</v>
      </c>
      <c r="E3049" s="8" t="n">
        <v>80827.66999999988</v>
      </c>
      <c r="F3049" s="213" t="inlineStr">
        <is>
          <t>UNIFORMES</t>
        </is>
      </c>
      <c r="G3049" s="172">
        <f>YEAR(A3049)</f>
        <v/>
      </c>
      <c r="H3049" s="214">
        <f>MONTH(A3049)</f>
        <v/>
      </c>
      <c r="I3049" s="179">
        <f>INDEX(mês[],Consolidado!H3049,2)</f>
        <v/>
      </c>
      <c r="J3049" s="179" t="inlineStr">
        <is>
          <t>ITAU</t>
        </is>
      </c>
      <c r="K3049" s="179" t="inlineStr">
        <is>
          <t>A IDEAL</t>
        </is>
      </c>
    </row>
    <row r="3050" hidden="1" s="180">
      <c r="A3050" s="17" t="n">
        <v>45764</v>
      </c>
      <c r="B3050" s="179" t="inlineStr">
        <is>
          <t>MAT. CONSUMO - FILTRO DISCO DN1-MATERIAIS DE CONSUMO EM OBRAS  (100,00%);</t>
        </is>
      </c>
      <c r="C3050" s="8" t="n"/>
      <c r="D3050" s="8" t="n">
        <v>110</v>
      </c>
      <c r="E3050" s="8" t="n">
        <v>80717.66999999988</v>
      </c>
      <c r="F3050" s="213" t="inlineStr">
        <is>
          <t xml:space="preserve">MATERIAIS DE CONSUMO EM OBRAS </t>
        </is>
      </c>
      <c r="G3050" s="172">
        <f>YEAR(A3050)</f>
        <v/>
      </c>
      <c r="H3050" s="214">
        <f>MONTH(A3050)</f>
        <v/>
      </c>
      <c r="I3050" s="179">
        <f>INDEX(mês[],Consolidado!H3050,2)</f>
        <v/>
      </c>
      <c r="J3050" s="179" t="inlineStr">
        <is>
          <t>ITAU</t>
        </is>
      </c>
      <c r="K3050" s="179" t="inlineStr">
        <is>
          <t>A IDEAL</t>
        </is>
      </c>
    </row>
    <row r="3051" hidden="1" s="180">
      <c r="A3051" s="17" t="n">
        <v>45764</v>
      </c>
      <c r="B3051" s="179" t="inlineStr">
        <is>
          <t>TRANSFERÊNCIA ENTRE BANCOS ITAÚ X CEF-Transferência entre Bancos (100,00%);</t>
        </is>
      </c>
      <c r="C3051" s="8" t="n"/>
      <c r="D3051" s="8" t="n">
        <v>15000</v>
      </c>
      <c r="E3051" s="8" t="n">
        <v>65717.66999999988</v>
      </c>
      <c r="F3051" s="213" t="inlineStr">
        <is>
          <t>Transferência Emitida</t>
        </is>
      </c>
      <c r="G3051" s="172">
        <f>YEAR(A3051)</f>
        <v/>
      </c>
      <c r="H3051" s="214">
        <f>MONTH(A3051)</f>
        <v/>
      </c>
      <c r="I3051" s="179">
        <f>INDEX(mês[],Consolidado!H3051,2)</f>
        <v/>
      </c>
      <c r="J3051" s="179" t="inlineStr">
        <is>
          <t>ITAU</t>
        </is>
      </c>
      <c r="K3051" s="179" t="inlineStr">
        <is>
          <t>A IDEAL</t>
        </is>
      </c>
    </row>
    <row r="3052" hidden="1" s="180">
      <c r="A3052" s="17" t="n">
        <v>45764</v>
      </c>
      <c r="B3052" s="179" t="inlineStr">
        <is>
          <t>DESPESA VIAGEM - REFEIÇÃO CARLOS DE JESUS SANTANA-REFEIÇÕES COLABORADORES (100,00%);</t>
        </is>
      </c>
      <c r="C3052" s="8" t="n"/>
      <c r="D3052" s="8" t="n">
        <v>120</v>
      </c>
      <c r="E3052" s="8" t="n">
        <v>65597.66999999988</v>
      </c>
      <c r="F3052" s="213" t="inlineStr">
        <is>
          <t>REFEIÇÕES COLABORADORES</t>
        </is>
      </c>
      <c r="G3052" s="172">
        <f>YEAR(A3052)</f>
        <v/>
      </c>
      <c r="H3052" s="214">
        <f>MONTH(A3052)</f>
        <v/>
      </c>
      <c r="I3052" s="179">
        <f>INDEX(mês[],Consolidado!H3052,2)</f>
        <v/>
      </c>
      <c r="J3052" s="179" t="inlineStr">
        <is>
          <t>ITAU</t>
        </is>
      </c>
      <c r="K3052" s="179" t="inlineStr">
        <is>
          <t>A IDEAL</t>
        </is>
      </c>
    </row>
    <row r="3053" hidden="1" s="180">
      <c r="A3053" s="17" t="n">
        <v>45764</v>
      </c>
      <c r="B3053" s="179" t="inlineStr">
        <is>
          <t>DESPESA ÔNIBUS SCANER-MANUTENÇÃO/PEÇAS  VEICULOS (100,00%);</t>
        </is>
      </c>
      <c r="C3053" s="8" t="n"/>
      <c r="D3053" s="8" t="n">
        <v>550</v>
      </c>
      <c r="E3053" s="8" t="n">
        <v>65047.66999999988</v>
      </c>
      <c r="F3053" s="213" t="inlineStr">
        <is>
          <t>MANUTENÇÃO/PEÇAS  VEICULOS</t>
        </is>
      </c>
      <c r="G3053" s="172">
        <f>YEAR(A3053)</f>
        <v/>
      </c>
      <c r="H3053" s="214">
        <f>MONTH(A3053)</f>
        <v/>
      </c>
      <c r="I3053" s="179">
        <f>INDEX(mês[],Consolidado!H3053,2)</f>
        <v/>
      </c>
      <c r="J3053" s="179" t="inlineStr">
        <is>
          <t>ITAU</t>
        </is>
      </c>
      <c r="K3053" s="179" t="inlineStr">
        <is>
          <t>A IDEAL</t>
        </is>
      </c>
    </row>
    <row r="3054" hidden="1" s="180">
      <c r="A3054" s="17" t="n">
        <v>45764</v>
      </c>
      <c r="B3054" s="179" t="inlineStr">
        <is>
          <t>LOCAÇÃO CACAMBA-LOCAÇAO CAÇAMBA P/ RESIDUOS  (100,00%);</t>
        </is>
      </c>
      <c r="C3054" s="8" t="n"/>
      <c r="D3054" s="8" t="n">
        <v>4196.14</v>
      </c>
      <c r="E3054" s="8" t="n">
        <v>60851.52999999988</v>
      </c>
      <c r="F3054" s="213" t="inlineStr">
        <is>
          <t xml:space="preserve">LOCAÇAO CAÇAMBA P/ RESIDUOS </t>
        </is>
      </c>
      <c r="G3054" s="172">
        <f>YEAR(A3054)</f>
        <v/>
      </c>
      <c r="H3054" s="214">
        <f>MONTH(A3054)</f>
        <v/>
      </c>
      <c r="I3054" s="179">
        <f>INDEX(mês[],Consolidado!H3054,2)</f>
        <v/>
      </c>
      <c r="J3054" s="179" t="inlineStr">
        <is>
          <t>ITAU</t>
        </is>
      </c>
      <c r="K3054" s="179" t="inlineStr">
        <is>
          <t>A IDEAL</t>
        </is>
      </c>
    </row>
    <row r="3055" hidden="1" s="180">
      <c r="A3055" s="17" t="n">
        <v>45764</v>
      </c>
      <c r="B3055" s="179" t="inlineStr">
        <is>
          <t>BONIFICAÇAO NF-BONIFICAÇOES (100,00%);</t>
        </is>
      </c>
      <c r="C3055" s="8" t="n"/>
      <c r="D3055" s="8" t="n">
        <v>1000</v>
      </c>
      <c r="E3055" s="8" t="n">
        <v>59851.52999999988</v>
      </c>
      <c r="F3055" s="213" t="inlineStr">
        <is>
          <t>BONIFICAÇOES</t>
        </is>
      </c>
      <c r="G3055" s="172">
        <f>YEAR(A3055)</f>
        <v/>
      </c>
      <c r="H3055" s="214">
        <f>MONTH(A3055)</f>
        <v/>
      </c>
      <c r="I3055" s="179">
        <f>INDEX(mês[],Consolidado!H3055,2)</f>
        <v/>
      </c>
      <c r="J3055" s="179" t="inlineStr">
        <is>
          <t>ITAU</t>
        </is>
      </c>
      <c r="K3055" s="179" t="inlineStr">
        <is>
          <t>A IDEAL</t>
        </is>
      </c>
    </row>
    <row r="3056" hidden="1" s="180">
      <c r="A3056" s="17" t="n">
        <v>45764</v>
      </c>
      <c r="B3056" s="179" t="inlineStr">
        <is>
          <t>REVISÃO ÔNIBUS EFFA-MANUTENÇÃO/PEÇAS  VEICULOS (100,00%);</t>
        </is>
      </c>
      <c r="C3056" s="8" t="n"/>
      <c r="D3056" s="8" t="n">
        <v>700</v>
      </c>
      <c r="E3056" s="8" t="n">
        <v>59151.52999999988</v>
      </c>
      <c r="F3056" s="213" t="inlineStr">
        <is>
          <t>MANUTENÇÃO/PEÇAS  VEICULOS</t>
        </is>
      </c>
      <c r="G3056" s="172">
        <f>YEAR(A3056)</f>
        <v/>
      </c>
      <c r="H3056" s="214">
        <f>MONTH(A3056)</f>
        <v/>
      </c>
      <c r="I3056" s="179">
        <f>INDEX(mês[],Consolidado!H3056,2)</f>
        <v/>
      </c>
      <c r="J3056" s="179" t="inlineStr">
        <is>
          <t>ITAU</t>
        </is>
      </c>
      <c r="K3056" s="179" t="inlineStr">
        <is>
          <t>A IDEAL</t>
        </is>
      </c>
    </row>
    <row r="3057" hidden="1" s="180">
      <c r="A3057" s="17" t="n">
        <v>45764</v>
      </c>
      <c r="B3057" s="179" t="inlineStr">
        <is>
          <t>VALE ALIMENTAÇÃO NIQUELANDIA REF. 03/2025-REFEIÇÕES COLABORADORES (100,00%);</t>
        </is>
      </c>
      <c r="C3057" s="8" t="n"/>
      <c r="D3057" s="8" t="n">
        <v>332.32</v>
      </c>
      <c r="E3057" s="8" t="n">
        <v>58819.20999999988</v>
      </c>
      <c r="F3057" s="213" t="inlineStr">
        <is>
          <t>REFEIÇÕES COLABORADORES</t>
        </is>
      </c>
      <c r="G3057" s="172">
        <f>YEAR(A3057)</f>
        <v/>
      </c>
      <c r="H3057" s="214">
        <f>MONTH(A3057)</f>
        <v/>
      </c>
      <c r="I3057" s="179">
        <f>INDEX(mês[],Consolidado!H3057,2)</f>
        <v/>
      </c>
      <c r="J3057" s="179" t="inlineStr">
        <is>
          <t>ITAU</t>
        </is>
      </c>
      <c r="K3057" s="179" t="inlineStr">
        <is>
          <t>A IDEAL</t>
        </is>
      </c>
    </row>
    <row r="3058" hidden="1" s="180">
      <c r="A3058" s="17" t="n">
        <v>45769</v>
      </c>
      <c r="B3058" s="179" t="inlineStr">
        <is>
          <t>MANUT. COMPRESSOR ELÉTRICO JA 37 parcela restante-MANUTENÇÃO/PEÇAS MAQUINAS E EQUIPAMENTOS (100,00%);</t>
        </is>
      </c>
      <c r="C3058" s="8" t="n"/>
      <c r="D3058" s="8" t="n">
        <v>9065</v>
      </c>
      <c r="E3058" s="8" t="n">
        <v>49754.20999999988</v>
      </c>
      <c r="F3058" s="213" t="inlineStr">
        <is>
          <t>MANUTENÇÃO/PEÇAS MAQUINAS E EQUIPAMENTOS</t>
        </is>
      </c>
      <c r="G3058" s="172">
        <f>YEAR(A3058)</f>
        <v/>
      </c>
      <c r="H3058" s="214">
        <f>MONTH(A3058)</f>
        <v/>
      </c>
      <c r="I3058" s="179">
        <f>INDEX(mês[],Consolidado!H3058,2)</f>
        <v/>
      </c>
      <c r="J3058" s="179" t="inlineStr">
        <is>
          <t>ITAU</t>
        </is>
      </c>
      <c r="K3058" s="179" t="inlineStr">
        <is>
          <t>A IDEAL</t>
        </is>
      </c>
    </row>
    <row r="3059" hidden="1" s="180">
      <c r="A3059" s="17" t="n">
        <v>45769</v>
      </c>
      <c r="B3059" s="179" t="inlineStr">
        <is>
          <t>HONORARIOS ADVOCATICIOS REF. 03/2025-HONORARIOS ADVOCATICIOS  (100,00%);</t>
        </is>
      </c>
      <c r="C3059" s="8" t="n"/>
      <c r="D3059" s="8" t="n">
        <v>2940</v>
      </c>
      <c r="E3059" s="8" t="n">
        <v>46814.20999999988</v>
      </c>
      <c r="F3059" s="213" t="inlineStr">
        <is>
          <t>HONORÁRIOS ADVOCATÍCIOS</t>
        </is>
      </c>
      <c r="G3059" s="172">
        <f>YEAR(A3059)</f>
        <v/>
      </c>
      <c r="H3059" s="214">
        <f>MONTH(A3059)</f>
        <v/>
      </c>
      <c r="I3059" s="179">
        <f>INDEX(mês[],Consolidado!H3059,2)</f>
        <v/>
      </c>
      <c r="J3059" s="179" t="inlineStr">
        <is>
          <t>ITAU</t>
        </is>
      </c>
      <c r="K3059" s="179" t="inlineStr">
        <is>
          <t>A IDEAL</t>
        </is>
      </c>
    </row>
    <row r="3060" hidden="1" s="180">
      <c r="A3060" s="17" t="n">
        <v>45769</v>
      </c>
      <c r="B3060" s="179" t="inlineStr">
        <is>
          <t>AV. LENCOIS, 5 REF. 20.04 A 20.05-ALUGUEL ALOJAMENTO  (100,00%);</t>
        </is>
      </c>
      <c r="C3060" s="8" t="n"/>
      <c r="D3060" s="8" t="n">
        <v>1500</v>
      </c>
      <c r="E3060" s="8" t="n">
        <v>45314.20999999988</v>
      </c>
      <c r="F3060" s="213" t="inlineStr">
        <is>
          <t xml:space="preserve">ALUGUEL ALOJAMENTO </t>
        </is>
      </c>
      <c r="G3060" s="172">
        <f>YEAR(A3060)</f>
        <v/>
      </c>
      <c r="H3060" s="214">
        <f>MONTH(A3060)</f>
        <v/>
      </c>
      <c r="I3060" s="179">
        <f>INDEX(mês[],Consolidado!H3060,2)</f>
        <v/>
      </c>
      <c r="J3060" s="179" t="inlineStr">
        <is>
          <t>ITAU</t>
        </is>
      </c>
      <c r="K3060" s="179" t="inlineStr">
        <is>
          <t>A IDEAL</t>
        </is>
      </c>
    </row>
    <row r="3061" hidden="1" s="180">
      <c r="A3061" s="17" t="n">
        <v>45769</v>
      </c>
      <c r="B3061" s="179" t="inlineStr">
        <is>
          <t>DR BRUNNA ADVOGADA ADM MES 04-2025-HONORARIOS ADVOCATICIOS  (100,00%);</t>
        </is>
      </c>
      <c r="C3061" s="8" t="n"/>
      <c r="D3061" s="8" t="n">
        <v>3000</v>
      </c>
      <c r="E3061" s="8" t="n">
        <v>42314.20999999988</v>
      </c>
      <c r="F3061" s="213" t="inlineStr">
        <is>
          <t>HONORÁRIOS ADVOCATÍCIOS</t>
        </is>
      </c>
      <c r="G3061" s="172">
        <f>YEAR(A3061)</f>
        <v/>
      </c>
      <c r="H3061" s="214">
        <f>MONTH(A3061)</f>
        <v/>
      </c>
      <c r="I3061" s="179">
        <f>INDEX(mês[],Consolidado!H3061,2)</f>
        <v/>
      </c>
      <c r="J3061" s="179" t="inlineStr">
        <is>
          <t>ITAU</t>
        </is>
      </c>
      <c r="K3061" s="179" t="inlineStr">
        <is>
          <t>A IDEAL</t>
        </is>
      </c>
    </row>
    <row r="3062" hidden="1" s="180">
      <c r="A3062" s="17" t="n">
        <v>45769</v>
      </c>
      <c r="B3062" s="179" t="inlineStr">
        <is>
          <t>NEWTON ALVES VIEIRA-FGTS FUNCIONARIOS  (100,00%);</t>
        </is>
      </c>
      <c r="C3062" s="8" t="n"/>
      <c r="D3062" s="8" t="n">
        <v>146.61</v>
      </c>
      <c r="E3062" s="8" t="n">
        <v>42167.59999999988</v>
      </c>
      <c r="F3062" s="213" t="inlineStr">
        <is>
          <t xml:space="preserve">FGTS FUNCIONARIOS </t>
        </is>
      </c>
      <c r="G3062" s="172">
        <f>YEAR(A3062)</f>
        <v/>
      </c>
      <c r="H3062" s="214">
        <f>MONTH(A3062)</f>
        <v/>
      </c>
      <c r="I3062" s="179">
        <f>INDEX(mês[],Consolidado!H3062,2)</f>
        <v/>
      </c>
      <c r="J3062" s="179" t="inlineStr">
        <is>
          <t>ITAU</t>
        </is>
      </c>
      <c r="K3062" s="179" t="inlineStr">
        <is>
          <t>A IDEAL</t>
        </is>
      </c>
    </row>
    <row r="3063" hidden="1" s="180">
      <c r="A3063" s="17" t="n">
        <v>45769</v>
      </c>
      <c r="B3063" s="179" t="inlineStr">
        <is>
          <t>NEWTON ALVES VIEIRA-FGTS FUNCIONARIOS  (100,00%);</t>
        </is>
      </c>
      <c r="C3063" s="8" t="n"/>
      <c r="D3063" s="8" t="n">
        <v>115.21</v>
      </c>
      <c r="E3063" s="8" t="n">
        <v>42052.38999999988</v>
      </c>
      <c r="F3063" s="213" t="inlineStr">
        <is>
          <t xml:space="preserve">FGTS FUNCIONARIOS </t>
        </is>
      </c>
      <c r="G3063" s="172">
        <f>YEAR(A3063)</f>
        <v/>
      </c>
      <c r="H3063" s="214">
        <f>MONTH(A3063)</f>
        <v/>
      </c>
      <c r="I3063" s="179">
        <f>INDEX(mês[],Consolidado!H3063,2)</f>
        <v/>
      </c>
      <c r="J3063" s="179" t="inlineStr">
        <is>
          <t>ITAU</t>
        </is>
      </c>
      <c r="K3063" s="179" t="inlineStr">
        <is>
          <t>A IDEAL</t>
        </is>
      </c>
    </row>
    <row r="3064" hidden="1" s="180">
      <c r="A3064" s="17" t="n">
        <v>45769</v>
      </c>
      <c r="B3064" s="179" t="inlineStr">
        <is>
          <t>NEWTON ALVES VIEIRA-FGTS FUNCIONARIOS  (100,00%);</t>
        </is>
      </c>
      <c r="C3064" s="8" t="n"/>
      <c r="D3064" s="8" t="n">
        <v>113.55</v>
      </c>
      <c r="E3064" s="8" t="n">
        <v>41938.83999999988</v>
      </c>
      <c r="F3064" s="213" t="inlineStr">
        <is>
          <t xml:space="preserve">FGTS FUNCIONARIOS </t>
        </is>
      </c>
      <c r="G3064" s="172">
        <f>YEAR(A3064)</f>
        <v/>
      </c>
      <c r="H3064" s="214">
        <f>MONTH(A3064)</f>
        <v/>
      </c>
      <c r="I3064" s="179">
        <f>INDEX(mês[],Consolidado!H3064,2)</f>
        <v/>
      </c>
      <c r="J3064" s="179" t="inlineStr">
        <is>
          <t>ITAU</t>
        </is>
      </c>
      <c r="K3064" s="179" t="inlineStr">
        <is>
          <t>A IDEAL</t>
        </is>
      </c>
    </row>
    <row r="3065" hidden="1" s="180">
      <c r="A3065" s="17" t="n">
        <v>45769</v>
      </c>
      <c r="B3065" s="179" t="inlineStr">
        <is>
          <t>PEDRO DE MOURA BEZERRA - PIX 290.944.881-91-LAVANDERIA (100,00%);</t>
        </is>
      </c>
      <c r="C3065" s="8" t="n"/>
      <c r="D3065" s="8" t="n">
        <v>168</v>
      </c>
      <c r="E3065" s="8" t="n">
        <v>41770.83999999988</v>
      </c>
      <c r="F3065" s="213" t="inlineStr">
        <is>
          <t>LAVANDERIA</t>
        </is>
      </c>
      <c r="G3065" s="172">
        <f>YEAR(A3065)</f>
        <v/>
      </c>
      <c r="H3065" s="214">
        <f>MONTH(A3065)</f>
        <v/>
      </c>
      <c r="I3065" s="179">
        <f>INDEX(mês[],Consolidado!H3065,2)</f>
        <v/>
      </c>
      <c r="J3065" s="179" t="inlineStr">
        <is>
          <t>ITAU</t>
        </is>
      </c>
      <c r="K3065" s="179" t="inlineStr">
        <is>
          <t>A IDEAL</t>
        </is>
      </c>
    </row>
    <row r="3066" hidden="1" s="180">
      <c r="A3066" s="17" t="n">
        <v>45769</v>
      </c>
      <c r="B3066" s="179" t="inlineStr">
        <is>
          <t>MÓVEIS ESCRITORIO TRINDADE - KIT 04 LIXEIRA PRIME-MATERIAS DE ESCRITORIO (100,00%);</t>
        </is>
      </c>
      <c r="C3066" s="8" t="n"/>
      <c r="D3066" s="8" t="n">
        <v>690.12</v>
      </c>
      <c r="E3066" s="8" t="n">
        <v>41080.71999999988</v>
      </c>
      <c r="F3066" s="213" t="inlineStr">
        <is>
          <t xml:space="preserve">MATERIAS DE ESCRITORIO / PAPELARIA </t>
        </is>
      </c>
      <c r="G3066" s="172">
        <f>YEAR(A3066)</f>
        <v/>
      </c>
      <c r="H3066" s="214">
        <f>MONTH(A3066)</f>
        <v/>
      </c>
      <c r="I3066" s="179">
        <f>INDEX(mês[],Consolidado!H3066,2)</f>
        <v/>
      </c>
      <c r="J3066" s="179" t="inlineStr">
        <is>
          <t>ITAU</t>
        </is>
      </c>
      <c r="K3066" s="179" t="inlineStr">
        <is>
          <t>A IDEAL</t>
        </is>
      </c>
    </row>
    <row r="3067" hidden="1" s="180">
      <c r="A3067" s="17" t="n">
        <v>45769</v>
      </c>
      <c r="B3067" s="179" t="inlineStr">
        <is>
          <t>ALIMENTAÇÃO ADM-ALIMENTAÇÃO ADM (100,00%);</t>
        </is>
      </c>
      <c r="C3067" s="8" t="n"/>
      <c r="D3067" s="8" t="n">
        <v>128</v>
      </c>
      <c r="E3067" s="8" t="n">
        <v>40952.71999999988</v>
      </c>
      <c r="F3067" s="213" t="inlineStr">
        <is>
          <t>ALIMENTAÇÃO ADM</t>
        </is>
      </c>
      <c r="G3067" s="172">
        <f>YEAR(A3067)</f>
        <v/>
      </c>
      <c r="H3067" s="214">
        <f>MONTH(A3067)</f>
        <v/>
      </c>
      <c r="I3067" s="179">
        <f>INDEX(mês[],Consolidado!H3067,2)</f>
        <v/>
      </c>
      <c r="J3067" s="179" t="inlineStr">
        <is>
          <t>ITAU</t>
        </is>
      </c>
      <c r="K3067" s="179" t="inlineStr">
        <is>
          <t>A IDEAL</t>
        </is>
      </c>
    </row>
    <row r="3068" hidden="1" s="180">
      <c r="A3068" s="17" t="n">
        <v>45769</v>
      </c>
      <c r="B3068" s="179" t="inlineStr">
        <is>
          <t>DESPESA DE VIAGEM REF. SEMANA 22/04 A 25/04-REFEIÇÕES COLABORADORES (48,28%)</t>
        </is>
      </c>
      <c r="C3068" s="8" t="n"/>
      <c r="D3068" s="8" t="n">
        <v>840.0700000000001</v>
      </c>
      <c r="E3068" s="8" t="n">
        <v>40112.64999999988</v>
      </c>
      <c r="F3068" s="213" t="inlineStr">
        <is>
          <t>REFEIÇÕES COLABORADORES</t>
        </is>
      </c>
      <c r="G3068" s="172">
        <f>YEAR(A3068)</f>
        <v/>
      </c>
      <c r="H3068" s="214">
        <f>MONTH(A3068)</f>
        <v/>
      </c>
      <c r="I3068" s="179">
        <f>INDEX(mês[],Consolidado!H3068,2)</f>
        <v/>
      </c>
      <c r="J3068" s="179" t="inlineStr">
        <is>
          <t>ITAU</t>
        </is>
      </c>
      <c r="K3068" s="179" t="inlineStr">
        <is>
          <t>A IDEAL</t>
        </is>
      </c>
    </row>
    <row r="3069" hidden="1" s="180">
      <c r="A3069" s="17" t="n">
        <v>45769</v>
      </c>
      <c r="B3069" s="179" t="inlineStr">
        <is>
          <t>PASSAGENS COLABORADORES (51,72%);</t>
        </is>
      </c>
      <c r="C3069" s="8" t="n"/>
      <c r="D3069" s="8" t="n">
        <v>899.9299999999999</v>
      </c>
      <c r="E3069" s="8" t="n">
        <v>39212.71999999988</v>
      </c>
      <c r="F3069" s="213" t="inlineStr">
        <is>
          <t>PASSAGENS COLABORADORES</t>
        </is>
      </c>
      <c r="G3069" s="172">
        <f>YEAR(A3069)</f>
        <v/>
      </c>
      <c r="H3069" s="214">
        <f>MONTH(A3069)</f>
        <v/>
      </c>
      <c r="I3069" s="179">
        <f>INDEX(mês[],Consolidado!H3069,2)</f>
        <v/>
      </c>
      <c r="J3069" s="179" t="inlineStr">
        <is>
          <t>ITAU</t>
        </is>
      </c>
      <c r="K3069" s="179" t="inlineStr">
        <is>
          <t>A IDEAL</t>
        </is>
      </c>
    </row>
    <row r="3070" hidden="1" s="180">
      <c r="A3070" s="17" t="n">
        <v>45769</v>
      </c>
      <c r="B3070" s="179" t="inlineStr">
        <is>
          <t>PASSAGENS COLABORADORES REF. 14/04 A 18/04-PASSAGENS COLABORADORES (100,00%);</t>
        </is>
      </c>
      <c r="C3070" s="8" t="n"/>
      <c r="D3070" s="8" t="n">
        <v>9740.43</v>
      </c>
      <c r="E3070" s="8" t="n">
        <v>29472.28999999988</v>
      </c>
      <c r="F3070" s="213" t="inlineStr">
        <is>
          <t>PASSAGENS COLABORADORES</t>
        </is>
      </c>
      <c r="G3070" s="172">
        <f>YEAR(A3070)</f>
        <v/>
      </c>
      <c r="H3070" s="214">
        <f>MONTH(A3070)</f>
        <v/>
      </c>
      <c r="I3070" s="179">
        <f>INDEX(mês[],Consolidado!H3070,2)</f>
        <v/>
      </c>
      <c r="J3070" s="179" t="inlineStr">
        <is>
          <t>ITAU</t>
        </is>
      </c>
      <c r="K3070" s="179" t="inlineStr">
        <is>
          <t>A IDEAL</t>
        </is>
      </c>
    </row>
    <row r="3071" hidden="1" s="180">
      <c r="A3071" s="17" t="n">
        <v>45769</v>
      </c>
      <c r="B3071" s="179" t="inlineStr">
        <is>
          <t>ISS PRÓPRIO (ESPONTÂNEO) REF. 03/2025-ISS  (100,00%);</t>
        </is>
      </c>
      <c r="C3071" s="8" t="n"/>
      <c r="D3071" s="8" t="n">
        <v>918.4</v>
      </c>
      <c r="E3071" s="8" t="n">
        <v>28553.88999999988</v>
      </c>
      <c r="F3071" s="213" t="inlineStr">
        <is>
          <t xml:space="preserve">ISS </t>
        </is>
      </c>
      <c r="G3071" s="172">
        <f>YEAR(A3071)</f>
        <v/>
      </c>
      <c r="H3071" s="214">
        <f>MONTH(A3071)</f>
        <v/>
      </c>
      <c r="I3071" s="179">
        <f>INDEX(mês[],Consolidado!H3071,2)</f>
        <v/>
      </c>
      <c r="J3071" s="179" t="inlineStr">
        <is>
          <t>ITAU</t>
        </is>
      </c>
      <c r="K3071" s="179" t="inlineStr">
        <is>
          <t>A IDEAL</t>
        </is>
      </c>
    </row>
    <row r="3072" hidden="1" s="180">
      <c r="A3072" s="17" t="n">
        <v>45769</v>
      </c>
      <c r="B3072" s="179" t="inlineStr">
        <is>
          <t>DIF. ISS RETIDO NA FONTE  REF. 03/2025-ISS  (100,00%);</t>
        </is>
      </c>
      <c r="C3072" s="8" t="n"/>
      <c r="D3072" s="8" t="n">
        <v>51.64</v>
      </c>
      <c r="E3072" s="8" t="n">
        <v>28502.24999999988</v>
      </c>
      <c r="F3072" s="213" t="inlineStr">
        <is>
          <t xml:space="preserve">ISS </t>
        </is>
      </c>
      <c r="G3072" s="172">
        <f>YEAR(A3072)</f>
        <v/>
      </c>
      <c r="H3072" s="214">
        <f>MONTH(A3072)</f>
        <v/>
      </c>
      <c r="I3072" s="179">
        <f>INDEX(mês[],Consolidado!H3072,2)</f>
        <v/>
      </c>
      <c r="J3072" s="179" t="inlineStr">
        <is>
          <t>ITAU</t>
        </is>
      </c>
      <c r="K3072" s="179" t="inlineStr">
        <is>
          <t>A IDEAL</t>
        </is>
      </c>
    </row>
    <row r="3073" hidden="1" s="180">
      <c r="A3073" s="17" t="n">
        <v>45769</v>
      </c>
      <c r="B3073" s="179" t="inlineStr">
        <is>
          <t>EPIS-EPIS (100,00%);</t>
        </is>
      </c>
      <c r="C3073" s="8" t="n"/>
      <c r="D3073" s="8" t="n">
        <v>478</v>
      </c>
      <c r="E3073" s="8" t="n">
        <v>28024.24999999988</v>
      </c>
      <c r="F3073" s="213" t="inlineStr">
        <is>
          <t>EPIS</t>
        </is>
      </c>
      <c r="G3073" s="172">
        <f>YEAR(A3073)</f>
        <v/>
      </c>
      <c r="H3073" s="214">
        <f>MONTH(A3073)</f>
        <v/>
      </c>
      <c r="I3073" s="179">
        <f>INDEX(mês[],Consolidado!H3073,2)</f>
        <v/>
      </c>
      <c r="J3073" s="179" t="inlineStr">
        <is>
          <t>ITAU</t>
        </is>
      </c>
      <c r="K3073" s="179" t="inlineStr">
        <is>
          <t>A IDEAL</t>
        </is>
      </c>
    </row>
    <row r="3074" hidden="1" s="180">
      <c r="A3074" s="17" t="n">
        <v>45769</v>
      </c>
      <c r="B3074" s="179" t="inlineStr">
        <is>
          <t>TRANSFERÊNCIA ENTRE BANCOS ITAÚ X CEF-Transferência entre Bancos (100,00%);</t>
        </is>
      </c>
      <c r="C3074" s="8" t="n"/>
      <c r="D3074" s="8" t="n">
        <v>15800</v>
      </c>
      <c r="E3074" s="8" t="n">
        <v>12224.24999999988</v>
      </c>
      <c r="F3074" s="213" t="inlineStr">
        <is>
          <t>Transferência Emitida</t>
        </is>
      </c>
      <c r="G3074" s="172">
        <f>YEAR(A3074)</f>
        <v/>
      </c>
      <c r="H3074" s="214">
        <f>MONTH(A3074)</f>
        <v/>
      </c>
      <c r="I3074" s="179">
        <f>INDEX(mês[],Consolidado!H3074,2)</f>
        <v/>
      </c>
      <c r="J3074" s="179" t="inlineStr">
        <is>
          <t>ITAU</t>
        </is>
      </c>
      <c r="K3074" s="179" t="inlineStr">
        <is>
          <t>A IDEAL</t>
        </is>
      </c>
    </row>
    <row r="3075" hidden="1" s="180">
      <c r="A3075" s="17" t="n">
        <v>45769</v>
      </c>
      <c r="B3075" s="179" t="inlineStr">
        <is>
          <t>TRANSFERÊNCIA ENTRE BANCOS ITAÚ ANDAIMES X ITAÚ-Transferência entre Bancos (100,00%);</t>
        </is>
      </c>
      <c r="C3075" s="8" t="n">
        <v>50000</v>
      </c>
      <c r="E3075" s="8" t="n">
        <v>62224.24999999988</v>
      </c>
      <c r="F3075" s="213" t="inlineStr">
        <is>
          <t>Transferência Recebida</t>
        </is>
      </c>
      <c r="G3075" s="172">
        <f>YEAR(A3075)</f>
        <v/>
      </c>
      <c r="H3075" s="214">
        <f>MONTH(A3075)</f>
        <v/>
      </c>
      <c r="I3075" s="179">
        <f>INDEX(mês[],Consolidado!H3075,2)</f>
        <v/>
      </c>
      <c r="J3075" s="179" t="inlineStr">
        <is>
          <t>ITAU</t>
        </is>
      </c>
      <c r="K3075" s="179" t="inlineStr">
        <is>
          <t>A IDEAL</t>
        </is>
      </c>
    </row>
    <row r="3076" hidden="1" s="180">
      <c r="A3076" s="17" t="n">
        <v>45769</v>
      </c>
      <c r="B3076" s="179" t="inlineStr">
        <is>
          <t>PARCELAMENTO PGFN SISPAR 012544350-PARCELAMENTO (100,00%);</t>
        </is>
      </c>
      <c r="C3076" s="8" t="n"/>
      <c r="D3076" s="8" t="n">
        <v>2296.11</v>
      </c>
      <c r="E3076" s="8" t="n">
        <v>59928.13999999988</v>
      </c>
      <c r="F3076" s="213" t="inlineStr">
        <is>
          <t xml:space="preserve">Parcelamento de Impostos Exercicio Anterior </t>
        </is>
      </c>
      <c r="G3076" s="172">
        <f>YEAR(A3076)</f>
        <v/>
      </c>
      <c r="H3076" s="214">
        <f>MONTH(A3076)</f>
        <v/>
      </c>
      <c r="I3076" s="179">
        <f>INDEX(mês[],Consolidado!H3076,2)</f>
        <v/>
      </c>
      <c r="J3076" s="179" t="inlineStr">
        <is>
          <t>ITAU</t>
        </is>
      </c>
      <c r="K3076" s="179" t="inlineStr">
        <is>
          <t>A IDEAL</t>
        </is>
      </c>
    </row>
    <row r="3077" hidden="1" s="180">
      <c r="A3077" s="17" t="n">
        <v>45769</v>
      </c>
      <c r="B3077" s="179" t="inlineStr">
        <is>
          <t>PARCELAMENTO PGFN SISPAR 012544309-PARCELAMENTO (100,00%);</t>
        </is>
      </c>
      <c r="C3077" s="8" t="n"/>
      <c r="D3077" s="8" t="n">
        <v>537.03</v>
      </c>
      <c r="E3077" s="8" t="n">
        <v>59391.10999999988</v>
      </c>
      <c r="F3077" s="213" t="inlineStr">
        <is>
          <t xml:space="preserve">Parcelamento de Impostos Exercicio Anterior </t>
        </is>
      </c>
      <c r="G3077" s="172">
        <f>YEAR(A3077)</f>
        <v/>
      </c>
      <c r="H3077" s="214">
        <f>MONTH(A3077)</f>
        <v/>
      </c>
      <c r="I3077" s="179">
        <f>INDEX(mês[],Consolidado!H3077,2)</f>
        <v/>
      </c>
      <c r="J3077" s="179" t="inlineStr">
        <is>
          <t>ITAU</t>
        </is>
      </c>
      <c r="K3077" s="179" t="inlineStr">
        <is>
          <t>A IDEAL</t>
        </is>
      </c>
    </row>
    <row r="3078" hidden="1" s="180">
      <c r="A3078" s="17" t="n">
        <v>45769</v>
      </c>
      <c r="B3078" s="179" t="inlineStr">
        <is>
          <t>REFEIÇÃO COLABORADORES 2º QUINZENA 04/2025 CLEBER DE SOUZA-REFEIÇÕES COLABORADORES (100,00%);</t>
        </is>
      </c>
      <c r="C3078" s="8" t="n"/>
      <c r="D3078" s="8" t="n">
        <v>432</v>
      </c>
      <c r="E3078" s="8" t="n">
        <v>58959.10999999988</v>
      </c>
      <c r="F3078" s="213" t="inlineStr">
        <is>
          <t>REFEIÇÕES COLABORADORES</t>
        </is>
      </c>
      <c r="G3078" s="172">
        <f>YEAR(A3078)</f>
        <v/>
      </c>
      <c r="H3078" s="214">
        <f>MONTH(A3078)</f>
        <v/>
      </c>
      <c r="I3078" s="179">
        <f>INDEX(mês[],Consolidado!H3078,2)</f>
        <v/>
      </c>
      <c r="J3078" s="179" t="inlineStr">
        <is>
          <t>ITAU</t>
        </is>
      </c>
      <c r="K3078" s="179" t="inlineStr">
        <is>
          <t>A IDEAL</t>
        </is>
      </c>
    </row>
    <row r="3079" hidden="1" s="180">
      <c r="A3079" s="17" t="n">
        <v>45769</v>
      </c>
      <c r="B3079" s="179" t="inlineStr">
        <is>
          <t>PARCELAMENTO ISS PROTESTADO Nº 87278727-PARCELAMENTO (100,00%);</t>
        </is>
      </c>
      <c r="C3079" s="8" t="n"/>
      <c r="D3079" s="8" t="n">
        <v>8667.530000000001</v>
      </c>
      <c r="E3079" s="8" t="n">
        <v>50291.57999999988</v>
      </c>
      <c r="F3079" s="213" t="inlineStr">
        <is>
          <t xml:space="preserve">Parcelamento de Impostos Exercicio Anterior </t>
        </is>
      </c>
      <c r="G3079" s="172">
        <f>YEAR(A3079)</f>
        <v/>
      </c>
      <c r="H3079" s="214">
        <f>MONTH(A3079)</f>
        <v/>
      </c>
      <c r="I3079" s="179">
        <f>INDEX(mês[],Consolidado!H3079,2)</f>
        <v/>
      </c>
      <c r="J3079" s="179" t="inlineStr">
        <is>
          <t>ITAU</t>
        </is>
      </c>
      <c r="K3079" s="179" t="inlineStr">
        <is>
          <t>A IDEAL</t>
        </is>
      </c>
    </row>
    <row r="3080" hidden="1" s="180">
      <c r="A3080" s="17" t="n">
        <v>45769</v>
      </c>
      <c r="B3080" s="179" t="inlineStr">
        <is>
          <t>ISS DESCRIÇÃO 71604641 / 2024-PARCELAMENTO (100,00%);</t>
        </is>
      </c>
      <c r="C3080" s="8" t="n"/>
      <c r="D3080" s="8" t="n">
        <v>1954.08</v>
      </c>
      <c r="E3080" s="8" t="n">
        <v>48337.49999999988</v>
      </c>
      <c r="F3080" s="213" t="inlineStr">
        <is>
          <t xml:space="preserve">Parcelamento de Impostos Exercicio Anterior </t>
        </is>
      </c>
      <c r="G3080" s="172">
        <f>YEAR(A3080)</f>
        <v/>
      </c>
      <c r="H3080" s="214">
        <f>MONTH(A3080)</f>
        <v/>
      </c>
      <c r="I3080" s="179">
        <f>INDEX(mês[],Consolidado!H3080,2)</f>
        <v/>
      </c>
      <c r="J3080" s="179" t="inlineStr">
        <is>
          <t>ITAU</t>
        </is>
      </c>
      <c r="K3080" s="179" t="inlineStr">
        <is>
          <t>A IDEAL</t>
        </is>
      </c>
    </row>
    <row r="3081" hidden="1" s="180">
      <c r="A3081" s="17" t="n">
        <v>45769</v>
      </c>
      <c r="B3081" s="179" t="inlineStr">
        <is>
          <t>ISS DESCRIÇÃO 71604641 / 2024-PARCELAMENTO (100,00%);</t>
        </is>
      </c>
      <c r="C3081" s="8" t="n"/>
      <c r="D3081" s="8" t="n">
        <v>1954.08</v>
      </c>
      <c r="E3081" s="8" t="n">
        <v>46383.41999999987</v>
      </c>
      <c r="F3081" s="213" t="inlineStr">
        <is>
          <t xml:space="preserve">Parcelamento de Impostos Exercicio Anterior </t>
        </is>
      </c>
      <c r="G3081" s="172">
        <f>YEAR(A3081)</f>
        <v/>
      </c>
      <c r="H3081" s="214">
        <f>MONTH(A3081)</f>
        <v/>
      </c>
      <c r="I3081" s="179">
        <f>INDEX(mês[],Consolidado!H3081,2)</f>
        <v/>
      </c>
      <c r="J3081" s="179" t="inlineStr">
        <is>
          <t>ITAU</t>
        </is>
      </c>
      <c r="K3081" s="179" t="inlineStr">
        <is>
          <t>A IDEAL</t>
        </is>
      </c>
    </row>
    <row r="3082" hidden="1" s="180">
      <c r="A3082" s="17" t="n">
        <v>45769</v>
      </c>
      <c r="B3082" s="179" t="inlineStr">
        <is>
          <t>ISS DESCRIÇÃO 71604641 / 2024-PARCELAMENTO (100,00%);</t>
        </is>
      </c>
      <c r="C3082" s="8" t="n"/>
      <c r="D3082" s="8" t="n">
        <v>1954.08</v>
      </c>
      <c r="E3082" s="8" t="n">
        <v>44429.33999999987</v>
      </c>
      <c r="F3082" s="213" t="inlineStr">
        <is>
          <t xml:space="preserve">Parcelamento de Impostos Exercicio Anterior </t>
        </is>
      </c>
      <c r="G3082" s="172">
        <f>YEAR(A3082)</f>
        <v/>
      </c>
      <c r="H3082" s="214">
        <f>MONTH(A3082)</f>
        <v/>
      </c>
      <c r="I3082" s="179">
        <f>INDEX(mês[],Consolidado!H3082,2)</f>
        <v/>
      </c>
      <c r="J3082" s="179" t="inlineStr">
        <is>
          <t>ITAU</t>
        </is>
      </c>
      <c r="K3082" s="179" t="inlineStr">
        <is>
          <t>A IDEAL</t>
        </is>
      </c>
    </row>
    <row r="3083" hidden="1" s="180">
      <c r="A3083" s="17" t="n">
        <v>45769</v>
      </c>
      <c r="B3083" s="179" t="inlineStr">
        <is>
          <t>ISS DESCRIÇÃO 71604641 / 2024-PARCELAMENTO (100,00%);</t>
        </is>
      </c>
      <c r="C3083" s="8" t="n"/>
      <c r="D3083" s="8" t="n">
        <v>1954.08</v>
      </c>
      <c r="E3083" s="8" t="n">
        <v>42475.25999999987</v>
      </c>
      <c r="F3083" s="213" t="inlineStr">
        <is>
          <t xml:space="preserve">Parcelamento de Impostos Exercicio Anterior </t>
        </is>
      </c>
      <c r="G3083" s="172">
        <f>YEAR(A3083)</f>
        <v/>
      </c>
      <c r="H3083" s="214">
        <f>MONTH(A3083)</f>
        <v/>
      </c>
      <c r="I3083" s="179">
        <f>INDEX(mês[],Consolidado!H3083,2)</f>
        <v/>
      </c>
      <c r="J3083" s="179" t="inlineStr">
        <is>
          <t>ITAU</t>
        </is>
      </c>
      <c r="K3083" s="179" t="inlineStr">
        <is>
          <t>A IDEAL</t>
        </is>
      </c>
    </row>
    <row r="3084" hidden="1" s="180">
      <c r="A3084" s="17" t="n">
        <v>45769</v>
      </c>
      <c r="B3084" s="179" t="inlineStr">
        <is>
          <t>PARCELAMENTO DEBITO EM CONTA EM ATRASO-PARCELAMENTO (100,00%);</t>
        </is>
      </c>
      <c r="C3084" s="8" t="n"/>
      <c r="D3084" s="8" t="n">
        <v>31247.64</v>
      </c>
      <c r="E3084" s="8" t="n">
        <v>11227.61999999987</v>
      </c>
      <c r="F3084" s="213" t="inlineStr">
        <is>
          <t xml:space="preserve">Parcelamento de Impostos Exercicio Anterior </t>
        </is>
      </c>
      <c r="G3084" s="172">
        <f>YEAR(A3084)</f>
        <v/>
      </c>
      <c r="H3084" s="214">
        <f>MONTH(A3084)</f>
        <v/>
      </c>
      <c r="I3084" s="179">
        <f>INDEX(mês[],Consolidado!H3084,2)</f>
        <v/>
      </c>
      <c r="J3084" s="179" t="inlineStr">
        <is>
          <t>ITAU</t>
        </is>
      </c>
      <c r="K3084" s="179" t="inlineStr">
        <is>
          <t>A IDEAL</t>
        </is>
      </c>
    </row>
    <row r="3085" hidden="1" s="180">
      <c r="A3085" s="17" t="n">
        <v>45770</v>
      </c>
      <c r="B3085" s="179" t="inlineStr">
        <is>
          <t>REPARCELAMENTO / CARTAO DE CREDITO-DESPESA CARTAO DE CREDITO  (100,00%);</t>
        </is>
      </c>
      <c r="C3085" s="8" t="n"/>
      <c r="D3085" s="8" t="n">
        <v>2942.71</v>
      </c>
      <c r="E3085" s="8" t="n">
        <v>8284.909999999873</v>
      </c>
      <c r="F3085" s="213" t="inlineStr">
        <is>
          <t xml:space="preserve">Parcelamento de Impostos Exercicio Anterior </t>
        </is>
      </c>
      <c r="G3085" s="172">
        <f>YEAR(A3085)</f>
        <v/>
      </c>
      <c r="H3085" s="214">
        <f>MONTH(A3085)</f>
        <v/>
      </c>
      <c r="I3085" s="179">
        <f>INDEX(mês[],Consolidado!H3085,2)</f>
        <v/>
      </c>
      <c r="J3085" s="179" t="inlineStr">
        <is>
          <t>ITAU</t>
        </is>
      </c>
      <c r="K3085" s="179" t="inlineStr">
        <is>
          <t>A IDEAL</t>
        </is>
      </c>
    </row>
    <row r="3086" hidden="1" s="180">
      <c r="A3086" s="17" t="n">
        <v>45770</v>
      </c>
      <c r="B3086" s="179" t="inlineStr">
        <is>
          <t>EPIS-EPIS (100,00%);</t>
        </is>
      </c>
      <c r="C3086" s="8" t="n"/>
      <c r="D3086" s="8" t="n">
        <v>3481.5</v>
      </c>
      <c r="E3086" s="8" t="n">
        <v>4803.409999999873</v>
      </c>
      <c r="F3086" s="213" t="inlineStr">
        <is>
          <t>EPIS</t>
        </is>
      </c>
      <c r="G3086" s="172">
        <f>YEAR(A3086)</f>
        <v/>
      </c>
      <c r="H3086" s="214">
        <f>MONTH(A3086)</f>
        <v/>
      </c>
      <c r="I3086" s="179">
        <f>INDEX(mês[],Consolidado!H3086,2)</f>
        <v/>
      </c>
      <c r="J3086" s="179" t="inlineStr">
        <is>
          <t>ITAU</t>
        </is>
      </c>
      <c r="K3086" s="179" t="inlineStr">
        <is>
          <t>A IDEAL</t>
        </is>
      </c>
    </row>
    <row r="3087" hidden="1" s="180">
      <c r="A3087" s="17" t="n">
        <v>45770</v>
      </c>
      <c r="B3087" s="179" t="inlineStr">
        <is>
          <t>CALIBRAÇÃO DE DISPOSITIVOS DE SEGURANÇA-SERVIÇO LAUDO TECNICO (100,00%);</t>
        </is>
      </c>
      <c r="C3087" s="8" t="n"/>
      <c r="D3087" s="8" t="n">
        <v>685.2</v>
      </c>
      <c r="E3087" s="8" t="n">
        <v>4118.209999999873</v>
      </c>
      <c r="F3087" s="213" t="inlineStr">
        <is>
          <t>SERVIÇO LAUDO TECNICO</t>
        </is>
      </c>
      <c r="G3087" s="172">
        <f>YEAR(A3087)</f>
        <v/>
      </c>
      <c r="H3087" s="214">
        <f>MONTH(A3087)</f>
        <v/>
      </c>
      <c r="I3087" s="179">
        <f>INDEX(mês[],Consolidado!H3087,2)</f>
        <v/>
      </c>
      <c r="J3087" s="179" t="inlineStr">
        <is>
          <t>ITAU</t>
        </is>
      </c>
      <c r="K3087" s="179" t="inlineStr">
        <is>
          <t>A IDEAL</t>
        </is>
      </c>
    </row>
    <row r="3088" hidden="1" s="180">
      <c r="A3088" s="17" t="n">
        <v>45770</v>
      </c>
      <c r="B3088" s="179" t="inlineStr">
        <is>
          <t>CONFECÇÃO DE PCA / PPR E EMISSÃO DE ART-PROGRAMA DE SEGURANÇA DO TRABALHO  (100,00%);</t>
        </is>
      </c>
      <c r="C3088" s="8" t="n"/>
      <c r="D3088" s="8" t="n">
        <v>783.65</v>
      </c>
      <c r="E3088" s="8" t="n">
        <v>3334.559999999873</v>
      </c>
      <c r="F3088" s="213" t="inlineStr">
        <is>
          <t xml:space="preserve">PROGRAMA DE SEGURANÇA DO TRABALHO </t>
        </is>
      </c>
      <c r="G3088" s="172">
        <f>YEAR(A3088)</f>
        <v/>
      </c>
      <c r="H3088" s="214">
        <f>MONTH(A3088)</f>
        <v/>
      </c>
      <c r="I3088" s="179">
        <f>INDEX(mês[],Consolidado!H3088,2)</f>
        <v/>
      </c>
      <c r="J3088" s="179" t="inlineStr">
        <is>
          <t>ITAU</t>
        </is>
      </c>
      <c r="K3088" s="179" t="inlineStr">
        <is>
          <t>A IDEAL</t>
        </is>
      </c>
    </row>
    <row r="3089" hidden="1" s="180">
      <c r="A3089" s="17" t="n">
        <v>45770</v>
      </c>
      <c r="B3089" s="179" t="inlineStr">
        <is>
          <t>CONFECÇÃO DE PCMSO-PROGRAMA DE SEGURANÇA DO TRABALHO  (100,00%);</t>
        </is>
      </c>
      <c r="C3089" s="8" t="n"/>
      <c r="D3089" s="8" t="n">
        <v>701.54</v>
      </c>
      <c r="E3089" s="8" t="n">
        <v>2633.019999999873</v>
      </c>
      <c r="F3089" s="213" t="inlineStr">
        <is>
          <t xml:space="preserve">PROGRAMA DE SEGURANÇA DO TRABALHO </t>
        </is>
      </c>
      <c r="G3089" s="172">
        <f>YEAR(A3089)</f>
        <v/>
      </c>
      <c r="H3089" s="214">
        <f>MONTH(A3089)</f>
        <v/>
      </c>
      <c r="I3089" s="179">
        <f>INDEX(mês[],Consolidado!H3089,2)</f>
        <v/>
      </c>
      <c r="J3089" s="179" t="inlineStr">
        <is>
          <t>ITAU</t>
        </is>
      </c>
      <c r="K3089" s="179" t="inlineStr">
        <is>
          <t>A IDEAL</t>
        </is>
      </c>
    </row>
    <row r="3090" hidden="1" s="180">
      <c r="A3090" s="17" t="n">
        <v>45770</v>
      </c>
      <c r="B3090" s="179" t="inlineStr">
        <is>
          <t>EPIS-EPIS (100,00%);</t>
        </is>
      </c>
      <c r="C3090" s="8" t="n"/>
      <c r="D3090" s="8" t="n">
        <v>2673.58</v>
      </c>
      <c r="E3090" s="8" t="n">
        <v>-40.56000000012727</v>
      </c>
      <c r="F3090" s="213" t="inlineStr">
        <is>
          <t>EPIS</t>
        </is>
      </c>
      <c r="G3090" s="172">
        <f>YEAR(A3090)</f>
        <v/>
      </c>
      <c r="H3090" s="214">
        <f>MONTH(A3090)</f>
        <v/>
      </c>
      <c r="I3090" s="179">
        <f>INDEX(mês[],Consolidado!H3090,2)</f>
        <v/>
      </c>
      <c r="J3090" s="179" t="inlineStr">
        <is>
          <t>ITAU</t>
        </is>
      </c>
      <c r="K3090" s="179" t="inlineStr">
        <is>
          <t>A IDEAL</t>
        </is>
      </c>
    </row>
    <row r="3091" hidden="1" s="180">
      <c r="A3091" s="17" t="n">
        <v>45770</v>
      </c>
      <c r="B3091" s="179" t="inlineStr">
        <is>
          <t>MANGUEIRAS E CONEXÕES-MANGUEIRAS / CONEXÕES (100,00%);</t>
        </is>
      </c>
      <c r="C3091" s="8" t="n"/>
      <c r="D3091" s="8" t="n">
        <v>600</v>
      </c>
      <c r="E3091" s="8" t="n">
        <v>-640.5600000001273</v>
      </c>
      <c r="F3091" s="213" t="inlineStr">
        <is>
          <t>MANGUEIRAS / CONEXÕES</t>
        </is>
      </c>
      <c r="G3091" s="172">
        <f>YEAR(A3091)</f>
        <v/>
      </c>
      <c r="H3091" s="214">
        <f>MONTH(A3091)</f>
        <v/>
      </c>
      <c r="I3091" s="179">
        <f>INDEX(mês[],Consolidado!H3091,2)</f>
        <v/>
      </c>
      <c r="J3091" s="179" t="inlineStr">
        <is>
          <t>ITAU</t>
        </is>
      </c>
      <c r="K3091" s="179" t="inlineStr">
        <is>
          <t>A IDEAL</t>
        </is>
      </c>
    </row>
    <row r="3092" hidden="1" s="180">
      <c r="A3092" s="17" t="n">
        <v>45770</v>
      </c>
      <c r="B3092" s="179" t="inlineStr">
        <is>
          <t>TREINAMENTO NR12 / NR20 / NR33 / NR35-CURSOS / TREINAMENTOS  (100,00%);</t>
        </is>
      </c>
      <c r="C3092" s="8" t="n"/>
      <c r="D3092" s="8" t="n">
        <v>589.6</v>
      </c>
      <c r="E3092" s="8" t="n">
        <v>-1230.160000000127</v>
      </c>
      <c r="F3092" s="213" t="inlineStr">
        <is>
          <t xml:space="preserve">CURSOS / TREINAMENTOS </t>
        </is>
      </c>
      <c r="G3092" s="172">
        <f>YEAR(A3092)</f>
        <v/>
      </c>
      <c r="H3092" s="214">
        <f>MONTH(A3092)</f>
        <v/>
      </c>
      <c r="I3092" s="179">
        <f>INDEX(mês[],Consolidado!H3092,2)</f>
        <v/>
      </c>
      <c r="J3092" s="179" t="inlineStr">
        <is>
          <t>ITAU</t>
        </is>
      </c>
      <c r="K3092" s="179" t="inlineStr">
        <is>
          <t>A IDEAL</t>
        </is>
      </c>
    </row>
    <row r="3093" hidden="1" s="180">
      <c r="A3093" s="17" t="n">
        <v>45770</v>
      </c>
      <c r="B3093" s="179" t="inlineStr">
        <is>
          <t>EPIS-EPIS (100,00%);</t>
        </is>
      </c>
      <c r="C3093" s="8" t="n"/>
      <c r="D3093" s="8" t="n">
        <v>305.08</v>
      </c>
      <c r="E3093" s="8" t="n">
        <v>-1535.240000000127</v>
      </c>
      <c r="F3093" s="213" t="inlineStr">
        <is>
          <t>EPIS</t>
        </is>
      </c>
      <c r="G3093" s="172">
        <f>YEAR(A3093)</f>
        <v/>
      </c>
      <c r="H3093" s="214">
        <f>MONTH(A3093)</f>
        <v/>
      </c>
      <c r="I3093" s="179">
        <f>INDEX(mês[],Consolidado!H3093,2)</f>
        <v/>
      </c>
      <c r="J3093" s="179" t="inlineStr">
        <is>
          <t>ITAU</t>
        </is>
      </c>
      <c r="K3093" s="179" t="inlineStr">
        <is>
          <t>A IDEAL</t>
        </is>
      </c>
    </row>
    <row r="3094" hidden="1" s="180">
      <c r="A3094" s="17" t="n">
        <v>45770</v>
      </c>
      <c r="B3094" s="179" t="inlineStr">
        <is>
          <t>TREINAMENTO DIREÇÃO PREVENTIVA-CURSOS / TREINAMENTOS  (100,00%);</t>
        </is>
      </c>
      <c r="C3094" s="8" t="n"/>
      <c r="D3094" s="8" t="n">
        <v>109.9</v>
      </c>
      <c r="E3094" s="8" t="n">
        <v>-1645.140000000127</v>
      </c>
      <c r="F3094" s="213" t="inlineStr">
        <is>
          <t xml:space="preserve">CURSOS / TREINAMENTOS </t>
        </is>
      </c>
      <c r="G3094" s="172">
        <f>YEAR(A3094)</f>
        <v/>
      </c>
      <c r="H3094" s="214">
        <f>MONTH(A3094)</f>
        <v/>
      </c>
      <c r="I3094" s="179">
        <f>INDEX(mês[],Consolidado!H3094,2)</f>
        <v/>
      </c>
      <c r="J3094" s="179" t="inlineStr">
        <is>
          <t>ITAU</t>
        </is>
      </c>
      <c r="K3094" s="179" t="inlineStr">
        <is>
          <t>A IDEAL</t>
        </is>
      </c>
    </row>
    <row r="3095" hidden="1" s="180">
      <c r="A3095" s="17" t="n">
        <v>45770</v>
      </c>
      <c r="B3095" s="179" t="inlineStr">
        <is>
          <t>TREINAMENTO NR33-CURSOS / TREINAMENTOS  (100,00%);</t>
        </is>
      </c>
      <c r="C3095" s="8" t="n"/>
      <c r="D3095" s="8" t="n">
        <v>159.9</v>
      </c>
      <c r="E3095" s="8" t="n">
        <v>-1805.040000000127</v>
      </c>
      <c r="F3095" s="213" t="inlineStr">
        <is>
          <t xml:space="preserve">CURSOS / TREINAMENTOS </t>
        </is>
      </c>
      <c r="G3095" s="172">
        <f>YEAR(A3095)</f>
        <v/>
      </c>
      <c r="H3095" s="214">
        <f>MONTH(A3095)</f>
        <v/>
      </c>
      <c r="I3095" s="179">
        <f>INDEX(mês[],Consolidado!H3095,2)</f>
        <v/>
      </c>
      <c r="J3095" s="179" t="inlineStr">
        <is>
          <t>ITAU</t>
        </is>
      </c>
      <c r="K3095" s="179" t="inlineStr">
        <is>
          <t>A IDEAL</t>
        </is>
      </c>
    </row>
    <row r="3096" hidden="1" s="180">
      <c r="A3096" s="17" t="n">
        <v>45770</v>
      </c>
      <c r="B3096" s="179" t="inlineStr">
        <is>
          <t>MATERIAIS DE CONSUMO EM OBRA - ESTOPA PASTELÃO 25KG-MATERIAIS DE CONSUMO EM OBRAS  (100,00%);</t>
        </is>
      </c>
      <c r="C3096" s="8" t="n"/>
      <c r="D3096" s="8" t="n">
        <v>115</v>
      </c>
      <c r="E3096" s="8" t="n">
        <v>-1920.040000000127</v>
      </c>
      <c r="F3096" s="213" t="inlineStr">
        <is>
          <t xml:space="preserve">MATERIAIS DE CONSUMO EM OBRAS </t>
        </is>
      </c>
      <c r="G3096" s="172">
        <f>YEAR(A3096)</f>
        <v/>
      </c>
      <c r="H3096" s="214">
        <f>MONTH(A3096)</f>
        <v/>
      </c>
      <c r="I3096" s="179">
        <f>INDEX(mês[],Consolidado!H3096,2)</f>
        <v/>
      </c>
      <c r="J3096" s="179" t="inlineStr">
        <is>
          <t>ITAU</t>
        </is>
      </c>
      <c r="K3096" s="179" t="inlineStr">
        <is>
          <t>A IDEAL</t>
        </is>
      </c>
    </row>
    <row r="3097" hidden="1" s="180">
      <c r="A3097" s="17" t="n">
        <v>45770</v>
      </c>
      <c r="B3097" s="179" t="inlineStr">
        <is>
          <t>INTERNET PARCERIA EUROCHEM SERRA-INTERNET OBRAS  (100,00%);</t>
        </is>
      </c>
      <c r="C3097" s="8" t="n"/>
      <c r="D3097" s="8" t="n">
        <v>200</v>
      </c>
      <c r="E3097" s="8" t="n">
        <v>-2120.040000000127</v>
      </c>
      <c r="F3097" s="213" t="inlineStr">
        <is>
          <t xml:space="preserve">INTERNET OBRAS </t>
        </is>
      </c>
      <c r="G3097" s="172">
        <f>YEAR(A3097)</f>
        <v/>
      </c>
      <c r="H3097" s="214">
        <f>MONTH(A3097)</f>
        <v/>
      </c>
      <c r="I3097" s="179">
        <f>INDEX(mês[],Consolidado!H3097,2)</f>
        <v/>
      </c>
      <c r="J3097" s="179" t="inlineStr">
        <is>
          <t>ITAU</t>
        </is>
      </c>
      <c r="K3097" s="179" t="inlineStr">
        <is>
          <t>A IDEAL</t>
        </is>
      </c>
    </row>
    <row r="3098" hidden="1" s="180">
      <c r="A3098" s="17" t="n">
        <v>45770</v>
      </c>
      <c r="B3098" s="179" t="inlineStr">
        <is>
          <t>HONORÁRIO ADVOCATÍCIO - STELLA-HONORARIOS ADVOCATICIOS  (100,00%);</t>
        </is>
      </c>
      <c r="C3098" s="8" t="n"/>
      <c r="D3098" s="8" t="n">
        <v>150</v>
      </c>
      <c r="E3098" s="8" t="n">
        <v>-2270.040000000127</v>
      </c>
      <c r="F3098" s="213" t="inlineStr">
        <is>
          <t>HONORÁRIOS ADVOCATÍCIOS</t>
        </is>
      </c>
      <c r="G3098" s="172">
        <f>YEAR(A3098)</f>
        <v/>
      </c>
      <c r="H3098" s="214">
        <f>MONTH(A3098)</f>
        <v/>
      </c>
      <c r="I3098" s="179">
        <f>INDEX(mês[],Consolidado!H3098,2)</f>
        <v/>
      </c>
      <c r="J3098" s="179" t="inlineStr">
        <is>
          <t>ITAU</t>
        </is>
      </c>
      <c r="K3098" s="179" t="inlineStr">
        <is>
          <t>A IDEAL</t>
        </is>
      </c>
    </row>
    <row r="3099" hidden="1" s="180">
      <c r="A3099" s="17" t="n">
        <v>45770</v>
      </c>
      <c r="B3099" s="179" t="inlineStr">
        <is>
          <t>MATERIAIS DE CONSUMO EM OBRA-MATERIAIS DE CONSUMO EM OBRAS  (100,00%);</t>
        </is>
      </c>
      <c r="C3099" s="8" t="n"/>
      <c r="D3099" s="8" t="n">
        <v>613</v>
      </c>
      <c r="E3099" s="8" t="n">
        <v>-2883.040000000127</v>
      </c>
      <c r="F3099" s="213" t="inlineStr">
        <is>
          <t xml:space="preserve">MATERIAIS DE CONSUMO EM OBRAS </t>
        </is>
      </c>
      <c r="G3099" s="172">
        <f>YEAR(A3099)</f>
        <v/>
      </c>
      <c r="H3099" s="214">
        <f>MONTH(A3099)</f>
        <v/>
      </c>
      <c r="I3099" s="179">
        <f>INDEX(mês[],Consolidado!H3099,2)</f>
        <v/>
      </c>
      <c r="J3099" s="179" t="inlineStr">
        <is>
          <t>ITAU</t>
        </is>
      </c>
      <c r="K3099" s="179" t="inlineStr">
        <is>
          <t>A IDEAL</t>
        </is>
      </c>
    </row>
    <row r="3100" hidden="1" s="180">
      <c r="A3100" s="17" t="n">
        <v>45770</v>
      </c>
      <c r="B3100" s="179" t="inlineStr">
        <is>
          <t>MATERIAIS DE PAPELARIA-MATERIAS DE ESCRITORIO (100,00%);</t>
        </is>
      </c>
      <c r="C3100" s="8" t="n"/>
      <c r="D3100" s="8" t="n">
        <v>414.8</v>
      </c>
      <c r="E3100" s="8" t="n">
        <v>-3297.840000000127</v>
      </c>
      <c r="F3100" s="213" t="inlineStr">
        <is>
          <t xml:space="preserve">MATERIAS DE ESCRITORIO / PAPELARIA </t>
        </is>
      </c>
      <c r="G3100" s="172">
        <f>YEAR(A3100)</f>
        <v/>
      </c>
      <c r="H3100" s="214">
        <f>MONTH(A3100)</f>
        <v/>
      </c>
      <c r="I3100" s="179">
        <f>INDEX(mês[],Consolidado!H3100,2)</f>
        <v/>
      </c>
      <c r="J3100" s="179" t="inlineStr">
        <is>
          <t>ITAU</t>
        </is>
      </c>
      <c r="K3100" s="179" t="inlineStr">
        <is>
          <t>A IDEAL</t>
        </is>
      </c>
    </row>
    <row r="3101" hidden="1" s="180">
      <c r="A3101" s="17" t="n">
        <v>45770</v>
      </c>
      <c r="B3101" s="179" t="inlineStr">
        <is>
          <t>MATERIAIS DE PAPELARIA-MATERIAS DE ESCRITORIO (100,00%);</t>
        </is>
      </c>
      <c r="C3101" s="8" t="n"/>
      <c r="D3101" s="8" t="n">
        <v>340.9</v>
      </c>
      <c r="E3101" s="8" t="n">
        <v>-3638.740000000128</v>
      </c>
      <c r="F3101" s="213" t="inlineStr">
        <is>
          <t xml:space="preserve">MATERIAS DE ESCRITORIO / PAPELARIA </t>
        </is>
      </c>
      <c r="G3101" s="172">
        <f>YEAR(A3101)</f>
        <v/>
      </c>
      <c r="H3101" s="214">
        <f>MONTH(A3101)</f>
        <v/>
      </c>
      <c r="I3101" s="179">
        <f>INDEX(mês[],Consolidado!H3101,2)</f>
        <v/>
      </c>
      <c r="J3101" s="179" t="inlineStr">
        <is>
          <t>ITAU</t>
        </is>
      </c>
      <c r="K3101" s="179" t="inlineStr">
        <is>
          <t>A IDEAL</t>
        </is>
      </c>
    </row>
    <row r="3102" hidden="1" s="180">
      <c r="A3102" s="17" t="n">
        <v>45770</v>
      </c>
      <c r="B3102" s="179" t="inlineStr">
        <is>
          <t>TINTAS E SOLVENTES-TINTAS E SOLVENTES (100,00%);</t>
        </is>
      </c>
      <c r="C3102" s="8" t="n"/>
      <c r="D3102" s="8" t="n">
        <v>850</v>
      </c>
      <c r="E3102" s="8" t="n">
        <v>-4488.740000000127</v>
      </c>
      <c r="F3102" s="213" t="inlineStr">
        <is>
          <t>TINTAS E SOLVENTES</t>
        </is>
      </c>
      <c r="G3102" s="172">
        <f>YEAR(A3102)</f>
        <v/>
      </c>
      <c r="H3102" s="214">
        <f>MONTH(A3102)</f>
        <v/>
      </c>
      <c r="I3102" s="179">
        <f>INDEX(mês[],Consolidado!H3102,2)</f>
        <v/>
      </c>
      <c r="J3102" s="179" t="inlineStr">
        <is>
          <t>ITAU</t>
        </is>
      </c>
      <c r="K3102" s="179" t="inlineStr">
        <is>
          <t>A IDEAL</t>
        </is>
      </c>
    </row>
    <row r="3103" hidden="1" s="180">
      <c r="A3103" s="17" t="n">
        <v>45770</v>
      </c>
      <c r="B3103" s="179" t="inlineStr">
        <is>
          <t>COMBUSTÍVEL-COMBUSTIVEL VEICULOS (100,00%);</t>
        </is>
      </c>
      <c r="C3103" s="8" t="n"/>
      <c r="D3103" s="8" t="n">
        <v>3639.45</v>
      </c>
      <c r="E3103" s="8" t="n">
        <v>-8128.190000000127</v>
      </c>
      <c r="F3103" s="213" t="inlineStr">
        <is>
          <t>COMBUSTIVEL VEICULOS</t>
        </is>
      </c>
      <c r="G3103" s="172">
        <f>YEAR(A3103)</f>
        <v/>
      </c>
      <c r="H3103" s="214">
        <f>MONTH(A3103)</f>
        <v/>
      </c>
      <c r="I3103" s="179">
        <f>INDEX(mês[],Consolidado!H3103,2)</f>
        <v/>
      </c>
      <c r="J3103" s="179" t="inlineStr">
        <is>
          <t>ITAU</t>
        </is>
      </c>
      <c r="K3103" s="179" t="inlineStr">
        <is>
          <t>A IDEAL</t>
        </is>
      </c>
    </row>
    <row r="3104" hidden="1" s="180">
      <c r="A3104" s="17" t="n">
        <v>45770</v>
      </c>
      <c r="B3104" s="179" t="inlineStr">
        <is>
          <t>TINTAS E SOLVENTES-TINTAS E SOLVENTES (100,00%);</t>
        </is>
      </c>
      <c r="C3104" s="8" t="n"/>
      <c r="D3104" s="8" t="n">
        <v>894.6</v>
      </c>
      <c r="E3104" s="8" t="n">
        <v>-9022.790000000126</v>
      </c>
      <c r="F3104" s="213" t="inlineStr">
        <is>
          <t>TINTAS E SOLVENTES</t>
        </is>
      </c>
      <c r="G3104" s="172">
        <f>YEAR(A3104)</f>
        <v/>
      </c>
      <c r="H3104" s="214">
        <f>MONTH(A3104)</f>
        <v/>
      </c>
      <c r="I3104" s="179">
        <f>INDEX(mês[],Consolidado!H3104,2)</f>
        <v/>
      </c>
      <c r="J3104" s="179" t="inlineStr">
        <is>
          <t>ITAU</t>
        </is>
      </c>
      <c r="K3104" s="179" t="inlineStr">
        <is>
          <t>A IDEAL</t>
        </is>
      </c>
    </row>
    <row r="3105" hidden="1" s="180">
      <c r="A3105" s="17" t="n">
        <v>45770</v>
      </c>
      <c r="B3105" s="179" t="inlineStr">
        <is>
          <t>MATERIAL DE CONSUMO-MATERIAIS DE CONSUMO EM OBRAS  (100,00%);</t>
        </is>
      </c>
      <c r="C3105" s="8" t="n"/>
      <c r="D3105" s="8" t="n">
        <v>1659</v>
      </c>
      <c r="E3105" s="8" t="n">
        <v>-10681.79000000013</v>
      </c>
      <c r="F3105" s="213" t="inlineStr">
        <is>
          <t xml:space="preserve">MATERIAIS DE CONSUMO EM OBRAS </t>
        </is>
      </c>
      <c r="G3105" s="172">
        <f>YEAR(A3105)</f>
        <v/>
      </c>
      <c r="H3105" s="214">
        <f>MONTH(A3105)</f>
        <v/>
      </c>
      <c r="I3105" s="179">
        <f>INDEX(mês[],Consolidado!H3105,2)</f>
        <v/>
      </c>
      <c r="J3105" s="179" t="inlineStr">
        <is>
          <t>ITAU</t>
        </is>
      </c>
      <c r="K3105" s="179" t="inlineStr">
        <is>
          <t>A IDEAL</t>
        </is>
      </c>
    </row>
    <row r="3106" hidden="1" s="180">
      <c r="A3106" s="17" t="n">
        <v>45770</v>
      </c>
      <c r="B3106" s="179" t="inlineStr">
        <is>
          <t>LOCAÇÃO DE RÁDIO PORTÁTIL-LOCAÇAO RADIOS DE COMUNICAÇÃO (100,00%);</t>
        </is>
      </c>
      <c r="C3106" s="8" t="n"/>
      <c r="D3106" s="8" t="n">
        <v>840</v>
      </c>
      <c r="E3106" s="8" t="n">
        <v>-11521.79000000013</v>
      </c>
      <c r="F3106" s="213" t="inlineStr">
        <is>
          <t>LOCAÇAO RADIOS DE COMUNICAÇÃO</t>
        </is>
      </c>
      <c r="G3106" s="172">
        <f>YEAR(A3106)</f>
        <v/>
      </c>
      <c r="H3106" s="214">
        <f>MONTH(A3106)</f>
        <v/>
      </c>
      <c r="I3106" s="179">
        <f>INDEX(mês[],Consolidado!H3106,2)</f>
        <v/>
      </c>
      <c r="J3106" s="179" t="inlineStr">
        <is>
          <t>ITAU</t>
        </is>
      </c>
      <c r="K3106" s="179" t="inlineStr">
        <is>
          <t>A IDEAL</t>
        </is>
      </c>
    </row>
    <row r="3107" hidden="1" s="180">
      <c r="A3107" s="17" t="n">
        <v>45770</v>
      </c>
      <c r="B3107" s="179" t="inlineStr">
        <is>
          <t>PLANO SAÚDE REF. MÊS 04/25-PLANO DE SAUDE  (100,00%);</t>
        </is>
      </c>
      <c r="C3107" s="8" t="n"/>
      <c r="D3107" s="8" t="n">
        <v>8399.049999999999</v>
      </c>
      <c r="E3107" s="8" t="n">
        <v>-19920.84000000013</v>
      </c>
      <c r="F3107" s="213" t="inlineStr">
        <is>
          <t xml:space="preserve">PLANO DE SAUDE </t>
        </is>
      </c>
      <c r="G3107" s="172">
        <f>YEAR(A3107)</f>
        <v/>
      </c>
      <c r="H3107" s="214">
        <f>MONTH(A3107)</f>
        <v/>
      </c>
      <c r="I3107" s="179">
        <f>INDEX(mês[],Consolidado!H3107,2)</f>
        <v/>
      </c>
      <c r="J3107" s="179" t="inlineStr">
        <is>
          <t>ITAU</t>
        </is>
      </c>
      <c r="K3107" s="179" t="inlineStr">
        <is>
          <t>A IDEAL</t>
        </is>
      </c>
    </row>
    <row r="3108" hidden="1" s="180">
      <c r="A3108" s="17" t="n">
        <v>45770</v>
      </c>
      <c r="B3108" s="179" t="inlineStr">
        <is>
          <t>SISTEMA DE EMISSOR DE NOTAS-SISTEMA / SERVIDOR  (100,00%);</t>
        </is>
      </c>
      <c r="C3108" s="8" t="n"/>
      <c r="D3108" s="8" t="n">
        <v>199.82</v>
      </c>
      <c r="E3108" s="8" t="n">
        <v>-20120.66000000013</v>
      </c>
      <c r="F3108" s="213" t="inlineStr">
        <is>
          <t xml:space="preserve">SISTEMA / SERVIDOR </t>
        </is>
      </c>
      <c r="G3108" s="172">
        <f>YEAR(A3108)</f>
        <v/>
      </c>
      <c r="H3108" s="214">
        <f>MONTH(A3108)</f>
        <v/>
      </c>
      <c r="I3108" s="179">
        <f>INDEX(mês[],Consolidado!H3108,2)</f>
        <v/>
      </c>
      <c r="J3108" s="179" t="inlineStr">
        <is>
          <t>ITAU</t>
        </is>
      </c>
      <c r="K3108" s="179" t="inlineStr">
        <is>
          <t>A IDEAL</t>
        </is>
      </c>
    </row>
    <row r="3109" hidden="1" s="180">
      <c r="A3109" s="17" t="n">
        <v>45770</v>
      </c>
      <c r="B3109" s="179" t="inlineStr">
        <is>
          <t>LOCAÇÃO CONTAINER REF. 01/03 A 31/03/25-LOCAÇÃO CONTAINER  (100,00%);</t>
        </is>
      </c>
      <c r="C3109" s="8" t="n"/>
      <c r="D3109" s="8" t="n">
        <v>2750</v>
      </c>
      <c r="E3109" s="8" t="n">
        <v>-22870.66000000013</v>
      </c>
      <c r="F3109" s="213" t="inlineStr">
        <is>
          <t xml:space="preserve">LOCAÇÃO CONTAINER </t>
        </is>
      </c>
      <c r="G3109" s="172">
        <f>YEAR(A3109)</f>
        <v/>
      </c>
      <c r="H3109" s="214">
        <f>MONTH(A3109)</f>
        <v/>
      </c>
      <c r="I3109" s="179">
        <f>INDEX(mês[],Consolidado!H3109,2)</f>
        <v/>
      </c>
      <c r="J3109" s="179" t="inlineStr">
        <is>
          <t>ITAU</t>
        </is>
      </c>
      <c r="K3109" s="179" t="inlineStr">
        <is>
          <t>A IDEAL</t>
        </is>
      </c>
    </row>
    <row r="3110" hidden="1" s="180">
      <c r="A3110" s="17" t="n">
        <v>45770</v>
      </c>
      <c r="B3110" s="174" t="inlineStr">
        <is>
          <t>NILVA BATISTA CARDOSO - PIX (38) 9 9911-8113-HOTEL COLABORADORES  (46,86%)</t>
        </is>
      </c>
      <c r="C3110" s="8" t="n"/>
      <c r="D3110" s="8" t="n">
        <v>3800.34</v>
      </c>
      <c r="E3110" s="8" t="n">
        <v>-26671.00000000013</v>
      </c>
      <c r="F3110" s="213" t="inlineStr">
        <is>
          <t xml:space="preserve">HOTEL COLABORADORES </t>
        </is>
      </c>
      <c r="G3110" s="172">
        <f>YEAR(A3110)</f>
        <v/>
      </c>
      <c r="H3110" s="214">
        <f>MONTH(A3110)</f>
        <v/>
      </c>
      <c r="I3110" s="179">
        <f>INDEX(mês[],Consolidado!H3110,2)</f>
        <v/>
      </c>
      <c r="J3110" s="179" t="inlineStr">
        <is>
          <t>ITAU</t>
        </is>
      </c>
      <c r="K3110" s="179" t="inlineStr">
        <is>
          <t>A IDEAL</t>
        </is>
      </c>
    </row>
    <row r="3111" hidden="1" s="180">
      <c r="A3111" s="17" t="n">
        <v>45770</v>
      </c>
      <c r="B3111" s="174" t="inlineStr">
        <is>
          <t>REFEIÇÕES COLABORADORES (46,55%)</t>
        </is>
      </c>
      <c r="C3111" s="8" t="n"/>
      <c r="D3111" s="8" t="n">
        <v>3775.2</v>
      </c>
      <c r="E3111" s="8" t="n">
        <v>-30446.20000000013</v>
      </c>
      <c r="F3111" s="213" t="inlineStr">
        <is>
          <t>REFEIÇÕES COLABORADORES</t>
        </is>
      </c>
      <c r="G3111" s="172">
        <f>YEAR(A3111)</f>
        <v/>
      </c>
      <c r="H3111" s="214">
        <f>MONTH(A3111)</f>
        <v/>
      </c>
      <c r="I3111" s="179">
        <f>INDEX(mês[],Consolidado!H3111,2)</f>
        <v/>
      </c>
      <c r="J3111" s="179" t="inlineStr">
        <is>
          <t>ITAU</t>
        </is>
      </c>
      <c r="K3111" s="179" t="inlineStr">
        <is>
          <t>A IDEAL</t>
        </is>
      </c>
    </row>
    <row r="3112" hidden="1" s="180">
      <c r="A3112" s="17" t="n">
        <v>45770</v>
      </c>
      <c r="B3112" s="174" t="inlineStr">
        <is>
          <t>LAVANDERIA (6,60%);</t>
        </is>
      </c>
      <c r="C3112" s="8" t="n"/>
      <c r="D3112" s="8" t="n">
        <v>534.46</v>
      </c>
      <c r="E3112" s="8" t="n">
        <v>-30980.66000000013</v>
      </c>
      <c r="F3112" s="213" t="inlineStr">
        <is>
          <t>LAVANDERIA</t>
        </is>
      </c>
      <c r="G3112" s="172">
        <f>YEAR(A3112)</f>
        <v/>
      </c>
      <c r="H3112" s="214">
        <f>MONTH(A3112)</f>
        <v/>
      </c>
      <c r="I3112" s="179">
        <f>INDEX(mês[],Consolidado!H3112,2)</f>
        <v/>
      </c>
      <c r="J3112" s="179" t="inlineStr">
        <is>
          <t>ITAU</t>
        </is>
      </c>
      <c r="K3112" s="179" t="inlineStr">
        <is>
          <t>A IDEAL</t>
        </is>
      </c>
    </row>
    <row r="3113" hidden="1" s="180">
      <c r="A3113" s="17" t="n">
        <v>45770</v>
      </c>
      <c r="B3113" s="179" t="inlineStr">
        <is>
          <t>EXAMES - ASO-EXAMES  (100,00%);</t>
        </is>
      </c>
      <c r="C3113" s="8" t="n"/>
      <c r="D3113" s="8" t="n">
        <v>1042</v>
      </c>
      <c r="E3113" s="8" t="n">
        <v>-32022.66000000013</v>
      </c>
      <c r="F3113" s="213" t="inlineStr">
        <is>
          <t>EXAMES MÉDICOS</t>
        </is>
      </c>
      <c r="G3113" s="172">
        <f>YEAR(A3113)</f>
        <v/>
      </c>
      <c r="H3113" s="214">
        <f>MONTH(A3113)</f>
        <v/>
      </c>
      <c r="I3113" s="179">
        <f>INDEX(mês[],Consolidado!H3113,2)</f>
        <v/>
      </c>
      <c r="J3113" s="179" t="inlineStr">
        <is>
          <t>ITAU</t>
        </is>
      </c>
      <c r="K3113" s="179" t="inlineStr">
        <is>
          <t>A IDEAL</t>
        </is>
      </c>
    </row>
    <row r="3114" hidden="1" s="180">
      <c r="A3114" s="17" t="n">
        <v>45770</v>
      </c>
      <c r="B3114" s="179" t="inlineStr">
        <is>
          <t>MANOEL PIRES SANTANA - PIX (98) 9 8407-6318-REFEIÇÕES COLABORADORES (100,00%);</t>
        </is>
      </c>
      <c r="C3114" s="8" t="n"/>
      <c r="D3114" s="8" t="n">
        <v>1311</v>
      </c>
      <c r="E3114" s="8" t="n">
        <v>-33333.66000000013</v>
      </c>
      <c r="F3114" s="213" t="inlineStr">
        <is>
          <t>REFEIÇÕES COLABORADORES</t>
        </is>
      </c>
      <c r="G3114" s="172">
        <f>YEAR(A3114)</f>
        <v/>
      </c>
      <c r="H3114" s="214">
        <f>MONTH(A3114)</f>
        <v/>
      </c>
      <c r="I3114" s="179">
        <f>INDEX(mês[],Consolidado!H3114,2)</f>
        <v/>
      </c>
      <c r="J3114" s="179" t="inlineStr">
        <is>
          <t>ITAU</t>
        </is>
      </c>
      <c r="K3114" s="179" t="inlineStr">
        <is>
          <t>A IDEAL</t>
        </is>
      </c>
    </row>
    <row r="3115" hidden="1" s="180">
      <c r="A3115" s="17" t="n">
        <v>45770</v>
      </c>
      <c r="B3115" s="179" t="inlineStr">
        <is>
          <t>COMBUSTÍVEL-COMBUSTIVEL VEICULOS (42,09%);
COMBUSTIVEL EQUIPAMENTOS (57,91%);</t>
        </is>
      </c>
      <c r="C3115" s="8" t="n"/>
      <c r="D3115" s="8" t="n">
        <v>2270.62</v>
      </c>
      <c r="E3115" s="8" t="n">
        <v>-35604.28000000013</v>
      </c>
      <c r="F3115" s="213" t="inlineStr">
        <is>
          <t>COMBUSTIVEL EQUIPAMENTOS</t>
        </is>
      </c>
      <c r="G3115" s="172">
        <f>YEAR(A3115)</f>
        <v/>
      </c>
      <c r="H3115" s="214">
        <f>MONTH(A3115)</f>
        <v/>
      </c>
      <c r="I3115" s="179">
        <f>INDEX(mês[],Consolidado!H3115,2)</f>
        <v/>
      </c>
      <c r="J3115" s="179" t="inlineStr">
        <is>
          <t>ITAU</t>
        </is>
      </c>
      <c r="K3115" s="179" t="inlineStr">
        <is>
          <t>A IDEAL</t>
        </is>
      </c>
    </row>
    <row r="3116" hidden="1" s="180">
      <c r="A3116" s="17" t="n">
        <v>45770</v>
      </c>
      <c r="B3116" s="179" t="inlineStr">
        <is>
          <t>RESTAURANTE MATA FOME - PIX 57.730.611/0001-02-REFEIÇÕES COLABORADORES (100,00%);</t>
        </is>
      </c>
      <c r="C3116" s="8" t="n"/>
      <c r="D3116" s="8" t="n">
        <v>4552</v>
      </c>
      <c r="E3116" s="8" t="n">
        <v>-40156.28000000013</v>
      </c>
      <c r="F3116" s="213" t="inlineStr">
        <is>
          <t>REFEIÇÕES COLABORADORES</t>
        </is>
      </c>
      <c r="G3116" s="172">
        <f>YEAR(A3116)</f>
        <v/>
      </c>
      <c r="H3116" s="214">
        <f>MONTH(A3116)</f>
        <v/>
      </c>
      <c r="I3116" s="179">
        <f>INDEX(mês[],Consolidado!H3116,2)</f>
        <v/>
      </c>
      <c r="J3116" s="179" t="inlineStr">
        <is>
          <t>ITAU</t>
        </is>
      </c>
      <c r="K3116" s="179" t="inlineStr">
        <is>
          <t>A IDEAL</t>
        </is>
      </c>
    </row>
    <row r="3117" hidden="1" s="180">
      <c r="A3117" s="17" t="n">
        <v>45770</v>
      </c>
      <c r="B3117" s="179" t="inlineStr">
        <is>
          <t>COMBUSTÍVEL-COMBUSTIVEL VEICULOS (100,00%);</t>
        </is>
      </c>
      <c r="C3117" s="8" t="n"/>
      <c r="D3117" s="8" t="n">
        <v>1371.18</v>
      </c>
      <c r="E3117" s="8" t="n">
        <v>-41527.46000000013</v>
      </c>
      <c r="F3117" s="213" t="inlineStr">
        <is>
          <t>COMBUSTIVEL VEICULOS</t>
        </is>
      </c>
      <c r="G3117" s="172">
        <f>YEAR(A3117)</f>
        <v/>
      </c>
      <c r="H3117" s="214">
        <f>MONTH(A3117)</f>
        <v/>
      </c>
      <c r="I3117" s="179">
        <f>INDEX(mês[],Consolidado!H3117,2)</f>
        <v/>
      </c>
      <c r="J3117" s="179" t="inlineStr">
        <is>
          <t>ITAU</t>
        </is>
      </c>
      <c r="K3117" s="179" t="inlineStr">
        <is>
          <t>A IDEAL</t>
        </is>
      </c>
    </row>
    <row r="3118" hidden="1" s="180">
      <c r="A3118" s="17" t="n">
        <v>45770</v>
      </c>
      <c r="B3118" s="179" t="inlineStr">
        <is>
          <t>VIAGEM GENILDO P/ BRASÍLIA-REFEIÇÕES COLABORADORES (100,00%);</t>
        </is>
      </c>
      <c r="C3118" s="8" t="n"/>
      <c r="D3118" s="8" t="n">
        <v>573.9</v>
      </c>
      <c r="E3118" s="8" t="n">
        <v>-42101.36000000013</v>
      </c>
      <c r="F3118" s="213" t="inlineStr">
        <is>
          <t>REFEIÇÕES COLABORADORES</t>
        </is>
      </c>
      <c r="G3118" s="172">
        <f>YEAR(A3118)</f>
        <v/>
      </c>
      <c r="H3118" s="214">
        <f>MONTH(A3118)</f>
        <v/>
      </c>
      <c r="I3118" s="179">
        <f>INDEX(mês[],Consolidado!H3118,2)</f>
        <v/>
      </c>
      <c r="J3118" s="179" t="inlineStr">
        <is>
          <t>ITAU</t>
        </is>
      </c>
      <c r="K3118" s="179" t="inlineStr">
        <is>
          <t>A IDEAL</t>
        </is>
      </c>
    </row>
    <row r="3119" hidden="1" s="180">
      <c r="A3119" s="17" t="n">
        <v>45770</v>
      </c>
      <c r="B3119" s="179" t="inlineStr">
        <is>
          <t>DESPESA DE VIAGEM  VALDMAR - PEDAGIO-PEDAGIOS  (100,00%);</t>
        </is>
      </c>
      <c r="C3119" s="8" t="n"/>
      <c r="D3119" s="8" t="n">
        <v>35.83</v>
      </c>
      <c r="E3119" s="8" t="n">
        <v>-42137.19000000013</v>
      </c>
      <c r="F3119" s="213" t="inlineStr">
        <is>
          <t xml:space="preserve">PEDAGIOS </t>
        </is>
      </c>
      <c r="G3119" s="172">
        <f>YEAR(A3119)</f>
        <v/>
      </c>
      <c r="H3119" s="214">
        <f>MONTH(A3119)</f>
        <v/>
      </c>
      <c r="I3119" s="179">
        <f>INDEX(mês[],Consolidado!H3119,2)</f>
        <v/>
      </c>
      <c r="J3119" s="179" t="inlineStr">
        <is>
          <t>ITAU</t>
        </is>
      </c>
      <c r="K3119" s="179" t="inlineStr">
        <is>
          <t>A IDEAL</t>
        </is>
      </c>
    </row>
    <row r="3120" hidden="1" s="180">
      <c r="A3120" s="17" t="n">
        <v>45770</v>
      </c>
      <c r="B3120" s="179" t="inlineStr">
        <is>
          <t>JUCIANE GONÇALVES DA SILVA - PIX Jucianed077@gmail.com-SERVIÇO LAVA JATO (100,00%);</t>
        </is>
      </c>
      <c r="C3120" s="8" t="n"/>
      <c r="D3120" s="8" t="n">
        <v>1040</v>
      </c>
      <c r="E3120" s="8" t="n">
        <v>-43177.19000000013</v>
      </c>
      <c r="F3120" s="213" t="inlineStr">
        <is>
          <t>SERVIÇO LAVA JATO</t>
        </is>
      </c>
      <c r="G3120" s="172">
        <f>YEAR(A3120)</f>
        <v/>
      </c>
      <c r="H3120" s="214">
        <f>MONTH(A3120)</f>
        <v/>
      </c>
      <c r="I3120" s="179">
        <f>INDEX(mês[],Consolidado!H3120,2)</f>
        <v/>
      </c>
      <c r="J3120" s="179" t="inlineStr">
        <is>
          <t>ITAU</t>
        </is>
      </c>
      <c r="K3120" s="179" t="inlineStr">
        <is>
          <t>A IDEAL</t>
        </is>
      </c>
    </row>
    <row r="3121" hidden="1" s="180">
      <c r="A3121" s="17" t="n">
        <v>45770</v>
      </c>
      <c r="B3121" s="179" t="inlineStr">
        <is>
          <t>FRETE GOIANIA X SERRA DO SALITRE-FRETE TRANSPORTADORA (100,00%);</t>
        </is>
      </c>
      <c r="C3121" s="8" t="n"/>
      <c r="D3121" s="8" t="n">
        <v>196</v>
      </c>
      <c r="E3121" s="8" t="n">
        <v>-43373.19000000013</v>
      </c>
      <c r="F3121" s="213" t="inlineStr">
        <is>
          <t>FRETE TRANSPORTADORA</t>
        </is>
      </c>
      <c r="G3121" s="172">
        <f>YEAR(A3121)</f>
        <v/>
      </c>
      <c r="H3121" s="214">
        <f>MONTH(A3121)</f>
        <v/>
      </c>
      <c r="I3121" s="179">
        <f>INDEX(mês[],Consolidado!H3121,2)</f>
        <v/>
      </c>
      <c r="J3121" s="179" t="inlineStr">
        <is>
          <t>ITAU</t>
        </is>
      </c>
      <c r="K3121" s="179" t="inlineStr">
        <is>
          <t>A IDEAL</t>
        </is>
      </c>
    </row>
    <row r="3122" hidden="1" s="180">
      <c r="A3122" s="17" t="n">
        <v>45770</v>
      </c>
      <c r="B3122" s="179" t="inlineStr">
        <is>
          <t>MAXSANDER MENEZES DE OLIVEIRA - PIX (62) 9 9475-2890-SERVIÇO LAVA JATO (100,00%);</t>
        </is>
      </c>
      <c r="C3122" s="8" t="n"/>
      <c r="D3122" s="8" t="n">
        <v>130</v>
      </c>
      <c r="E3122" s="8" t="n">
        <v>-43503.19000000013</v>
      </c>
      <c r="F3122" s="213" t="inlineStr">
        <is>
          <t>SERVIÇO LAVA JATO</t>
        </is>
      </c>
      <c r="G3122" s="172">
        <f>YEAR(A3122)</f>
        <v/>
      </c>
      <c r="H3122" s="214">
        <f>MONTH(A3122)</f>
        <v/>
      </c>
      <c r="I3122" s="179">
        <f>INDEX(mês[],Consolidado!H3122,2)</f>
        <v/>
      </c>
      <c r="J3122" s="179" t="inlineStr">
        <is>
          <t>ITAU</t>
        </is>
      </c>
      <c r="K3122" s="179" t="inlineStr">
        <is>
          <t>A IDEAL</t>
        </is>
      </c>
    </row>
    <row r="3123" hidden="1" s="180">
      <c r="A3123" s="17" t="n">
        <v>45770</v>
      </c>
      <c r="B3123" s="179" t="inlineStr">
        <is>
          <t>COMPRA DE 02 CINTOS DE SEGURANÇA P/ ÔNIBUS IVECO-MANUTENÇÃO/PEÇAS  VEICULOS (100,00%);</t>
        </is>
      </c>
      <c r="C3123" s="8" t="n"/>
      <c r="D3123" s="8" t="n">
        <v>100</v>
      </c>
      <c r="E3123" s="8" t="n">
        <v>-43603.19000000013</v>
      </c>
      <c r="F3123" s="213" t="inlineStr">
        <is>
          <t>MANUTENÇÃO/PEÇAS  VEICULOS</t>
        </is>
      </c>
      <c r="G3123" s="172">
        <f>YEAR(A3123)</f>
        <v/>
      </c>
      <c r="H3123" s="214">
        <f>MONTH(A3123)</f>
        <v/>
      </c>
      <c r="I3123" s="179">
        <f>INDEX(mês[],Consolidado!H3123,2)</f>
        <v/>
      </c>
      <c r="J3123" s="179" t="inlineStr">
        <is>
          <t>ITAU</t>
        </is>
      </c>
      <c r="K3123" s="179" t="inlineStr">
        <is>
          <t>A IDEAL</t>
        </is>
      </c>
    </row>
    <row r="3124" hidden="1" s="180">
      <c r="A3124" s="17" t="n">
        <v>45770</v>
      </c>
      <c r="B3124" s="179" t="inlineStr">
        <is>
          <t>LOCAÇÃO DE CONTAINER REF. MÊS 03/25-LOCAÇÃO CONTAINER  (100,00%);</t>
        </is>
      </c>
      <c r="C3124" s="8" t="n"/>
      <c r="D3124" s="8" t="n">
        <v>423.76</v>
      </c>
      <c r="E3124" s="8" t="n">
        <v>-44026.95000000014</v>
      </c>
      <c r="F3124" s="213" t="inlineStr">
        <is>
          <t xml:space="preserve">LOCAÇÃO CONTAINER </t>
        </is>
      </c>
      <c r="G3124" s="172">
        <f>YEAR(A3124)</f>
        <v/>
      </c>
      <c r="H3124" s="214">
        <f>MONTH(A3124)</f>
        <v/>
      </c>
      <c r="I3124" s="179">
        <f>INDEX(mês[],Consolidado!H3124,2)</f>
        <v/>
      </c>
      <c r="J3124" s="179" t="inlineStr">
        <is>
          <t>ITAU</t>
        </is>
      </c>
      <c r="K3124" s="179" t="inlineStr">
        <is>
          <t>A IDEAL</t>
        </is>
      </c>
    </row>
    <row r="3125" hidden="1" s="180">
      <c r="A3125" s="17" t="n">
        <v>45770</v>
      </c>
      <c r="B3125" s="179" t="inlineStr">
        <is>
          <t>LOCAÇÃO CONTAINER REF. 04/2025-LOCAÇÃO CONTAINER  (100,00%);</t>
        </is>
      </c>
      <c r="C3125" s="8" t="n"/>
      <c r="D3125" s="8" t="n">
        <v>1943.89</v>
      </c>
      <c r="E3125" s="8" t="n">
        <v>-45970.84000000013</v>
      </c>
      <c r="F3125" s="213" t="inlineStr">
        <is>
          <t xml:space="preserve">LOCAÇÃO CONTAINER </t>
        </is>
      </c>
      <c r="G3125" s="172">
        <f>YEAR(A3125)</f>
        <v/>
      </c>
      <c r="H3125" s="214">
        <f>MONTH(A3125)</f>
        <v/>
      </c>
      <c r="I3125" s="179">
        <f>INDEX(mês[],Consolidado!H3125,2)</f>
        <v/>
      </c>
      <c r="J3125" s="179" t="inlineStr">
        <is>
          <t>ITAU</t>
        </is>
      </c>
      <c r="K3125" s="179" t="inlineStr">
        <is>
          <t>A IDEAL</t>
        </is>
      </c>
    </row>
    <row r="3126" hidden="1" s="180">
      <c r="A3126" s="17" t="n">
        <v>45770</v>
      </c>
      <c r="B3126" s="179" t="inlineStr">
        <is>
          <t>LOCAÇÃO CONTAINER REF. 03/2025-LOCAÇÃO CONTAINER  (100,00%);</t>
        </is>
      </c>
      <c r="C3126" s="8" t="n"/>
      <c r="D3126" s="8" t="n">
        <v>534.65</v>
      </c>
      <c r="E3126" s="8" t="n">
        <v>-46505.49000000014</v>
      </c>
      <c r="F3126" s="213" t="inlineStr">
        <is>
          <t xml:space="preserve">LOCAÇÃO CONTAINER </t>
        </is>
      </c>
      <c r="G3126" s="172">
        <f>YEAR(A3126)</f>
        <v/>
      </c>
      <c r="H3126" s="214">
        <f>MONTH(A3126)</f>
        <v/>
      </c>
      <c r="I3126" s="179">
        <f>INDEX(mês[],Consolidado!H3126,2)</f>
        <v/>
      </c>
      <c r="J3126" s="179" t="inlineStr">
        <is>
          <t>ITAU</t>
        </is>
      </c>
      <c r="K3126" s="179" t="inlineStr">
        <is>
          <t>A IDEAL</t>
        </is>
      </c>
    </row>
    <row r="3127" hidden="1" s="180">
      <c r="A3127" s="17" t="n">
        <v>45770</v>
      </c>
      <c r="B3127" s="179" t="inlineStr">
        <is>
          <t>COMBUSTÍVEL DOBLÔ-COMBUSTIVEL VEICULOS (100,00%);</t>
        </is>
      </c>
      <c r="C3127" s="8" t="n"/>
      <c r="D3127" s="8" t="n">
        <v>100</v>
      </c>
      <c r="E3127" s="8" t="n">
        <v>-46605.49000000014</v>
      </c>
      <c r="F3127" s="213" t="inlineStr">
        <is>
          <t>COMBUSTIVEL VEICULOS</t>
        </is>
      </c>
      <c r="G3127" s="172">
        <f>YEAR(A3127)</f>
        <v/>
      </c>
      <c r="H3127" s="214">
        <f>MONTH(A3127)</f>
        <v/>
      </c>
      <c r="I3127" s="179">
        <f>INDEX(mês[],Consolidado!H3127,2)</f>
        <v/>
      </c>
      <c r="J3127" s="179" t="inlineStr">
        <is>
          <t>ITAU</t>
        </is>
      </c>
      <c r="K3127" s="179" t="inlineStr">
        <is>
          <t>A IDEAL</t>
        </is>
      </c>
    </row>
    <row r="3128" hidden="1" s="180">
      <c r="A3128" s="17" t="n">
        <v>45770</v>
      </c>
      <c r="B3128" s="179" t="inlineStr">
        <is>
          <t>ALIMENTAÇÃO ADM-ALIMENTAÇÃO ADM (100,00%);</t>
        </is>
      </c>
      <c r="C3128" s="8" t="n"/>
      <c r="D3128" s="8" t="n">
        <v>144</v>
      </c>
      <c r="E3128" s="8" t="n">
        <v>-46749.49000000014</v>
      </c>
      <c r="F3128" s="213" t="inlineStr">
        <is>
          <t>ALIMENTAÇÃO ADM</t>
        </is>
      </c>
      <c r="G3128" s="172">
        <f>YEAR(A3128)</f>
        <v/>
      </c>
      <c r="H3128" s="214">
        <f>MONTH(A3128)</f>
        <v/>
      </c>
      <c r="I3128" s="179">
        <f>INDEX(mês[],Consolidado!H3128,2)</f>
        <v/>
      </c>
      <c r="J3128" s="179" t="inlineStr">
        <is>
          <t>ITAU</t>
        </is>
      </c>
      <c r="K3128" s="179" t="inlineStr">
        <is>
          <t>A IDEAL</t>
        </is>
      </c>
    </row>
    <row r="3129" hidden="1" s="180">
      <c r="A3129" s="17" t="n">
        <v>45770</v>
      </c>
      <c r="B3129" s="179" t="inlineStr">
        <is>
          <t>EPIS-EPIS (100,00%);</t>
        </is>
      </c>
      <c r="C3129" s="8" t="n"/>
      <c r="D3129" s="8" t="n">
        <v>67.48999999999999</v>
      </c>
      <c r="E3129" s="8" t="n">
        <v>-46816.98000000013</v>
      </c>
      <c r="F3129" s="213" t="inlineStr">
        <is>
          <t>EPIS</t>
        </is>
      </c>
      <c r="G3129" s="172">
        <f>YEAR(A3129)</f>
        <v/>
      </c>
      <c r="H3129" s="214">
        <f>MONTH(A3129)</f>
        <v/>
      </c>
      <c r="I3129" s="179">
        <f>INDEX(mês[],Consolidado!H3129,2)</f>
        <v/>
      </c>
      <c r="J3129" s="179" t="inlineStr">
        <is>
          <t>ITAU</t>
        </is>
      </c>
      <c r="K3129" s="179" t="inlineStr">
        <is>
          <t>A IDEAL</t>
        </is>
      </c>
    </row>
    <row r="3130" hidden="1" s="180">
      <c r="A3130" s="17" t="n">
        <v>45770</v>
      </c>
      <c r="B3130" s="179" t="inlineStr">
        <is>
          <t>EPIS-EPIS (100,00%);</t>
        </is>
      </c>
      <c r="C3130" s="8" t="n"/>
      <c r="D3130" s="8" t="n">
        <v>158.39</v>
      </c>
      <c r="E3130" s="8" t="n">
        <v>-46975.37000000013</v>
      </c>
      <c r="F3130" s="213" t="inlineStr">
        <is>
          <t>EPIS</t>
        </is>
      </c>
      <c r="G3130" s="172">
        <f>YEAR(A3130)</f>
        <v/>
      </c>
      <c r="H3130" s="214">
        <f>MONTH(A3130)</f>
        <v/>
      </c>
      <c r="I3130" s="179">
        <f>INDEX(mês[],Consolidado!H3130,2)</f>
        <v/>
      </c>
      <c r="J3130" s="179" t="inlineStr">
        <is>
          <t>ITAU</t>
        </is>
      </c>
      <c r="K3130" s="179" t="inlineStr">
        <is>
          <t>A IDEAL</t>
        </is>
      </c>
    </row>
    <row r="3131" hidden="1" s="180">
      <c r="A3131" s="17" t="n">
        <v>45770</v>
      </c>
      <c r="B3131" s="179" t="inlineStr">
        <is>
          <t>FRETE GOIÂNIA X UBERABA-FRETE TRANSPORTADORA (100,00%);</t>
        </is>
      </c>
      <c r="C3131" s="8" t="n"/>
      <c r="D3131" s="8" t="n">
        <v>157.98</v>
      </c>
      <c r="E3131" s="8" t="n">
        <v>-47133.35000000014</v>
      </c>
      <c r="F3131" s="213" t="inlineStr">
        <is>
          <t>FRETE TRANSPORTADORA</t>
        </is>
      </c>
      <c r="G3131" s="172">
        <f>YEAR(A3131)</f>
        <v/>
      </c>
      <c r="H3131" s="214">
        <f>MONTH(A3131)</f>
        <v/>
      </c>
      <c r="I3131" s="179">
        <f>INDEX(mês[],Consolidado!H3131,2)</f>
        <v/>
      </c>
      <c r="J3131" s="179" t="inlineStr">
        <is>
          <t>ITAU</t>
        </is>
      </c>
      <c r="K3131" s="179" t="inlineStr">
        <is>
          <t>A IDEAL</t>
        </is>
      </c>
    </row>
    <row r="3132" hidden="1" s="180">
      <c r="A3132" s="17" t="n">
        <v>45770</v>
      </c>
      <c r="B3132" s="179" t="inlineStr">
        <is>
          <t>BRINDES GESTORES VLI-SERVIÇO BRINDES E ACESSORIOS (100,00%);</t>
        </is>
      </c>
      <c r="C3132" s="8" t="n"/>
      <c r="D3132" s="8" t="n">
        <v>758</v>
      </c>
      <c r="E3132" s="8" t="n">
        <v>-47891.35000000014</v>
      </c>
      <c r="F3132" s="213" t="inlineStr">
        <is>
          <t>SERVIÇO BRINDES E ACESSORIOS</t>
        </is>
      </c>
      <c r="G3132" s="172">
        <f>YEAR(A3132)</f>
        <v/>
      </c>
      <c r="H3132" s="214">
        <f>MONTH(A3132)</f>
        <v/>
      </c>
      <c r="I3132" s="179">
        <f>INDEX(mês[],Consolidado!H3132,2)</f>
        <v/>
      </c>
      <c r="J3132" s="179" t="inlineStr">
        <is>
          <t>ITAU</t>
        </is>
      </c>
      <c r="K3132" s="179" t="inlineStr">
        <is>
          <t>A IDEAL</t>
        </is>
      </c>
    </row>
    <row r="3133" hidden="1" s="180">
      <c r="A3133" s="17" t="n">
        <v>45770</v>
      </c>
      <c r="B3133" s="179" t="inlineStr">
        <is>
          <t>CAMINHAO ELFA-FINANCIAMENTO (100,00%);</t>
        </is>
      </c>
      <c r="C3133" s="8" t="n"/>
      <c r="D3133" s="8" t="n">
        <v>4515.5</v>
      </c>
      <c r="E3133" s="8" t="n">
        <v>-52406.85000000014</v>
      </c>
      <c r="F3133" s="213" t="inlineStr">
        <is>
          <t>Financiamentos</t>
        </is>
      </c>
      <c r="G3133" s="172">
        <f>YEAR(A3133)</f>
        <v/>
      </c>
      <c r="H3133" s="214">
        <f>MONTH(A3133)</f>
        <v/>
      </c>
      <c r="I3133" s="179">
        <f>INDEX(mês[],Consolidado!H3133,2)</f>
        <v/>
      </c>
      <c r="J3133" s="179" t="inlineStr">
        <is>
          <t>ITAU</t>
        </is>
      </c>
      <c r="K3133" s="179" t="inlineStr">
        <is>
          <t>A IDEAL</t>
        </is>
      </c>
    </row>
    <row r="3134" hidden="1" s="180">
      <c r="A3134" s="17" t="n">
        <v>45770</v>
      </c>
      <c r="B3134" s="179" t="inlineStr">
        <is>
          <t>MARIA DA FE VIDAL PASCOA - PIX 07.430.239/0004-93-COMBUSTIVEL VEICULOS (100,00%);</t>
        </is>
      </c>
      <c r="C3134" s="8" t="n"/>
      <c r="D3134" s="8" t="n">
        <v>2000</v>
      </c>
      <c r="E3134" s="8" t="n">
        <v>-54406.85000000014</v>
      </c>
      <c r="F3134" s="213" t="inlineStr">
        <is>
          <t>COMBUSTIVEL VEICULOS</t>
        </is>
      </c>
      <c r="G3134" s="172">
        <f>YEAR(A3134)</f>
        <v/>
      </c>
      <c r="H3134" s="214">
        <f>MONTH(A3134)</f>
        <v/>
      </c>
      <c r="I3134" s="179">
        <f>INDEX(mês[],Consolidado!H3134,2)</f>
        <v/>
      </c>
      <c r="J3134" s="179" t="inlineStr">
        <is>
          <t>ITAU</t>
        </is>
      </c>
      <c r="K3134" s="179" t="inlineStr">
        <is>
          <t>A IDEAL</t>
        </is>
      </c>
    </row>
    <row r="3135" hidden="1" s="180">
      <c r="A3135" s="17" t="n">
        <v>45770</v>
      </c>
      <c r="B3135" s="179" t="inlineStr">
        <is>
          <t>TRANSFERÊNCIA ENTRE BANCOS ITAÚ ANDAIMES X ITAÚ-Transferência entre Bancos (100,00%);</t>
        </is>
      </c>
      <c r="C3135" s="8" t="n">
        <v>60000</v>
      </c>
      <c r="E3135" s="8" t="n">
        <v>5593.149999999863</v>
      </c>
      <c r="F3135" s="213" t="inlineStr">
        <is>
          <t>Transferência Recebida</t>
        </is>
      </c>
      <c r="G3135" s="172">
        <f>YEAR(A3135)</f>
        <v/>
      </c>
      <c r="H3135" s="214">
        <f>MONTH(A3135)</f>
        <v/>
      </c>
      <c r="I3135" s="179">
        <f>INDEX(mês[],Consolidado!H3135,2)</f>
        <v/>
      </c>
      <c r="J3135" s="179" t="inlineStr">
        <is>
          <t>ITAU</t>
        </is>
      </c>
      <c r="K3135" s="179" t="inlineStr">
        <is>
          <t>A IDEAL</t>
        </is>
      </c>
    </row>
    <row r="3136" hidden="1" s="180">
      <c r="A3136" s="17" t="n">
        <v>45770</v>
      </c>
      <c r="B3136" s="179" t="inlineStr">
        <is>
          <t>PLANO DE SAÚDE REF. MÊS 04/2025-PLANO DE SAUDE  (100,00%);</t>
        </is>
      </c>
      <c r="C3136" s="8" t="n"/>
      <c r="D3136" s="8" t="n">
        <v>1241.15</v>
      </c>
      <c r="E3136" s="8" t="n">
        <v>4351.999999999864</v>
      </c>
      <c r="F3136" s="213" t="inlineStr">
        <is>
          <t xml:space="preserve">PLANO DE SAUDE </t>
        </is>
      </c>
      <c r="G3136" s="172">
        <f>YEAR(A3136)</f>
        <v/>
      </c>
      <c r="H3136" s="214">
        <f>MONTH(A3136)</f>
        <v/>
      </c>
      <c r="I3136" s="179">
        <f>INDEX(mês[],Consolidado!H3136,2)</f>
        <v/>
      </c>
      <c r="J3136" s="179" t="inlineStr">
        <is>
          <t>ITAU</t>
        </is>
      </c>
      <c r="K3136" s="179" t="inlineStr">
        <is>
          <t>A IDEAL</t>
        </is>
      </c>
    </row>
    <row r="3137" hidden="1" s="180">
      <c r="A3137" s="17" t="n">
        <v>45770</v>
      </c>
      <c r="B3137" s="179" t="inlineStr">
        <is>
          <t>EXAMES - ASO-EXAMES  (100,00%);</t>
        </is>
      </c>
      <c r="C3137" s="8" t="n"/>
      <c r="D3137" s="8" t="n">
        <v>2256.43</v>
      </c>
      <c r="E3137" s="8" t="n">
        <v>2095.569999999864</v>
      </c>
      <c r="F3137" s="213" t="inlineStr">
        <is>
          <t>EXAMES MÉDICOS</t>
        </is>
      </c>
      <c r="G3137" s="172">
        <f>YEAR(A3137)</f>
        <v/>
      </c>
      <c r="H3137" s="214">
        <f>MONTH(A3137)</f>
        <v/>
      </c>
      <c r="I3137" s="179">
        <f>INDEX(mês[],Consolidado!H3137,2)</f>
        <v/>
      </c>
      <c r="J3137" s="179" t="inlineStr">
        <is>
          <t>ITAU</t>
        </is>
      </c>
      <c r="K3137" s="179" t="inlineStr">
        <is>
          <t>A IDEAL</t>
        </is>
      </c>
    </row>
    <row r="3138" hidden="1" s="180">
      <c r="A3138" s="17" t="n">
        <v>45771</v>
      </c>
      <c r="B3138" s="179" t="inlineStr">
        <is>
          <t>SEGURO DE VIDA GILVAN-SEGURO DE VIDA GILVAN / GENILDO (100,00%);</t>
        </is>
      </c>
      <c r="C3138" s="8" t="n"/>
      <c r="D3138" s="8" t="n">
        <v>2390.3</v>
      </c>
      <c r="E3138" s="8" t="n">
        <v>-294.7300000001364</v>
      </c>
      <c r="F3138" s="213" t="inlineStr">
        <is>
          <t xml:space="preserve">SEGUROS DE VIDA </t>
        </is>
      </c>
      <c r="G3138" s="172">
        <f>YEAR(A3138)</f>
        <v/>
      </c>
      <c r="H3138" s="214">
        <f>MONTH(A3138)</f>
        <v/>
      </c>
      <c r="I3138" s="179">
        <f>INDEX(mês[],Consolidado!H3138,2)</f>
        <v/>
      </c>
      <c r="J3138" s="179" t="inlineStr">
        <is>
          <t>ITAU</t>
        </is>
      </c>
      <c r="K3138" s="179" t="inlineStr">
        <is>
          <t>A IDEAL</t>
        </is>
      </c>
    </row>
    <row r="3139" hidden="1" s="180">
      <c r="A3139" s="17" t="n">
        <v>45771</v>
      </c>
      <c r="B3139" s="179" t="inlineStr">
        <is>
          <t>SEGURO DE VIDA GENILDO-SEGURO DE VIDA GILVAN / GENILDO (100,00%);</t>
        </is>
      </c>
      <c r="C3139" s="8" t="n"/>
      <c r="D3139" s="8" t="n">
        <v>2738.8</v>
      </c>
      <c r="E3139" s="8" t="n">
        <v>-3033.530000000137</v>
      </c>
      <c r="F3139" s="213" t="inlineStr">
        <is>
          <t xml:space="preserve">SEGUROS DE VIDA </t>
        </is>
      </c>
      <c r="G3139" s="172">
        <f>YEAR(A3139)</f>
        <v/>
      </c>
      <c r="H3139" s="214">
        <f>MONTH(A3139)</f>
        <v/>
      </c>
      <c r="I3139" s="179">
        <f>INDEX(mês[],Consolidado!H3139,2)</f>
        <v/>
      </c>
      <c r="J3139" s="179" t="inlineStr">
        <is>
          <t>ITAU</t>
        </is>
      </c>
      <c r="K3139" s="179" t="inlineStr">
        <is>
          <t>A IDEAL</t>
        </is>
      </c>
    </row>
    <row r="3140" hidden="1" s="180">
      <c r="A3140" s="17" t="n">
        <v>45771</v>
      </c>
      <c r="B3140" s="179" t="inlineStr">
        <is>
          <t>ENCOMENDA GOIÂNIA X BRASILIA-FRETE TRANSPORTADORA (100,00%);</t>
        </is>
      </c>
      <c r="C3140" s="8" t="n"/>
      <c r="D3140" s="8" t="n">
        <v>120</v>
      </c>
      <c r="E3140" s="8" t="n">
        <v>-3153.530000000137</v>
      </c>
      <c r="F3140" s="213" t="inlineStr">
        <is>
          <t>FRETE TRANSPORTADORA</t>
        </is>
      </c>
      <c r="G3140" s="172">
        <f>YEAR(A3140)</f>
        <v/>
      </c>
      <c r="H3140" s="214">
        <f>MONTH(A3140)</f>
        <v/>
      </c>
      <c r="I3140" s="179">
        <f>INDEX(mês[],Consolidado!H3140,2)</f>
        <v/>
      </c>
      <c r="J3140" s="179" t="inlineStr">
        <is>
          <t>ITAU</t>
        </is>
      </c>
      <c r="K3140" s="179" t="inlineStr">
        <is>
          <t>A IDEAL</t>
        </is>
      </c>
    </row>
    <row r="3141" hidden="1" s="180">
      <c r="A3141" s="17" t="n">
        <v>45771</v>
      </c>
      <c r="B3141" s="179" t="inlineStr">
        <is>
          <t>PAULO GOMES - PIX 964.883.103-30-DESPESAS COM PROCESSOS  (100,00%);</t>
        </is>
      </c>
      <c r="C3141" s="8" t="n"/>
      <c r="D3141" s="8" t="n">
        <v>4270</v>
      </c>
      <c r="E3141" s="8" t="n">
        <v>-7423.530000000137</v>
      </c>
      <c r="F3141" s="213" t="inlineStr">
        <is>
          <t>Processos Trabalhistas</t>
        </is>
      </c>
      <c r="G3141" s="172">
        <f>YEAR(A3141)</f>
        <v/>
      </c>
      <c r="H3141" s="214">
        <f>MONTH(A3141)</f>
        <v/>
      </c>
      <c r="I3141" s="179">
        <f>INDEX(mês[],Consolidado!H3141,2)</f>
        <v/>
      </c>
      <c r="J3141" s="179" t="inlineStr">
        <is>
          <t>ITAU</t>
        </is>
      </c>
      <c r="K3141" s="179" t="inlineStr">
        <is>
          <t>A IDEAL</t>
        </is>
      </c>
    </row>
    <row r="3142" hidden="1" s="180">
      <c r="A3142" s="17" t="n">
        <v>45771</v>
      </c>
      <c r="B3142" s="179" t="inlineStr">
        <is>
          <t>CREA-SERVIÇO CREA ANUIDADE (100,00%);</t>
        </is>
      </c>
      <c r="C3142" s="8" t="n"/>
      <c r="D3142" s="8" t="n">
        <v>103.03</v>
      </c>
      <c r="E3142" s="8" t="n">
        <v>-7526.560000000137</v>
      </c>
      <c r="F3142" s="213" t="inlineStr">
        <is>
          <t>SERVIÇO CREA ANUIDADE</t>
        </is>
      </c>
      <c r="G3142" s="172">
        <f>YEAR(A3142)</f>
        <v/>
      </c>
      <c r="H3142" s="214">
        <f>MONTH(A3142)</f>
        <v/>
      </c>
      <c r="I3142" s="179">
        <f>INDEX(mês[],Consolidado!H3142,2)</f>
        <v/>
      </c>
      <c r="J3142" s="179" t="inlineStr">
        <is>
          <t>ITAU</t>
        </is>
      </c>
      <c r="K3142" s="179" t="inlineStr">
        <is>
          <t>A IDEAL</t>
        </is>
      </c>
    </row>
    <row r="3143" hidden="1" s="180">
      <c r="A3143" s="17" t="n">
        <v>45771</v>
      </c>
      <c r="B3143" s="179" t="inlineStr">
        <is>
          <t>ROLO TIRA BOLHAS 23CM-MATERIAIS DE CONSUMO EM OBRAS  (100,00%);</t>
        </is>
      </c>
      <c r="C3143" s="8" t="n"/>
      <c r="D3143" s="8" t="n">
        <v>112.64</v>
      </c>
      <c r="E3143" s="8" t="n">
        <v>-7639.200000000137</v>
      </c>
      <c r="F3143" s="213" t="inlineStr">
        <is>
          <t xml:space="preserve">MATERIAIS DE CONSUMO EM OBRAS </t>
        </is>
      </c>
      <c r="G3143" s="172">
        <f>YEAR(A3143)</f>
        <v/>
      </c>
      <c r="H3143" s="214">
        <f>MONTH(A3143)</f>
        <v/>
      </c>
      <c r="I3143" s="179">
        <f>INDEX(mês[],Consolidado!H3143,2)</f>
        <v/>
      </c>
      <c r="J3143" s="179" t="inlineStr">
        <is>
          <t>ITAU</t>
        </is>
      </c>
      <c r="K3143" s="179" t="inlineStr">
        <is>
          <t>A IDEAL</t>
        </is>
      </c>
    </row>
    <row r="3144" hidden="1" s="180">
      <c r="A3144" s="17" t="n">
        <v>45771</v>
      </c>
      <c r="B3144" s="179" t="inlineStr">
        <is>
          <t>ALIMENTAÇÃO ADM-ALIMENTAÇÃO ADM (100,00%);</t>
        </is>
      </c>
      <c r="C3144" s="8" t="n"/>
      <c r="D3144" s="8" t="n">
        <v>144</v>
      </c>
      <c r="E3144" s="8" t="n">
        <v>-7783.200000000137</v>
      </c>
      <c r="F3144" s="213" t="inlineStr">
        <is>
          <t>ALIMENTAÇÃO ADM</t>
        </is>
      </c>
      <c r="G3144" s="172">
        <f>YEAR(A3144)</f>
        <v/>
      </c>
      <c r="H3144" s="214">
        <f>MONTH(A3144)</f>
        <v/>
      </c>
      <c r="I3144" s="179">
        <f>INDEX(mês[],Consolidado!H3144,2)</f>
        <v/>
      </c>
      <c r="J3144" s="179" t="inlineStr">
        <is>
          <t>ITAU</t>
        </is>
      </c>
      <c r="K3144" s="179" t="inlineStr">
        <is>
          <t>A IDEAL</t>
        </is>
      </c>
    </row>
    <row r="3145" hidden="1" s="180">
      <c r="A3145" s="17" t="n">
        <v>45771</v>
      </c>
      <c r="B3145" s="179" t="inlineStr">
        <is>
          <t>ENCOMENDA BRASILIA X GOINAIA-FRETE TRANSPORTADORA (100,00%);</t>
        </is>
      </c>
      <c r="C3145" s="8" t="n"/>
      <c r="D3145" s="8" t="n">
        <v>150</v>
      </c>
      <c r="E3145" s="8" t="n">
        <v>-7933.200000000137</v>
      </c>
      <c r="F3145" s="213" t="inlineStr">
        <is>
          <t>FRETE TRANSPORTADORA</t>
        </is>
      </c>
      <c r="G3145" s="172">
        <f>YEAR(A3145)</f>
        <v/>
      </c>
      <c r="H3145" s="214">
        <f>MONTH(A3145)</f>
        <v/>
      </c>
      <c r="I3145" s="179">
        <f>INDEX(mês[],Consolidado!H3145,2)</f>
        <v/>
      </c>
      <c r="J3145" s="179" t="inlineStr">
        <is>
          <t>ITAU</t>
        </is>
      </c>
      <c r="K3145" s="179" t="inlineStr">
        <is>
          <t>A IDEAL</t>
        </is>
      </c>
    </row>
    <row r="3146" hidden="1" s="180">
      <c r="A3146" s="17" t="n">
        <v>45771</v>
      </c>
      <c r="B3146" s="179" t="inlineStr">
        <is>
          <t>CAIXA PAPELÃO P/ MUDANÇA-MATERIAIS DE CONSUMO EM OBRAS  (100,00%);</t>
        </is>
      </c>
      <c r="C3146" s="8" t="n"/>
      <c r="D3146" s="8" t="n">
        <v>90</v>
      </c>
      <c r="E3146" s="8" t="n">
        <v>-8023.200000000137</v>
      </c>
      <c r="F3146" s="213" t="inlineStr">
        <is>
          <t xml:space="preserve">MATERIAIS DE CONSUMO EM OBRAS </t>
        </is>
      </c>
      <c r="G3146" s="172">
        <f>YEAR(A3146)</f>
        <v/>
      </c>
      <c r="H3146" s="214">
        <f>MONTH(A3146)</f>
        <v/>
      </c>
      <c r="I3146" s="179">
        <f>INDEX(mês[],Consolidado!H3146,2)</f>
        <v/>
      </c>
      <c r="J3146" s="179" t="inlineStr">
        <is>
          <t>ITAU</t>
        </is>
      </c>
      <c r="K3146" s="179" t="inlineStr">
        <is>
          <t>A IDEAL</t>
        </is>
      </c>
    </row>
    <row r="3147" hidden="1" s="180">
      <c r="A3147" s="17" t="n">
        <v>45771</v>
      </c>
      <c r="B3147" s="179" t="inlineStr">
        <is>
          <t>MATERIAIS DE LIMPEZA-MATERIAIS DE LIMPEZA / HIGIENE  (100,00%);</t>
        </is>
      </c>
      <c r="C3147" s="8" t="n"/>
      <c r="D3147" s="8" t="n">
        <v>30</v>
      </c>
      <c r="E3147" s="8" t="n">
        <v>-8053.200000000137</v>
      </c>
      <c r="F3147" s="213" t="inlineStr">
        <is>
          <t xml:space="preserve">MATERIAIS DE LIMPEZA / HIGIENE </t>
        </is>
      </c>
      <c r="G3147" s="172">
        <f>YEAR(A3147)</f>
        <v/>
      </c>
      <c r="H3147" s="214">
        <f>MONTH(A3147)</f>
        <v/>
      </c>
      <c r="I3147" s="179">
        <f>INDEX(mês[],Consolidado!H3147,2)</f>
        <v/>
      </c>
      <c r="J3147" s="179" t="inlineStr">
        <is>
          <t>ITAU</t>
        </is>
      </c>
      <c r="K3147" s="179" t="inlineStr">
        <is>
          <t>A IDEAL</t>
        </is>
      </c>
    </row>
    <row r="3148" hidden="1" s="180">
      <c r="A3148" s="17" t="n">
        <v>45771</v>
      </c>
      <c r="B3148" s="179" t="inlineStr">
        <is>
          <t>FOLGA DE CAMPO MES 04-2025 FERIAS-PASSAGENS COLABORADORES (100,00%);</t>
        </is>
      </c>
      <c r="C3148" s="8" t="n"/>
      <c r="D3148" s="8" t="n">
        <v>700</v>
      </c>
      <c r="E3148" s="8" t="n">
        <v>-8753.200000000137</v>
      </c>
      <c r="F3148" s="213" t="inlineStr">
        <is>
          <t>PASSAGENS COLABORADORES</t>
        </is>
      </c>
      <c r="G3148" s="172">
        <f>YEAR(A3148)</f>
        <v/>
      </c>
      <c r="H3148" s="214">
        <f>MONTH(A3148)</f>
        <v/>
      </c>
      <c r="I3148" s="179">
        <f>INDEX(mês[],Consolidado!H3148,2)</f>
        <v/>
      </c>
      <c r="J3148" s="179" t="inlineStr">
        <is>
          <t>ITAU</t>
        </is>
      </c>
      <c r="K3148" s="179" t="inlineStr">
        <is>
          <t>A IDEAL</t>
        </is>
      </c>
    </row>
    <row r="3149" hidden="1" s="180">
      <c r="A3149" s="17" t="n">
        <v>45771</v>
      </c>
      <c r="B3149" s="179" t="inlineStr">
        <is>
          <t>CASA DE CALDAS GILVAN GENILDO-CASA DE CALDAS GILVAN / GENILDO (100,00%);</t>
        </is>
      </c>
      <c r="C3149" s="8" t="n"/>
      <c r="D3149" s="8" t="n">
        <v>2697.36</v>
      </c>
      <c r="E3149" s="8" t="n">
        <v>-11450.56000000014</v>
      </c>
      <c r="F3149" s="213" t="inlineStr">
        <is>
          <t>Pró-Labore</t>
        </is>
      </c>
      <c r="G3149" s="172">
        <f>YEAR(A3149)</f>
        <v/>
      </c>
      <c r="H3149" s="214">
        <f>MONTH(A3149)</f>
        <v/>
      </c>
      <c r="I3149" s="179">
        <f>INDEX(mês[],Consolidado!H3149,2)</f>
        <v/>
      </c>
      <c r="J3149" s="179" t="inlineStr">
        <is>
          <t>ITAU</t>
        </is>
      </c>
      <c r="K3149" s="179" t="inlineStr">
        <is>
          <t>A IDEAL</t>
        </is>
      </c>
    </row>
    <row r="3150" hidden="1" s="180">
      <c r="A3150" s="17" t="n">
        <v>45771</v>
      </c>
      <c r="B3150" s="179" t="inlineStr">
        <is>
          <t>TRAV DA PONTE Nº 07 CENTRO REF. 25 DIAS-ALUGUEL ALOJAMENTO  (100,00%);</t>
        </is>
      </c>
      <c r="C3150" s="8" t="n"/>
      <c r="D3150" s="8" t="n">
        <v>500</v>
      </c>
      <c r="E3150" s="8" t="n">
        <v>-11950.56000000014</v>
      </c>
      <c r="F3150" s="213" t="inlineStr">
        <is>
          <t xml:space="preserve">ALUGUEL ALOJAMENTO </t>
        </is>
      </c>
      <c r="G3150" s="172">
        <f>YEAR(A3150)</f>
        <v/>
      </c>
      <c r="H3150" s="214">
        <f>MONTH(A3150)</f>
        <v/>
      </c>
      <c r="I3150" s="179">
        <f>INDEX(mês[],Consolidado!H3150,2)</f>
        <v/>
      </c>
      <c r="J3150" s="179" t="inlineStr">
        <is>
          <t>ITAU</t>
        </is>
      </c>
      <c r="K3150" s="179" t="inlineStr">
        <is>
          <t>A IDEAL</t>
        </is>
      </c>
    </row>
    <row r="3151" hidden="1" s="180">
      <c r="A3151" s="17" t="n">
        <v>45771</v>
      </c>
      <c r="B3151" s="179" t="inlineStr">
        <is>
          <t>DIARIA HOSPEDAGEM STEFÂNIA-HOTEL COLABORADORES  (100,00%);</t>
        </is>
      </c>
      <c r="C3151" s="8" t="n"/>
      <c r="D3151" s="8" t="n">
        <v>150</v>
      </c>
      <c r="E3151" s="8" t="n">
        <v>-12100.56000000014</v>
      </c>
      <c r="F3151" s="213" t="inlineStr">
        <is>
          <t xml:space="preserve">HOTEL COLABORADORES </t>
        </is>
      </c>
      <c r="G3151" s="172">
        <f>YEAR(A3151)</f>
        <v/>
      </c>
      <c r="H3151" s="214">
        <f>MONTH(A3151)</f>
        <v/>
      </c>
      <c r="I3151" s="179">
        <f>INDEX(mês[],Consolidado!H3151,2)</f>
        <v/>
      </c>
      <c r="J3151" s="179" t="inlineStr">
        <is>
          <t>ITAU</t>
        </is>
      </c>
      <c r="K3151" s="179" t="inlineStr">
        <is>
          <t>A IDEAL</t>
        </is>
      </c>
    </row>
    <row r="3152" hidden="1" s="180">
      <c r="A3152" s="17" t="n">
        <v>45771</v>
      </c>
      <c r="B3152" s="179" t="inlineStr">
        <is>
          <t>ROTINA-Recebimento de Clientes (100,00%);</t>
        </is>
      </c>
      <c r="C3152" s="8" t="n">
        <v>166545.07</v>
      </c>
      <c r="E3152" s="8" t="n">
        <v>154444.5099999999</v>
      </c>
      <c r="F3152" s="213" t="inlineStr">
        <is>
          <t>Recebimento de Clientes</t>
        </is>
      </c>
      <c r="G3152" s="172">
        <f>YEAR(A3152)</f>
        <v/>
      </c>
      <c r="H3152" s="214">
        <f>MONTH(A3152)</f>
        <v/>
      </c>
      <c r="I3152" s="179">
        <f>INDEX(mês[],Consolidado!H3152,2)</f>
        <v/>
      </c>
      <c r="J3152" s="179" t="inlineStr">
        <is>
          <t>ITAU</t>
        </is>
      </c>
      <c r="K3152" s="179" t="inlineStr">
        <is>
          <t>A IDEAL</t>
        </is>
      </c>
    </row>
    <row r="3153" hidden="1" s="180">
      <c r="A3153" s="17" t="n">
        <v>45771</v>
      </c>
      <c r="B3153" s="179" t="inlineStr">
        <is>
          <t>BM SPOT-Recebimento de Clientes (100,00%);</t>
        </is>
      </c>
      <c r="C3153" s="8" t="n">
        <v>44400.87</v>
      </c>
      <c r="E3153" s="8" t="n">
        <v>198845.3799999999</v>
      </c>
      <c r="F3153" s="213" t="inlineStr">
        <is>
          <t>Recebimento de Clientes</t>
        </is>
      </c>
      <c r="G3153" s="172">
        <f>YEAR(A3153)</f>
        <v/>
      </c>
      <c r="H3153" s="214">
        <f>MONTH(A3153)</f>
        <v/>
      </c>
      <c r="I3153" s="179">
        <f>INDEX(mês[],Consolidado!H3153,2)</f>
        <v/>
      </c>
      <c r="J3153" s="179" t="inlineStr">
        <is>
          <t>ITAU</t>
        </is>
      </c>
      <c r="K3153" s="179" t="inlineStr">
        <is>
          <t>A IDEAL</t>
        </is>
      </c>
    </row>
    <row r="3154" hidden="1" s="180">
      <c r="A3154" s="17" t="n">
        <v>45771</v>
      </c>
      <c r="B3154" s="179" t="inlineStr">
        <is>
          <t>BM SPOT-Recebimento de Clientes (100,00%);</t>
        </is>
      </c>
      <c r="C3154" s="8" t="n">
        <v>44400.87</v>
      </c>
      <c r="E3154" s="8" t="n">
        <v>243246.2499999999</v>
      </c>
      <c r="F3154" s="213" t="inlineStr">
        <is>
          <t>Recebimento de Clientes</t>
        </is>
      </c>
      <c r="G3154" s="172">
        <f>YEAR(A3154)</f>
        <v/>
      </c>
      <c r="H3154" s="214">
        <f>MONTH(A3154)</f>
        <v/>
      </c>
      <c r="I3154" s="179">
        <f>INDEX(mês[],Consolidado!H3154,2)</f>
        <v/>
      </c>
      <c r="J3154" s="179" t="inlineStr">
        <is>
          <t>ITAU</t>
        </is>
      </c>
      <c r="K3154" s="179" t="inlineStr">
        <is>
          <t>A IDEAL</t>
        </is>
      </c>
    </row>
    <row r="3155" hidden="1" s="180">
      <c r="A3155" s="17" t="n">
        <v>45772</v>
      </c>
      <c r="B3155" s="179" t="inlineStr">
        <is>
          <t>FOSFATO-Recebimento de Clientes (100,00%);</t>
        </is>
      </c>
      <c r="C3155" s="8" t="n">
        <v>175681.89</v>
      </c>
      <c r="E3155" s="8" t="n">
        <v>418928.1399999999</v>
      </c>
      <c r="F3155" s="213" t="inlineStr">
        <is>
          <t>Recebimento de Clientes</t>
        </is>
      </c>
      <c r="G3155" s="172">
        <f>YEAR(A3155)</f>
        <v/>
      </c>
      <c r="H3155" s="214">
        <f>MONTH(A3155)</f>
        <v/>
      </c>
      <c r="I3155" s="179">
        <f>INDEX(mês[],Consolidado!H3155,2)</f>
        <v/>
      </c>
      <c r="J3155" s="179" t="inlineStr">
        <is>
          <t>ITAU</t>
        </is>
      </c>
      <c r="K3155" s="179" t="inlineStr">
        <is>
          <t>A IDEAL</t>
        </is>
      </c>
    </row>
    <row r="3156" hidden="1" s="180">
      <c r="A3156" s="17" t="n">
        <v>45772</v>
      </c>
      <c r="B3156" s="179" t="inlineStr">
        <is>
          <t>FOSTATO-Recebimento de Clientes (100,00%);</t>
        </is>
      </c>
      <c r="C3156" s="8" t="n">
        <v>61523.61</v>
      </c>
      <c r="E3156" s="8" t="n">
        <v>480451.7499999999</v>
      </c>
      <c r="F3156" s="213" t="inlineStr">
        <is>
          <t>Recebimento de Clientes</t>
        </is>
      </c>
      <c r="G3156" s="172">
        <f>YEAR(A3156)</f>
        <v/>
      </c>
      <c r="H3156" s="214">
        <f>MONTH(A3156)</f>
        <v/>
      </c>
      <c r="I3156" s="179">
        <f>INDEX(mês[],Consolidado!H3156,2)</f>
        <v/>
      </c>
      <c r="J3156" s="179" t="inlineStr">
        <is>
          <t>ITAU</t>
        </is>
      </c>
      <c r="K3156" s="179" t="inlineStr">
        <is>
          <t>A IDEAL</t>
        </is>
      </c>
    </row>
    <row r="3157" hidden="1" s="180">
      <c r="A3157" s="17" t="n">
        <v>45772</v>
      </c>
      <c r="B3157" s="179" t="inlineStr">
        <is>
          <t>FOSFATO-Recebimento de Clientes (100,00%);</t>
        </is>
      </c>
      <c r="C3157" s="8" t="n">
        <v>11243.47</v>
      </c>
      <c r="E3157" s="8" t="n">
        <v>491695.2199999999</v>
      </c>
      <c r="F3157" s="213" t="inlineStr">
        <is>
          <t>Recebimento de Clientes</t>
        </is>
      </c>
      <c r="G3157" s="172">
        <f>YEAR(A3157)</f>
        <v/>
      </c>
      <c r="H3157" s="214">
        <f>MONTH(A3157)</f>
        <v/>
      </c>
      <c r="I3157" s="179">
        <f>INDEX(mês[],Consolidado!H3157,2)</f>
        <v/>
      </c>
      <c r="J3157" s="179" t="inlineStr">
        <is>
          <t>ITAU</t>
        </is>
      </c>
      <c r="K3157" s="179" t="inlineStr">
        <is>
          <t>A IDEAL</t>
        </is>
      </c>
    </row>
    <row r="3158" hidden="1" s="180">
      <c r="A3158" s="17" t="n">
        <v>45772</v>
      </c>
      <c r="B3158" s="179" t="inlineStr">
        <is>
          <t>FOSTATO-Recebimento de Clientes (100,00%);</t>
        </is>
      </c>
      <c r="C3158" s="8" t="n">
        <v>13498.82</v>
      </c>
      <c r="E3158" s="8" t="n">
        <v>505194.0399999999</v>
      </c>
      <c r="F3158" s="213" t="inlineStr">
        <is>
          <t>Recebimento de Clientes</t>
        </is>
      </c>
      <c r="G3158" s="172">
        <f>YEAR(A3158)</f>
        <v/>
      </c>
      <c r="H3158" s="214">
        <f>MONTH(A3158)</f>
        <v/>
      </c>
      <c r="I3158" s="179">
        <f>INDEX(mês[],Consolidado!H3158,2)</f>
        <v/>
      </c>
      <c r="J3158" s="179" t="inlineStr">
        <is>
          <t>ITAU</t>
        </is>
      </c>
      <c r="K3158" s="179" t="inlineStr">
        <is>
          <t>A IDEAL</t>
        </is>
      </c>
    </row>
    <row r="3159" hidden="1" s="180">
      <c r="A3159" s="17" t="n">
        <v>45772</v>
      </c>
      <c r="B3159" s="179" t="inlineStr">
        <is>
          <t>FOSFATO-Recebimento de Clientes (100,00%);</t>
        </is>
      </c>
      <c r="C3159" s="8" t="n">
        <v>38896.35</v>
      </c>
      <c r="E3159" s="8" t="n">
        <v>544090.3899999999</v>
      </c>
      <c r="F3159" s="213" t="inlineStr">
        <is>
          <t>Recebimento de Clientes</t>
        </is>
      </c>
      <c r="G3159" s="172">
        <f>YEAR(A3159)</f>
        <v/>
      </c>
      <c r="H3159" s="214">
        <f>MONTH(A3159)</f>
        <v/>
      </c>
      <c r="I3159" s="179">
        <f>INDEX(mês[],Consolidado!H3159,2)</f>
        <v/>
      </c>
      <c r="J3159" s="179" t="inlineStr">
        <is>
          <t>ITAU</t>
        </is>
      </c>
      <c r="K3159" s="179" t="inlineStr">
        <is>
          <t>A IDEAL</t>
        </is>
      </c>
    </row>
    <row r="3160" hidden="1" s="180">
      <c r="A3160" s="17" t="n">
        <v>45772</v>
      </c>
      <c r="B3160" s="179" t="inlineStr">
        <is>
          <t>FOSFATO-Recebimento de Clientes (100,00%);</t>
        </is>
      </c>
      <c r="C3160" s="8" t="n">
        <v>38896.35</v>
      </c>
      <c r="E3160" s="8" t="n">
        <v>582986.7399999999</v>
      </c>
      <c r="F3160" s="213" t="inlineStr">
        <is>
          <t>Recebimento de Clientes</t>
        </is>
      </c>
      <c r="G3160" s="172">
        <f>YEAR(A3160)</f>
        <v/>
      </c>
      <c r="H3160" s="214">
        <f>MONTH(A3160)</f>
        <v/>
      </c>
      <c r="I3160" s="179">
        <f>INDEX(mês[],Consolidado!H3160,2)</f>
        <v/>
      </c>
      <c r="J3160" s="179" t="inlineStr">
        <is>
          <t>ITAU</t>
        </is>
      </c>
      <c r="K3160" s="179" t="inlineStr">
        <is>
          <t>A IDEAL</t>
        </is>
      </c>
    </row>
    <row r="3161" hidden="1" s="180">
      <c r="A3161" s="17" t="n">
        <v>45772</v>
      </c>
      <c r="B3161" s="179" t="inlineStr">
        <is>
          <t>FOSFATO-Recebimento de Clientes (100,00%);</t>
        </is>
      </c>
      <c r="C3161" s="8" t="n">
        <v>18294.91</v>
      </c>
      <c r="E3161" s="8" t="n">
        <v>601281.6499999999</v>
      </c>
      <c r="F3161" s="213" t="inlineStr">
        <is>
          <t>Recebimento de Clientes</t>
        </is>
      </c>
      <c r="G3161" s="172">
        <f>YEAR(A3161)</f>
        <v/>
      </c>
      <c r="H3161" s="214">
        <f>MONTH(A3161)</f>
        <v/>
      </c>
      <c r="I3161" s="179">
        <f>INDEX(mês[],Consolidado!H3161,2)</f>
        <v/>
      </c>
      <c r="J3161" s="179" t="inlineStr">
        <is>
          <t>ITAU</t>
        </is>
      </c>
      <c r="K3161" s="179" t="inlineStr">
        <is>
          <t>A IDEAL</t>
        </is>
      </c>
    </row>
    <row r="3162" hidden="1" s="180">
      <c r="A3162" s="17" t="n">
        <v>45772</v>
      </c>
      <c r="B3162" s="179" t="inlineStr">
        <is>
          <t>FOSFATO-Recebimento de Clientes (100,00%);</t>
        </is>
      </c>
      <c r="C3162" s="8" t="n">
        <v>16669.86</v>
      </c>
      <c r="E3162" s="8" t="n">
        <v>617951.5099999999</v>
      </c>
      <c r="F3162" s="213" t="inlineStr">
        <is>
          <t>Recebimento de Clientes</t>
        </is>
      </c>
      <c r="G3162" s="172">
        <f>YEAR(A3162)</f>
        <v/>
      </c>
      <c r="H3162" s="214">
        <f>MONTH(A3162)</f>
        <v/>
      </c>
      <c r="I3162" s="179">
        <f>INDEX(mês[],Consolidado!H3162,2)</f>
        <v/>
      </c>
      <c r="J3162" s="179" t="inlineStr">
        <is>
          <t>ITAU</t>
        </is>
      </c>
      <c r="K3162" s="179" t="inlineStr">
        <is>
          <t>A IDEAL</t>
        </is>
      </c>
    </row>
    <row r="3163" hidden="1" s="180">
      <c r="A3163" s="17" t="n">
        <v>45772</v>
      </c>
      <c r="B3163" s="179" t="inlineStr">
        <is>
          <t>FOSFATO-Recebimento de Clientes (100,00%);</t>
        </is>
      </c>
      <c r="C3163" s="8" t="n">
        <v>16669.86</v>
      </c>
      <c r="E3163" s="8" t="n">
        <v>634621.3699999999</v>
      </c>
      <c r="F3163" s="213" t="inlineStr">
        <is>
          <t>Recebimento de Clientes</t>
        </is>
      </c>
      <c r="G3163" s="172">
        <f>YEAR(A3163)</f>
        <v/>
      </c>
      <c r="H3163" s="214">
        <f>MONTH(A3163)</f>
        <v/>
      </c>
      <c r="I3163" s="179">
        <f>INDEX(mês[],Consolidado!H3163,2)</f>
        <v/>
      </c>
      <c r="J3163" s="179" t="inlineStr">
        <is>
          <t>ITAU</t>
        </is>
      </c>
      <c r="K3163" s="179" t="inlineStr">
        <is>
          <t>A IDEAL</t>
        </is>
      </c>
    </row>
    <row r="3164" hidden="1" s="180">
      <c r="A3164" s="17" t="n">
        <v>45772</v>
      </c>
      <c r="B3164" s="179" t="inlineStr">
        <is>
          <t>NIOBIO-Recebimento de Clientes (100,00%);</t>
        </is>
      </c>
      <c r="C3164" s="8" t="n">
        <v>13332.54</v>
      </c>
      <c r="E3164" s="8" t="n">
        <v>647953.9099999999</v>
      </c>
      <c r="F3164" s="213" t="inlineStr">
        <is>
          <t>Recebimento de Clientes</t>
        </is>
      </c>
      <c r="G3164" s="172">
        <f>YEAR(A3164)</f>
        <v/>
      </c>
      <c r="H3164" s="214">
        <f>MONTH(A3164)</f>
        <v/>
      </c>
      <c r="I3164" s="179">
        <f>INDEX(mês[],Consolidado!H3164,2)</f>
        <v/>
      </c>
      <c r="J3164" s="179" t="inlineStr">
        <is>
          <t>ITAU</t>
        </is>
      </c>
      <c r="K3164" s="179" t="inlineStr">
        <is>
          <t>A IDEAL</t>
        </is>
      </c>
    </row>
    <row r="3165" hidden="1" s="180">
      <c r="A3165" s="17" t="n">
        <v>45772</v>
      </c>
      <c r="B3165" s="179" t="inlineStr">
        <is>
          <t>COMPRA VEICULO HB20s 2019/2019-COMPRA DE VEICULO  (100,00%);</t>
        </is>
      </c>
      <c r="C3165" s="8" t="n"/>
      <c r="D3165" s="8" t="n">
        <v>10000</v>
      </c>
      <c r="E3165" s="8" t="n">
        <v>637953.9099999999</v>
      </c>
      <c r="F3165" s="213" t="inlineStr">
        <is>
          <t>Compra de Veiculo</t>
        </is>
      </c>
      <c r="G3165" s="172">
        <f>YEAR(A3165)</f>
        <v/>
      </c>
      <c r="H3165" s="214">
        <f>MONTH(A3165)</f>
        <v/>
      </c>
      <c r="I3165" s="179">
        <f>INDEX(mês[],Consolidado!H3165,2)</f>
        <v/>
      </c>
      <c r="J3165" s="179" t="inlineStr">
        <is>
          <t>ITAU</t>
        </is>
      </c>
      <c r="K3165" s="179" t="inlineStr">
        <is>
          <t>A IDEAL</t>
        </is>
      </c>
    </row>
    <row r="3166" hidden="1" s="180">
      <c r="A3166" s="17" t="n">
        <v>45772</v>
      </c>
      <c r="B3166" s="174" t="inlineStr">
        <is>
          <t>PIS E COFINS REF. 03/2025-PIS (17,81%)</t>
        </is>
      </c>
      <c r="C3166" s="8" t="n"/>
      <c r="D3166" s="8" t="n">
        <v>7375.92</v>
      </c>
      <c r="E3166" s="8" t="n">
        <v>630577.9899999999</v>
      </c>
      <c r="F3166" s="213" t="inlineStr">
        <is>
          <t>PIS</t>
        </is>
      </c>
      <c r="G3166" s="172">
        <f>YEAR(A3166)</f>
        <v/>
      </c>
      <c r="H3166" s="214">
        <f>MONTH(A3166)</f>
        <v/>
      </c>
      <c r="I3166" s="179">
        <f>INDEX(mês[],Consolidado!H3166,2)</f>
        <v/>
      </c>
      <c r="J3166" s="179" t="inlineStr">
        <is>
          <t>ITAU</t>
        </is>
      </c>
      <c r="K3166" s="179" t="inlineStr">
        <is>
          <t>A IDEAL</t>
        </is>
      </c>
    </row>
    <row r="3167" hidden="1" s="180">
      <c r="A3167" s="17" t="n">
        <v>45772</v>
      </c>
      <c r="B3167" s="174" t="inlineStr">
        <is>
          <t>COFINS  (82,19%);</t>
        </is>
      </c>
      <c r="C3167" s="8" t="n"/>
      <c r="D3167" s="8" t="n">
        <v>34038.6</v>
      </c>
      <c r="E3167" s="8" t="n">
        <v>596539.3899999999</v>
      </c>
      <c r="F3167" s="213" t="inlineStr">
        <is>
          <t xml:space="preserve">COFINS </t>
        </is>
      </c>
      <c r="G3167" s="172">
        <f>YEAR(A3167)</f>
        <v/>
      </c>
      <c r="H3167" s="214">
        <f>MONTH(A3167)</f>
        <v/>
      </c>
      <c r="I3167" s="179">
        <f>INDEX(mês[],Consolidado!H3167,2)</f>
        <v/>
      </c>
      <c r="J3167" s="179" t="inlineStr">
        <is>
          <t>ITAU</t>
        </is>
      </c>
      <c r="K3167" s="179" t="inlineStr">
        <is>
          <t>A IDEAL</t>
        </is>
      </c>
    </row>
    <row r="3168" hidden="1" s="180">
      <c r="A3168" s="17" t="n">
        <v>45772</v>
      </c>
      <c r="B3168" s="179" t="inlineStr">
        <is>
          <t>SEGURO DE VIDA REF. MÊS 03/2025-SEGUROS DE VIDA  (100,00%);</t>
        </is>
      </c>
      <c r="C3168" s="8" t="n"/>
      <c r="D3168" s="8" t="n">
        <v>1698.69</v>
      </c>
      <c r="E3168" s="8" t="n">
        <v>594840.7</v>
      </c>
      <c r="F3168" s="213" t="inlineStr">
        <is>
          <t xml:space="preserve">SEGUROS DE VIDA </t>
        </is>
      </c>
      <c r="G3168" s="172">
        <f>YEAR(A3168)</f>
        <v/>
      </c>
      <c r="H3168" s="214">
        <f>MONTH(A3168)</f>
        <v/>
      </c>
      <c r="I3168" s="179">
        <f>INDEX(mês[],Consolidado!H3168,2)</f>
        <v/>
      </c>
      <c r="J3168" s="179" t="inlineStr">
        <is>
          <t>ITAU</t>
        </is>
      </c>
      <c r="K3168" s="179" t="inlineStr">
        <is>
          <t>A IDEAL</t>
        </is>
      </c>
    </row>
    <row r="3169" hidden="1" s="180">
      <c r="A3169" s="17" t="n">
        <v>45772</v>
      </c>
      <c r="B3169" s="179" t="inlineStr">
        <is>
          <t>ARTHUR RODRIGUES SEIDEMAN - PIX (64) 9 9302-3866-TRANSPORTE DE COLABORADORES  (100,00%);</t>
        </is>
      </c>
      <c r="C3169" s="8" t="n"/>
      <c r="D3169" s="8" t="n">
        <v>304</v>
      </c>
      <c r="E3169" s="8" t="n">
        <v>594536.7</v>
      </c>
      <c r="F3169" s="213" t="inlineStr">
        <is>
          <t xml:space="preserve">TRANSPORTE DE COLABORADORES </t>
        </is>
      </c>
      <c r="G3169" s="172">
        <f>YEAR(A3169)</f>
        <v/>
      </c>
      <c r="H3169" s="214">
        <f>MONTH(A3169)</f>
        <v/>
      </c>
      <c r="I3169" s="179">
        <f>INDEX(mês[],Consolidado!H3169,2)</f>
        <v/>
      </c>
      <c r="J3169" s="179" t="inlineStr">
        <is>
          <t>ITAU</t>
        </is>
      </c>
      <c r="K3169" s="179" t="inlineStr">
        <is>
          <t>A IDEAL</t>
        </is>
      </c>
    </row>
    <row r="3170" hidden="1" s="180">
      <c r="A3170" s="17" t="n">
        <v>45772</v>
      </c>
      <c r="B3170" s="174" t="inlineStr">
        <is>
          <t>DESPESA REF. SEMANA 14/04 A 18/04-SERVIÇO LIMPEZA ALOJAMENTO/ESCRITORIO (96,65%)</t>
        </is>
      </c>
      <c r="C3170" s="8" t="n"/>
      <c r="D3170" s="8" t="n">
        <v>700.03</v>
      </c>
      <c r="E3170" s="8" t="n">
        <v>593836.6699999999</v>
      </c>
      <c r="F3170" s="213" t="inlineStr">
        <is>
          <t>SERVIÇO LIMPEZA ALOJAMENTO/ESCRITORIO</t>
        </is>
      </c>
      <c r="G3170" s="172">
        <f>YEAR(A3170)</f>
        <v/>
      </c>
      <c r="H3170" s="214">
        <f>MONTH(A3170)</f>
        <v/>
      </c>
      <c r="I3170" s="179">
        <f>INDEX(mês[],Consolidado!H3170,2)</f>
        <v/>
      </c>
      <c r="J3170" s="179" t="inlineStr">
        <is>
          <t>ITAU</t>
        </is>
      </c>
      <c r="K3170" s="179" t="inlineStr">
        <is>
          <t>A IDEAL</t>
        </is>
      </c>
    </row>
    <row r="3171" hidden="1" s="180">
      <c r="A3171" s="17" t="n">
        <v>45772</v>
      </c>
      <c r="B3171" s="174" t="inlineStr">
        <is>
          <t>SERVIÇO MOTOBOY / UBER  (3,35%);</t>
        </is>
      </c>
      <c r="C3171" s="8" t="n"/>
      <c r="D3171" s="8" t="n">
        <v>24.27</v>
      </c>
      <c r="E3171" s="8" t="n">
        <v>593812.3999999999</v>
      </c>
      <c r="F3171" s="213" t="inlineStr">
        <is>
          <t xml:space="preserve">SERVIÇO MOTOBOY / UBER </t>
        </is>
      </c>
      <c r="G3171" s="172">
        <f>YEAR(A3171)</f>
        <v/>
      </c>
      <c r="H3171" s="214">
        <f>MONTH(A3171)</f>
        <v/>
      </c>
      <c r="I3171" s="179">
        <f>INDEX(mês[],Consolidado!H3171,2)</f>
        <v/>
      </c>
      <c r="J3171" s="179" t="inlineStr">
        <is>
          <t>ITAU</t>
        </is>
      </c>
      <c r="K3171" s="179" t="inlineStr">
        <is>
          <t>A IDEAL</t>
        </is>
      </c>
    </row>
    <row r="3172" hidden="1" s="180">
      <c r="A3172" s="17" t="n">
        <v>45772</v>
      </c>
      <c r="B3172" s="179" t="inlineStr">
        <is>
          <t>JULIO CESAR DE OLIVEIRA QUEIROZ - PIX 416.142.593-72-TRANSPORTE DE COLABORADORES  (100,00%);</t>
        </is>
      </c>
      <c r="C3172" s="8" t="n"/>
      <c r="D3172" s="8" t="n">
        <v>6440</v>
      </c>
      <c r="E3172" s="8" t="n">
        <v>587372.3999999999</v>
      </c>
      <c r="F3172" s="213" t="inlineStr">
        <is>
          <t xml:space="preserve">TRANSPORTE DE COLABORADORES </t>
        </is>
      </c>
      <c r="G3172" s="172">
        <f>YEAR(A3172)</f>
        <v/>
      </c>
      <c r="H3172" s="214">
        <f>MONTH(A3172)</f>
        <v/>
      </c>
      <c r="I3172" s="179">
        <f>INDEX(mês[],Consolidado!H3172,2)</f>
        <v/>
      </c>
      <c r="J3172" s="179" t="inlineStr">
        <is>
          <t>ITAU</t>
        </is>
      </c>
      <c r="K3172" s="179" t="inlineStr">
        <is>
          <t>A IDEAL</t>
        </is>
      </c>
    </row>
    <row r="3173" hidden="1" s="180">
      <c r="A3173" s="17" t="n">
        <v>45772</v>
      </c>
      <c r="B3173" s="179" t="inlineStr">
        <is>
          <t>FRETE CATALÃO X GOIANIA DESMOBILIZAÇÃO-FRETE MATERIAIS E EQUIPAMENTOS (100,00%);</t>
        </is>
      </c>
      <c r="C3173" s="8" t="n"/>
      <c r="D3173" s="8" t="n">
        <v>2763</v>
      </c>
      <c r="E3173" s="8" t="n">
        <v>584609.3999999999</v>
      </c>
      <c r="F3173" s="213" t="inlineStr">
        <is>
          <t>FRETE MATERIAIS E EQUIPAMENTOS</t>
        </is>
      </c>
      <c r="G3173" s="172">
        <f>YEAR(A3173)</f>
        <v/>
      </c>
      <c r="H3173" s="214">
        <f>MONTH(A3173)</f>
        <v/>
      </c>
      <c r="I3173" s="179">
        <f>INDEX(mês[],Consolidado!H3173,2)</f>
        <v/>
      </c>
      <c r="J3173" s="179" t="inlineStr">
        <is>
          <t>ITAU</t>
        </is>
      </c>
      <c r="K3173" s="179" t="inlineStr">
        <is>
          <t>A IDEAL</t>
        </is>
      </c>
    </row>
    <row r="3174" hidden="1" s="180">
      <c r="A3174" s="17" t="n">
        <v>45772</v>
      </c>
      <c r="B3174" s="174" t="inlineStr">
        <is>
          <t>MATERIAIS DE LIMPEZA E MANUTENÇÃO IMPRESSORA-MATERIAIS DE LIMPEZA / HIGIENE  (55,81%)</t>
        </is>
      </c>
      <c r="C3174" s="8" t="n"/>
      <c r="D3174" s="8" t="n">
        <v>138.93</v>
      </c>
      <c r="E3174" s="8" t="n">
        <v>584470.4699999999</v>
      </c>
      <c r="F3174" s="213" t="inlineStr">
        <is>
          <t xml:space="preserve">MATERIAIS DE LIMPEZA / HIGIENE </t>
        </is>
      </c>
      <c r="G3174" s="172">
        <f>YEAR(A3174)</f>
        <v/>
      </c>
      <c r="H3174" s="214">
        <f>MONTH(A3174)</f>
        <v/>
      </c>
      <c r="I3174" s="179">
        <f>INDEX(mês[],Consolidado!H3174,2)</f>
        <v/>
      </c>
      <c r="J3174" s="179" t="inlineStr">
        <is>
          <t>ITAU</t>
        </is>
      </c>
      <c r="K3174" s="179" t="inlineStr">
        <is>
          <t>A IDEAL</t>
        </is>
      </c>
    </row>
    <row r="3175" hidden="1" s="180">
      <c r="A3175" s="17" t="n">
        <v>45772</v>
      </c>
      <c r="B3175" s="174" t="inlineStr">
        <is>
          <t>MANUTENÇÃO/PEÇAS MAQUINAS E EQUIPAMENTOS (44,19%);</t>
        </is>
      </c>
      <c r="C3175" s="8" t="n"/>
      <c r="D3175" s="8" t="n">
        <v>110.01</v>
      </c>
      <c r="E3175" s="8" t="n">
        <v>584360.4599999998</v>
      </c>
      <c r="F3175" s="213" t="inlineStr">
        <is>
          <t>MANUTENÇÃO/PEÇAS MAQUINAS E EQUIPAMENTOS</t>
        </is>
      </c>
      <c r="G3175" s="172">
        <f>YEAR(A3175)</f>
        <v/>
      </c>
      <c r="H3175" s="214">
        <f>MONTH(A3175)</f>
        <v/>
      </c>
      <c r="I3175" s="179">
        <f>INDEX(mês[],Consolidado!H3175,2)</f>
        <v/>
      </c>
      <c r="J3175" s="179" t="inlineStr">
        <is>
          <t>ITAU</t>
        </is>
      </c>
      <c r="K3175" s="179" t="inlineStr">
        <is>
          <t>A IDEAL</t>
        </is>
      </c>
    </row>
    <row r="3176" hidden="1" s="180">
      <c r="A3176" s="17" t="n">
        <v>45772</v>
      </c>
      <c r="B3176" s="174" t="inlineStr">
        <is>
          <t>DESPESA DA SEMANA REF. 14/04 A 18/04-MANUTENÇÃO/PEÇAS  VEICULOS (71,27%)</t>
        </is>
      </c>
      <c r="C3176" s="8" t="n"/>
      <c r="D3176" s="8" t="n">
        <v>800.04</v>
      </c>
      <c r="E3176" s="8" t="n">
        <v>583560.4199999998</v>
      </c>
      <c r="F3176" s="213" t="inlineStr">
        <is>
          <t>MANUTENÇÃO/PEÇAS  VEICULOS</t>
        </is>
      </c>
      <c r="G3176" s="172">
        <f>YEAR(A3176)</f>
        <v/>
      </c>
      <c r="H3176" s="214">
        <f>MONTH(A3176)</f>
        <v/>
      </c>
      <c r="I3176" s="179">
        <f>INDEX(mês[],Consolidado!H3176,2)</f>
        <v/>
      </c>
      <c r="J3176" s="179" t="inlineStr">
        <is>
          <t>ITAU</t>
        </is>
      </c>
      <c r="K3176" s="179" t="inlineStr">
        <is>
          <t>A IDEAL</t>
        </is>
      </c>
    </row>
    <row r="3177" hidden="1" s="180">
      <c r="A3177" s="17" t="n">
        <v>45772</v>
      </c>
      <c r="B3177" s="174" t="inlineStr">
        <is>
          <t>LOCAÇÃO EMPILHADEIRA (8,91%)</t>
        </is>
      </c>
      <c r="C3177" s="8" t="n"/>
      <c r="D3177" s="8" t="n">
        <v>100.01</v>
      </c>
      <c r="E3177" s="8" t="n">
        <v>583460.4099999998</v>
      </c>
      <c r="F3177" s="213" t="inlineStr">
        <is>
          <t>LOCAÇÃO EMPILHADEIRA</t>
        </is>
      </c>
      <c r="G3177" s="172">
        <f>YEAR(A3177)</f>
        <v/>
      </c>
      <c r="H3177" s="214">
        <f>MONTH(A3177)</f>
        <v/>
      </c>
      <c r="I3177" s="179">
        <f>INDEX(mês[],Consolidado!H3177,2)</f>
        <v/>
      </c>
      <c r="J3177" s="179" t="inlineStr">
        <is>
          <t>ITAU</t>
        </is>
      </c>
      <c r="K3177" s="179" t="inlineStr">
        <is>
          <t>A IDEAL</t>
        </is>
      </c>
    </row>
    <row r="3178" hidden="1" s="180">
      <c r="A3178" s="17" t="n">
        <v>45772</v>
      </c>
      <c r="B3178" s="174" t="inlineStr">
        <is>
          <t>COMBUSTIVEL VEICULOS (8,91%)</t>
        </is>
      </c>
      <c r="C3178" s="8" t="n"/>
      <c r="D3178" s="8" t="n">
        <v>100.01</v>
      </c>
      <c r="E3178" s="8" t="n">
        <v>583360.3999999998</v>
      </c>
      <c r="F3178" s="213" t="inlineStr">
        <is>
          <t>COMBUSTIVEL VEICULOS</t>
        </is>
      </c>
      <c r="G3178" s="172">
        <f>YEAR(A3178)</f>
        <v/>
      </c>
      <c r="H3178" s="214">
        <f>MONTH(A3178)</f>
        <v/>
      </c>
      <c r="I3178" s="179">
        <f>INDEX(mês[],Consolidado!H3178,2)</f>
        <v/>
      </c>
      <c r="J3178" s="179" t="inlineStr">
        <is>
          <t>ITAU</t>
        </is>
      </c>
      <c r="K3178" s="179" t="inlineStr">
        <is>
          <t>A IDEAL</t>
        </is>
      </c>
    </row>
    <row r="3179" hidden="1" s="180">
      <c r="A3179" s="17" t="n">
        <v>45772</v>
      </c>
      <c r="B3179" s="174" t="inlineStr">
        <is>
          <t>SERVIÇO MOTOBOY / UBER  (1,77%)</t>
        </is>
      </c>
      <c r="C3179" s="8" t="n"/>
      <c r="D3179" s="8" t="n">
        <v>19.86</v>
      </c>
      <c r="E3179" s="8" t="n">
        <v>583340.5399999998</v>
      </c>
      <c r="F3179" s="213" t="inlineStr">
        <is>
          <t xml:space="preserve">SERVIÇO MOTOBOY / UBER </t>
        </is>
      </c>
      <c r="G3179" s="172">
        <f>YEAR(A3179)</f>
        <v/>
      </c>
      <c r="H3179" s="214">
        <f>MONTH(A3179)</f>
        <v/>
      </c>
      <c r="I3179" s="179">
        <f>INDEX(mês[],Consolidado!H3179,2)</f>
        <v/>
      </c>
      <c r="J3179" s="179" t="inlineStr">
        <is>
          <t>ITAU</t>
        </is>
      </c>
      <c r="K3179" s="179" t="inlineStr">
        <is>
          <t>A IDEAL</t>
        </is>
      </c>
    </row>
    <row r="3180" hidden="1" s="180">
      <c r="A3180" s="17" t="n">
        <v>45772</v>
      </c>
      <c r="B3180" s="174" t="inlineStr">
        <is>
          <t>MATERIAIS DE CONSUMO EM OBRAS  (9,14%)</t>
        </is>
      </c>
      <c r="C3180" s="8" t="n"/>
      <c r="D3180" s="8" t="n">
        <v>102.63</v>
      </c>
      <c r="E3180" s="8" t="n">
        <v>583237.9099999998</v>
      </c>
      <c r="F3180" s="213" t="inlineStr">
        <is>
          <t xml:space="preserve">MATERIAIS DE CONSUMO EM OBRAS </t>
        </is>
      </c>
      <c r="G3180" s="172">
        <f>YEAR(A3180)</f>
        <v/>
      </c>
      <c r="H3180" s="214">
        <f>MONTH(A3180)</f>
        <v/>
      </c>
      <c r="I3180" s="179">
        <f>INDEX(mês[],Consolidado!H3180,2)</f>
        <v/>
      </c>
      <c r="J3180" s="179" t="inlineStr">
        <is>
          <t>ITAU</t>
        </is>
      </c>
      <c r="K3180" s="179" t="inlineStr">
        <is>
          <t>A IDEAL</t>
        </is>
      </c>
    </row>
    <row r="3181" hidden="1" s="180">
      <c r="A3181" s="17" t="n">
        <v>45772</v>
      </c>
      <c r="B3181" s="179" t="inlineStr">
        <is>
          <t>DESPESA DE VIAGEM STEFÂNIA DE MONJOLOS X GOIANIA-REFEIÇÕES COLABORADORES (100,00%);</t>
        </is>
      </c>
      <c r="C3181" s="8" t="n"/>
      <c r="D3181" s="8" t="n">
        <v>261.7</v>
      </c>
      <c r="E3181" s="8" t="n">
        <v>582976.2099999998</v>
      </c>
      <c r="F3181" s="213" t="inlineStr">
        <is>
          <t>REFEIÇÕES COLABORADORES</t>
        </is>
      </c>
      <c r="G3181" s="172">
        <f>YEAR(A3181)</f>
        <v/>
      </c>
      <c r="H3181" s="214">
        <f>MONTH(A3181)</f>
        <v/>
      </c>
      <c r="I3181" s="179">
        <f>INDEX(mês[],Consolidado!H3181,2)</f>
        <v/>
      </c>
      <c r="J3181" s="179" t="inlineStr">
        <is>
          <t>ITAU</t>
        </is>
      </c>
      <c r="K3181" s="179" t="inlineStr">
        <is>
          <t>A IDEAL</t>
        </is>
      </c>
    </row>
    <row r="3182" hidden="1" s="180">
      <c r="A3182" s="17" t="n">
        <v>45772</v>
      </c>
      <c r="B3182" s="179" t="inlineStr">
        <is>
          <t>RODRIGO FERNANDES DE FARIA - PIX (62) 9 8244-1672-SERVIÇO LAVA JATO (100,00%);</t>
        </is>
      </c>
      <c r="C3182" s="8" t="n"/>
      <c r="D3182" s="8" t="n">
        <v>120</v>
      </c>
      <c r="E3182" s="8" t="n">
        <v>582856.2099999998</v>
      </c>
      <c r="F3182" s="213" t="inlineStr">
        <is>
          <t>SERVIÇO LAVA JATO</t>
        </is>
      </c>
      <c r="G3182" s="172">
        <f>YEAR(A3182)</f>
        <v/>
      </c>
      <c r="H3182" s="214">
        <f>MONTH(A3182)</f>
        <v/>
      </c>
      <c r="I3182" s="179">
        <f>INDEX(mês[],Consolidado!H3182,2)</f>
        <v/>
      </c>
      <c r="J3182" s="179" t="inlineStr">
        <is>
          <t>ITAU</t>
        </is>
      </c>
      <c r="K3182" s="179" t="inlineStr">
        <is>
          <t>A IDEAL</t>
        </is>
      </c>
    </row>
    <row r="3183" hidden="1" s="180">
      <c r="A3183" s="17" t="n">
        <v>45772</v>
      </c>
      <c r="B3183" s="179" t="inlineStr">
        <is>
          <t>R. ALFEU MARRA Nº 65 CASA 02 REF. 12/24 A 03/2025-ENERGIA ALOJAMENTO (100,00%);</t>
        </is>
      </c>
      <c r="C3183" s="8" t="n"/>
      <c r="D3183" s="8" t="n">
        <v>869.5599999999999</v>
      </c>
      <c r="E3183" s="8" t="n">
        <v>581986.6499999999</v>
      </c>
      <c r="F3183" s="213" t="inlineStr">
        <is>
          <t>ENERGIA ALOJAMENTO</t>
        </is>
      </c>
      <c r="G3183" s="172">
        <f>YEAR(A3183)</f>
        <v/>
      </c>
      <c r="H3183" s="214">
        <f>MONTH(A3183)</f>
        <v/>
      </c>
      <c r="I3183" s="179">
        <f>INDEX(mês[],Consolidado!H3183,2)</f>
        <v/>
      </c>
      <c r="J3183" s="179" t="inlineStr">
        <is>
          <t>ITAU</t>
        </is>
      </c>
      <c r="K3183" s="179" t="inlineStr">
        <is>
          <t>A IDEAL</t>
        </is>
      </c>
    </row>
    <row r="3184" hidden="1" s="180">
      <c r="A3184" s="17" t="n">
        <v>45772</v>
      </c>
      <c r="B3184" s="179" t="inlineStr">
        <is>
          <t>FOCO GRAFICA / RAFFAEL CÂNDIDO - PIX 25.449.576/0001-61-SERVIÇO GRAFICA / IMPRESSAO  (100,00%);</t>
        </is>
      </c>
      <c r="C3184" s="8" t="n"/>
      <c r="D3184" s="8" t="n">
        <v>125</v>
      </c>
      <c r="E3184" s="8" t="n">
        <v>581861.6499999999</v>
      </c>
      <c r="F3184" s="213" t="inlineStr">
        <is>
          <t xml:space="preserve">SERVIÇO GRAFICA / IMPRESSAO </t>
        </is>
      </c>
      <c r="G3184" s="172">
        <f>YEAR(A3184)</f>
        <v/>
      </c>
      <c r="H3184" s="214">
        <f>MONTH(A3184)</f>
        <v/>
      </c>
      <c r="I3184" s="179">
        <f>INDEX(mês[],Consolidado!H3184,2)</f>
        <v/>
      </c>
      <c r="J3184" s="179" t="inlineStr">
        <is>
          <t>ITAU</t>
        </is>
      </c>
      <c r="K3184" s="179" t="inlineStr">
        <is>
          <t>A IDEAL</t>
        </is>
      </c>
    </row>
    <row r="3185" hidden="1" s="180">
      <c r="A3185" s="17" t="n">
        <v>45772</v>
      </c>
      <c r="B3185" s="179" t="inlineStr">
        <is>
          <t>LOCAÇÃO DE COMPRESSOR REF. 03/03 A 19/04-LOCAÇÃO COMPRESSORES (100,00%);</t>
        </is>
      </c>
      <c r="C3185" s="8" t="n"/>
      <c r="D3185" s="8" t="n">
        <v>10000</v>
      </c>
      <c r="E3185" s="8" t="n">
        <v>571861.6499999999</v>
      </c>
      <c r="F3185" s="213" t="inlineStr">
        <is>
          <t>LOCAÇÃO COMPRESSORES</t>
        </is>
      </c>
      <c r="G3185" s="172">
        <f>YEAR(A3185)</f>
        <v/>
      </c>
      <c r="H3185" s="214">
        <f>MONTH(A3185)</f>
        <v/>
      </c>
      <c r="I3185" s="179">
        <f>INDEX(mês[],Consolidado!H3185,2)</f>
        <v/>
      </c>
      <c r="J3185" s="179" t="inlineStr">
        <is>
          <t>ITAU</t>
        </is>
      </c>
      <c r="K3185" s="179" t="inlineStr">
        <is>
          <t>A IDEAL</t>
        </is>
      </c>
    </row>
    <row r="3186" hidden="1" s="180">
      <c r="A3186" s="17" t="n">
        <v>45772</v>
      </c>
      <c r="B3186" s="179" t="inlineStr">
        <is>
          <t>TRANSPORTE COLABORADORES-TRANSPORTE DE COLABORADORES  (100,00%);</t>
        </is>
      </c>
      <c r="C3186" s="8" t="n"/>
      <c r="D3186" s="8" t="n">
        <v>10000</v>
      </c>
      <c r="E3186" s="8" t="n">
        <v>561861.6499999999</v>
      </c>
      <c r="F3186" s="213" t="inlineStr">
        <is>
          <t xml:space="preserve">TRANSPORTE DE COLABORADORES </t>
        </is>
      </c>
      <c r="G3186" s="172">
        <f>YEAR(A3186)</f>
        <v/>
      </c>
      <c r="H3186" s="214">
        <f>MONTH(A3186)</f>
        <v/>
      </c>
      <c r="I3186" s="179">
        <f>INDEX(mês[],Consolidado!H3186,2)</f>
        <v/>
      </c>
      <c r="J3186" s="179" t="inlineStr">
        <is>
          <t>ITAU</t>
        </is>
      </c>
      <c r="K3186" s="179" t="inlineStr">
        <is>
          <t>A IDEAL</t>
        </is>
      </c>
    </row>
    <row r="3187" hidden="1" s="180">
      <c r="A3187" s="17" t="n">
        <v>45772</v>
      </c>
      <c r="B3187" s="179" t="inlineStr">
        <is>
          <t>UNIFORMES-UNIFORMES (100,00%);</t>
        </is>
      </c>
      <c r="C3187" s="8" t="n"/>
      <c r="D3187" s="8" t="n">
        <v>3540.88</v>
      </c>
      <c r="E3187" s="8" t="n">
        <v>558320.7699999999</v>
      </c>
      <c r="F3187" s="213" t="inlineStr">
        <is>
          <t>UNIFORMES</t>
        </is>
      </c>
      <c r="G3187" s="172">
        <f>YEAR(A3187)</f>
        <v/>
      </c>
      <c r="H3187" s="214">
        <f>MONTH(A3187)</f>
        <v/>
      </c>
      <c r="I3187" s="179">
        <f>INDEX(mês[],Consolidado!H3187,2)</f>
        <v/>
      </c>
      <c r="J3187" s="179" t="inlineStr">
        <is>
          <t>ITAU</t>
        </is>
      </c>
      <c r="K3187" s="179" t="inlineStr">
        <is>
          <t>A IDEAL</t>
        </is>
      </c>
    </row>
    <row r="3188" hidden="1" s="180">
      <c r="A3188" s="17" t="n">
        <v>45772</v>
      </c>
      <c r="B3188" s="179" t="inlineStr">
        <is>
          <t>CAIXA PAPELÃO P/ MUDANÇA-MATERIAIS DE CONSUMO EM OBRAS  (100,00%);</t>
        </is>
      </c>
      <c r="C3188" s="8" t="n"/>
      <c r="D3188" s="8" t="n">
        <v>70</v>
      </c>
      <c r="E3188" s="8" t="n">
        <v>558250.7699999999</v>
      </c>
      <c r="F3188" s="213" t="inlineStr">
        <is>
          <t xml:space="preserve">MATERIAIS DE CONSUMO EM OBRAS </t>
        </is>
      </c>
      <c r="G3188" s="172">
        <f>YEAR(A3188)</f>
        <v/>
      </c>
      <c r="H3188" s="214">
        <f>MONTH(A3188)</f>
        <v/>
      </c>
      <c r="I3188" s="179">
        <f>INDEX(mês[],Consolidado!H3188,2)</f>
        <v/>
      </c>
      <c r="J3188" s="179" t="inlineStr">
        <is>
          <t>ITAU</t>
        </is>
      </c>
      <c r="K3188" s="179" t="inlineStr">
        <is>
          <t>A IDEAL</t>
        </is>
      </c>
    </row>
    <row r="3189" hidden="1" s="180">
      <c r="A3189" s="17" t="n">
        <v>45772</v>
      </c>
      <c r="B3189" s="179" t="inlineStr">
        <is>
          <t>COMBUSTIVEL MOTO MURILO-COMBUSTIVEL VEICULOS (100,00%);</t>
        </is>
      </c>
      <c r="C3189" s="8" t="n"/>
      <c r="D3189" s="8" t="n">
        <v>30</v>
      </c>
      <c r="E3189" s="8" t="n">
        <v>558220.7699999999</v>
      </c>
      <c r="F3189" s="213" t="inlineStr">
        <is>
          <t>COMBUSTIVEL VEICULOS</t>
        </is>
      </c>
      <c r="G3189" s="172">
        <f>YEAR(A3189)</f>
        <v/>
      </c>
      <c r="H3189" s="214">
        <f>MONTH(A3189)</f>
        <v/>
      </c>
      <c r="I3189" s="179">
        <f>INDEX(mês[],Consolidado!H3189,2)</f>
        <v/>
      </c>
      <c r="J3189" s="179" t="inlineStr">
        <is>
          <t>ITAU</t>
        </is>
      </c>
      <c r="K3189" s="179" t="inlineStr">
        <is>
          <t>A IDEAL</t>
        </is>
      </c>
    </row>
    <row r="3190" hidden="1" s="180">
      <c r="A3190" s="17" t="n">
        <v>45772</v>
      </c>
      <c r="B3190" s="179" t="inlineStr">
        <is>
          <t>UNIFORMES-UNIFORMES (100,00%);</t>
        </is>
      </c>
      <c r="C3190" s="8" t="n"/>
      <c r="D3190" s="8" t="n">
        <v>1651.76</v>
      </c>
      <c r="E3190" s="8" t="n">
        <v>556569.0099999999</v>
      </c>
      <c r="F3190" s="213" t="inlineStr">
        <is>
          <t>UNIFORMES</t>
        </is>
      </c>
      <c r="G3190" s="172">
        <f>YEAR(A3190)</f>
        <v/>
      </c>
      <c r="H3190" s="214">
        <f>MONTH(A3190)</f>
        <v/>
      </c>
      <c r="I3190" s="179">
        <f>INDEX(mês[],Consolidado!H3190,2)</f>
        <v/>
      </c>
      <c r="J3190" s="179" t="inlineStr">
        <is>
          <t>ITAU</t>
        </is>
      </c>
      <c r="K3190" s="179" t="inlineStr">
        <is>
          <t>A IDEAL</t>
        </is>
      </c>
    </row>
    <row r="3191" hidden="1" s="180">
      <c r="A3191" s="17" t="n">
        <v>45772</v>
      </c>
      <c r="B3191" s="179" t="inlineStr">
        <is>
          <t>UNIFORMES-UNIFORMES (100,00%);</t>
        </is>
      </c>
      <c r="C3191" s="8" t="n"/>
      <c r="D3191" s="8" t="n">
        <v>1509.86</v>
      </c>
      <c r="E3191" s="8" t="n">
        <v>555059.1499999999</v>
      </c>
      <c r="F3191" s="213" t="inlineStr">
        <is>
          <t>UNIFORMES</t>
        </is>
      </c>
      <c r="G3191" s="172">
        <f>YEAR(A3191)</f>
        <v/>
      </c>
      <c r="H3191" s="214">
        <f>MONTH(A3191)</f>
        <v/>
      </c>
      <c r="I3191" s="179">
        <f>INDEX(mês[],Consolidado!H3191,2)</f>
        <v/>
      </c>
      <c r="J3191" s="179" t="inlineStr">
        <is>
          <t>ITAU</t>
        </is>
      </c>
      <c r="K3191" s="179" t="inlineStr">
        <is>
          <t>A IDEAL</t>
        </is>
      </c>
    </row>
    <row r="3192" hidden="1" s="180">
      <c r="A3192" s="17" t="n">
        <v>45772</v>
      </c>
      <c r="B3192" s="179" t="inlineStr">
        <is>
          <t>REEMBOLSO EDUARDO REF. 04/2025-INTERNET / TELEFONE ADM  (0,33%)</t>
        </is>
      </c>
      <c r="C3192" s="8" t="n"/>
      <c r="D3192" s="8" t="n">
        <v>20.29</v>
      </c>
      <c r="E3192" s="8" t="n">
        <v>555038.8599999999</v>
      </c>
      <c r="F3192" s="213" t="inlineStr">
        <is>
          <t xml:space="preserve">INTERNET / TELEFONE ADM </t>
        </is>
      </c>
      <c r="G3192" s="172">
        <f>YEAR(A3192)</f>
        <v/>
      </c>
      <c r="H3192" s="214">
        <f>MONTH(A3192)</f>
        <v/>
      </c>
      <c r="I3192" s="179">
        <f>INDEX(mês[],Consolidado!H3192,2)</f>
        <v/>
      </c>
      <c r="J3192" s="179" t="inlineStr">
        <is>
          <t>ITAU</t>
        </is>
      </c>
      <c r="K3192" s="179" t="inlineStr">
        <is>
          <t>A IDEAL</t>
        </is>
      </c>
    </row>
    <row r="3193" hidden="1" s="180">
      <c r="A3193" s="17" t="n">
        <v>45772</v>
      </c>
      <c r="B3193" s="179" t="inlineStr">
        <is>
          <t>PASSAGENS COLABORADORES (93,81%);</t>
        </is>
      </c>
      <c r="C3193" s="8" t="n"/>
      <c r="D3193" s="8" t="n">
        <v>5769.31</v>
      </c>
      <c r="E3193" s="8" t="n">
        <v>549269.5499999998</v>
      </c>
      <c r="F3193" s="213" t="inlineStr">
        <is>
          <t>PASSAGENS COLABORADORES</t>
        </is>
      </c>
      <c r="G3193" s="172">
        <f>YEAR(A3193)</f>
        <v/>
      </c>
      <c r="H3193" s="214">
        <f>MONTH(A3193)</f>
        <v/>
      </c>
      <c r="I3193" s="179">
        <f>INDEX(mês[],Consolidado!H3193,2)</f>
        <v/>
      </c>
      <c r="J3193" s="179" t="inlineStr">
        <is>
          <t>ITAU</t>
        </is>
      </c>
      <c r="K3193" s="179" t="inlineStr">
        <is>
          <t>A IDEAL</t>
        </is>
      </c>
    </row>
    <row r="3194" hidden="1" s="180">
      <c r="A3194" s="17" t="n">
        <v>45772</v>
      </c>
      <c r="B3194" s="179" t="inlineStr">
        <is>
          <t>JUROS BANCARIOS  (4,42%</t>
        </is>
      </c>
      <c r="C3194" s="8" t="n"/>
      <c r="D3194" s="8" t="n">
        <v>271.83</v>
      </c>
      <c r="E3194" s="8" t="n">
        <v>548997.7199999999</v>
      </c>
      <c r="F3194" s="213" t="inlineStr">
        <is>
          <t>Juros Bancários</t>
        </is>
      </c>
      <c r="G3194" s="172">
        <f>YEAR(A3194)</f>
        <v/>
      </c>
      <c r="H3194" s="214">
        <f>MONTH(A3194)</f>
        <v/>
      </c>
      <c r="I3194" s="179">
        <f>INDEX(mês[],Consolidado!H3194,2)</f>
        <v/>
      </c>
      <c r="J3194" s="179" t="inlineStr">
        <is>
          <t>ITAU</t>
        </is>
      </c>
      <c r="K3194" s="179" t="inlineStr">
        <is>
          <t>A IDEAL</t>
        </is>
      </c>
    </row>
    <row r="3195" hidden="1" s="180">
      <c r="A3195" s="17" t="n">
        <v>45772</v>
      </c>
      <c r="B3195" s="179" t="inlineStr">
        <is>
          <t>SERVIÇO CARTORIO (1,44%);</t>
        </is>
      </c>
      <c r="C3195" s="8" t="n"/>
      <c r="D3195" s="8" t="n">
        <v>88.56999999999999</v>
      </c>
      <c r="E3195" s="8" t="n">
        <v>548909.1499999999</v>
      </c>
      <c r="F3195" s="213" t="inlineStr">
        <is>
          <t>SERVIÇO CARTORIO</t>
        </is>
      </c>
      <c r="G3195" s="172">
        <f>YEAR(A3195)</f>
        <v/>
      </c>
      <c r="H3195" s="214">
        <f>MONTH(A3195)</f>
        <v/>
      </c>
      <c r="I3195" s="179">
        <f>INDEX(mês[],Consolidado!H3195,2)</f>
        <v/>
      </c>
      <c r="J3195" s="179" t="inlineStr">
        <is>
          <t>ITAU</t>
        </is>
      </c>
      <c r="K3195" s="179" t="inlineStr">
        <is>
          <t>A IDEAL</t>
        </is>
      </c>
    </row>
    <row r="3196" hidden="1" s="180">
      <c r="A3196" s="17" t="n">
        <v>45772</v>
      </c>
      <c r="B3196" s="179" t="inlineStr">
        <is>
          <t>PASSAGENS COLABORADORES CASSIO E CLAUDVAN-PASSAGENS COLABORADORES (100,00%);</t>
        </is>
      </c>
      <c r="C3196" s="8" t="n"/>
      <c r="D3196" s="8" t="n">
        <v>304.86</v>
      </c>
      <c r="E3196" s="8" t="n">
        <v>548604.2899999999</v>
      </c>
      <c r="F3196" s="213" t="inlineStr">
        <is>
          <t>PASSAGENS COLABORADORES</t>
        </is>
      </c>
      <c r="G3196" s="172">
        <f>YEAR(A3196)</f>
        <v/>
      </c>
      <c r="H3196" s="214">
        <f>MONTH(A3196)</f>
        <v/>
      </c>
      <c r="I3196" s="179">
        <f>INDEX(mês[],Consolidado!H3196,2)</f>
        <v/>
      </c>
      <c r="J3196" s="179" t="inlineStr">
        <is>
          <t>ITAU</t>
        </is>
      </c>
      <c r="K3196" s="179" t="inlineStr">
        <is>
          <t>A IDEAL</t>
        </is>
      </c>
    </row>
    <row r="3197" hidden="1" s="180">
      <c r="A3197" s="17" t="n">
        <v>45772</v>
      </c>
      <c r="B3197" s="179" t="inlineStr">
        <is>
          <t>TRANSFERÊNCIA ENTRE BANCOS ITAÚ X SAFRA-Transferência entre Bancos (100,00%);</t>
        </is>
      </c>
      <c r="C3197" s="8" t="n"/>
      <c r="D3197" s="8" t="n">
        <v>32116.26</v>
      </c>
      <c r="E3197" s="8" t="n">
        <v>516488.0299999999</v>
      </c>
      <c r="F3197" s="213" t="inlineStr">
        <is>
          <t>Transferência Emitida</t>
        </is>
      </c>
      <c r="G3197" s="172">
        <f>YEAR(A3197)</f>
        <v/>
      </c>
      <c r="H3197" s="214">
        <f>MONTH(A3197)</f>
        <v/>
      </c>
      <c r="I3197" s="179">
        <f>INDEX(mês[],Consolidado!H3197,2)</f>
        <v/>
      </c>
      <c r="J3197" s="179" t="inlineStr">
        <is>
          <t>ITAU</t>
        </is>
      </c>
      <c r="K3197" s="179" t="inlineStr">
        <is>
          <t>A IDEAL</t>
        </is>
      </c>
    </row>
    <row r="3198" hidden="1" s="180">
      <c r="A3198" s="17" t="n">
        <v>45772</v>
      </c>
      <c r="B3198" s="179" t="inlineStr">
        <is>
          <t>TRANSFERÊNCIA ENTRE BANCOS ITAÚ X ITAÚ ANDAIMES-Transferência entre Bancos (100,00%);</t>
        </is>
      </c>
      <c r="C3198" s="8" t="n"/>
      <c r="D3198" s="8" t="n">
        <v>400000</v>
      </c>
      <c r="E3198" s="8" t="n">
        <v>116488.0299999999</v>
      </c>
      <c r="F3198" s="213" t="inlineStr">
        <is>
          <t>Transferência Emitida</t>
        </is>
      </c>
      <c r="G3198" s="172">
        <f>YEAR(A3198)</f>
        <v/>
      </c>
      <c r="H3198" s="214">
        <f>MONTH(A3198)</f>
        <v/>
      </c>
      <c r="I3198" s="179">
        <f>INDEX(mês[],Consolidado!H3198,2)</f>
        <v/>
      </c>
      <c r="J3198" s="179" t="inlineStr">
        <is>
          <t>ITAU</t>
        </is>
      </c>
      <c r="K3198" s="179" t="inlineStr">
        <is>
          <t>A IDEAL</t>
        </is>
      </c>
    </row>
    <row r="3199" hidden="1" s="180">
      <c r="A3199" s="17" t="n">
        <v>45772</v>
      </c>
      <c r="B3199" s="179" t="inlineStr">
        <is>
          <t>TRANSFERÊNCIA ENTRE BANCOS ITAÚ X SAFRA-Transferência entre Bancos (100,00%);</t>
        </is>
      </c>
      <c r="C3199" s="8" t="n"/>
      <c r="D3199" s="8" t="n">
        <v>25626.77</v>
      </c>
      <c r="E3199" s="8" t="n">
        <v>90861.25999999992</v>
      </c>
      <c r="F3199" s="213" t="inlineStr">
        <is>
          <t>Transferência Emitida</t>
        </is>
      </c>
      <c r="G3199" s="172">
        <f>YEAR(A3199)</f>
        <v/>
      </c>
      <c r="H3199" s="214">
        <f>MONTH(A3199)</f>
        <v/>
      </c>
      <c r="I3199" s="179">
        <f>INDEX(mês[],Consolidado!H3199,2)</f>
        <v/>
      </c>
      <c r="J3199" s="179" t="inlineStr">
        <is>
          <t>ITAU</t>
        </is>
      </c>
      <c r="K3199" s="179" t="inlineStr">
        <is>
          <t>A IDEAL</t>
        </is>
      </c>
    </row>
    <row r="3200" hidden="1" s="180">
      <c r="A3200" s="17" t="n">
        <v>45772</v>
      </c>
      <c r="B3200" s="179" t="inlineStr">
        <is>
          <t>TRANSFERÊNCIA ENTRE BANCOS SAFRA X ITAÚ-Transferência entre Bancos (100,00%);</t>
        </is>
      </c>
      <c r="C3200" s="8" t="n">
        <v>41414.52</v>
      </c>
      <c r="E3200" s="8" t="n">
        <v>132275.7799999999</v>
      </c>
      <c r="F3200" s="213" t="inlineStr">
        <is>
          <t>Transferência Recebida</t>
        </is>
      </c>
      <c r="G3200" s="172">
        <f>YEAR(A3200)</f>
        <v/>
      </c>
      <c r="H3200" s="214">
        <f>MONTH(A3200)</f>
        <v/>
      </c>
      <c r="I3200" s="179">
        <f>INDEX(mês[],Consolidado!H3200,2)</f>
        <v/>
      </c>
      <c r="J3200" s="179" t="inlineStr">
        <is>
          <t>ITAU</t>
        </is>
      </c>
      <c r="K3200" s="179" t="inlineStr">
        <is>
          <t>A IDEAL</t>
        </is>
      </c>
    </row>
    <row r="3201" hidden="1" s="180">
      <c r="A3201" s="17" t="n">
        <v>45772</v>
      </c>
      <c r="B3201" s="179" t="inlineStr">
        <is>
          <t>NOTA DE REEMBOLSO DO VALDMAR, MATERIAS RAPALLO-BONIFICAÇOES (100,00%);</t>
        </is>
      </c>
      <c r="C3201" s="8" t="n"/>
      <c r="D3201" s="8" t="n">
        <v>250</v>
      </c>
      <c r="E3201" s="8" t="n">
        <v>132025.7799999999</v>
      </c>
      <c r="F3201" s="213" t="inlineStr">
        <is>
          <t>BONIFICAÇOES</t>
        </is>
      </c>
      <c r="G3201" s="172">
        <f>YEAR(A3201)</f>
        <v/>
      </c>
      <c r="H3201" s="214">
        <f>MONTH(A3201)</f>
        <v/>
      </c>
      <c r="I3201" s="179">
        <f>INDEX(mês[],Consolidado!H3201,2)</f>
        <v/>
      </c>
      <c r="J3201" s="179" t="inlineStr">
        <is>
          <t>ITAU</t>
        </is>
      </c>
      <c r="K3201" s="179" t="inlineStr">
        <is>
          <t>A IDEAL</t>
        </is>
      </c>
    </row>
    <row r="3202" hidden="1" s="180">
      <c r="A3202" s="17" t="n">
        <v>45772</v>
      </c>
      <c r="B3202" s="179" t="inlineStr">
        <is>
          <t>FOSFATO-Recebimento de Clientes (100,00%);</t>
        </is>
      </c>
      <c r="C3202" s="8" t="n">
        <v>26643.04</v>
      </c>
      <c r="E3202" s="8" t="n">
        <v>158668.8199999999</v>
      </c>
      <c r="F3202" s="213" t="inlineStr">
        <is>
          <t>Recebimento de Clientes</t>
        </is>
      </c>
      <c r="G3202" s="172">
        <f>YEAR(A3202)</f>
        <v/>
      </c>
      <c r="H3202" s="214">
        <f>MONTH(A3202)</f>
        <v/>
      </c>
      <c r="I3202" s="179">
        <f>INDEX(mês[],Consolidado!H3202,2)</f>
        <v/>
      </c>
      <c r="J3202" s="179" t="inlineStr">
        <is>
          <t>ITAU</t>
        </is>
      </c>
      <c r="K3202" s="179" t="inlineStr">
        <is>
          <t>A IDEAL</t>
        </is>
      </c>
    </row>
    <row r="3203" hidden="1" s="180">
      <c r="A3203" s="17" t="n">
        <v>45772</v>
      </c>
      <c r="B3203" s="179" t="inlineStr">
        <is>
          <t>ALIMENTAÇÃO ADM-ALIMENTAÇÃO ADM (100,00%);</t>
        </is>
      </c>
      <c r="C3203" s="8" t="n"/>
      <c r="D3203" s="8" t="n">
        <v>112</v>
      </c>
      <c r="E3203" s="8" t="n">
        <v>158556.8199999999</v>
      </c>
      <c r="F3203" s="213" t="inlineStr">
        <is>
          <t>ALIMENTAÇÃO ADM</t>
        </is>
      </c>
      <c r="G3203" s="172">
        <f>YEAR(A3203)</f>
        <v/>
      </c>
      <c r="H3203" s="214">
        <f>MONTH(A3203)</f>
        <v/>
      </c>
      <c r="I3203" s="179">
        <f>INDEX(mês[],Consolidado!H3203,2)</f>
        <v/>
      </c>
      <c r="J3203" s="179" t="inlineStr">
        <is>
          <t>ITAU</t>
        </is>
      </c>
      <c r="K3203" s="179" t="inlineStr">
        <is>
          <t>A IDEAL</t>
        </is>
      </c>
    </row>
    <row r="3204" hidden="1" s="180">
      <c r="A3204" s="17" t="n">
        <v>45772</v>
      </c>
      <c r="B3204" s="179" t="inlineStr">
        <is>
          <t>MANUTENÇÃO ELÉTRICA FIAT TORO-MANUTENÇÃO/PEÇAS  VEICULOS (100,00%);</t>
        </is>
      </c>
      <c r="C3204" s="8" t="n"/>
      <c r="D3204" s="8" t="n">
        <v>110</v>
      </c>
      <c r="E3204" s="8" t="n">
        <v>158446.8199999999</v>
      </c>
      <c r="F3204" s="213" t="inlineStr">
        <is>
          <t>MANUTENÇÃO/PEÇAS  VEICULOS</t>
        </is>
      </c>
      <c r="G3204" s="172">
        <f>YEAR(A3204)</f>
        <v/>
      </c>
      <c r="H3204" s="214">
        <f>MONTH(A3204)</f>
        <v/>
      </c>
      <c r="I3204" s="179">
        <f>INDEX(mês[],Consolidado!H3204,2)</f>
        <v/>
      </c>
      <c r="J3204" s="179" t="inlineStr">
        <is>
          <t>ITAU</t>
        </is>
      </c>
      <c r="K3204" s="179" t="inlineStr">
        <is>
          <t>A IDEAL</t>
        </is>
      </c>
    </row>
    <row r="3205" hidden="1" s="180">
      <c r="A3205" s="17" t="n">
        <v>45775</v>
      </c>
      <c r="B3205" s="179" t="inlineStr">
        <is>
          <t>FINANCIAMENTO OROCH-FINANCIAMENTO (100,00%);</t>
        </is>
      </c>
      <c r="C3205" s="8" t="n"/>
      <c r="D3205" s="8" t="n">
        <v>3601.26</v>
      </c>
      <c r="E3205" s="8" t="n">
        <v>154845.5599999999</v>
      </c>
      <c r="F3205" s="213" t="inlineStr">
        <is>
          <t>Financiamentos</t>
        </is>
      </c>
      <c r="G3205" s="172">
        <f>YEAR(A3205)</f>
        <v/>
      </c>
      <c r="H3205" s="214">
        <f>MONTH(A3205)</f>
        <v/>
      </c>
      <c r="I3205" s="179">
        <f>INDEX(mês[],Consolidado!H3205,2)</f>
        <v/>
      </c>
      <c r="J3205" s="179" t="inlineStr">
        <is>
          <t>ITAU</t>
        </is>
      </c>
      <c r="K3205" s="179" t="inlineStr">
        <is>
          <t>A IDEAL</t>
        </is>
      </c>
    </row>
    <row r="3206" hidden="1" s="180">
      <c r="A3206" s="17" t="n">
        <v>45775</v>
      </c>
      <c r="B3206" s="179" t="inlineStr">
        <is>
          <t>SISTEMA OBRA PRIMA / CRIAÇÃO DE RELATÓRIO-SISTEMA / SERVIDOR  (100,00%);</t>
        </is>
      </c>
      <c r="C3206" s="8" t="n"/>
      <c r="D3206" s="8" t="n">
        <v>446.24</v>
      </c>
      <c r="E3206" s="8" t="n">
        <v>154399.3199999999</v>
      </c>
      <c r="F3206" s="213" t="inlineStr">
        <is>
          <t xml:space="preserve">SISTEMA / SERVIDOR </t>
        </is>
      </c>
      <c r="G3206" s="172">
        <f>YEAR(A3206)</f>
        <v/>
      </c>
      <c r="H3206" s="214">
        <f>MONTH(A3206)</f>
        <v/>
      </c>
      <c r="I3206" s="179">
        <f>INDEX(mês[],Consolidado!H3206,2)</f>
        <v/>
      </c>
      <c r="J3206" s="179" t="inlineStr">
        <is>
          <t>ITAU</t>
        </is>
      </c>
      <c r="K3206" s="179" t="inlineStr">
        <is>
          <t>A IDEAL</t>
        </is>
      </c>
    </row>
    <row r="3207" hidden="1" s="180">
      <c r="A3207" s="17" t="n">
        <v>45775</v>
      </c>
      <c r="B3207" s="179" t="inlineStr">
        <is>
          <t>REFEIÇÃO COLABORADORES-REFEIÇÕES COLABORADORES (100,00%);</t>
        </is>
      </c>
      <c r="C3207" s="8" t="n"/>
      <c r="D3207" s="8" t="n">
        <v>375</v>
      </c>
      <c r="E3207" s="8" t="n">
        <v>154024.3199999999</v>
      </c>
      <c r="F3207" s="213" t="inlineStr">
        <is>
          <t>REFEIÇÕES COLABORADORES</t>
        </is>
      </c>
      <c r="G3207" s="172">
        <f>YEAR(A3207)</f>
        <v/>
      </c>
      <c r="H3207" s="214">
        <f>MONTH(A3207)</f>
        <v/>
      </c>
      <c r="I3207" s="179">
        <f>INDEX(mês[],Consolidado!H3207,2)</f>
        <v/>
      </c>
      <c r="J3207" s="179" t="inlineStr">
        <is>
          <t>ITAU</t>
        </is>
      </c>
      <c r="K3207" s="179" t="inlineStr">
        <is>
          <t>A IDEAL</t>
        </is>
      </c>
    </row>
    <row r="3208" hidden="1" s="180">
      <c r="A3208" s="17" t="n">
        <v>45775</v>
      </c>
      <c r="B3208" s="179" t="inlineStr">
        <is>
          <t>PEÇAS P/ MANUTENÇÃO ÔNIBUS SCANER-MANUTENÇÃO/PEÇAS  VEICULOS (100,00%);</t>
        </is>
      </c>
      <c r="C3208" s="8" t="n"/>
      <c r="D3208" s="8" t="n">
        <v>710</v>
      </c>
      <c r="E3208" s="8" t="n">
        <v>153314.3199999999</v>
      </c>
      <c r="F3208" s="213" t="inlineStr">
        <is>
          <t>MANUTENÇÃO/PEÇAS  VEICULOS</t>
        </is>
      </c>
      <c r="G3208" s="172">
        <f>YEAR(A3208)</f>
        <v/>
      </c>
      <c r="H3208" s="214">
        <f>MONTH(A3208)</f>
        <v/>
      </c>
      <c r="I3208" s="179">
        <f>INDEX(mês[],Consolidado!H3208,2)</f>
        <v/>
      </c>
      <c r="J3208" s="179" t="inlineStr">
        <is>
          <t>ITAU</t>
        </is>
      </c>
      <c r="K3208" s="179" t="inlineStr">
        <is>
          <t>A IDEAL</t>
        </is>
      </c>
    </row>
    <row r="3209" hidden="1" s="180">
      <c r="A3209" s="17" t="n">
        <v>45775</v>
      </c>
      <c r="B3209" s="179" t="inlineStr">
        <is>
          <t>CURSO CEO GENILDO-CURSOS / TREINAMENTOS  (100,00%);</t>
        </is>
      </c>
      <c r="C3209" s="8" t="n"/>
      <c r="D3209" s="8" t="n">
        <v>550</v>
      </c>
      <c r="E3209" s="8" t="n">
        <v>152764.3199999999</v>
      </c>
      <c r="F3209" s="213" t="inlineStr">
        <is>
          <t xml:space="preserve">CURSOS / TREINAMENTOS </t>
        </is>
      </c>
      <c r="G3209" s="172">
        <f>YEAR(A3209)</f>
        <v/>
      </c>
      <c r="H3209" s="214">
        <f>MONTH(A3209)</f>
        <v/>
      </c>
      <c r="I3209" s="179">
        <f>INDEX(mês[],Consolidado!H3209,2)</f>
        <v/>
      </c>
      <c r="J3209" s="179" t="inlineStr">
        <is>
          <t>ITAU</t>
        </is>
      </c>
      <c r="K3209" s="179" t="inlineStr">
        <is>
          <t>A IDEAL</t>
        </is>
      </c>
    </row>
    <row r="3210" hidden="1" s="180">
      <c r="A3210" s="17" t="n">
        <v>45775</v>
      </c>
      <c r="B3210" s="179" t="inlineStr">
        <is>
          <t>ALIMENTAÇÃO ADM-ALIMENTAÇÃO ADM (100,00%);</t>
        </is>
      </c>
      <c r="C3210" s="8" t="n"/>
      <c r="D3210" s="8" t="n">
        <v>128</v>
      </c>
      <c r="E3210" s="8" t="n">
        <v>152636.3199999999</v>
      </c>
      <c r="F3210" s="213" t="inlineStr">
        <is>
          <t>ALIMENTAÇÃO ADM</t>
        </is>
      </c>
      <c r="G3210" s="172">
        <f>YEAR(A3210)</f>
        <v/>
      </c>
      <c r="H3210" s="214">
        <f>MONTH(A3210)</f>
        <v/>
      </c>
      <c r="I3210" s="179">
        <f>INDEX(mês[],Consolidado!H3210,2)</f>
        <v/>
      </c>
      <c r="J3210" s="179" t="inlineStr">
        <is>
          <t>ITAU</t>
        </is>
      </c>
      <c r="K3210" s="179" t="inlineStr">
        <is>
          <t>A IDEAL</t>
        </is>
      </c>
    </row>
    <row r="3211" hidden="1" s="180">
      <c r="A3211" s="17" t="n">
        <v>45775</v>
      </c>
      <c r="B3211" s="179" t="inlineStr">
        <is>
          <t>FRETE DE GOIÂNIA X UBERABA / ROLO FURA BOLHA-FRETE TRANSPORTADORA (100,00%);</t>
        </is>
      </c>
      <c r="C3211" s="8" t="n"/>
      <c r="D3211" s="8" t="n">
        <v>86.09999999999999</v>
      </c>
      <c r="E3211" s="8" t="n">
        <v>152550.2199999999</v>
      </c>
      <c r="F3211" s="213" t="inlineStr">
        <is>
          <t>FRETE TRANSPORTADORA</t>
        </is>
      </c>
      <c r="G3211" s="172">
        <f>YEAR(A3211)</f>
        <v/>
      </c>
      <c r="H3211" s="214">
        <f>MONTH(A3211)</f>
        <v/>
      </c>
      <c r="I3211" s="179">
        <f>INDEX(mês[],Consolidado!H3211,2)</f>
        <v/>
      </c>
      <c r="J3211" s="179" t="inlineStr">
        <is>
          <t>ITAU</t>
        </is>
      </c>
      <c r="K3211" s="179" t="inlineStr">
        <is>
          <t>A IDEAL</t>
        </is>
      </c>
    </row>
    <row r="3212" hidden="1" s="180">
      <c r="A3212" s="17" t="n">
        <v>45775</v>
      </c>
      <c r="B3212" s="179" t="inlineStr">
        <is>
          <t>COMBUSTIVEL DOBLO-COMBUSTIVEL VEICULOS (100,00%);</t>
        </is>
      </c>
      <c r="C3212" s="8" t="n"/>
      <c r="D3212" s="8" t="n">
        <v>50</v>
      </c>
      <c r="E3212" s="8" t="n">
        <v>152500.2199999999</v>
      </c>
      <c r="F3212" s="213" t="inlineStr">
        <is>
          <t>COMBUSTIVEL VEICULOS</t>
        </is>
      </c>
      <c r="G3212" s="172">
        <f>YEAR(A3212)</f>
        <v/>
      </c>
      <c r="H3212" s="214">
        <f>MONTH(A3212)</f>
        <v/>
      </c>
      <c r="I3212" s="179">
        <f>INDEX(mês[],Consolidado!H3212,2)</f>
        <v/>
      </c>
      <c r="J3212" s="179" t="inlineStr">
        <is>
          <t>ITAU</t>
        </is>
      </c>
      <c r="K3212" s="179" t="inlineStr">
        <is>
          <t>A IDEAL</t>
        </is>
      </c>
    </row>
    <row r="3213" hidden="1" s="180">
      <c r="A3213" s="17" t="n">
        <v>45775</v>
      </c>
      <c r="B3213" s="179" t="inlineStr">
        <is>
          <t>CONTRATO INFORMATICA ALEX-SISTEMA / SERVIDOR  (100,00%);</t>
        </is>
      </c>
      <c r="C3213" s="8" t="n"/>
      <c r="D3213" s="8" t="n">
        <v>500</v>
      </c>
      <c r="E3213" s="8" t="n">
        <v>152000.2199999999</v>
      </c>
      <c r="F3213" s="213" t="inlineStr">
        <is>
          <t xml:space="preserve">SISTEMA / SERVIDOR </t>
        </is>
      </c>
      <c r="G3213" s="172">
        <f>YEAR(A3213)</f>
        <v/>
      </c>
      <c r="H3213" s="214">
        <f>MONTH(A3213)</f>
        <v/>
      </c>
      <c r="I3213" s="179">
        <f>INDEX(mês[],Consolidado!H3213,2)</f>
        <v/>
      </c>
      <c r="J3213" s="179" t="inlineStr">
        <is>
          <t>ITAU</t>
        </is>
      </c>
      <c r="K3213" s="179" t="inlineStr">
        <is>
          <t>A IDEAL</t>
        </is>
      </c>
    </row>
    <row r="3214" hidden="1" s="180">
      <c r="A3214" s="17" t="n">
        <v>45775</v>
      </c>
      <c r="B3214" s="179" t="inlineStr">
        <is>
          <t>MANUTENÇÃO HIDROJATO 500 BAR-MANUTENÇÃO/PEÇAS MAQUINAS E EQUIPAMENTOS (100,00%);</t>
        </is>
      </c>
      <c r="C3214" s="8" t="n"/>
      <c r="D3214" s="8" t="n">
        <v>2990</v>
      </c>
      <c r="E3214" s="8" t="n">
        <v>149010.2199999999</v>
      </c>
      <c r="F3214" s="213" t="inlineStr">
        <is>
          <t>MANUTENÇÃO/PEÇAS MAQUINAS E EQUIPAMENTOS</t>
        </is>
      </c>
      <c r="G3214" s="172">
        <f>YEAR(A3214)</f>
        <v/>
      </c>
      <c r="H3214" s="214">
        <f>MONTH(A3214)</f>
        <v/>
      </c>
      <c r="I3214" s="179">
        <f>INDEX(mês[],Consolidado!H3214,2)</f>
        <v/>
      </c>
      <c r="J3214" s="179" t="inlineStr">
        <is>
          <t>ITAU</t>
        </is>
      </c>
      <c r="K3214" s="179" t="inlineStr">
        <is>
          <t>A IDEAL</t>
        </is>
      </c>
    </row>
    <row r="3215" hidden="1" s="180">
      <c r="A3215" s="17" t="n">
        <v>45775</v>
      </c>
      <c r="B3215" s="179" t="inlineStr">
        <is>
          <t>MATERIAL ETERNIT 3º REMESSA-TINTAS E SOLVENTES (100,00%);</t>
        </is>
      </c>
      <c r="C3215" s="8" t="n"/>
      <c r="D3215" s="8" t="n">
        <v>6654.65</v>
      </c>
      <c r="E3215" s="8" t="n">
        <v>142355.5699999999</v>
      </c>
      <c r="F3215" s="213" t="inlineStr">
        <is>
          <t>TINTAS E SOLVENTES</t>
        </is>
      </c>
      <c r="G3215" s="172">
        <f>YEAR(A3215)</f>
        <v/>
      </c>
      <c r="H3215" s="214">
        <f>MONTH(A3215)</f>
        <v/>
      </c>
      <c r="I3215" s="179">
        <f>INDEX(mês[],Consolidado!H3215,2)</f>
        <v/>
      </c>
      <c r="J3215" s="179" t="inlineStr">
        <is>
          <t>ITAU</t>
        </is>
      </c>
      <c r="K3215" s="179" t="inlineStr">
        <is>
          <t>A IDEAL</t>
        </is>
      </c>
    </row>
    <row r="3216" hidden="1" s="180">
      <c r="A3216" s="17" t="n">
        <v>45775</v>
      </c>
      <c r="B3216" s="179" t="inlineStr">
        <is>
          <t>MATERIAL VENDIDO MOSAIC UBA-TINTAS E SOLVENTES (100,00%);</t>
        </is>
      </c>
      <c r="C3216" s="8" t="n"/>
      <c r="D3216" s="8" t="n">
        <v>8503.209999999999</v>
      </c>
      <c r="E3216" s="8" t="n">
        <v>133852.3599999999</v>
      </c>
      <c r="F3216" s="213" t="inlineStr">
        <is>
          <t>TINTAS E SOLVENTES</t>
        </is>
      </c>
      <c r="G3216" s="172">
        <f>YEAR(A3216)</f>
        <v/>
      </c>
      <c r="H3216" s="214">
        <f>MONTH(A3216)</f>
        <v/>
      </c>
      <c r="I3216" s="179">
        <f>INDEX(mês[],Consolidado!H3216,2)</f>
        <v/>
      </c>
      <c r="J3216" s="179" t="inlineStr">
        <is>
          <t>ITAU</t>
        </is>
      </c>
      <c r="K3216" s="179" t="inlineStr">
        <is>
          <t>A IDEAL</t>
        </is>
      </c>
    </row>
    <row r="3217" hidden="1" s="180">
      <c r="A3217" s="17" t="n">
        <v>45775</v>
      </c>
      <c r="B3217" s="179" t="inlineStr">
        <is>
          <t>MATERIAL MANUTENÇÃO SERENA 21 TORRES-TINTAS E SOLVENTES (100,00%);</t>
        </is>
      </c>
      <c r="C3217" s="8" t="n"/>
      <c r="D3217" s="8" t="n">
        <v>5495.98</v>
      </c>
      <c r="E3217" s="8" t="n">
        <v>128356.3799999999</v>
      </c>
      <c r="F3217" s="213" t="inlineStr">
        <is>
          <t>TINTAS E SOLVENTES</t>
        </is>
      </c>
      <c r="G3217" s="172">
        <f>YEAR(A3217)</f>
        <v/>
      </c>
      <c r="H3217" s="214">
        <f>MONTH(A3217)</f>
        <v/>
      </c>
      <c r="I3217" s="179">
        <f>INDEX(mês[],Consolidado!H3217,2)</f>
        <v/>
      </c>
      <c r="J3217" s="179" t="inlineStr">
        <is>
          <t>ITAU</t>
        </is>
      </c>
      <c r="K3217" s="179" t="inlineStr">
        <is>
          <t>A IDEAL</t>
        </is>
      </c>
    </row>
    <row r="3218" hidden="1" s="180">
      <c r="A3218" s="17" t="n">
        <v>45775</v>
      </c>
      <c r="B3218" s="179" t="inlineStr">
        <is>
          <t>MATERIAL PARA REALIZAÇÃO PARADA GABRIELLE-TINTAS E SOLVENTES (100,00%);</t>
        </is>
      </c>
      <c r="C3218" s="8" t="n"/>
      <c r="D3218" s="8" t="n">
        <v>8702.719999999999</v>
      </c>
      <c r="E3218" s="8" t="n">
        <v>119653.6599999999</v>
      </c>
      <c r="F3218" s="213" t="inlineStr">
        <is>
          <t>TINTAS E SOLVENTES</t>
        </is>
      </c>
      <c r="G3218" s="172">
        <f>YEAR(A3218)</f>
        <v/>
      </c>
      <c r="H3218" s="214">
        <f>MONTH(A3218)</f>
        <v/>
      </c>
      <c r="I3218" s="179">
        <f>INDEX(mês[],Consolidado!H3218,2)</f>
        <v/>
      </c>
      <c r="J3218" s="179" t="inlineStr">
        <is>
          <t>ITAU</t>
        </is>
      </c>
      <c r="K3218" s="179" t="inlineStr">
        <is>
          <t>A IDEAL</t>
        </is>
      </c>
    </row>
    <row r="3219" hidden="1" s="180">
      <c r="A3219" s="17" t="n">
        <v>45775</v>
      </c>
      <c r="B3219" s="179" t="inlineStr">
        <is>
          <t>TINTAS E SOLVENTES-TINTAS E SOLVENTES (100,00%);</t>
        </is>
      </c>
      <c r="C3219" s="8" t="n"/>
      <c r="D3219" s="8" t="n">
        <v>1040.5</v>
      </c>
      <c r="E3219" s="8" t="n">
        <v>118613.1599999999</v>
      </c>
      <c r="F3219" s="213" t="inlineStr">
        <is>
          <t>TINTAS E SOLVENTES</t>
        </is>
      </c>
      <c r="G3219" s="172">
        <f>YEAR(A3219)</f>
        <v/>
      </c>
      <c r="H3219" s="214">
        <f>MONTH(A3219)</f>
        <v/>
      </c>
      <c r="I3219" s="179">
        <f>INDEX(mês[],Consolidado!H3219,2)</f>
        <v/>
      </c>
      <c r="J3219" s="179" t="inlineStr">
        <is>
          <t>ITAU</t>
        </is>
      </c>
      <c r="K3219" s="179" t="inlineStr">
        <is>
          <t>A IDEAL</t>
        </is>
      </c>
    </row>
    <row r="3220" hidden="1" s="180">
      <c r="A3220" s="17" t="n">
        <v>45775</v>
      </c>
      <c r="B3220" s="179" t="inlineStr">
        <is>
          <t>TINTAS E SOLVENTES-TINTAS E SOLVENTES (100,00%);</t>
        </is>
      </c>
      <c r="C3220" s="8" t="n"/>
      <c r="D3220" s="8" t="n">
        <v>690</v>
      </c>
      <c r="E3220" s="8" t="n">
        <v>117923.1599999999</v>
      </c>
      <c r="F3220" s="213" t="inlineStr">
        <is>
          <t>TINTAS E SOLVENTES</t>
        </is>
      </c>
      <c r="G3220" s="172">
        <f>YEAR(A3220)</f>
        <v/>
      </c>
      <c r="H3220" s="214">
        <f>MONTH(A3220)</f>
        <v/>
      </c>
      <c r="I3220" s="179">
        <f>INDEX(mês[],Consolidado!H3220,2)</f>
        <v/>
      </c>
      <c r="J3220" s="179" t="inlineStr">
        <is>
          <t>ITAU</t>
        </is>
      </c>
      <c r="K3220" s="179" t="inlineStr">
        <is>
          <t>A IDEAL</t>
        </is>
      </c>
    </row>
    <row r="3221" hidden="1" s="180">
      <c r="A3221" s="17" t="n">
        <v>45775</v>
      </c>
      <c r="B3221" s="179" t="inlineStr">
        <is>
          <t>TINTAS E SOLVENTES-TINTAS E SOLVENTES (100,00%);</t>
        </is>
      </c>
      <c r="C3221" s="8" t="n"/>
      <c r="D3221" s="8" t="n">
        <v>1035</v>
      </c>
      <c r="E3221" s="8" t="n">
        <v>116888.1599999999</v>
      </c>
      <c r="F3221" s="213" t="inlineStr">
        <is>
          <t>TINTAS E SOLVENTES</t>
        </is>
      </c>
      <c r="G3221" s="172">
        <f>YEAR(A3221)</f>
        <v/>
      </c>
      <c r="H3221" s="214">
        <f>MONTH(A3221)</f>
        <v/>
      </c>
      <c r="I3221" s="179">
        <f>INDEX(mês[],Consolidado!H3221,2)</f>
        <v/>
      </c>
      <c r="J3221" s="179" t="inlineStr">
        <is>
          <t>ITAU</t>
        </is>
      </c>
      <c r="K3221" s="179" t="inlineStr">
        <is>
          <t>A IDEAL</t>
        </is>
      </c>
    </row>
    <row r="3222" hidden="1" s="180">
      <c r="A3222" s="17" t="n">
        <v>45775</v>
      </c>
      <c r="B3222" s="179" t="inlineStr">
        <is>
          <t>MATERIAIS DE CONSUMO - LIXA FERRO GRANA-MATERIAIS DE CONSUMO EM OBRAS  (100,00%);</t>
        </is>
      </c>
      <c r="C3222" s="8" t="n"/>
      <c r="D3222" s="8" t="n">
        <v>187.5</v>
      </c>
      <c r="E3222" s="8" t="n">
        <v>116700.6599999999</v>
      </c>
      <c r="F3222" s="213" t="inlineStr">
        <is>
          <t xml:space="preserve">MATERIAIS DE CONSUMO EM OBRAS </t>
        </is>
      </c>
      <c r="G3222" s="172">
        <f>YEAR(A3222)</f>
        <v/>
      </c>
      <c r="H3222" s="214">
        <f>MONTH(A3222)</f>
        <v/>
      </c>
      <c r="I3222" s="179">
        <f>INDEX(mês[],Consolidado!H3222,2)</f>
        <v/>
      </c>
      <c r="J3222" s="179" t="inlineStr">
        <is>
          <t>ITAU</t>
        </is>
      </c>
      <c r="K3222" s="179" t="inlineStr">
        <is>
          <t>A IDEAL</t>
        </is>
      </c>
    </row>
    <row r="3223" hidden="1" s="180">
      <c r="A3223" s="17" t="n">
        <v>45775</v>
      </c>
      <c r="B3223" s="179" t="inlineStr">
        <is>
          <t>MATERIAL DE CONSUMO : FITA CREPE, DESEMPENADEIRA , PROLONGADOR E ESPATULA-MATERIAIS DE CONSUMO EM OBRAS  (100,00%);</t>
        </is>
      </c>
      <c r="C3223" s="8" t="n"/>
      <c r="D3223" s="8" t="n">
        <v>492</v>
      </c>
      <c r="E3223" s="8" t="n">
        <v>116208.6599999999</v>
      </c>
      <c r="F3223" s="213" t="inlineStr">
        <is>
          <t xml:space="preserve">MATERIAIS DE CONSUMO EM OBRAS </t>
        </is>
      </c>
      <c r="G3223" s="172">
        <f>YEAR(A3223)</f>
        <v/>
      </c>
      <c r="H3223" s="214">
        <f>MONTH(A3223)</f>
        <v/>
      </c>
      <c r="I3223" s="179">
        <f>INDEX(mês[],Consolidado!H3223,2)</f>
        <v/>
      </c>
      <c r="J3223" s="179" t="inlineStr">
        <is>
          <t>ITAU</t>
        </is>
      </c>
      <c r="K3223" s="179" t="inlineStr">
        <is>
          <t>A IDEAL</t>
        </is>
      </c>
    </row>
    <row r="3224" hidden="1" s="180">
      <c r="A3224" s="17" t="n">
        <v>45775</v>
      </c>
      <c r="B3224" s="179" t="inlineStr">
        <is>
          <t>PROLONGADOR 3M ATLAS-MATERIAIS DE CONSUMO EM OBRAS  (100,00%);</t>
        </is>
      </c>
      <c r="C3224" s="8" t="n"/>
      <c r="D3224" s="8" t="n">
        <v>80</v>
      </c>
      <c r="E3224" s="8" t="n">
        <v>116128.6599999999</v>
      </c>
      <c r="F3224" s="213" t="inlineStr">
        <is>
          <t xml:space="preserve">MATERIAIS DE CONSUMO EM OBRAS </t>
        </is>
      </c>
      <c r="G3224" s="172">
        <f>YEAR(A3224)</f>
        <v/>
      </c>
      <c r="H3224" s="214">
        <f>MONTH(A3224)</f>
        <v/>
      </c>
      <c r="I3224" s="179">
        <f>INDEX(mês[],Consolidado!H3224,2)</f>
        <v/>
      </c>
      <c r="J3224" s="179" t="inlineStr">
        <is>
          <t>ITAU</t>
        </is>
      </c>
      <c r="K3224" s="179" t="inlineStr">
        <is>
          <t>A IDEAL</t>
        </is>
      </c>
    </row>
    <row r="3225" hidden="1" s="180">
      <c r="A3225" s="17" t="n">
        <v>45775</v>
      </c>
      <c r="B3225" s="179" t="inlineStr">
        <is>
          <t>TINTAS E SOLVENTES - TINTA MARATHON 500 E TINTA MARATHON BEGE-TINTAS E SOLVENTES (100,00%);</t>
        </is>
      </c>
      <c r="C3225" s="8" t="n"/>
      <c r="D3225" s="8" t="n">
        <v>2800</v>
      </c>
      <c r="E3225" s="8" t="n">
        <v>113328.6599999999</v>
      </c>
      <c r="F3225" s="213" t="inlineStr">
        <is>
          <t>TINTAS E SOLVENTES</t>
        </is>
      </c>
      <c r="G3225" s="172">
        <f>YEAR(A3225)</f>
        <v/>
      </c>
      <c r="H3225" s="214">
        <f>MONTH(A3225)</f>
        <v/>
      </c>
      <c r="I3225" s="179">
        <f>INDEX(mês[],Consolidado!H3225,2)</f>
        <v/>
      </c>
      <c r="J3225" s="179" t="inlineStr">
        <is>
          <t>ITAU</t>
        </is>
      </c>
      <c r="K3225" s="179" t="inlineStr">
        <is>
          <t>A IDEAL</t>
        </is>
      </c>
    </row>
    <row r="3226" hidden="1" s="180">
      <c r="A3226" s="17" t="n">
        <v>45775</v>
      </c>
      <c r="B3226" s="179" t="inlineStr">
        <is>
          <t>EMPRESTIMO BANCO ITAU CAIXA AVAL-PAGAMENTOS EMPRESTIMOS (100,00%);</t>
        </is>
      </c>
      <c r="C3226" s="8" t="n"/>
      <c r="D3226" s="8" t="n">
        <v>6314.11</v>
      </c>
      <c r="E3226" s="8" t="n">
        <v>107014.5499999999</v>
      </c>
      <c r="F3226" s="213" t="inlineStr">
        <is>
          <t>Pagamento de Empréstimos Bancários</t>
        </is>
      </c>
      <c r="G3226" s="172">
        <f>YEAR(A3226)</f>
        <v/>
      </c>
      <c r="H3226" s="214">
        <f>MONTH(A3226)</f>
        <v/>
      </c>
      <c r="I3226" s="179">
        <f>INDEX(mês[],Consolidado!H3226,2)</f>
        <v/>
      </c>
      <c r="J3226" s="179" t="inlineStr">
        <is>
          <t>ITAU</t>
        </is>
      </c>
      <c r="K3226" s="179" t="inlineStr">
        <is>
          <t>A IDEAL</t>
        </is>
      </c>
    </row>
    <row r="3227" hidden="1" s="180">
      <c r="A3227" s="17" t="n">
        <v>45776</v>
      </c>
      <c r="B3227" s="179" t="inlineStr">
        <is>
          <t>BM FINAL Hh-Recebimento de Clientes (100,00%);</t>
        </is>
      </c>
      <c r="C3227" s="8" t="n">
        <v>142967.56</v>
      </c>
      <c r="E3227" s="8" t="n">
        <v>249982.1099999999</v>
      </c>
      <c r="F3227" s="213" t="inlineStr">
        <is>
          <t>Recebimento de Clientes</t>
        </is>
      </c>
      <c r="G3227" s="172">
        <f>YEAR(A3227)</f>
        <v/>
      </c>
      <c r="H3227" s="214">
        <f>MONTH(A3227)</f>
        <v/>
      </c>
      <c r="I3227" s="179">
        <f>INDEX(mês[],Consolidado!H3227,2)</f>
        <v/>
      </c>
      <c r="J3227" s="179" t="inlineStr">
        <is>
          <t>ITAU</t>
        </is>
      </c>
      <c r="K3227" s="179" t="inlineStr">
        <is>
          <t>A IDEAL</t>
        </is>
      </c>
    </row>
    <row r="3228" hidden="1" s="180">
      <c r="A3228" s="17" t="n">
        <v>45776</v>
      </c>
      <c r="B3228" s="179" t="inlineStr">
        <is>
          <t>JACINTO FERNANDES DE LIMA NETO-FERIAS  (100,00%);</t>
        </is>
      </c>
      <c r="C3228" s="8" t="n"/>
      <c r="D3228" s="8" t="n">
        <v>5064.96</v>
      </c>
      <c r="E3228" s="8" t="n">
        <v>244917.1499999999</v>
      </c>
      <c r="F3228" s="213" t="inlineStr">
        <is>
          <t xml:space="preserve">FERIAS </t>
        </is>
      </c>
      <c r="G3228" s="172">
        <f>YEAR(A3228)</f>
        <v/>
      </c>
      <c r="H3228" s="214">
        <f>MONTH(A3228)</f>
        <v/>
      </c>
      <c r="I3228" s="179">
        <f>INDEX(mês[],Consolidado!H3228,2)</f>
        <v/>
      </c>
      <c r="J3228" s="179" t="inlineStr">
        <is>
          <t>ITAU</t>
        </is>
      </c>
      <c r="K3228" s="179" t="inlineStr">
        <is>
          <t>A IDEAL</t>
        </is>
      </c>
    </row>
    <row r="3229" hidden="1" s="180">
      <c r="A3229" s="17" t="n">
        <v>45776</v>
      </c>
      <c r="B3229" s="179" t="inlineStr">
        <is>
          <t>REGINALDO ROCHA-FERIAS  (100,00%);</t>
        </is>
      </c>
      <c r="C3229" s="8" t="n"/>
      <c r="D3229" s="8" t="n">
        <v>3350.83</v>
      </c>
      <c r="E3229" s="8" t="n">
        <v>241566.3199999999</v>
      </c>
      <c r="F3229" s="213" t="inlineStr">
        <is>
          <t xml:space="preserve">FERIAS </t>
        </is>
      </c>
      <c r="G3229" s="172">
        <f>YEAR(A3229)</f>
        <v/>
      </c>
      <c r="H3229" s="214">
        <f>MONTH(A3229)</f>
        <v/>
      </c>
      <c r="I3229" s="179">
        <f>INDEX(mês[],Consolidado!H3229,2)</f>
        <v/>
      </c>
      <c r="J3229" s="179" t="inlineStr">
        <is>
          <t>ITAU</t>
        </is>
      </c>
      <c r="K3229" s="179" t="inlineStr">
        <is>
          <t>A IDEAL</t>
        </is>
      </c>
    </row>
    <row r="3230" hidden="1" s="180">
      <c r="A3230" s="17" t="n">
        <v>45776</v>
      </c>
      <c r="B3230" s="179" t="inlineStr">
        <is>
          <t>JOSE TYELES NUNES-FERIAS  (100,00%);</t>
        </is>
      </c>
      <c r="C3230" s="8" t="n"/>
      <c r="D3230" s="8" t="n">
        <v>3013.57</v>
      </c>
      <c r="E3230" s="8" t="n">
        <v>238552.7499999999</v>
      </c>
      <c r="F3230" s="213" t="inlineStr">
        <is>
          <t xml:space="preserve">FERIAS </t>
        </is>
      </c>
      <c r="G3230" s="172">
        <f>YEAR(A3230)</f>
        <v/>
      </c>
      <c r="H3230" s="214">
        <f>MONTH(A3230)</f>
        <v/>
      </c>
      <c r="I3230" s="179">
        <f>INDEX(mês[],Consolidado!H3230,2)</f>
        <v/>
      </c>
      <c r="J3230" s="179" t="inlineStr">
        <is>
          <t>ITAU</t>
        </is>
      </c>
      <c r="K3230" s="179" t="inlineStr">
        <is>
          <t>A IDEAL</t>
        </is>
      </c>
    </row>
    <row r="3231" hidden="1" ht="23" customHeight="1" s="180">
      <c r="A3231" s="17" t="n">
        <v>45776</v>
      </c>
      <c r="B3231" s="179" t="inlineStr">
        <is>
          <t>CARTÃO PARA TODOS-ASSISTENCIA MEDICA ADM  (100,00%);</t>
        </is>
      </c>
      <c r="C3231" s="8" t="n"/>
      <c r="D3231" s="8" t="n">
        <v>3861</v>
      </c>
      <c r="E3231" s="8" t="n">
        <v>234691.7499999999</v>
      </c>
      <c r="F3231" s="213" t="inlineStr">
        <is>
          <t xml:space="preserve">ASSISTENCIA MEDICA ADM </t>
        </is>
      </c>
      <c r="G3231" s="172">
        <f>YEAR(A3231)</f>
        <v/>
      </c>
      <c r="H3231" s="214">
        <f>MONTH(A3231)</f>
        <v/>
      </c>
      <c r="I3231" s="179">
        <f>INDEX(mês[],Consolidado!H3231,2)</f>
        <v/>
      </c>
      <c r="J3231" s="179" t="inlineStr">
        <is>
          <t>ITAU</t>
        </is>
      </c>
      <c r="K3231" s="179" t="inlineStr">
        <is>
          <t>A IDEAL</t>
        </is>
      </c>
    </row>
    <row r="3232" hidden="1" ht="23" customHeight="1" s="180">
      <c r="A3232" s="17" t="n">
        <v>45776</v>
      </c>
      <c r="B3232" s="174" t="inlineStr">
        <is>
          <t>DESPESA VIAGEM VALDMAR P/ ARAXA-COMBUSTIVEL VEICULOS (62,50%)</t>
        </is>
      </c>
      <c r="C3232" s="8" t="n"/>
      <c r="D3232" s="8" t="n">
        <v>500</v>
      </c>
      <c r="E3232" s="8" t="n">
        <v>234191.7499999999</v>
      </c>
      <c r="F3232" s="213" t="inlineStr">
        <is>
          <t>COMBUSTIVEL VEICULOS</t>
        </is>
      </c>
      <c r="G3232" s="172">
        <f>YEAR(A3232)</f>
        <v/>
      </c>
      <c r="H3232" s="214">
        <f>MONTH(A3232)</f>
        <v/>
      </c>
      <c r="I3232" s="179">
        <f>INDEX(mês[],Consolidado!H3232,2)</f>
        <v/>
      </c>
      <c r="J3232" s="179" t="inlineStr">
        <is>
          <t>ITAU</t>
        </is>
      </c>
      <c r="K3232" s="179" t="inlineStr">
        <is>
          <t>A IDEAL</t>
        </is>
      </c>
    </row>
    <row r="3233" hidden="1" ht="24" customHeight="1" s="180">
      <c r="A3233" s="17" t="n">
        <v>45776</v>
      </c>
      <c r="B3233" s="174" t="inlineStr">
        <is>
          <t>HOTEL COLABORADORES  (25,00%)</t>
        </is>
      </c>
      <c r="C3233" s="8" t="n"/>
      <c r="D3233" s="8" t="n">
        <v>200</v>
      </c>
      <c r="E3233" s="8" t="n">
        <v>233991.7499999999</v>
      </c>
      <c r="F3233" s="213" t="inlineStr">
        <is>
          <t xml:space="preserve">HOTEL COLABORADORES </t>
        </is>
      </c>
      <c r="G3233" s="172">
        <f>YEAR(A3233)</f>
        <v/>
      </c>
      <c r="H3233" s="214">
        <f>MONTH(A3233)</f>
        <v/>
      </c>
      <c r="I3233" s="179">
        <f>INDEX(mês[],Consolidado!H3233,2)</f>
        <v/>
      </c>
      <c r="J3233" s="179" t="inlineStr">
        <is>
          <t>ITAU</t>
        </is>
      </c>
      <c r="K3233" s="179" t="inlineStr">
        <is>
          <t>A IDEAL</t>
        </is>
      </c>
    </row>
    <row r="3234" hidden="1" s="180">
      <c r="A3234" s="17" t="n">
        <v>45776</v>
      </c>
      <c r="B3234" s="174" t="inlineStr">
        <is>
          <t>REFEIÇÕES COLABORADORES (12,50%);</t>
        </is>
      </c>
      <c r="C3234" s="8" t="n"/>
      <c r="D3234" s="8" t="n">
        <v>100</v>
      </c>
      <c r="E3234" s="8" t="n">
        <v>233891.7499999999</v>
      </c>
      <c r="F3234" s="213" t="inlineStr">
        <is>
          <t>REFEIÇÕES COLABORADORES</t>
        </is>
      </c>
      <c r="G3234" s="172">
        <f>YEAR(A3234)</f>
        <v/>
      </c>
      <c r="H3234" s="214">
        <f>MONTH(A3234)</f>
        <v/>
      </c>
      <c r="I3234" s="179">
        <f>INDEX(mês[],Consolidado!H3234,2)</f>
        <v/>
      </c>
      <c r="J3234" s="179" t="inlineStr">
        <is>
          <t>ITAU</t>
        </is>
      </c>
      <c r="K3234" s="179" t="inlineStr">
        <is>
          <t>A IDEAL</t>
        </is>
      </c>
    </row>
    <row r="3235" hidden="1" s="180">
      <c r="A3235" s="17" t="n">
        <v>45776</v>
      </c>
      <c r="B3235" s="179" t="inlineStr">
        <is>
          <t>DIARISTA SR. APRIGIO - MARIA MADALENA XAVIER VIEIRA-RETIRADAS GILVAN / GENILDO (100,00%);</t>
        </is>
      </c>
      <c r="C3235" s="8" t="n"/>
      <c r="D3235" s="8" t="n">
        <v>416</v>
      </c>
      <c r="E3235" s="8" t="n">
        <v>233475.7499999999</v>
      </c>
      <c r="F3235" s="213" t="inlineStr">
        <is>
          <t>Pró-Labore</t>
        </is>
      </c>
      <c r="G3235" s="172">
        <f>YEAR(A3235)</f>
        <v/>
      </c>
      <c r="H3235" s="214">
        <f>MONTH(A3235)</f>
        <v/>
      </c>
      <c r="I3235" s="179">
        <f>INDEX(mês[],Consolidado!H3235,2)</f>
        <v/>
      </c>
      <c r="J3235" s="179" t="inlineStr">
        <is>
          <t>ITAU</t>
        </is>
      </c>
      <c r="K3235" s="179" t="inlineStr">
        <is>
          <t>A IDEAL</t>
        </is>
      </c>
    </row>
    <row r="3236" hidden="1" s="180">
      <c r="A3236" s="17" t="n">
        <v>45776</v>
      </c>
      <c r="B3236" s="179" t="inlineStr">
        <is>
          <t>MAT. CONSUMO EM OBRA-MATERIAIS DE CONSUMO EM OBRAS  (100,00%);</t>
        </is>
      </c>
      <c r="C3236" s="8" t="n"/>
      <c r="D3236" s="8" t="n">
        <v>17</v>
      </c>
      <c r="E3236" s="8" t="n">
        <v>233458.7499999999</v>
      </c>
      <c r="F3236" s="213" t="inlineStr">
        <is>
          <t xml:space="preserve">MATERIAIS DE CONSUMO EM OBRAS </t>
        </is>
      </c>
      <c r="G3236" s="172">
        <f>YEAR(A3236)</f>
        <v/>
      </c>
      <c r="H3236" s="214">
        <f>MONTH(A3236)</f>
        <v/>
      </c>
      <c r="I3236" s="179">
        <f>INDEX(mês[],Consolidado!H3236,2)</f>
        <v/>
      </c>
      <c r="J3236" s="179" t="inlineStr">
        <is>
          <t>ITAU</t>
        </is>
      </c>
      <c r="K3236" s="179" t="inlineStr">
        <is>
          <t>A IDEAL</t>
        </is>
      </c>
    </row>
    <row r="3237" hidden="1" s="180">
      <c r="A3237" s="17" t="n">
        <v>45776</v>
      </c>
      <c r="B3237" s="179" t="inlineStr">
        <is>
          <t>COMBUSTÍVEL DOBLO-COMBUSTIVEL VEICULOS (100,00%);</t>
        </is>
      </c>
      <c r="C3237" s="8" t="n"/>
      <c r="D3237" s="8" t="n">
        <v>50</v>
      </c>
      <c r="E3237" s="8" t="n">
        <v>233408.7499999999</v>
      </c>
      <c r="F3237" s="213" t="inlineStr">
        <is>
          <t>COMBUSTIVEL VEICULOS</t>
        </is>
      </c>
      <c r="G3237" s="172">
        <f>YEAR(A3237)</f>
        <v/>
      </c>
      <c r="H3237" s="214">
        <f>MONTH(A3237)</f>
        <v/>
      </c>
      <c r="I3237" s="179">
        <f>INDEX(mês[],Consolidado!H3237,2)</f>
        <v/>
      </c>
      <c r="J3237" s="179" t="inlineStr">
        <is>
          <t>ITAU</t>
        </is>
      </c>
      <c r="K3237" s="179" t="inlineStr">
        <is>
          <t>A IDEAL</t>
        </is>
      </c>
    </row>
    <row r="3238" hidden="1" s="180">
      <c r="A3238" s="17" t="n">
        <v>45776</v>
      </c>
      <c r="B3238" s="179" t="inlineStr">
        <is>
          <t>ALIMENTAÇÃO ADM-ALIMENTAÇÃO ADM (100,00%);</t>
        </is>
      </c>
      <c r="C3238" s="8" t="n"/>
      <c r="D3238" s="8" t="n">
        <v>128</v>
      </c>
      <c r="E3238" s="8" t="n">
        <v>233280.7499999999</v>
      </c>
      <c r="F3238" s="213" t="inlineStr">
        <is>
          <t>ALIMENTAÇÃO ADM</t>
        </is>
      </c>
      <c r="G3238" s="172">
        <f>YEAR(A3238)</f>
        <v/>
      </c>
      <c r="H3238" s="214">
        <f>MONTH(A3238)</f>
        <v/>
      </c>
      <c r="I3238" s="179">
        <f>INDEX(mês[],Consolidado!H3238,2)</f>
        <v/>
      </c>
      <c r="J3238" s="179" t="inlineStr">
        <is>
          <t>ITAU</t>
        </is>
      </c>
      <c r="K3238" s="179" t="inlineStr">
        <is>
          <t>A IDEAL</t>
        </is>
      </c>
    </row>
    <row r="3239" hidden="1" s="180">
      <c r="A3239" s="17" t="n">
        <v>45776</v>
      </c>
      <c r="B3239" s="179" t="inlineStr">
        <is>
          <t>LEVAR EQUIP AUTO ENG E VIAGEM A RODOVIARIA-SERVIÇO MOTOBOY / UBER  (100,00%);</t>
        </is>
      </c>
      <c r="C3239" s="8" t="n"/>
      <c r="D3239" s="8" t="n">
        <v>50</v>
      </c>
      <c r="E3239" s="8" t="n">
        <v>233230.7499999999</v>
      </c>
      <c r="F3239" s="213" t="inlineStr">
        <is>
          <t xml:space="preserve">SERVIÇO MOTOBOY / UBER </t>
        </is>
      </c>
      <c r="G3239" s="172">
        <f>YEAR(A3239)</f>
        <v/>
      </c>
      <c r="H3239" s="214">
        <f>MONTH(A3239)</f>
        <v/>
      </c>
      <c r="I3239" s="179">
        <f>INDEX(mês[],Consolidado!H3239,2)</f>
        <v/>
      </c>
      <c r="J3239" s="179" t="inlineStr">
        <is>
          <t>ITAU</t>
        </is>
      </c>
      <c r="K3239" s="179" t="inlineStr">
        <is>
          <t>A IDEAL</t>
        </is>
      </c>
    </row>
    <row r="3240" hidden="1" s="180">
      <c r="A3240" s="17" t="n">
        <v>45776</v>
      </c>
      <c r="B3240" s="179" t="inlineStr">
        <is>
          <t>MANUTENÇÃO 1 LIXADEIRA 4"-MANUTENÇÃO/PEÇAS MAQUINAS E EQUIPAMENTOS (100,00%);</t>
        </is>
      </c>
      <c r="C3240" s="8" t="n"/>
      <c r="D3240" s="8" t="n">
        <v>90</v>
      </c>
      <c r="E3240" s="8" t="n">
        <v>233140.7499999999</v>
      </c>
      <c r="F3240" s="213" t="inlineStr">
        <is>
          <t>MANUTENÇÃO/PEÇAS MAQUINAS E EQUIPAMENTOS</t>
        </is>
      </c>
      <c r="G3240" s="172">
        <f>YEAR(A3240)</f>
        <v/>
      </c>
      <c r="H3240" s="214">
        <f>MONTH(A3240)</f>
        <v/>
      </c>
      <c r="I3240" s="179">
        <f>INDEX(mês[],Consolidado!H3240,2)</f>
        <v/>
      </c>
      <c r="J3240" s="179" t="inlineStr">
        <is>
          <t>ITAU</t>
        </is>
      </c>
      <c r="K3240" s="179" t="inlineStr">
        <is>
          <t>A IDEAL</t>
        </is>
      </c>
    </row>
    <row r="3241" hidden="1" s="180">
      <c r="A3241" s="17" t="n">
        <v>45776</v>
      </c>
      <c r="B3241" s="179" t="inlineStr">
        <is>
          <t>PASSAGENS COLABORADORES REF. 21/04 A 25/04-PASSAGENS COLABORADORES (100,00%);</t>
        </is>
      </c>
      <c r="C3241" s="8" t="n"/>
      <c r="D3241" s="8" t="n">
        <v>4083.16</v>
      </c>
      <c r="E3241" s="8" t="n">
        <v>229057.5899999999</v>
      </c>
      <c r="F3241" s="213" t="inlineStr">
        <is>
          <t>PASSAGENS COLABORADORES</t>
        </is>
      </c>
      <c r="G3241" s="172">
        <f>YEAR(A3241)</f>
        <v/>
      </c>
      <c r="H3241" s="214">
        <f>MONTH(A3241)</f>
        <v/>
      </c>
      <c r="I3241" s="179">
        <f>INDEX(mês[],Consolidado!H3241,2)</f>
        <v/>
      </c>
      <c r="J3241" s="179" t="inlineStr">
        <is>
          <t>ITAU</t>
        </is>
      </c>
      <c r="K3241" s="179" t="inlineStr">
        <is>
          <t>A IDEAL</t>
        </is>
      </c>
    </row>
    <row r="3242" hidden="1" s="180">
      <c r="A3242" s="17" t="n">
        <v>45776</v>
      </c>
      <c r="B3242" s="179" t="inlineStr">
        <is>
          <t>DESPESAS DE VIAGEM REF. 28/04 A 29/04-REFEIÇÕES COLABORADORES (78,26%)</t>
        </is>
      </c>
      <c r="C3242" s="8" t="n"/>
      <c r="D3242" s="8" t="n">
        <v>1439.98</v>
      </c>
      <c r="E3242" s="8" t="n">
        <v>227617.6099999999</v>
      </c>
      <c r="F3242" s="213" t="inlineStr">
        <is>
          <t>REFEIÇÕES COLABORADORES</t>
        </is>
      </c>
      <c r="G3242" s="172">
        <f>YEAR(A3242)</f>
        <v/>
      </c>
      <c r="H3242" s="214">
        <f>MONTH(A3242)</f>
        <v/>
      </c>
      <c r="I3242" s="179">
        <f>INDEX(mês[],Consolidado!H3242,2)</f>
        <v/>
      </c>
      <c r="J3242" s="179" t="inlineStr">
        <is>
          <t>ITAU</t>
        </is>
      </c>
      <c r="K3242" s="179" t="inlineStr">
        <is>
          <t>A IDEAL</t>
        </is>
      </c>
    </row>
    <row r="3243" hidden="1" s="180">
      <c r="A3243" s="17" t="n">
        <v>45776</v>
      </c>
      <c r="B3243" s="179" t="inlineStr">
        <is>
          <t>PASSAGENS COLABORADORES (21,74%);</t>
        </is>
      </c>
      <c r="C3243" s="8" t="n"/>
      <c r="D3243" s="8" t="n">
        <v>400.02</v>
      </c>
      <c r="E3243" s="8" t="n">
        <v>227217.5899999999</v>
      </c>
      <c r="F3243" s="213" t="inlineStr">
        <is>
          <t>PASSAGENS COLABORADORES</t>
        </is>
      </c>
      <c r="G3243" s="172">
        <f>YEAR(A3243)</f>
        <v/>
      </c>
      <c r="H3243" s="214">
        <f>MONTH(A3243)</f>
        <v/>
      </c>
      <c r="I3243" s="179">
        <f>INDEX(mês[],Consolidado!H3243,2)</f>
        <v/>
      </c>
      <c r="J3243" s="179" t="inlineStr">
        <is>
          <t>ITAU</t>
        </is>
      </c>
      <c r="K3243" s="179" t="inlineStr">
        <is>
          <t>A IDEAL</t>
        </is>
      </c>
    </row>
    <row r="3244" hidden="1" s="180">
      <c r="A3244" s="17" t="n">
        <v>45776</v>
      </c>
      <c r="B3244" s="179" t="inlineStr">
        <is>
          <t>BM ELETROMOVEIS - PIX 54-712-878-0001/89-MOVEIS OBRAS  (100,00%);</t>
        </is>
      </c>
      <c r="C3244" s="8" t="n"/>
      <c r="D3244" s="8" t="n">
        <v>2000</v>
      </c>
      <c r="E3244" s="8" t="n">
        <v>225217.5899999999</v>
      </c>
      <c r="F3244" s="213" t="inlineStr">
        <is>
          <t xml:space="preserve">MOVEIS OBRAS </t>
        </is>
      </c>
      <c r="G3244" s="172">
        <f>YEAR(A3244)</f>
        <v/>
      </c>
      <c r="H3244" s="214">
        <f>MONTH(A3244)</f>
        <v/>
      </c>
      <c r="I3244" s="179">
        <f>INDEX(mês[],Consolidado!H3244,2)</f>
        <v/>
      </c>
      <c r="J3244" s="179" t="inlineStr">
        <is>
          <t>ITAU</t>
        </is>
      </c>
      <c r="K3244" s="179" t="inlineStr">
        <is>
          <t>A IDEAL</t>
        </is>
      </c>
    </row>
    <row r="3245" hidden="1" s="180">
      <c r="A3245" s="17" t="n">
        <v>45776</v>
      </c>
      <c r="B3245" s="179" t="inlineStr">
        <is>
          <t>PARCELAMENTO ENTRADA PGFN 011319029 1-6-PARCELAMENTO (100,00%);</t>
        </is>
      </c>
      <c r="C3245" s="8" t="n"/>
      <c r="D3245" s="8" t="n">
        <v>1391.42</v>
      </c>
      <c r="E3245" s="8" t="n">
        <v>223826.1699999999</v>
      </c>
      <c r="F3245" s="213" t="inlineStr">
        <is>
          <t xml:space="preserve">Parcelamento de Impostos Exercicio Anterior </t>
        </is>
      </c>
      <c r="G3245" s="172">
        <f>YEAR(A3245)</f>
        <v/>
      </c>
      <c r="H3245" s="214">
        <f>MONTH(A3245)</f>
        <v/>
      </c>
      <c r="I3245" s="179">
        <f>INDEX(mês[],Consolidado!H3245,2)</f>
        <v/>
      </c>
      <c r="J3245" s="179" t="inlineStr">
        <is>
          <t>ITAU</t>
        </is>
      </c>
      <c r="K3245" s="179" t="inlineStr">
        <is>
          <t>A IDEAL</t>
        </is>
      </c>
    </row>
    <row r="3246" hidden="1" s="180">
      <c r="A3246" s="17" t="n">
        <v>45776</v>
      </c>
      <c r="B3246" s="179" t="inlineStr">
        <is>
          <t>PARCELAMENTO PGFN 011319136 1 - 60-PARCELAMENTO (100,00%);</t>
        </is>
      </c>
      <c r="C3246" s="8" t="n"/>
      <c r="D3246" s="8" t="n">
        <v>5278.57</v>
      </c>
      <c r="E3246" s="8" t="n">
        <v>218547.5999999999</v>
      </c>
      <c r="F3246" s="213" t="inlineStr">
        <is>
          <t xml:space="preserve">Parcelamento de Impostos Exercicio Anterior </t>
        </is>
      </c>
      <c r="G3246" s="172">
        <f>YEAR(A3246)</f>
        <v/>
      </c>
      <c r="H3246" s="214">
        <f>MONTH(A3246)</f>
        <v/>
      </c>
      <c r="I3246" s="179">
        <f>INDEX(mês[],Consolidado!H3246,2)</f>
        <v/>
      </c>
      <c r="J3246" s="179" t="inlineStr">
        <is>
          <t>ITAU</t>
        </is>
      </c>
      <c r="K3246" s="179" t="inlineStr">
        <is>
          <t>A IDEAL</t>
        </is>
      </c>
    </row>
    <row r="3247" hidden="1" s="180">
      <c r="A3247" s="17" t="n">
        <v>45776</v>
      </c>
      <c r="B3247" s="179" t="inlineStr">
        <is>
          <t>PARCELMANETO PGFN 011468295-PARCELAMENTO (100,00%);</t>
        </is>
      </c>
      <c r="C3247" s="8" t="n"/>
      <c r="D3247" s="8" t="n">
        <v>14600.48</v>
      </c>
      <c r="E3247" s="8" t="n">
        <v>203947.1199999999</v>
      </c>
      <c r="F3247" s="213" t="inlineStr">
        <is>
          <t xml:space="preserve">Parcelamento de Impostos Exercicio Anterior </t>
        </is>
      </c>
      <c r="G3247" s="172">
        <f>YEAR(A3247)</f>
        <v/>
      </c>
      <c r="H3247" s="214">
        <f>MONTH(A3247)</f>
        <v/>
      </c>
      <c r="I3247" s="179">
        <f>INDEX(mês[],Consolidado!H3247,2)</f>
        <v/>
      </c>
      <c r="J3247" s="179" t="inlineStr">
        <is>
          <t>ITAU</t>
        </is>
      </c>
      <c r="K3247" s="179" t="inlineStr">
        <is>
          <t>A IDEAL</t>
        </is>
      </c>
    </row>
    <row r="3248" hidden="1" s="180">
      <c r="A3248" s="17" t="n">
        <v>45776</v>
      </c>
      <c r="B3248" s="179" t="inlineStr">
        <is>
          <t>PARCELAMENTO PGFN SISPAR 011319100  01-60-PARCELAMENTO (100,00%);</t>
        </is>
      </c>
      <c r="C3248" s="8" t="n"/>
      <c r="D3248" s="8" t="n">
        <v>10236.49</v>
      </c>
      <c r="E3248" s="8" t="n">
        <v>193710.6299999999</v>
      </c>
      <c r="F3248" s="213" t="inlineStr">
        <is>
          <t xml:space="preserve">Parcelamento de Impostos Exercicio Anterior </t>
        </is>
      </c>
      <c r="G3248" s="172">
        <f>YEAR(A3248)</f>
        <v/>
      </c>
      <c r="H3248" s="214">
        <f>MONTH(A3248)</f>
        <v/>
      </c>
      <c r="I3248" s="179">
        <f>INDEX(mês[],Consolidado!H3248,2)</f>
        <v/>
      </c>
      <c r="J3248" s="179" t="inlineStr">
        <is>
          <t>ITAU</t>
        </is>
      </c>
      <c r="K3248" s="179" t="inlineStr">
        <is>
          <t>A IDEAL</t>
        </is>
      </c>
    </row>
    <row r="3249" hidden="1" s="180">
      <c r="A3249" s="17" t="n">
        <v>45776</v>
      </c>
      <c r="B3249" s="179" t="inlineStr">
        <is>
          <t>PARCELAMENTO RFB 2435 01-60-PARCELAMENTO (100,00%);</t>
        </is>
      </c>
      <c r="C3249" s="8" t="n"/>
      <c r="D3249" s="8" t="n">
        <v>53948.15</v>
      </c>
      <c r="E3249" s="8" t="n">
        <v>139762.4799999999</v>
      </c>
      <c r="F3249" s="213" t="inlineStr">
        <is>
          <t xml:space="preserve">Parcelamento de Impostos Exercicio Anterior </t>
        </is>
      </c>
      <c r="G3249" s="172">
        <f>YEAR(A3249)</f>
        <v/>
      </c>
      <c r="H3249" s="214">
        <f>MONTH(A3249)</f>
        <v/>
      </c>
      <c r="I3249" s="179">
        <f>INDEX(mês[],Consolidado!H3249,2)</f>
        <v/>
      </c>
      <c r="J3249" s="179" t="inlineStr">
        <is>
          <t>ITAU</t>
        </is>
      </c>
      <c r="K3249" s="179" t="inlineStr">
        <is>
          <t>A IDEAL</t>
        </is>
      </c>
    </row>
    <row r="3250" hidden="1" s="180">
      <c r="A3250" s="17" t="n">
        <v>45776</v>
      </c>
      <c r="B3250" s="179" t="inlineStr">
        <is>
          <t>DARF DESCRIÇÃO 02110001200418536862273/22-PARCELAMENTO (100,00%);</t>
        </is>
      </c>
      <c r="C3250" s="8" t="n"/>
      <c r="D3250" s="8" t="n">
        <v>6631.47</v>
      </c>
      <c r="E3250" s="8" t="n">
        <v>133131.0099999999</v>
      </c>
      <c r="F3250" s="213" t="inlineStr">
        <is>
          <t xml:space="preserve">Parcelamento de Impostos Exercicio Anterior </t>
        </is>
      </c>
      <c r="G3250" s="172">
        <f>YEAR(A3250)</f>
        <v/>
      </c>
      <c r="H3250" s="214">
        <f>MONTH(A3250)</f>
        <v/>
      </c>
      <c r="I3250" s="179">
        <f>INDEX(mês[],Consolidado!H3250,2)</f>
        <v/>
      </c>
      <c r="J3250" s="179" t="inlineStr">
        <is>
          <t>ITAU</t>
        </is>
      </c>
      <c r="K3250" s="179" t="inlineStr">
        <is>
          <t>A IDEAL</t>
        </is>
      </c>
    </row>
    <row r="3251" hidden="1" s="180">
      <c r="A3251" s="17" t="n">
        <v>45776</v>
      </c>
      <c r="B3251" s="179" t="inlineStr">
        <is>
          <t>DARF DESCRIÇÃO 02110001200404633142202/22-PARCELAMENTO (100,00%);</t>
        </is>
      </c>
      <c r="C3251" s="8" t="n"/>
      <c r="D3251" s="8" t="n">
        <v>9806.469999999999</v>
      </c>
      <c r="E3251" s="8" t="n">
        <v>123324.5399999999</v>
      </c>
      <c r="F3251" s="213" t="inlineStr">
        <is>
          <t xml:space="preserve">Parcelamento de Impostos Exercicio Anterior </t>
        </is>
      </c>
      <c r="G3251" s="172">
        <f>YEAR(A3251)</f>
        <v/>
      </c>
      <c r="H3251" s="214">
        <f>MONTH(A3251)</f>
        <v/>
      </c>
      <c r="I3251" s="179">
        <f>INDEX(mês[],Consolidado!H3251,2)</f>
        <v/>
      </c>
      <c r="J3251" s="179" t="inlineStr">
        <is>
          <t>ITAU</t>
        </is>
      </c>
      <c r="K3251" s="179" t="inlineStr">
        <is>
          <t>A IDEAL</t>
        </is>
      </c>
    </row>
    <row r="3252" hidden="1" s="180">
      <c r="A3252" s="17" t="n">
        <v>45776</v>
      </c>
      <c r="B3252" s="179" t="inlineStr">
        <is>
          <t>GPS DESCRIÇÃO 637648862-PARCELAMENTO (100,00%);</t>
        </is>
      </c>
      <c r="C3252" s="8" t="n"/>
      <c r="D3252" s="8" t="n">
        <v>3026.79</v>
      </c>
      <c r="E3252" s="8" t="n">
        <v>120297.7499999999</v>
      </c>
      <c r="F3252" s="213" t="inlineStr">
        <is>
          <t xml:space="preserve">Parcelamento de Impostos Exercicio Anterior </t>
        </is>
      </c>
      <c r="G3252" s="172">
        <f>YEAR(A3252)</f>
        <v/>
      </c>
      <c r="H3252" s="214">
        <f>MONTH(A3252)</f>
        <v/>
      </c>
      <c r="I3252" s="179">
        <f>INDEX(mês[],Consolidado!H3252,2)</f>
        <v/>
      </c>
      <c r="J3252" s="179" t="inlineStr">
        <is>
          <t>ITAU</t>
        </is>
      </c>
      <c r="K3252" s="179" t="inlineStr">
        <is>
          <t>A IDEAL</t>
        </is>
      </c>
    </row>
    <row r="3253" hidden="1" s="180">
      <c r="A3253" s="17" t="n">
        <v>45776</v>
      </c>
      <c r="B3253" s="179" t="inlineStr">
        <is>
          <t>GPS DESCRIÇÃO 639886841-PARCELAMENTO (100,00%);</t>
        </is>
      </c>
      <c r="C3253" s="8" t="n"/>
      <c r="D3253" s="8" t="n">
        <v>4514.14</v>
      </c>
      <c r="E3253" s="8" t="n">
        <v>115783.6099999999</v>
      </c>
      <c r="F3253" s="213" t="inlineStr">
        <is>
          <t xml:space="preserve">Parcelamento de Impostos Exercicio Anterior </t>
        </is>
      </c>
      <c r="G3253" s="172">
        <f>YEAR(A3253)</f>
        <v/>
      </c>
      <c r="H3253" s="214">
        <f>MONTH(A3253)</f>
        <v/>
      </c>
      <c r="I3253" s="179">
        <f>INDEX(mês[],Consolidado!H3253,2)</f>
        <v/>
      </c>
      <c r="J3253" s="179" t="inlineStr">
        <is>
          <t>ITAU</t>
        </is>
      </c>
      <c r="K3253" s="179" t="inlineStr">
        <is>
          <t>A IDEAL</t>
        </is>
      </c>
    </row>
    <row r="3254" hidden="1" s="180">
      <c r="A3254" s="17" t="n">
        <v>45776</v>
      </c>
      <c r="B3254" s="179" t="inlineStr">
        <is>
          <t>PGFN DESCRIÇÃO SISPAR 006893211-PARCELAMENTO (100,00%);</t>
        </is>
      </c>
      <c r="C3254" s="8" t="n"/>
      <c r="D3254" s="8" t="n">
        <v>2341.34</v>
      </c>
      <c r="E3254" s="8" t="n">
        <v>113442.2699999999</v>
      </c>
      <c r="F3254" s="213" t="inlineStr">
        <is>
          <t xml:space="preserve">Parcelamento de Impostos Exercicio Anterior </t>
        </is>
      </c>
      <c r="G3254" s="172">
        <f>YEAR(A3254)</f>
        <v/>
      </c>
      <c r="H3254" s="214">
        <f>MONTH(A3254)</f>
        <v/>
      </c>
      <c r="I3254" s="179">
        <f>INDEX(mês[],Consolidado!H3254,2)</f>
        <v/>
      </c>
      <c r="J3254" s="179" t="inlineStr">
        <is>
          <t>ITAU</t>
        </is>
      </c>
      <c r="K3254" s="179" t="inlineStr">
        <is>
          <t>A IDEAL</t>
        </is>
      </c>
    </row>
    <row r="3255" hidden="1" s="180">
      <c r="A3255" s="17" t="n">
        <v>45776</v>
      </c>
      <c r="B3255" s="179" t="inlineStr">
        <is>
          <t>PGFN DESCRIÇÃO SISPAR 009515789-PARCELAMENTO (100,00%);</t>
        </is>
      </c>
      <c r="C3255" s="8" t="n"/>
      <c r="D3255" s="8" t="n">
        <v>2073.27</v>
      </c>
      <c r="E3255" s="8" t="n">
        <v>111368.9999999999</v>
      </c>
      <c r="F3255" s="213" t="inlineStr">
        <is>
          <t xml:space="preserve">Parcelamento de Impostos Exercicio Anterior </t>
        </is>
      </c>
      <c r="G3255" s="172">
        <f>YEAR(A3255)</f>
        <v/>
      </c>
      <c r="H3255" s="214">
        <f>MONTH(A3255)</f>
        <v/>
      </c>
      <c r="I3255" s="179">
        <f>INDEX(mês[],Consolidado!H3255,2)</f>
        <v/>
      </c>
      <c r="J3255" s="179" t="inlineStr">
        <is>
          <t>ITAU</t>
        </is>
      </c>
      <c r="K3255" s="179" t="inlineStr">
        <is>
          <t>A IDEAL</t>
        </is>
      </c>
    </row>
    <row r="3256" hidden="1" s="180">
      <c r="A3256" s="17" t="n">
        <v>45776</v>
      </c>
      <c r="B3256" s="179" t="inlineStr">
        <is>
          <t>DAS PARCSN VERSAO 2.0.0-PARCELAMENTO (100,00%);</t>
        </is>
      </c>
      <c r="C3256" s="8" t="n"/>
      <c r="D3256" s="8" t="n">
        <v>1100.21</v>
      </c>
      <c r="E3256" s="8" t="n">
        <v>110268.7899999999</v>
      </c>
      <c r="F3256" s="213" t="inlineStr">
        <is>
          <t xml:space="preserve">Parcelamento de Impostos Exercicio Anterior </t>
        </is>
      </c>
      <c r="G3256" s="172">
        <f>YEAR(A3256)</f>
        <v/>
      </c>
      <c r="H3256" s="214">
        <f>MONTH(A3256)</f>
        <v/>
      </c>
      <c r="I3256" s="179">
        <f>INDEX(mês[],Consolidado!H3256,2)</f>
        <v/>
      </c>
      <c r="J3256" s="179" t="inlineStr">
        <is>
          <t>ITAU</t>
        </is>
      </c>
      <c r="K3256" s="179" t="inlineStr">
        <is>
          <t>A IDEAL</t>
        </is>
      </c>
    </row>
    <row r="3257" hidden="1" s="180">
      <c r="A3257" s="17" t="n">
        <v>45776</v>
      </c>
      <c r="B3257" s="179" t="inlineStr">
        <is>
          <t>TRANSFERÊNCIA ENTRE BANCOS ITAÚ X SAFRA-Transferência entre Bancos (100,00%);</t>
        </is>
      </c>
      <c r="C3257" s="8" t="n"/>
      <c r="D3257" s="8" t="n">
        <v>18089</v>
      </c>
      <c r="E3257" s="8" t="n">
        <v>92179.78999999992</v>
      </c>
      <c r="F3257" s="213" t="inlineStr">
        <is>
          <t>Transferência Emitida</t>
        </is>
      </c>
      <c r="G3257" s="172">
        <f>YEAR(A3257)</f>
        <v/>
      </c>
      <c r="H3257" s="214">
        <f>MONTH(A3257)</f>
        <v/>
      </c>
      <c r="I3257" s="179">
        <f>INDEX(mês[],Consolidado!H3257,2)</f>
        <v/>
      </c>
      <c r="J3257" s="179" t="inlineStr">
        <is>
          <t>ITAU</t>
        </is>
      </c>
      <c r="K3257" s="179" t="inlineStr">
        <is>
          <t>A IDEAL</t>
        </is>
      </c>
    </row>
    <row r="3258" hidden="1" s="180">
      <c r="A3258" s="17" t="n">
        <v>45776</v>
      </c>
      <c r="B3258" s="179" t="inlineStr">
        <is>
          <t>MATERIAIS DE LIMPEZA-MATERIAIS DE LIMPEZA / HIGIENE  (100,00%);</t>
        </is>
      </c>
      <c r="C3258" s="8" t="n"/>
      <c r="D3258" s="8" t="n">
        <v>288.75</v>
      </c>
      <c r="E3258" s="8" t="n">
        <v>91891.03999999992</v>
      </c>
      <c r="F3258" s="213" t="inlineStr">
        <is>
          <t xml:space="preserve">MATERIAIS DE LIMPEZA / HIGIENE </t>
        </is>
      </c>
      <c r="G3258" s="172">
        <f>YEAR(A3258)</f>
        <v/>
      </c>
      <c r="H3258" s="214">
        <f>MONTH(A3258)</f>
        <v/>
      </c>
      <c r="I3258" s="179">
        <f>INDEX(mês[],Consolidado!H3258,2)</f>
        <v/>
      </c>
      <c r="J3258" s="179" t="inlineStr">
        <is>
          <t>ITAU</t>
        </is>
      </c>
      <c r="K3258" s="179" t="inlineStr">
        <is>
          <t>A IDEAL</t>
        </is>
      </c>
    </row>
    <row r="3259" hidden="1" s="180">
      <c r="A3259" s="17" t="n">
        <v>45776</v>
      </c>
      <c r="B3259" s="179" t="inlineStr">
        <is>
          <t>CAIXA PAPELÃO P/ MUDANÇA-MATERIAIS DE CONSUMO EM OBRAS  (100,00%);</t>
        </is>
      </c>
      <c r="C3259" s="8" t="n"/>
      <c r="D3259" s="8" t="n">
        <v>21</v>
      </c>
      <c r="E3259" s="8" t="n">
        <v>91870.03999999992</v>
      </c>
      <c r="F3259" s="213" t="inlineStr">
        <is>
          <t xml:space="preserve">MATERIAIS DE CONSUMO EM OBRAS </t>
        </is>
      </c>
      <c r="G3259" s="172">
        <f>YEAR(A3259)</f>
        <v/>
      </c>
      <c r="H3259" s="214">
        <f>MONTH(A3259)</f>
        <v/>
      </c>
      <c r="I3259" s="179">
        <f>INDEX(mês[],Consolidado!H3259,2)</f>
        <v/>
      </c>
      <c r="J3259" s="179" t="inlineStr">
        <is>
          <t>ITAU</t>
        </is>
      </c>
      <c r="K3259" s="179" t="inlineStr">
        <is>
          <t>A IDEAL</t>
        </is>
      </c>
    </row>
    <row r="3260" hidden="1" s="180">
      <c r="A3260" s="17" t="n">
        <v>45777</v>
      </c>
      <c r="B3260" s="179" t="inlineStr">
        <is>
          <t>DAS PARCSN VERSAO 2.0.0-PARCELAMENTO (100,00%);</t>
        </is>
      </c>
      <c r="C3260" s="8" t="n"/>
      <c r="D3260" s="8" t="n">
        <v>1100.21</v>
      </c>
      <c r="E3260" s="8" t="n">
        <v>90769.82999999991</v>
      </c>
      <c r="F3260" s="213" t="inlineStr">
        <is>
          <t xml:space="preserve">Parcelamento de Impostos Exercicio Anterior </t>
        </is>
      </c>
      <c r="G3260" s="172">
        <f>YEAR(A3260)</f>
        <v/>
      </c>
      <c r="H3260" s="214">
        <f>MONTH(A3260)</f>
        <v/>
      </c>
      <c r="I3260" s="179">
        <f>INDEX(mês[],Consolidado!H3260,2)</f>
        <v/>
      </c>
      <c r="J3260" s="179" t="inlineStr">
        <is>
          <t>ITAU</t>
        </is>
      </c>
      <c r="K3260" s="179" t="inlineStr">
        <is>
          <t>A IDEAL</t>
        </is>
      </c>
    </row>
    <row r="3261" hidden="1" s="180">
      <c r="A3261" s="17" t="n">
        <v>45777</v>
      </c>
      <c r="B3261" s="179" t="inlineStr">
        <is>
          <t>PGFN DESCRIÇÃO SISPAR 006893211-PARCELAMENTO (100,00%);</t>
        </is>
      </c>
      <c r="C3261" s="8" t="n"/>
      <c r="D3261" s="8" t="n">
        <v>2341.34</v>
      </c>
      <c r="E3261" s="8" t="n">
        <v>88428.48999999992</v>
      </c>
      <c r="F3261" s="213" t="inlineStr">
        <is>
          <t xml:space="preserve">Parcelamento de Impostos Exercicio Anterior </t>
        </is>
      </c>
      <c r="G3261" s="172">
        <f>YEAR(A3261)</f>
        <v/>
      </c>
      <c r="H3261" s="214">
        <f>MONTH(A3261)</f>
        <v/>
      </c>
      <c r="I3261" s="179">
        <f>INDEX(mês[],Consolidado!H3261,2)</f>
        <v/>
      </c>
      <c r="J3261" s="179" t="inlineStr">
        <is>
          <t>ITAU</t>
        </is>
      </c>
      <c r="K3261" s="179" t="inlineStr">
        <is>
          <t>A IDEAL</t>
        </is>
      </c>
    </row>
    <row r="3262" hidden="1" s="180">
      <c r="A3262" s="17" t="n">
        <v>45777</v>
      </c>
      <c r="B3262" s="179" t="inlineStr">
        <is>
          <t>ISS DESCRIÇÃO 71604641 / 2024-PARCELAMENTO (100,00%);</t>
        </is>
      </c>
      <c r="C3262" s="8" t="n"/>
      <c r="D3262" s="8" t="n">
        <v>1954.08</v>
      </c>
      <c r="E3262" s="8" t="n">
        <v>86474.40999999992</v>
      </c>
      <c r="F3262" s="213" t="inlineStr">
        <is>
          <t xml:space="preserve">Parcelamento de Impostos Exercicio Anterior </t>
        </is>
      </c>
      <c r="G3262" s="172">
        <f>YEAR(A3262)</f>
        <v/>
      </c>
      <c r="H3262" s="214">
        <f>MONTH(A3262)</f>
        <v/>
      </c>
      <c r="I3262" s="179">
        <f>INDEX(mês[],Consolidado!H3262,2)</f>
        <v/>
      </c>
      <c r="J3262" s="179" t="inlineStr">
        <is>
          <t>ITAU</t>
        </is>
      </c>
      <c r="K3262" s="179" t="inlineStr">
        <is>
          <t>A IDEAL</t>
        </is>
      </c>
    </row>
    <row r="3263" hidden="1" s="180">
      <c r="A3263" s="17" t="n">
        <v>45777</v>
      </c>
      <c r="B3263" s="174" t="inlineStr">
        <is>
          <t>MATERIAIS DE CONSUMO E MANGUEIRAS E CONEXÕES-MANGUEIRAS / CONEXÕES (16,70%)</t>
        </is>
      </c>
      <c r="C3263" s="8" t="n"/>
      <c r="D3263" s="8" t="n">
        <v>200.45</v>
      </c>
      <c r="E3263" s="8" t="n">
        <v>86273.95999999992</v>
      </c>
      <c r="F3263" s="213" t="inlineStr">
        <is>
          <t>MANGUEIRAS / CONEXÕES</t>
        </is>
      </c>
      <c r="G3263" s="172">
        <f>YEAR(A3263)</f>
        <v/>
      </c>
      <c r="H3263" s="214">
        <f>MONTH(A3263)</f>
        <v/>
      </c>
      <c r="I3263" s="179">
        <f>INDEX(mês[],Consolidado!H3263,2)</f>
        <v/>
      </c>
      <c r="J3263" s="179" t="inlineStr">
        <is>
          <t>ITAU</t>
        </is>
      </c>
      <c r="K3263" s="179" t="inlineStr">
        <is>
          <t>A IDEAL</t>
        </is>
      </c>
    </row>
    <row r="3264" hidden="1" s="180">
      <c r="A3264" s="17" t="n">
        <v>45777</v>
      </c>
      <c r="B3264" s="174" t="inlineStr">
        <is>
          <t>MATERIAIS DE CONSUMO EM OBRAS  (83,30%);</t>
        </is>
      </c>
      <c r="C3264" s="8" t="n"/>
      <c r="D3264" s="8" t="n">
        <v>1000</v>
      </c>
      <c r="E3264" s="8" t="n">
        <v>85273.95999999992</v>
      </c>
      <c r="F3264" s="213" t="inlineStr">
        <is>
          <t xml:space="preserve">MATERIAIS DE CONSUMO EM OBRAS </t>
        </is>
      </c>
      <c r="G3264" s="172">
        <f>YEAR(A3264)</f>
        <v/>
      </c>
      <c r="H3264" s="214">
        <f>MONTH(A3264)</f>
        <v/>
      </c>
      <c r="I3264" s="179">
        <f>INDEX(mês[],Consolidado!H3264,2)</f>
        <v/>
      </c>
      <c r="J3264" s="179" t="inlineStr">
        <is>
          <t>ITAU</t>
        </is>
      </c>
      <c r="K3264" s="179" t="inlineStr">
        <is>
          <t>A IDEAL</t>
        </is>
      </c>
    </row>
    <row r="3265" hidden="1" s="180">
      <c r="A3265" s="17" t="n">
        <v>45777</v>
      </c>
      <c r="B3265" s="179" t="inlineStr">
        <is>
          <t>EPIS-EPIS (100,00%);</t>
        </is>
      </c>
      <c r="C3265" s="8" t="n"/>
      <c r="D3265" s="8" t="n">
        <v>4372.07</v>
      </c>
      <c r="E3265" s="8" t="n">
        <v>80901.88999999993</v>
      </c>
      <c r="F3265" s="213" t="inlineStr">
        <is>
          <t>EPIS</t>
        </is>
      </c>
      <c r="G3265" s="172">
        <f>YEAR(A3265)</f>
        <v/>
      </c>
      <c r="H3265" s="214">
        <f>MONTH(A3265)</f>
        <v/>
      </c>
      <c r="I3265" s="179">
        <f>INDEX(mês[],Consolidado!H3265,2)</f>
        <v/>
      </c>
      <c r="J3265" s="179" t="inlineStr">
        <is>
          <t>ITAU</t>
        </is>
      </c>
      <c r="K3265" s="179" t="inlineStr">
        <is>
          <t>A IDEAL</t>
        </is>
      </c>
    </row>
    <row r="3266" hidden="1" s="180">
      <c r="A3266" s="17" t="n">
        <v>45777</v>
      </c>
      <c r="B3266" s="179" t="inlineStr">
        <is>
          <t>EPIS-EPIS (100,00%);</t>
        </is>
      </c>
      <c r="C3266" s="8" t="n"/>
      <c r="D3266" s="8" t="n">
        <v>1305.48</v>
      </c>
      <c r="E3266" s="8" t="n">
        <v>79596.40999999993</v>
      </c>
      <c r="F3266" s="213" t="inlineStr">
        <is>
          <t>EPIS</t>
        </is>
      </c>
      <c r="G3266" s="172">
        <f>YEAR(A3266)</f>
        <v/>
      </c>
      <c r="H3266" s="214">
        <f>MONTH(A3266)</f>
        <v/>
      </c>
      <c r="I3266" s="179">
        <f>INDEX(mês[],Consolidado!H3266,2)</f>
        <v/>
      </c>
      <c r="J3266" s="179" t="inlineStr">
        <is>
          <t>ITAU</t>
        </is>
      </c>
      <c r="K3266" s="179" t="inlineStr">
        <is>
          <t>A IDEAL</t>
        </is>
      </c>
    </row>
    <row r="3267" hidden="1" s="180">
      <c r="A3267" s="17" t="n">
        <v>45777</v>
      </c>
      <c r="B3267" s="179" t="inlineStr">
        <is>
          <t>MAQUINAS E EQUIPAMENTOS: PISTOLA DE PRESSÃO-MAQUINAS / EQUIPAMENTOS  (100,00%);</t>
        </is>
      </c>
      <c r="C3267" s="8" t="n"/>
      <c r="D3267" s="8" t="n">
        <v>511.55</v>
      </c>
      <c r="E3267" s="8" t="n">
        <v>79084.85999999993</v>
      </c>
      <c r="F3267" s="213" t="inlineStr">
        <is>
          <t xml:space="preserve">MAQUINAS / EQUIPAMENTOS </t>
        </is>
      </c>
      <c r="G3267" s="172">
        <f>YEAR(A3267)</f>
        <v/>
      </c>
      <c r="H3267" s="214">
        <f>MONTH(A3267)</f>
        <v/>
      </c>
      <c r="I3267" s="179">
        <f>INDEX(mês[],Consolidado!H3267,2)</f>
        <v/>
      </c>
      <c r="J3267" s="179" t="inlineStr">
        <is>
          <t>ITAU</t>
        </is>
      </c>
      <c r="K3267" s="179" t="inlineStr">
        <is>
          <t>A IDEAL</t>
        </is>
      </c>
    </row>
    <row r="3268" hidden="1" s="180">
      <c r="A3268" s="17" t="n">
        <v>45777</v>
      </c>
      <c r="B3268" s="179" t="inlineStr">
        <is>
          <t>EPIS-EPIS (100,00%);</t>
        </is>
      </c>
      <c r="C3268" s="8" t="n"/>
      <c r="D3268" s="8" t="n">
        <v>1033.19</v>
      </c>
      <c r="E3268" s="8" t="n">
        <v>78051.66999999993</v>
      </c>
      <c r="F3268" s="213" t="inlineStr">
        <is>
          <t>EPIS</t>
        </is>
      </c>
      <c r="G3268" s="172">
        <f>YEAR(A3268)</f>
        <v/>
      </c>
      <c r="H3268" s="214">
        <f>MONTH(A3268)</f>
        <v/>
      </c>
      <c r="I3268" s="179">
        <f>INDEX(mês[],Consolidado!H3268,2)</f>
        <v/>
      </c>
      <c r="J3268" s="179" t="inlineStr">
        <is>
          <t>ITAU</t>
        </is>
      </c>
      <c r="K3268" s="179" t="inlineStr">
        <is>
          <t>A IDEAL</t>
        </is>
      </c>
    </row>
    <row r="3269" hidden="1" s="180">
      <c r="A3269" s="17" t="n">
        <v>45777</v>
      </c>
      <c r="B3269" s="179" t="inlineStr">
        <is>
          <t>EPIS-EPIS (100,00%);</t>
        </is>
      </c>
      <c r="C3269" s="8" t="n"/>
      <c r="D3269" s="8" t="n">
        <v>1396.73</v>
      </c>
      <c r="E3269" s="8" t="n">
        <v>76654.93999999993</v>
      </c>
      <c r="F3269" s="213" t="inlineStr">
        <is>
          <t>EPIS</t>
        </is>
      </c>
      <c r="G3269" s="172">
        <f>YEAR(A3269)</f>
        <v/>
      </c>
      <c r="H3269" s="214">
        <f>MONTH(A3269)</f>
        <v/>
      </c>
      <c r="I3269" s="179">
        <f>INDEX(mês[],Consolidado!H3269,2)</f>
        <v/>
      </c>
      <c r="J3269" s="179" t="inlineStr">
        <is>
          <t>ITAU</t>
        </is>
      </c>
      <c r="K3269" s="179" t="inlineStr">
        <is>
          <t>A IDEAL</t>
        </is>
      </c>
    </row>
    <row r="3270" hidden="1" s="180">
      <c r="A3270" s="17" t="n">
        <v>45777</v>
      </c>
      <c r="B3270" s="179" t="inlineStr">
        <is>
          <t>EPIS-EPIS (100,00%);</t>
        </is>
      </c>
      <c r="C3270" s="8" t="n"/>
      <c r="D3270" s="8" t="n">
        <v>1314.71</v>
      </c>
      <c r="E3270" s="8" t="n">
        <v>75340.22999999992</v>
      </c>
      <c r="F3270" s="213" t="inlineStr">
        <is>
          <t>EPIS</t>
        </is>
      </c>
      <c r="G3270" s="172">
        <f>YEAR(A3270)</f>
        <v/>
      </c>
      <c r="H3270" s="214">
        <f>MONTH(A3270)</f>
        <v/>
      </c>
      <c r="I3270" s="179">
        <f>INDEX(mês[],Consolidado!H3270,2)</f>
        <v/>
      </c>
      <c r="J3270" s="179" t="inlineStr">
        <is>
          <t>ITAU</t>
        </is>
      </c>
      <c r="K3270" s="179" t="inlineStr">
        <is>
          <t>A IDEAL</t>
        </is>
      </c>
    </row>
    <row r="3271" hidden="1" s="180">
      <c r="A3271" s="17" t="n">
        <v>45777</v>
      </c>
      <c r="B3271" s="179" t="inlineStr">
        <is>
          <t>ABRASIVO MINERAL-ABRASIVOS (100,00%);</t>
        </is>
      </c>
      <c r="C3271" s="8" t="n"/>
      <c r="D3271" s="8" t="n">
        <v>6500</v>
      </c>
      <c r="E3271" s="8" t="n">
        <v>68840.22999999992</v>
      </c>
      <c r="F3271" s="213" t="inlineStr">
        <is>
          <t>ABRASIVOS</t>
        </is>
      </c>
      <c r="G3271" s="172">
        <f>YEAR(A3271)</f>
        <v/>
      </c>
      <c r="H3271" s="214">
        <f>MONTH(A3271)</f>
        <v/>
      </c>
      <c r="I3271" s="179">
        <f>INDEX(mês[],Consolidado!H3271,2)</f>
        <v/>
      </c>
      <c r="J3271" s="179" t="inlineStr">
        <is>
          <t>ITAU</t>
        </is>
      </c>
      <c r="K3271" s="179" t="inlineStr">
        <is>
          <t>A IDEAL</t>
        </is>
      </c>
    </row>
    <row r="3272" hidden="1" s="180">
      <c r="A3272" s="17" t="n">
        <v>45777</v>
      </c>
      <c r="B3272" s="179" t="inlineStr">
        <is>
          <t>LOCAÇÃO CONTAINER REF. 02/04 A 02/05-LOCAÇÃO CONTAINER  (100,00%);</t>
        </is>
      </c>
      <c r="C3272" s="8" t="n"/>
      <c r="D3272" s="8" t="n">
        <v>500</v>
      </c>
      <c r="E3272" s="8" t="n">
        <v>68340.22999999992</v>
      </c>
      <c r="F3272" s="213" t="inlineStr">
        <is>
          <t xml:space="preserve">LOCAÇÃO CONTAINER </t>
        </is>
      </c>
      <c r="G3272" s="172">
        <f>YEAR(A3272)</f>
        <v/>
      </c>
      <c r="H3272" s="214">
        <f>MONTH(A3272)</f>
        <v/>
      </c>
      <c r="I3272" s="179">
        <f>INDEX(mês[],Consolidado!H3272,2)</f>
        <v/>
      </c>
      <c r="J3272" s="179" t="inlineStr">
        <is>
          <t>ITAU</t>
        </is>
      </c>
      <c r="K3272" s="179" t="inlineStr">
        <is>
          <t>A IDEAL</t>
        </is>
      </c>
    </row>
    <row r="3273" hidden="1" s="180">
      <c r="A3273" s="17" t="n">
        <v>45777</v>
      </c>
      <c r="B3273" s="179" t="inlineStr">
        <is>
          <t>LOCAÇÃO RÁDIO PERÍODO 15/02 A 14/03-LOCAÇAO RADIOS DE COMUNICAÇÃO (100,00%);</t>
        </is>
      </c>
      <c r="C3273" s="8" t="n"/>
      <c r="D3273" s="8" t="n">
        <v>903.54</v>
      </c>
      <c r="E3273" s="8" t="n">
        <v>67436.68999999993</v>
      </c>
      <c r="F3273" s="213" t="inlineStr">
        <is>
          <t>LOCAÇAO RADIOS DE COMUNICAÇÃO</t>
        </is>
      </c>
      <c r="G3273" s="172">
        <f>YEAR(A3273)</f>
        <v/>
      </c>
      <c r="H3273" s="214">
        <f>MONTH(A3273)</f>
        <v/>
      </c>
      <c r="I3273" s="179">
        <f>INDEX(mês[],Consolidado!H3273,2)</f>
        <v/>
      </c>
      <c r="J3273" s="179" t="inlineStr">
        <is>
          <t>ITAU</t>
        </is>
      </c>
      <c r="K3273" s="179" t="inlineStr">
        <is>
          <t>A IDEAL</t>
        </is>
      </c>
    </row>
    <row r="3274" hidden="1" s="180">
      <c r="A3274" s="17" t="n">
        <v>45777</v>
      </c>
      <c r="B3274" s="179" t="inlineStr">
        <is>
          <t>LOCAÇÃO RADIO REF. MÊS 03/2025-LOCAÇAO RADIOS DE COMUNICAÇÃO (100,00%);</t>
        </is>
      </c>
      <c r="C3274" s="8" t="n"/>
      <c r="D3274" s="8" t="n">
        <v>780</v>
      </c>
      <c r="E3274" s="8" t="n">
        <v>66656.68999999993</v>
      </c>
      <c r="F3274" s="213" t="inlineStr">
        <is>
          <t>LOCAÇAO RADIOS DE COMUNICAÇÃO</t>
        </is>
      </c>
      <c r="G3274" s="172">
        <f>YEAR(A3274)</f>
        <v/>
      </c>
      <c r="H3274" s="214">
        <f>MONTH(A3274)</f>
        <v/>
      </c>
      <c r="I3274" s="179">
        <f>INDEX(mês[],Consolidado!H3274,2)</f>
        <v/>
      </c>
      <c r="J3274" s="179" t="inlineStr">
        <is>
          <t>ITAU</t>
        </is>
      </c>
      <c r="K3274" s="179" t="inlineStr">
        <is>
          <t>A IDEAL</t>
        </is>
      </c>
    </row>
    <row r="3275" hidden="1" s="180">
      <c r="A3275" s="17" t="n">
        <v>45777</v>
      </c>
      <c r="B3275" s="179" t="inlineStr">
        <is>
          <t>EPIS-EPIS (100,00%);</t>
        </is>
      </c>
      <c r="C3275" s="8" t="n"/>
      <c r="D3275" s="8" t="n">
        <v>304.7</v>
      </c>
      <c r="E3275" s="8" t="n">
        <v>66351.98999999993</v>
      </c>
      <c r="F3275" s="213" t="inlineStr">
        <is>
          <t>EPIS</t>
        </is>
      </c>
      <c r="G3275" s="172">
        <f>YEAR(A3275)</f>
        <v/>
      </c>
      <c r="H3275" s="214">
        <f>MONTH(A3275)</f>
        <v/>
      </c>
      <c r="I3275" s="179">
        <f>INDEX(mês[],Consolidado!H3275,2)</f>
        <v/>
      </c>
      <c r="J3275" s="179" t="inlineStr">
        <is>
          <t>ITAU</t>
        </is>
      </c>
      <c r="K3275" s="179" t="inlineStr">
        <is>
          <t>A IDEAL</t>
        </is>
      </c>
    </row>
    <row r="3276" hidden="1" s="180">
      <c r="A3276" s="17" t="n">
        <v>45777</v>
      </c>
      <c r="B3276" s="179" t="inlineStr">
        <is>
          <t>MATERIAL DE CONSUMO-MATERIAIS DE CONSUMO EM OBRAS  (100,00%);</t>
        </is>
      </c>
      <c r="C3276" s="8" t="n"/>
      <c r="D3276" s="8" t="n">
        <v>525.5</v>
      </c>
      <c r="E3276" s="8" t="n">
        <v>65826.48999999993</v>
      </c>
      <c r="F3276" s="213" t="inlineStr">
        <is>
          <t xml:space="preserve">MATERIAIS DE CONSUMO EM OBRAS </t>
        </is>
      </c>
      <c r="G3276" s="172">
        <f>YEAR(A3276)</f>
        <v/>
      </c>
      <c r="H3276" s="214">
        <f>MONTH(A3276)</f>
        <v/>
      </c>
      <c r="I3276" s="179">
        <f>INDEX(mês[],Consolidado!H3276,2)</f>
        <v/>
      </c>
      <c r="J3276" s="179" t="inlineStr">
        <is>
          <t>ITAU</t>
        </is>
      </c>
      <c r="K3276" s="179" t="inlineStr">
        <is>
          <t>A IDEAL</t>
        </is>
      </c>
    </row>
    <row r="3277" hidden="1" s="180">
      <c r="A3277" s="17" t="n">
        <v>45777</v>
      </c>
      <c r="B3277" s="179" t="inlineStr">
        <is>
          <t>EPIS-EPIS (100,00%);</t>
        </is>
      </c>
      <c r="C3277" s="8" t="n"/>
      <c r="D3277" s="8" t="n">
        <v>1492.84</v>
      </c>
      <c r="E3277" s="8" t="n">
        <v>64333.64999999994</v>
      </c>
      <c r="F3277" s="213" t="inlineStr">
        <is>
          <t>EPIS</t>
        </is>
      </c>
      <c r="G3277" s="172">
        <f>YEAR(A3277)</f>
        <v/>
      </c>
      <c r="H3277" s="214">
        <f>MONTH(A3277)</f>
        <v/>
      </c>
      <c r="I3277" s="179">
        <f>INDEX(mês[],Consolidado!H3277,2)</f>
        <v/>
      </c>
      <c r="J3277" s="179" t="inlineStr">
        <is>
          <t>ITAU</t>
        </is>
      </c>
      <c r="K3277" s="179" t="inlineStr">
        <is>
          <t>A IDEAL</t>
        </is>
      </c>
    </row>
    <row r="3278" hidden="1" s="180">
      <c r="A3278" s="17" t="n">
        <v>45777</v>
      </c>
      <c r="B3278" s="179" t="inlineStr">
        <is>
          <t>MATERIAL CONSUMO-MATERIAIS DE CONSUMO EM OBRAS  (100,00%);</t>
        </is>
      </c>
      <c r="C3278" s="8" t="n"/>
      <c r="D3278" s="8" t="n">
        <v>197.33</v>
      </c>
      <c r="E3278" s="8" t="n">
        <v>64136.31999999993</v>
      </c>
      <c r="F3278" s="213" t="inlineStr">
        <is>
          <t xml:space="preserve">MATERIAIS DE CONSUMO EM OBRAS </t>
        </is>
      </c>
      <c r="G3278" s="172">
        <f>YEAR(A3278)</f>
        <v/>
      </c>
      <c r="H3278" s="214">
        <f>MONTH(A3278)</f>
        <v/>
      </c>
      <c r="I3278" s="179">
        <f>INDEX(mês[],Consolidado!H3278,2)</f>
        <v/>
      </c>
      <c r="J3278" s="179" t="inlineStr">
        <is>
          <t>ITAU</t>
        </is>
      </c>
      <c r="K3278" s="179" t="inlineStr">
        <is>
          <t>A IDEAL</t>
        </is>
      </c>
    </row>
    <row r="3279" hidden="1" s="180">
      <c r="A3279" s="17" t="n">
        <v>45777</v>
      </c>
      <c r="B3279" s="179" t="inlineStr">
        <is>
          <t>EPIS-EPIS (100,00%);</t>
        </is>
      </c>
      <c r="C3279" s="8" t="n"/>
      <c r="D3279" s="8" t="n">
        <v>921.12</v>
      </c>
      <c r="E3279" s="8" t="n">
        <v>63215.19999999993</v>
      </c>
      <c r="F3279" s="213" t="inlineStr">
        <is>
          <t>PIS</t>
        </is>
      </c>
      <c r="G3279" s="172">
        <f>YEAR(A3279)</f>
        <v/>
      </c>
      <c r="H3279" s="214">
        <f>MONTH(A3279)</f>
        <v/>
      </c>
      <c r="I3279" s="179">
        <f>INDEX(mês[],Consolidado!H3279,2)</f>
        <v/>
      </c>
      <c r="J3279" s="179" t="inlineStr">
        <is>
          <t>ITAU</t>
        </is>
      </c>
      <c r="K3279" s="179" t="inlineStr">
        <is>
          <t>A IDEAL</t>
        </is>
      </c>
    </row>
    <row r="3280" hidden="1" s="180">
      <c r="A3280" s="17" t="n">
        <v>45777</v>
      </c>
      <c r="B3280" s="179" t="inlineStr">
        <is>
          <t>MATERIAL DE CONSUMO EM OBRA-MATERIAIS DE CONSUMO EM OBRAS  (100,00%);</t>
        </is>
      </c>
      <c r="C3280" s="8" t="n"/>
      <c r="D3280" s="8" t="n">
        <v>1300</v>
      </c>
      <c r="E3280" s="8" t="n">
        <v>61915.19999999993</v>
      </c>
      <c r="F3280" s="213" t="inlineStr">
        <is>
          <t xml:space="preserve">MATERIAIS DE CONSUMO EM OBRAS </t>
        </is>
      </c>
      <c r="G3280" s="172">
        <f>YEAR(A3280)</f>
        <v/>
      </c>
      <c r="H3280" s="214">
        <f>MONTH(A3280)</f>
        <v/>
      </c>
      <c r="I3280" s="179">
        <f>INDEX(mês[],Consolidado!H3280,2)</f>
        <v/>
      </c>
      <c r="J3280" s="179" t="inlineStr">
        <is>
          <t>ITAU</t>
        </is>
      </c>
      <c r="K3280" s="179" t="inlineStr">
        <is>
          <t>A IDEAL</t>
        </is>
      </c>
    </row>
    <row r="3281" hidden="1" s="180">
      <c r="A3281" s="17" t="n">
        <v>45777</v>
      </c>
      <c r="B3281" s="179" t="inlineStr">
        <is>
          <t>TINTAS E SOLVENTES-TINTAS E SOLVENTES (100,00%);</t>
        </is>
      </c>
      <c r="C3281" s="8" t="n"/>
      <c r="D3281" s="8" t="n">
        <v>620</v>
      </c>
      <c r="E3281" s="8" t="n">
        <v>61295.19999999993</v>
      </c>
      <c r="F3281" s="213" t="inlineStr">
        <is>
          <t>TINTAS E SOLVENTES</t>
        </is>
      </c>
      <c r="G3281" s="172">
        <f>YEAR(A3281)</f>
        <v/>
      </c>
      <c r="H3281" s="214">
        <f>MONTH(A3281)</f>
        <v/>
      </c>
      <c r="I3281" s="179">
        <f>INDEX(mês[],Consolidado!H3281,2)</f>
        <v/>
      </c>
      <c r="J3281" s="179" t="inlineStr">
        <is>
          <t>ITAU</t>
        </is>
      </c>
      <c r="K3281" s="179" t="inlineStr">
        <is>
          <t>A IDEAL</t>
        </is>
      </c>
    </row>
    <row r="3282" hidden="1" s="180">
      <c r="A3282" s="17" t="n">
        <v>45777</v>
      </c>
      <c r="B3282" s="179" t="inlineStr">
        <is>
          <t>MATERIAS DE CONSUMO-MATERIAIS DE CONSUMO EM OBRAS  (100,00%);</t>
        </is>
      </c>
      <c r="C3282" s="8" t="n"/>
      <c r="D3282" s="8" t="n">
        <v>716.1</v>
      </c>
      <c r="E3282" s="8" t="n">
        <v>60579.09999999993</v>
      </c>
      <c r="F3282" s="213" t="inlineStr">
        <is>
          <t xml:space="preserve">MATERIAIS DE CONSUMO EM OBRAS </t>
        </is>
      </c>
      <c r="G3282" s="172">
        <f>YEAR(A3282)</f>
        <v/>
      </c>
      <c r="H3282" s="214">
        <f>MONTH(A3282)</f>
        <v/>
      </c>
      <c r="I3282" s="179">
        <f>INDEX(mês[],Consolidado!H3282,2)</f>
        <v/>
      </c>
      <c r="J3282" s="179" t="inlineStr">
        <is>
          <t>ITAU</t>
        </is>
      </c>
      <c r="K3282" s="179" t="inlineStr">
        <is>
          <t>A IDEAL</t>
        </is>
      </c>
    </row>
    <row r="3283" hidden="1" s="180">
      <c r="A3283" s="17" t="n">
        <v>45777</v>
      </c>
      <c r="B3283" s="179" t="inlineStr">
        <is>
          <t>MATERIAIS DE CONSUMO-MATERIAIS DE CONSUMO EM OBRAS  (100,00%);</t>
        </is>
      </c>
      <c r="C3283" s="8" t="n"/>
      <c r="D3283" s="8" t="n">
        <v>144.63</v>
      </c>
      <c r="E3283" s="8" t="n">
        <v>60434.46999999994</v>
      </c>
      <c r="F3283" s="213" t="inlineStr">
        <is>
          <t xml:space="preserve">MATERIAIS DE CONSUMO EM OBRAS </t>
        </is>
      </c>
      <c r="G3283" s="172">
        <f>YEAR(A3283)</f>
        <v/>
      </c>
      <c r="H3283" s="214">
        <f>MONTH(A3283)</f>
        <v/>
      </c>
      <c r="I3283" s="179">
        <f>INDEX(mês[],Consolidado!H3283,2)</f>
        <v/>
      </c>
      <c r="J3283" s="179" t="inlineStr">
        <is>
          <t>ITAU</t>
        </is>
      </c>
      <c r="K3283" s="179" t="inlineStr">
        <is>
          <t>A IDEAL</t>
        </is>
      </c>
    </row>
    <row r="3284" hidden="1" s="180">
      <c r="A3284" s="17" t="n">
        <v>45777</v>
      </c>
      <c r="B3284" s="179" t="inlineStr">
        <is>
          <t>CSLL / IRPJ REF. 03/2025-IRPJ (55,84%)</t>
        </is>
      </c>
      <c r="C3284" s="8" t="n"/>
      <c r="D3284" s="8" t="n">
        <v>38858.12</v>
      </c>
      <c r="E3284" s="8" t="n">
        <v>21576.34999999993</v>
      </c>
      <c r="F3284" s="213" t="inlineStr">
        <is>
          <t>IRPJ</t>
        </is>
      </c>
      <c r="G3284" s="172">
        <f>YEAR(A3284)</f>
        <v/>
      </c>
      <c r="H3284" s="214">
        <f>MONTH(A3284)</f>
        <v/>
      </c>
      <c r="I3284" s="179">
        <f>INDEX(mês[],Consolidado!H3284,2)</f>
        <v/>
      </c>
      <c r="J3284" s="179" t="inlineStr">
        <is>
          <t>ITAU</t>
        </is>
      </c>
      <c r="K3284" s="179" t="inlineStr">
        <is>
          <t>A IDEAL</t>
        </is>
      </c>
    </row>
    <row r="3285" hidden="1" s="180">
      <c r="A3285" s="17" t="n">
        <v>45777</v>
      </c>
      <c r="B3285" s="179" t="inlineStr">
        <is>
          <t>CSLL (44,16%)</t>
        </is>
      </c>
      <c r="C3285" s="8" t="n"/>
      <c r="D3285" s="8" t="n">
        <v>30730.21</v>
      </c>
      <c r="E3285" s="8" t="n">
        <v>-9153.860000000066</v>
      </c>
      <c r="F3285" s="213" t="inlineStr">
        <is>
          <t>CSLL</t>
        </is>
      </c>
      <c r="G3285" s="172">
        <f>YEAR(A3285)</f>
        <v/>
      </c>
      <c r="H3285" s="214">
        <f>MONTH(A3285)</f>
        <v/>
      </c>
      <c r="I3285" s="179">
        <f>INDEX(mês[],Consolidado!H3285,2)</f>
        <v/>
      </c>
      <c r="J3285" s="179" t="inlineStr">
        <is>
          <t>ITAU</t>
        </is>
      </c>
      <c r="K3285" s="179" t="inlineStr">
        <is>
          <t>A IDEAL</t>
        </is>
      </c>
    </row>
    <row r="3286" hidden="1" s="180">
      <c r="A3286" s="17" t="n">
        <v>45777</v>
      </c>
      <c r="B3286" s="179" t="inlineStr">
        <is>
          <t>FEIRA EVENTO PUC-SERVIÇO BRINDES E ACESSORIOS (100,00%);</t>
        </is>
      </c>
      <c r="C3286" s="8" t="n"/>
      <c r="D3286" s="8" t="n">
        <v>2697.33</v>
      </c>
      <c r="E3286" s="8" t="n">
        <v>-11851.19000000007</v>
      </c>
      <c r="F3286" s="213" t="inlineStr">
        <is>
          <t>SERVIÇO BRINDES E ACESSORIOS</t>
        </is>
      </c>
      <c r="G3286" s="172">
        <f>YEAR(A3286)</f>
        <v/>
      </c>
      <c r="H3286" s="214">
        <f>MONTH(A3286)</f>
        <v/>
      </c>
      <c r="I3286" s="179">
        <f>INDEX(mês[],Consolidado!H3286,2)</f>
        <v/>
      </c>
      <c r="J3286" s="179" t="inlineStr">
        <is>
          <t>ITAU</t>
        </is>
      </c>
      <c r="K3286" s="179" t="inlineStr">
        <is>
          <t>A IDEAL</t>
        </is>
      </c>
    </row>
    <row r="3287" hidden="1" s="180">
      <c r="A3287" s="17" t="n">
        <v>45777</v>
      </c>
      <c r="B3287" s="179" t="inlineStr">
        <is>
          <t>CLARO TELEFONIA REF. 03/2025-INTERNET / TELEFONE ADM  (100,00%);</t>
        </is>
      </c>
      <c r="C3287" s="8" t="n"/>
      <c r="D3287" s="8" t="n">
        <v>316.4</v>
      </c>
      <c r="E3287" s="8" t="n">
        <v>-12167.59000000007</v>
      </c>
      <c r="F3287" s="213" t="inlineStr">
        <is>
          <t xml:space="preserve">INTERNET / TELEFONE ADM </t>
        </is>
      </c>
      <c r="G3287" s="172">
        <f>YEAR(A3287)</f>
        <v/>
      </c>
      <c r="H3287" s="214">
        <f>MONTH(A3287)</f>
        <v/>
      </c>
      <c r="I3287" s="179">
        <f>INDEX(mês[],Consolidado!H3287,2)</f>
        <v/>
      </c>
      <c r="J3287" s="179" t="inlineStr">
        <is>
          <t>ITAU</t>
        </is>
      </c>
      <c r="K3287" s="179" t="inlineStr">
        <is>
          <t>A IDEAL</t>
        </is>
      </c>
    </row>
    <row r="3288" hidden="1" s="180">
      <c r="A3288" s="17" t="n">
        <v>45777</v>
      </c>
      <c r="B3288" s="179" t="inlineStr">
        <is>
          <t>FERRAMENTAS MANUAIS-MATERIAIS / FERRAMENTAS  MANUAIS  (100,00%);</t>
        </is>
      </c>
      <c r="C3288" s="8" t="n"/>
      <c r="D3288" s="8" t="n">
        <v>1227</v>
      </c>
      <c r="E3288" s="8" t="n">
        <v>-13394.59000000007</v>
      </c>
      <c r="F3288" s="213" t="inlineStr">
        <is>
          <t xml:space="preserve">MATERIAIS / FERRAMENTAS  MANUAIS </t>
        </is>
      </c>
      <c r="G3288" s="172">
        <f>YEAR(A3288)</f>
        <v/>
      </c>
      <c r="H3288" s="214">
        <f>MONTH(A3288)</f>
        <v/>
      </c>
      <c r="I3288" s="179">
        <f>INDEX(mês[],Consolidado!H3288,2)</f>
        <v/>
      </c>
      <c r="J3288" s="179" t="inlineStr">
        <is>
          <t>ITAU</t>
        </is>
      </c>
      <c r="K3288" s="179" t="inlineStr">
        <is>
          <t>A IDEAL</t>
        </is>
      </c>
    </row>
    <row r="3289" hidden="1" s="180">
      <c r="A3289" s="17" t="n">
        <v>45777</v>
      </c>
      <c r="B3289" s="179" t="inlineStr">
        <is>
          <t>02 AVALIAÇÕES DE POEIRA RESPIRAVEL NO PORTO-PROGRAMA DE SEGURANÇA DO TRABALHO  (100,00%);</t>
        </is>
      </c>
      <c r="C3289" s="8" t="n"/>
      <c r="D3289" s="8" t="n">
        <v>1100</v>
      </c>
      <c r="E3289" s="8" t="n">
        <v>-14494.59000000007</v>
      </c>
      <c r="F3289" s="213" t="inlineStr">
        <is>
          <t xml:space="preserve">PROGRAMA DE SEGURANÇA DO TRABALHO </t>
        </is>
      </c>
      <c r="G3289" s="172">
        <f>YEAR(A3289)</f>
        <v/>
      </c>
      <c r="H3289" s="214">
        <f>MONTH(A3289)</f>
        <v/>
      </c>
      <c r="I3289" s="179">
        <f>INDEX(mês[],Consolidado!H3289,2)</f>
        <v/>
      </c>
      <c r="J3289" s="179" t="inlineStr">
        <is>
          <t>ITAU</t>
        </is>
      </c>
      <c r="K3289" s="179" t="inlineStr">
        <is>
          <t>A IDEAL</t>
        </is>
      </c>
    </row>
    <row r="3290" hidden="1" s="180">
      <c r="A3290" s="17" t="n">
        <v>45777</v>
      </c>
      <c r="B3290" s="179" t="inlineStr">
        <is>
          <t>COMBUSTIVEL-COMBUSTIVEL VEICULOS (59,40%)</t>
        </is>
      </c>
      <c r="C3290" s="8" t="n"/>
      <c r="D3290" s="8" t="n">
        <v>1250.73</v>
      </c>
      <c r="E3290" s="8" t="n">
        <v>-15745.32000000007</v>
      </c>
      <c r="F3290" s="213" t="inlineStr">
        <is>
          <t>COMBUSTIVEL VEICULOS</t>
        </is>
      </c>
      <c r="G3290" s="172">
        <f>YEAR(A3290)</f>
        <v/>
      </c>
      <c r="H3290" s="214">
        <f>MONTH(A3290)</f>
        <v/>
      </c>
      <c r="I3290" s="179">
        <f>INDEX(mês[],Consolidado!H3290,2)</f>
        <v/>
      </c>
      <c r="J3290" s="179" t="inlineStr">
        <is>
          <t>ITAU</t>
        </is>
      </c>
      <c r="K3290" s="179" t="inlineStr">
        <is>
          <t>A IDEAL</t>
        </is>
      </c>
    </row>
    <row r="3291" hidden="1" s="180">
      <c r="A3291" s="17" t="n">
        <v>45777</v>
      </c>
      <c r="B3291" s="179" t="inlineStr">
        <is>
          <t>COMBUSTIVEL EQUIPAMENTOS (40,60%);</t>
        </is>
      </c>
      <c r="C3291" s="8" t="n"/>
      <c r="D3291" s="8" t="n">
        <v>854.88</v>
      </c>
      <c r="E3291" s="8" t="n">
        <v>-16600.20000000007</v>
      </c>
      <c r="F3291" s="213" t="inlineStr">
        <is>
          <t>COMBUSTIVEL EQUIPAMENTOS</t>
        </is>
      </c>
      <c r="G3291" s="172">
        <f>YEAR(A3291)</f>
        <v/>
      </c>
      <c r="H3291" s="214">
        <f>MONTH(A3291)</f>
        <v/>
      </c>
      <c r="I3291" s="179">
        <f>INDEX(mês[],Consolidado!H3291,2)</f>
        <v/>
      </c>
      <c r="J3291" s="179" t="inlineStr">
        <is>
          <t>ITAU</t>
        </is>
      </c>
      <c r="K3291" s="179" t="inlineStr">
        <is>
          <t>A IDEAL</t>
        </is>
      </c>
    </row>
    <row r="3292" hidden="1" s="180">
      <c r="A3292" s="17" t="n">
        <v>45777</v>
      </c>
      <c r="B3292" s="179" t="inlineStr">
        <is>
          <t>TRANSTUR GS&amp;F - PIX 21.554.901/0001-03-TRANSPORTE DE COLABORADORES  (100,00%);</t>
        </is>
      </c>
      <c r="C3292" s="8" t="n"/>
      <c r="D3292" s="8" t="n">
        <v>13641.6</v>
      </c>
      <c r="E3292" s="8" t="n">
        <v>-30241.80000000007</v>
      </c>
      <c r="F3292" s="213" t="inlineStr">
        <is>
          <t xml:space="preserve">TRANSPORTE DE COLABORADORES </t>
        </is>
      </c>
      <c r="G3292" s="172">
        <f>YEAR(A3292)</f>
        <v/>
      </c>
      <c r="H3292" s="214">
        <f>MONTH(A3292)</f>
        <v/>
      </c>
      <c r="I3292" s="179">
        <f>INDEX(mês[],Consolidado!H3292,2)</f>
        <v/>
      </c>
      <c r="J3292" s="179" t="inlineStr">
        <is>
          <t>ITAU</t>
        </is>
      </c>
      <c r="K3292" s="179" t="inlineStr">
        <is>
          <t>A IDEAL</t>
        </is>
      </c>
    </row>
    <row r="3293" hidden="1" s="180">
      <c r="A3293" s="17" t="n">
        <v>45777</v>
      </c>
      <c r="B3293" s="179" t="inlineStr">
        <is>
          <t>VISITA TECNICA CATALÃO-COMBUSTIVEL VEICULOS (66,23%)</t>
        </is>
      </c>
      <c r="C3293" s="8" t="n"/>
      <c r="D3293" s="8" t="n">
        <v>300.02</v>
      </c>
      <c r="E3293" s="8" t="n">
        <v>-30541.82000000007</v>
      </c>
      <c r="F3293" s="213" t="inlineStr">
        <is>
          <t>COMBUSTIVEL VEICULOS</t>
        </is>
      </c>
      <c r="G3293" s="172">
        <f>YEAR(A3293)</f>
        <v/>
      </c>
      <c r="H3293" s="214">
        <f>MONTH(A3293)</f>
        <v/>
      </c>
      <c r="I3293" s="179">
        <f>INDEX(mês[],Consolidado!H3293,2)</f>
        <v/>
      </c>
      <c r="J3293" s="179" t="inlineStr">
        <is>
          <t>ITAU</t>
        </is>
      </c>
      <c r="K3293" s="179" t="inlineStr">
        <is>
          <t>A IDEAL</t>
        </is>
      </c>
    </row>
    <row r="3294" hidden="1" s="180">
      <c r="A3294" s="17" t="n">
        <v>45777</v>
      </c>
      <c r="B3294" s="179" t="inlineStr">
        <is>
          <t>REFEIÇÕES COLABORADORES (33,77%);</t>
        </is>
      </c>
      <c r="C3294" s="8" t="n"/>
      <c r="D3294" s="8" t="n">
        <v>152.98</v>
      </c>
      <c r="E3294" s="8" t="n">
        <v>-30694.80000000007</v>
      </c>
      <c r="F3294" s="213" t="inlineStr">
        <is>
          <t>REFEIÇÕES COLABORADORES</t>
        </is>
      </c>
      <c r="G3294" s="172">
        <f>YEAR(A3294)</f>
        <v/>
      </c>
      <c r="H3294" s="214">
        <f>MONTH(A3294)</f>
        <v/>
      </c>
      <c r="I3294" s="179">
        <f>INDEX(mês[],Consolidado!H3294,2)</f>
        <v/>
      </c>
      <c r="J3294" s="179" t="inlineStr">
        <is>
          <t>ITAU</t>
        </is>
      </c>
      <c r="K3294" s="179" t="inlineStr">
        <is>
          <t>A IDEAL</t>
        </is>
      </c>
    </row>
    <row r="3295" hidden="1" s="180">
      <c r="A3295" s="17" t="n">
        <v>45777</v>
      </c>
      <c r="B3295" s="179" t="inlineStr">
        <is>
          <t>LIMPEZA ESCRITÓRIO-SERVIÇO LIMPEZA ALOJAMENTO/ESCRITORIO (100,00%);</t>
        </is>
      </c>
      <c r="C3295" s="8" t="n"/>
      <c r="D3295" s="8" t="n">
        <v>600</v>
      </c>
      <c r="E3295" s="8" t="n">
        <v>-31294.80000000007</v>
      </c>
      <c r="F3295" s="213" t="inlineStr">
        <is>
          <t>SERVIÇO LIMPEZA ALOJAMENTO/ESCRITORIO</t>
        </is>
      </c>
      <c r="G3295" s="172">
        <f>YEAR(A3295)</f>
        <v/>
      </c>
      <c r="H3295" s="214">
        <f>MONTH(A3295)</f>
        <v/>
      </c>
      <c r="I3295" s="179">
        <f>INDEX(mês[],Consolidado!H3295,2)</f>
        <v/>
      </c>
      <c r="J3295" s="179" t="inlineStr">
        <is>
          <t>ITAU</t>
        </is>
      </c>
      <c r="K3295" s="179" t="inlineStr">
        <is>
          <t>A IDEAL</t>
        </is>
      </c>
    </row>
    <row r="3296" hidden="1" s="180">
      <c r="A3296" s="17" t="n">
        <v>45777</v>
      </c>
      <c r="B3296" s="179" t="inlineStr">
        <is>
          <t>LEONARDO LUIS DA SILVA SANTANA-ACERTO RESCISORIOS  (100,00%);</t>
        </is>
      </c>
      <c r="C3296" s="8" t="n"/>
      <c r="D3296" s="8" t="n">
        <v>3043.7</v>
      </c>
      <c r="E3296" s="8" t="n">
        <v>-34338.50000000007</v>
      </c>
      <c r="F3296" s="213" t="inlineStr">
        <is>
          <t xml:space="preserve">ACERTO RESCISORIOS </t>
        </is>
      </c>
      <c r="G3296" s="172">
        <f>YEAR(A3296)</f>
        <v/>
      </c>
      <c r="H3296" s="214">
        <f>MONTH(A3296)</f>
        <v/>
      </c>
      <c r="I3296" s="179">
        <f>INDEX(mês[],Consolidado!H3296,2)</f>
        <v/>
      </c>
      <c r="J3296" s="179" t="inlineStr">
        <is>
          <t>ITAU</t>
        </is>
      </c>
      <c r="K3296" s="179" t="inlineStr">
        <is>
          <t>A IDEAL</t>
        </is>
      </c>
    </row>
    <row r="3297" hidden="1" s="180">
      <c r="A3297" s="17" t="n">
        <v>45777</v>
      </c>
      <c r="B3297" s="179" t="inlineStr">
        <is>
          <t>LEONARDO LUIS DA SILVA SANTANA-MULTA RESCISORIAS FGTS (100,00%);</t>
        </is>
      </c>
      <c r="C3297" s="8" t="n"/>
      <c r="D3297" s="8" t="n">
        <v>300.23</v>
      </c>
      <c r="E3297" s="8" t="n">
        <v>-34638.73000000007</v>
      </c>
      <c r="F3297" s="213" t="inlineStr">
        <is>
          <t>MULTA RESCISORIAS FGTS</t>
        </is>
      </c>
      <c r="G3297" s="172">
        <f>YEAR(A3297)</f>
        <v/>
      </c>
      <c r="H3297" s="214">
        <f>MONTH(A3297)</f>
        <v/>
      </c>
      <c r="I3297" s="179">
        <f>INDEX(mês[],Consolidado!H3297,2)</f>
        <v/>
      </c>
      <c r="J3297" s="179" t="inlineStr">
        <is>
          <t>ITAU</t>
        </is>
      </c>
      <c r="K3297" s="179" t="inlineStr">
        <is>
          <t>A IDEAL</t>
        </is>
      </c>
    </row>
    <row r="3298" hidden="1" s="180">
      <c r="A3298" s="17" t="n">
        <v>45777</v>
      </c>
      <c r="B3298" s="179" t="inlineStr">
        <is>
          <t>PEDRO WICTOR DA SILVA BEZERRA-ACERTO RESCISORIOS  (100,00%);</t>
        </is>
      </c>
      <c r="C3298" s="8" t="n"/>
      <c r="D3298" s="8" t="n">
        <v>718.46</v>
      </c>
      <c r="E3298" s="8" t="n">
        <v>-35357.19000000007</v>
      </c>
      <c r="F3298" s="213" t="inlineStr">
        <is>
          <t xml:space="preserve">ACERTO RESCISORIOS </t>
        </is>
      </c>
      <c r="G3298" s="172">
        <f>YEAR(A3298)</f>
        <v/>
      </c>
      <c r="H3298" s="214">
        <f>MONTH(A3298)</f>
        <v/>
      </c>
      <c r="I3298" s="179">
        <f>INDEX(mês[],Consolidado!H3298,2)</f>
        <v/>
      </c>
      <c r="J3298" s="179" t="inlineStr">
        <is>
          <t>ITAU</t>
        </is>
      </c>
      <c r="K3298" s="179" t="inlineStr">
        <is>
          <t>A IDEAL</t>
        </is>
      </c>
    </row>
    <row r="3299" hidden="1" s="180">
      <c r="A3299" s="17" t="n">
        <v>45777</v>
      </c>
      <c r="B3299" s="179" t="inlineStr">
        <is>
          <t>EXAMES-EXAMES  (100,00%);</t>
        </is>
      </c>
      <c r="C3299" s="8" t="n"/>
      <c r="D3299" s="8" t="n">
        <v>1675.9</v>
      </c>
      <c r="E3299" s="8" t="n">
        <v>-37033.09000000007</v>
      </c>
      <c r="F3299" s="213" t="inlineStr">
        <is>
          <t>EXAMES MÉDICOS</t>
        </is>
      </c>
      <c r="G3299" s="172">
        <f>YEAR(A3299)</f>
        <v/>
      </c>
      <c r="H3299" s="214">
        <f>MONTH(A3299)</f>
        <v/>
      </c>
      <c r="I3299" s="179">
        <f>INDEX(mês[],Consolidado!H3299,2)</f>
        <v/>
      </c>
      <c r="J3299" s="179" t="inlineStr">
        <is>
          <t>ITAU</t>
        </is>
      </c>
      <c r="K3299" s="179" t="inlineStr">
        <is>
          <t>A IDEAL</t>
        </is>
      </c>
    </row>
    <row r="3300" hidden="1" s="180">
      <c r="A3300" s="17" t="n">
        <v>45777</v>
      </c>
      <c r="B3300" s="179" t="inlineStr">
        <is>
          <t>DESPESAS REF. SEMANA 21/04 A 25/04-COMBUSTIVEL VEICULOS (22,58%)</t>
        </is>
      </c>
      <c r="C3300" s="8" t="n"/>
      <c r="D3300" s="8" t="n">
        <v>408.02</v>
      </c>
      <c r="E3300" s="8" t="n">
        <v>-37441.11000000007</v>
      </c>
      <c r="F3300" s="213" t="inlineStr">
        <is>
          <t>COMBUSTIVEL VEICULOS</t>
        </is>
      </c>
      <c r="G3300" s="172">
        <f>YEAR(A3300)</f>
        <v/>
      </c>
      <c r="H3300" s="214">
        <f>MONTH(A3300)</f>
        <v/>
      </c>
      <c r="I3300" s="179">
        <f>INDEX(mês[],Consolidado!H3300,2)</f>
        <v/>
      </c>
      <c r="J3300" s="179" t="inlineStr">
        <is>
          <t>ITAU</t>
        </is>
      </c>
      <c r="K3300" s="179" t="inlineStr">
        <is>
          <t>A IDEAL</t>
        </is>
      </c>
    </row>
    <row r="3301" hidden="1" s="180">
      <c r="A3301" s="17" t="n">
        <v>45777</v>
      </c>
      <c r="B3301" s="174" t="inlineStr">
        <is>
          <t>REFEIÇÕES COLABORADORES (22,74%)</t>
        </is>
      </c>
      <c r="C3301" s="8" t="n"/>
      <c r="D3301" s="8" t="n">
        <v>410.91</v>
      </c>
      <c r="E3301" s="8" t="n">
        <v>-37852.02000000007</v>
      </c>
      <c r="F3301" s="213" t="inlineStr">
        <is>
          <t>REFEIÇÕES COLABORADORES</t>
        </is>
      </c>
      <c r="G3301" s="172">
        <f>YEAR(A3301)</f>
        <v/>
      </c>
      <c r="H3301" s="214">
        <f>MONTH(A3301)</f>
        <v/>
      </c>
      <c r="I3301" s="179">
        <f>INDEX(mês[],Consolidado!H3301,2)</f>
        <v/>
      </c>
      <c r="J3301" s="179" t="inlineStr">
        <is>
          <t>ITAU</t>
        </is>
      </c>
      <c r="K3301" s="179" t="inlineStr">
        <is>
          <t>A IDEAL</t>
        </is>
      </c>
    </row>
    <row r="3302" hidden="1" s="180">
      <c r="A3302" s="17" t="n">
        <v>45777</v>
      </c>
      <c r="B3302" s="179" t="inlineStr">
        <is>
          <t>MATERIAL ELETRICO  (21,36%)</t>
        </is>
      </c>
      <c r="C3302" s="8" t="n"/>
      <c r="D3302" s="8" t="n">
        <v>385.97</v>
      </c>
      <c r="E3302" s="8" t="n">
        <v>-38237.99000000007</v>
      </c>
      <c r="F3302" s="213" t="inlineStr">
        <is>
          <t xml:space="preserve">MATERIAL ELETRICO </t>
        </is>
      </c>
      <c r="G3302" s="172">
        <f>YEAR(A3302)</f>
        <v/>
      </c>
      <c r="H3302" s="214">
        <f>MONTH(A3302)</f>
        <v/>
      </c>
      <c r="I3302" s="179">
        <f>INDEX(mês[],Consolidado!H3302,2)</f>
        <v/>
      </c>
      <c r="J3302" s="179" t="inlineStr">
        <is>
          <t>ITAU</t>
        </is>
      </c>
      <c r="K3302" s="179" t="inlineStr">
        <is>
          <t>A IDEAL</t>
        </is>
      </c>
    </row>
    <row r="3303" hidden="1" s="180">
      <c r="A3303" s="17" t="n">
        <v>45777</v>
      </c>
      <c r="B3303" s="179" t="inlineStr">
        <is>
          <t>MOVEIS OBRAS  (7,03%)</t>
        </is>
      </c>
      <c r="C3303" s="8" t="n"/>
      <c r="D3303" s="8" t="n">
        <v>127.03</v>
      </c>
      <c r="E3303" s="8" t="n">
        <v>-38365.02000000007</v>
      </c>
      <c r="F3303" s="213" t="inlineStr">
        <is>
          <t xml:space="preserve">MOVEIS OBRAS </t>
        </is>
      </c>
      <c r="G3303" s="172">
        <f>YEAR(A3303)</f>
        <v/>
      </c>
      <c r="H3303" s="214">
        <f>MONTH(A3303)</f>
        <v/>
      </c>
      <c r="I3303" s="179">
        <f>INDEX(mês[],Consolidado!H3303,2)</f>
        <v/>
      </c>
      <c r="J3303" s="179" t="inlineStr">
        <is>
          <t>ITAU</t>
        </is>
      </c>
      <c r="K3303" s="179" t="inlineStr">
        <is>
          <t>A IDEAL</t>
        </is>
      </c>
    </row>
    <row r="3304" hidden="1" s="180">
      <c r="A3304" s="17" t="n">
        <v>45777</v>
      </c>
      <c r="B3304" s="179" t="inlineStr">
        <is>
          <t>MATERIAIS DE CONSUMO EM OBRAS  (26,29%);</t>
        </is>
      </c>
      <c r="C3304" s="8" t="n"/>
      <c r="D3304" s="8" t="n">
        <v>475.07</v>
      </c>
      <c r="E3304" s="8" t="n">
        <v>-38840.09000000007</v>
      </c>
      <c r="F3304" s="213" t="inlineStr">
        <is>
          <t xml:space="preserve">MATERIAIS DE CONSUMO EM OBRAS </t>
        </is>
      </c>
      <c r="G3304" s="172">
        <f>YEAR(A3304)</f>
        <v/>
      </c>
      <c r="H3304" s="214">
        <f>MONTH(A3304)</f>
        <v/>
      </c>
      <c r="I3304" s="179">
        <f>INDEX(mês[],Consolidado!H3304,2)</f>
        <v/>
      </c>
      <c r="J3304" s="179" t="inlineStr">
        <is>
          <t>ITAU</t>
        </is>
      </c>
      <c r="K3304" s="179" t="inlineStr">
        <is>
          <t>A IDEAL</t>
        </is>
      </c>
    </row>
    <row r="3305" hidden="1" s="180">
      <c r="A3305" s="17" t="n">
        <v>45777</v>
      </c>
      <c r="B3305" s="179" t="inlineStr">
        <is>
          <t>EDIVALDO PEREIRA DE ARAUJO 34 9 9907-1602-TRANSPORTE DE COLABORADORES  (100,00%);</t>
        </is>
      </c>
      <c r="C3305" s="8" t="n"/>
      <c r="D3305" s="8" t="n">
        <v>2230</v>
      </c>
      <c r="E3305" s="8" t="n">
        <v>-41070.09000000007</v>
      </c>
      <c r="F3305" s="213" t="inlineStr">
        <is>
          <t xml:space="preserve">TRANSPORTE DE COLABORADORES </t>
        </is>
      </c>
      <c r="G3305" s="172">
        <f>YEAR(A3305)</f>
        <v/>
      </c>
      <c r="H3305" s="214">
        <f>MONTH(A3305)</f>
        <v/>
      </c>
      <c r="I3305" s="179">
        <f>INDEX(mês[],Consolidado!H3305,2)</f>
        <v/>
      </c>
      <c r="J3305" s="179" t="inlineStr">
        <is>
          <t>ITAU</t>
        </is>
      </c>
      <c r="K3305" s="179" t="inlineStr">
        <is>
          <t>A IDEAL</t>
        </is>
      </c>
    </row>
    <row r="3306" hidden="1" s="180">
      <c r="A3306" s="17" t="n">
        <v>45777</v>
      </c>
      <c r="B3306" s="179" t="inlineStr">
        <is>
          <t>MATERIAIS DE LIMPEZA-MATERIAIS DE LIMPEZA / HIGIENE  (100,00%);</t>
        </is>
      </c>
      <c r="C3306" s="8" t="n"/>
      <c r="D3306" s="8" t="n">
        <v>246.14</v>
      </c>
      <c r="E3306" s="8" t="n">
        <v>-41316.23000000007</v>
      </c>
      <c r="F3306" s="213" t="inlineStr">
        <is>
          <t xml:space="preserve">MATERIAIS DE LIMPEZA / HIGIENE </t>
        </is>
      </c>
      <c r="G3306" s="172">
        <f>YEAR(A3306)</f>
        <v/>
      </c>
      <c r="H3306" s="214">
        <f>MONTH(A3306)</f>
        <v/>
      </c>
      <c r="I3306" s="179">
        <f>INDEX(mês[],Consolidado!H3306,2)</f>
        <v/>
      </c>
      <c r="J3306" s="179" t="inlineStr">
        <is>
          <t>ITAU</t>
        </is>
      </c>
      <c r="K3306" s="179" t="inlineStr">
        <is>
          <t>A IDEAL</t>
        </is>
      </c>
    </row>
    <row r="3307" hidden="1" s="180">
      <c r="A3307" s="17" t="n">
        <v>45777</v>
      </c>
      <c r="B3307" s="179" t="inlineStr">
        <is>
          <t>CONTAS DE ENERGIA E AGUA MES 02 E MES 03 50% DO VALOR-AGUA ALOJAMENTO (37,34%</t>
        </is>
      </c>
      <c r="C3307" s="8" t="n"/>
      <c r="D3307" s="8" t="n">
        <v>84.34999999999999</v>
      </c>
      <c r="E3307" s="8" t="n">
        <v>-41400.58000000007</v>
      </c>
      <c r="F3307" s="213" t="inlineStr">
        <is>
          <t>AGUA ALOJAMENTO</t>
        </is>
      </c>
      <c r="G3307" s="172">
        <f>YEAR(A3307)</f>
        <v/>
      </c>
      <c r="H3307" s="214">
        <f>MONTH(A3307)</f>
        <v/>
      </c>
      <c r="I3307" s="179">
        <f>INDEX(mês[],Consolidado!H3307,2)</f>
        <v/>
      </c>
      <c r="J3307" s="179" t="inlineStr">
        <is>
          <t>ITAU</t>
        </is>
      </c>
      <c r="K3307" s="179" t="inlineStr">
        <is>
          <t>A IDEAL</t>
        </is>
      </c>
    </row>
    <row r="3308" hidden="1" s="180">
      <c r="A3308" s="17" t="n">
        <v>45777</v>
      </c>
      <c r="B3308" s="179" t="inlineStr">
        <is>
          <t>ENERGIA ALOJAMENTO (62,66%);</t>
        </is>
      </c>
      <c r="C3308" s="8" t="n"/>
      <c r="D3308" s="8" t="n">
        <v>141.55</v>
      </c>
      <c r="E3308" s="8" t="n">
        <v>-41542.13000000007</v>
      </c>
      <c r="F3308" s="213" t="inlineStr">
        <is>
          <t>ENERGIA ALOJAMENTO</t>
        </is>
      </c>
      <c r="G3308" s="172">
        <f>YEAR(A3308)</f>
        <v/>
      </c>
      <c r="H3308" s="214">
        <f>MONTH(A3308)</f>
        <v/>
      </c>
      <c r="I3308" s="179">
        <f>INDEX(mês[],Consolidado!H3308,2)</f>
        <v/>
      </c>
      <c r="J3308" s="179" t="inlineStr">
        <is>
          <t>ITAU</t>
        </is>
      </c>
      <c r="K3308" s="179" t="inlineStr">
        <is>
          <t>A IDEAL</t>
        </is>
      </c>
    </row>
    <row r="3309" hidden="1" s="180">
      <c r="A3309" s="17" t="n">
        <v>45777</v>
      </c>
      <c r="B3309" s="179" t="inlineStr">
        <is>
          <t>GABRIELLE ELIAS DE FREITAS - PIX (64) 9 9259-1215-FRETE TRANSPORTADORA (100,00%);</t>
        </is>
      </c>
      <c r="C3309" s="8" t="n"/>
      <c r="D3309" s="8" t="n">
        <v>250</v>
      </c>
      <c r="E3309" s="8" t="n">
        <v>-41792.13000000007</v>
      </c>
      <c r="F3309" s="213" t="inlineStr">
        <is>
          <t>FRETE TRANSPORTADORA</t>
        </is>
      </c>
      <c r="G3309" s="172">
        <f>YEAR(A3309)</f>
        <v/>
      </c>
      <c r="H3309" s="214">
        <f>MONTH(A3309)</f>
        <v/>
      </c>
      <c r="I3309" s="179">
        <f>INDEX(mês[],Consolidado!H3309,2)</f>
        <v/>
      </c>
      <c r="J3309" s="179" t="inlineStr">
        <is>
          <t>ITAU</t>
        </is>
      </c>
      <c r="K3309" s="179" t="inlineStr">
        <is>
          <t>A IDEAL</t>
        </is>
      </c>
    </row>
    <row r="3310" hidden="1" s="180">
      <c r="A3310" s="17" t="n">
        <v>45777</v>
      </c>
      <c r="B3310" s="179" t="inlineStr">
        <is>
          <t>EXAME - ASO BRUNA KATLEN - PIX 700.624.831-02-EXAMES  (100,00%);</t>
        </is>
      </c>
      <c r="C3310" s="8" t="n"/>
      <c r="D3310" s="8" t="n">
        <v>30</v>
      </c>
      <c r="E3310" s="8" t="n">
        <v>-41822.13000000007</v>
      </c>
      <c r="F3310" s="213" t="inlineStr">
        <is>
          <t>EXAMES MÉDICOS</t>
        </is>
      </c>
      <c r="G3310" s="172">
        <f>YEAR(A3310)</f>
        <v/>
      </c>
      <c r="H3310" s="214">
        <f>MONTH(A3310)</f>
        <v/>
      </c>
      <c r="I3310" s="179">
        <f>INDEX(mês[],Consolidado!H3310,2)</f>
        <v/>
      </c>
      <c r="J3310" s="179" t="inlineStr">
        <is>
          <t>ITAU</t>
        </is>
      </c>
      <c r="K3310" s="179" t="inlineStr">
        <is>
          <t>A IDEAL</t>
        </is>
      </c>
    </row>
    <row r="3311" hidden="1" s="180">
      <c r="A3311" s="17" t="n">
        <v>45777</v>
      </c>
      <c r="B3311" s="179" t="inlineStr">
        <is>
          <t>VALE TRANSPORTE REF. 21 DIAS-TRANSPORTE DE COLABORADORES  (100,00%);</t>
        </is>
      </c>
      <c r="C3311" s="8" t="n"/>
      <c r="D3311" s="8" t="n">
        <v>180.6</v>
      </c>
      <c r="E3311" s="8" t="n">
        <v>-42002.73000000007</v>
      </c>
      <c r="F3311" s="213" t="inlineStr">
        <is>
          <t xml:space="preserve">TRANSPORTE DE COLABORADORES </t>
        </is>
      </c>
      <c r="G3311" s="172">
        <f>YEAR(A3311)</f>
        <v/>
      </c>
      <c r="H3311" s="214">
        <f>MONTH(A3311)</f>
        <v/>
      </c>
      <c r="I3311" s="179">
        <f>INDEX(mês[],Consolidado!H3311,2)</f>
        <v/>
      </c>
      <c r="J3311" s="179" t="inlineStr">
        <is>
          <t>ITAU</t>
        </is>
      </c>
      <c r="K3311" s="179" t="inlineStr">
        <is>
          <t>A IDEAL</t>
        </is>
      </c>
    </row>
    <row r="3312" hidden="1" s="180">
      <c r="A3312" s="17" t="n">
        <v>45777</v>
      </c>
      <c r="B3312" s="179" t="inlineStr">
        <is>
          <t>VALE TRANSPORTE REF. 25/04 A 31/05-TRANSPORTE DE COLABORADORES  (100,00%);</t>
        </is>
      </c>
      <c r="C3312" s="8" t="n"/>
      <c r="D3312" s="8" t="n">
        <v>215</v>
      </c>
      <c r="E3312" s="8" t="n">
        <v>-42217.73000000007</v>
      </c>
      <c r="F3312" s="213" t="inlineStr">
        <is>
          <t xml:space="preserve">TRANSPORTE DE COLABORADORES </t>
        </is>
      </c>
      <c r="G3312" s="172">
        <f>YEAR(A3312)</f>
        <v/>
      </c>
      <c r="H3312" s="214">
        <f>MONTH(A3312)</f>
        <v/>
      </c>
      <c r="I3312" s="179">
        <f>INDEX(mês[],Consolidado!H3312,2)</f>
        <v/>
      </c>
      <c r="J3312" s="179" t="inlineStr">
        <is>
          <t>ITAU</t>
        </is>
      </c>
      <c r="K3312" s="179" t="inlineStr">
        <is>
          <t>A IDEAL</t>
        </is>
      </c>
    </row>
    <row r="3313" hidden="1" s="180">
      <c r="A3313" s="17" t="n">
        <v>45777</v>
      </c>
      <c r="B3313" s="179" t="inlineStr">
        <is>
          <t>VALE TRANSPORTE REF. 21 DIAS-TRANSPORTE DE COLABORADORES  (100,00%);</t>
        </is>
      </c>
      <c r="C3313" s="8" t="n"/>
      <c r="D3313" s="8" t="n">
        <v>180.6</v>
      </c>
      <c r="E3313" s="8" t="n">
        <v>-42398.33000000007</v>
      </c>
      <c r="F3313" s="213" t="inlineStr">
        <is>
          <t xml:space="preserve">TRANSPORTE DE COLABORADORES </t>
        </is>
      </c>
      <c r="G3313" s="172">
        <f>YEAR(A3313)</f>
        <v/>
      </c>
      <c r="H3313" s="214">
        <f>MONTH(A3313)</f>
        <v/>
      </c>
      <c r="I3313" s="179">
        <f>INDEX(mês[],Consolidado!H3313,2)</f>
        <v/>
      </c>
      <c r="J3313" s="179" t="inlineStr">
        <is>
          <t>ITAU</t>
        </is>
      </c>
      <c r="K3313" s="179" t="inlineStr">
        <is>
          <t>A IDEAL</t>
        </is>
      </c>
    </row>
    <row r="3314" hidden="1" s="180">
      <c r="A3314" s="17" t="n">
        <v>45777</v>
      </c>
      <c r="B3314" s="179" t="inlineStr">
        <is>
          <t>VALE TRANSPORTE REF. 21 DIAS-TRANSPORTE DE COLABORADORES  (100,00%);</t>
        </is>
      </c>
      <c r="C3314" s="8" t="n"/>
      <c r="D3314" s="8" t="n">
        <v>180.6</v>
      </c>
      <c r="E3314" s="8" t="n">
        <v>-42578.93000000007</v>
      </c>
      <c r="F3314" s="213" t="inlineStr">
        <is>
          <t xml:space="preserve">TRANSPORTE DE COLABORADORES </t>
        </is>
      </c>
      <c r="G3314" s="172">
        <f>YEAR(A3314)</f>
        <v/>
      </c>
      <c r="H3314" s="214">
        <f>MONTH(A3314)</f>
        <v/>
      </c>
      <c r="I3314" s="179">
        <f>INDEX(mês[],Consolidado!H3314,2)</f>
        <v/>
      </c>
      <c r="J3314" s="179" t="inlineStr">
        <is>
          <t>ITAU</t>
        </is>
      </c>
      <c r="K3314" s="179" t="inlineStr">
        <is>
          <t>A IDEAL</t>
        </is>
      </c>
    </row>
    <row r="3315" hidden="1" s="180">
      <c r="A3315" s="17" t="n">
        <v>45777</v>
      </c>
      <c r="B3315" s="179" t="inlineStr">
        <is>
          <t>VALE TRANSPORTE REF. 21 DIAS-TRANSPORTE DE COLABORADORES  (100,00%);</t>
        </is>
      </c>
      <c r="C3315" s="8" t="n"/>
      <c r="D3315" s="8" t="n">
        <v>180.6</v>
      </c>
      <c r="E3315" s="8" t="n">
        <v>-42759.53000000006</v>
      </c>
      <c r="F3315" s="213" t="inlineStr">
        <is>
          <t xml:space="preserve">TRANSPORTE DE COLABORADORES </t>
        </is>
      </c>
      <c r="G3315" s="172">
        <f>YEAR(A3315)</f>
        <v/>
      </c>
      <c r="H3315" s="214">
        <f>MONTH(A3315)</f>
        <v/>
      </c>
      <c r="I3315" s="179">
        <f>INDEX(mês[],Consolidado!H3315,2)</f>
        <v/>
      </c>
      <c r="J3315" s="179" t="inlineStr">
        <is>
          <t>ITAU</t>
        </is>
      </c>
      <c r="K3315" s="179" t="inlineStr">
        <is>
          <t>A IDEAL</t>
        </is>
      </c>
    </row>
    <row r="3316" hidden="1" s="180">
      <c r="A3316" s="17" t="n">
        <v>45777</v>
      </c>
      <c r="B3316" s="179" t="inlineStr">
        <is>
          <t>LIC. ANUAL CICLOMOTOR/REB SEM- REB - PLACA PQW1709-IPVA (100,00%);</t>
        </is>
      </c>
      <c r="C3316" s="8" t="n"/>
      <c r="D3316" s="8" t="n">
        <v>66.97</v>
      </c>
      <c r="E3316" s="8" t="n">
        <v>-42826.50000000007</v>
      </c>
      <c r="F3316" s="213" t="inlineStr">
        <is>
          <t>IPVA</t>
        </is>
      </c>
      <c r="G3316" s="172">
        <f>YEAR(A3316)</f>
        <v/>
      </c>
      <c r="H3316" s="214">
        <f>MONTH(A3316)</f>
        <v/>
      </c>
      <c r="I3316" s="179">
        <f>INDEX(mês[],Consolidado!H3316,2)</f>
        <v/>
      </c>
      <c r="J3316" s="179" t="inlineStr">
        <is>
          <t>ITAU</t>
        </is>
      </c>
      <c r="K3316" s="179" t="inlineStr">
        <is>
          <t>A IDEAL</t>
        </is>
      </c>
    </row>
    <row r="3317" hidden="1" s="180">
      <c r="A3317" s="17" t="n">
        <v>45777</v>
      </c>
      <c r="B3317" s="179" t="inlineStr">
        <is>
          <t>VISITA TECNICA-COMBUSTIVEL VEICULOS (100,00%);</t>
        </is>
      </c>
      <c r="C3317" s="8" t="n"/>
      <c r="D3317" s="8" t="n">
        <v>623.26</v>
      </c>
      <c r="E3317" s="8" t="n">
        <v>-43449.76000000007</v>
      </c>
      <c r="F3317" s="213" t="inlineStr">
        <is>
          <t>COMBUSTIVEL VEICULOS</t>
        </is>
      </c>
      <c r="G3317" s="172">
        <f>YEAR(A3317)</f>
        <v/>
      </c>
      <c r="H3317" s="214">
        <f>MONTH(A3317)</f>
        <v/>
      </c>
      <c r="I3317" s="179">
        <f>INDEX(mês[],Consolidado!H3317,2)</f>
        <v/>
      </c>
      <c r="J3317" s="179" t="inlineStr">
        <is>
          <t>ITAU</t>
        </is>
      </c>
      <c r="K3317" s="179" t="inlineStr">
        <is>
          <t>A IDEAL</t>
        </is>
      </c>
    </row>
    <row r="3318" hidden="1" s="180">
      <c r="A3318" s="17" t="n">
        <v>45777</v>
      </c>
      <c r="B3318" s="179" t="inlineStr">
        <is>
          <t>BORDADO CAMISAS RICARDO-UNIFORMES (100,00%);</t>
        </is>
      </c>
      <c r="C3318" s="8" t="n"/>
      <c r="D3318" s="8" t="n">
        <v>80</v>
      </c>
      <c r="E3318" s="8" t="n">
        <v>-43529.76000000007</v>
      </c>
      <c r="F3318" s="213" t="inlineStr">
        <is>
          <t>UNIFORMES</t>
        </is>
      </c>
      <c r="G3318" s="172">
        <f>YEAR(A3318)</f>
        <v/>
      </c>
      <c r="H3318" s="214">
        <f>MONTH(A3318)</f>
        <v/>
      </c>
      <c r="I3318" s="179">
        <f>INDEX(mês[],Consolidado!H3318,2)</f>
        <v/>
      </c>
      <c r="J3318" s="179" t="inlineStr">
        <is>
          <t>ITAU</t>
        </is>
      </c>
      <c r="K3318" s="179" t="inlineStr">
        <is>
          <t>A IDEAL</t>
        </is>
      </c>
    </row>
    <row r="3319" hidden="1" s="180">
      <c r="A3319" s="17" t="n">
        <v>45777</v>
      </c>
      <c r="B3319" s="179" t="inlineStr">
        <is>
          <t>COMBUSTÍVEL MARCOS ANTONIO MENDES-COMBUSTIVEL VEICULOS (100,00%);</t>
        </is>
      </c>
      <c r="C3319" s="8" t="n"/>
      <c r="D3319" s="8" t="n">
        <v>20</v>
      </c>
      <c r="E3319" s="8" t="n">
        <v>-43549.76000000007</v>
      </c>
      <c r="F3319" s="213" t="inlineStr">
        <is>
          <t>COMBUSTIVEL VEICULOS</t>
        </is>
      </c>
      <c r="G3319" s="172">
        <f>YEAR(A3319)</f>
        <v/>
      </c>
      <c r="H3319" s="214">
        <f>MONTH(A3319)</f>
        <v/>
      </c>
      <c r="I3319" s="179">
        <f>INDEX(mês[],Consolidado!H3319,2)</f>
        <v/>
      </c>
      <c r="J3319" s="179" t="inlineStr">
        <is>
          <t>ITAU</t>
        </is>
      </c>
      <c r="K3319" s="179" t="inlineStr">
        <is>
          <t>A IDEAL</t>
        </is>
      </c>
    </row>
    <row r="3320" hidden="1" s="180">
      <c r="A3320" s="17" t="n">
        <v>45777</v>
      </c>
      <c r="B3320" s="179" t="inlineStr">
        <is>
          <t>MANUTENÇÃO OROCH - REVISÃO 30.000 KM GARANTIA-MANUTENÇÃO/PEÇAS  VEICULOS (100,00%);</t>
        </is>
      </c>
      <c r="C3320" s="8" t="n"/>
      <c r="D3320" s="8" t="n">
        <v>700</v>
      </c>
      <c r="E3320" s="8" t="n">
        <v>-44249.76000000007</v>
      </c>
      <c r="F3320" s="213" t="inlineStr">
        <is>
          <t>MANUTENÇÃO/PEÇAS  VEICULOS</t>
        </is>
      </c>
      <c r="G3320" s="172">
        <f>YEAR(A3320)</f>
        <v/>
      </c>
      <c r="H3320" s="214">
        <f>MONTH(A3320)</f>
        <v/>
      </c>
      <c r="I3320" s="179">
        <f>INDEX(mês[],Consolidado!H3320,2)</f>
        <v/>
      </c>
      <c r="J3320" s="179" t="inlineStr">
        <is>
          <t>ITAU</t>
        </is>
      </c>
      <c r="K3320" s="179" t="inlineStr">
        <is>
          <t>A IDEAL</t>
        </is>
      </c>
    </row>
    <row r="3321" hidden="1" s="180">
      <c r="A3321" s="17" t="n">
        <v>45777</v>
      </c>
      <c r="B3321" s="179" t="inlineStr">
        <is>
          <t>MAT. CONSUMO - PALETES-MATERIAIS DE CONSUMO EM OBRAS  (100,00%);</t>
        </is>
      </c>
      <c r="C3321" s="8" t="n"/>
      <c r="D3321" s="8" t="n">
        <v>100</v>
      </c>
      <c r="E3321" s="8" t="n">
        <v>-44349.76000000007</v>
      </c>
      <c r="F3321" s="213" t="inlineStr">
        <is>
          <t xml:space="preserve">MATERIAIS DE CONSUMO EM OBRAS </t>
        </is>
      </c>
      <c r="G3321" s="172">
        <f>YEAR(A3321)</f>
        <v/>
      </c>
      <c r="H3321" s="214">
        <f>MONTH(A3321)</f>
        <v/>
      </c>
      <c r="I3321" s="179">
        <f>INDEX(mês[],Consolidado!H3321,2)</f>
        <v/>
      </c>
      <c r="J3321" s="179" t="inlineStr">
        <is>
          <t>ITAU</t>
        </is>
      </c>
      <c r="K3321" s="179" t="inlineStr">
        <is>
          <t>A IDEAL</t>
        </is>
      </c>
    </row>
    <row r="3322" hidden="1" s="180">
      <c r="A3322" s="17" t="n">
        <v>45777</v>
      </c>
      <c r="B3322" s="179" t="inlineStr">
        <is>
          <t>RAIMUNDO FERREIRA NETO - PIX 349.557.391-72-MANUTENÇÃO/PEÇAS  VEICULOS (100,00%);</t>
        </is>
      </c>
      <c r="C3322" s="8" t="n"/>
      <c r="D3322" s="8" t="n">
        <v>350</v>
      </c>
      <c r="E3322" s="8" t="n">
        <v>-44699.76000000007</v>
      </c>
      <c r="F3322" s="213" t="inlineStr">
        <is>
          <t>MANUTENÇÃO/PEÇAS  VEICULOS</t>
        </is>
      </c>
      <c r="G3322" s="172">
        <f>YEAR(A3322)</f>
        <v/>
      </c>
      <c r="H3322" s="214">
        <f>MONTH(A3322)</f>
        <v/>
      </c>
      <c r="I3322" s="179">
        <f>INDEX(mês[],Consolidado!H3322,2)</f>
        <v/>
      </c>
      <c r="J3322" s="179" t="inlineStr">
        <is>
          <t>ITAU</t>
        </is>
      </c>
      <c r="K3322" s="179" t="inlineStr">
        <is>
          <t>A IDEAL</t>
        </is>
      </c>
    </row>
    <row r="3323" hidden="1" s="180">
      <c r="A3323" s="17" t="n">
        <v>45777</v>
      </c>
      <c r="B3323" s="179" t="inlineStr">
        <is>
          <t>ALIMENTAÇÃO ADM-ALIMENTAÇÃO ADM (100,00%);</t>
        </is>
      </c>
      <c r="C3323" s="8" t="n"/>
      <c r="D3323" s="8" t="n">
        <v>80</v>
      </c>
      <c r="E3323" s="8" t="n">
        <v>-44779.76000000007</v>
      </c>
      <c r="F3323" s="213" t="inlineStr">
        <is>
          <t>ALIMENTAÇÃO ADM</t>
        </is>
      </c>
      <c r="G3323" s="172">
        <f>YEAR(A3323)</f>
        <v/>
      </c>
      <c r="H3323" s="214">
        <f>MONTH(A3323)</f>
        <v/>
      </c>
      <c r="I3323" s="179">
        <f>INDEX(mês[],Consolidado!H3323,2)</f>
        <v/>
      </c>
      <c r="J3323" s="179" t="inlineStr">
        <is>
          <t>ITAU</t>
        </is>
      </c>
      <c r="K3323" s="179" t="inlineStr">
        <is>
          <t>A IDEAL</t>
        </is>
      </c>
    </row>
    <row r="3324" hidden="1" s="180">
      <c r="A3324" s="17" t="n">
        <v>45777</v>
      </c>
      <c r="B3324" s="179" t="inlineStr">
        <is>
          <t>ALIMENTAÇÃO ADM-ALIMENTAÇÃO ADM (100,00%);</t>
        </is>
      </c>
      <c r="C3324" s="8" t="n"/>
      <c r="D3324" s="8" t="n">
        <v>48</v>
      </c>
      <c r="E3324" s="8" t="n">
        <v>-44827.76000000007</v>
      </c>
      <c r="F3324" s="213" t="inlineStr">
        <is>
          <t>ALIMENTAÇÃO ADM</t>
        </is>
      </c>
      <c r="G3324" s="172">
        <f>YEAR(A3324)</f>
        <v/>
      </c>
      <c r="H3324" s="214">
        <f>MONTH(A3324)</f>
        <v/>
      </c>
      <c r="I3324" s="179">
        <f>INDEX(mês[],Consolidado!H3324,2)</f>
        <v/>
      </c>
      <c r="J3324" s="179" t="inlineStr">
        <is>
          <t>ITAU</t>
        </is>
      </c>
      <c r="K3324" s="179" t="inlineStr">
        <is>
          <t>A IDEAL</t>
        </is>
      </c>
    </row>
    <row r="3325" hidden="1" s="180">
      <c r="A3325" s="17" t="n">
        <v>45777</v>
      </c>
      <c r="B3325" s="179" t="inlineStr">
        <is>
          <t>TRANSFERÊNCIA ENTRE BANCOS SAFRA X ITAÚ-Transferência entre Bancos (100,00%);</t>
        </is>
      </c>
      <c r="C3325" s="8" t="n">
        <v>80000</v>
      </c>
      <c r="E3325" s="8" t="n">
        <v>35172.23999999993</v>
      </c>
      <c r="F3325" s="213" t="inlineStr">
        <is>
          <t>Transferência Recebida</t>
        </is>
      </c>
      <c r="G3325" s="172">
        <f>YEAR(A3325)</f>
        <v/>
      </c>
      <c r="H3325" s="214">
        <f>MONTH(A3325)</f>
        <v/>
      </c>
      <c r="I3325" s="179">
        <f>INDEX(mês[],Consolidado!H3325,2)</f>
        <v/>
      </c>
      <c r="J3325" s="179" t="inlineStr">
        <is>
          <t>ITAU</t>
        </is>
      </c>
      <c r="K3325" s="179" t="inlineStr">
        <is>
          <t>A IDEAL</t>
        </is>
      </c>
    </row>
    <row r="3326" hidden="1" s="180">
      <c r="A3326" s="17" t="n">
        <v>45777</v>
      </c>
      <c r="B3326" s="179" t="inlineStr">
        <is>
          <t>LOCAÇÃO DE ANDAIMES-LOCAÇÃO ANDAIMES (100,00%);</t>
        </is>
      </c>
      <c r="C3326" s="8" t="n"/>
      <c r="D3326" s="8" t="n">
        <v>28833.55</v>
      </c>
      <c r="E3326" s="8" t="n">
        <v>6338.68999999993</v>
      </c>
      <c r="F3326" s="213" t="inlineStr">
        <is>
          <t>LOCAÇÃO ANDAIMES</t>
        </is>
      </c>
      <c r="G3326" s="172">
        <f>YEAR(A3326)</f>
        <v/>
      </c>
      <c r="H3326" s="214">
        <f>MONTH(A3326)</f>
        <v/>
      </c>
      <c r="I3326" s="179">
        <f>INDEX(mês[],Consolidado!H3326,2)</f>
        <v/>
      </c>
      <c r="J3326" s="179" t="inlineStr">
        <is>
          <t>ITAU</t>
        </is>
      </c>
      <c r="K3326" s="179" t="inlineStr">
        <is>
          <t>A IDEAL</t>
        </is>
      </c>
    </row>
    <row r="3327" hidden="1" s="180">
      <c r="A3327" s="17" t="n">
        <v>45777</v>
      </c>
      <c r="B3327" s="179" t="inlineStr">
        <is>
          <t>LAVAGEM RANGER GILVAN-SERVIÇO LAVA JATO (100,00%);</t>
        </is>
      </c>
      <c r="C3327" s="8" t="n"/>
      <c r="D3327" s="8" t="n">
        <v>100</v>
      </c>
      <c r="E3327" s="8" t="n">
        <v>6238.68999999993</v>
      </c>
      <c r="F3327" s="213" t="inlineStr">
        <is>
          <t>SERVIÇO LAVA JATO</t>
        </is>
      </c>
      <c r="G3327" s="172">
        <f>YEAR(A3327)</f>
        <v/>
      </c>
      <c r="H3327" s="214">
        <f>MONTH(A3327)</f>
        <v/>
      </c>
      <c r="I3327" s="179">
        <f>INDEX(mês[],Consolidado!H3327,2)</f>
        <v/>
      </c>
      <c r="J3327" s="179" t="inlineStr">
        <is>
          <t>ITAU</t>
        </is>
      </c>
      <c r="K3327" s="179" t="inlineStr">
        <is>
          <t>A IDEAL</t>
        </is>
      </c>
    </row>
    <row r="3328" hidden="1" s="180">
      <c r="A3328" s="17" t="n">
        <v>45777</v>
      </c>
      <c r="B3328" s="179" t="inlineStr">
        <is>
          <t>PASSAGEM GILVAN-PASSAGENS COLABORADORES (100,00%);</t>
        </is>
      </c>
      <c r="C3328" s="8" t="n"/>
      <c r="D3328" s="8" t="n">
        <v>70</v>
      </c>
      <c r="E3328" s="8" t="n">
        <v>6168.68999999993</v>
      </c>
      <c r="F3328" s="213" t="inlineStr">
        <is>
          <t>PASSAGENS COLABORADORES</t>
        </is>
      </c>
      <c r="G3328" s="172">
        <f>YEAR(A3328)</f>
        <v/>
      </c>
      <c r="H3328" s="214">
        <f>MONTH(A3328)</f>
        <v/>
      </c>
      <c r="I3328" s="179">
        <f>INDEX(mês[],Consolidado!H3328,2)</f>
        <v/>
      </c>
      <c r="J3328" s="179" t="inlineStr">
        <is>
          <t>ITAU</t>
        </is>
      </c>
      <c r="K3328" s="179" t="inlineStr">
        <is>
          <t>A IDEAL</t>
        </is>
      </c>
    </row>
    <row r="3329" hidden="1" s="180">
      <c r="A3329" s="17" t="n">
        <v>45777</v>
      </c>
      <c r="B3329" s="179" t="inlineStr">
        <is>
          <t>PARCELAMENTO PGFN 011319136 1 - 60-PARCELAMENTO (100,00%);</t>
        </is>
      </c>
      <c r="C3329" s="8" t="n"/>
      <c r="D3329" s="8" t="n">
        <v>5278.57</v>
      </c>
      <c r="E3329" s="8" t="n">
        <v>890.1199999999299</v>
      </c>
      <c r="F3329" s="213" t="inlineStr">
        <is>
          <t xml:space="preserve">Parcelamento de Impostos Exercicio Anterior </t>
        </is>
      </c>
      <c r="G3329" s="172">
        <f>YEAR(A3329)</f>
        <v/>
      </c>
      <c r="H3329" s="214">
        <f>MONTH(A3329)</f>
        <v/>
      </c>
      <c r="I3329" s="179">
        <f>INDEX(mês[],Consolidado!H3329,2)</f>
        <v/>
      </c>
      <c r="J3329" s="179" t="inlineStr">
        <is>
          <t>ITAU</t>
        </is>
      </c>
      <c r="K3329" s="179" t="inlineStr">
        <is>
          <t>A IDEAL</t>
        </is>
      </c>
    </row>
    <row r="3330" hidden="1" s="180">
      <c r="A3330" s="17" t="n">
        <v>45777</v>
      </c>
      <c r="B3330" s="179" t="inlineStr">
        <is>
          <t>PARCELAMENTO ENTRADA PGFN 011319029 1-6-PARCELAMENTO (100,00%);</t>
        </is>
      </c>
      <c r="C3330" s="8" t="n"/>
      <c r="D3330" s="8" t="n">
        <v>1391.42</v>
      </c>
      <c r="E3330" s="8" t="n">
        <v>-501.3000000000702</v>
      </c>
      <c r="F3330" s="213" t="inlineStr">
        <is>
          <t xml:space="preserve">Parcelamento de Impostos Exercicio Anterior </t>
        </is>
      </c>
      <c r="G3330" s="172">
        <f>YEAR(A3330)</f>
        <v/>
      </c>
      <c r="H3330" s="214">
        <f>MONTH(A3330)</f>
        <v/>
      </c>
      <c r="I3330" s="179">
        <f>INDEX(mês[],Consolidado!H3330,2)</f>
        <v/>
      </c>
      <c r="J3330" s="179" t="inlineStr">
        <is>
          <t>ITAU</t>
        </is>
      </c>
      <c r="K3330" s="179" t="inlineStr">
        <is>
          <t>A IDEAL</t>
        </is>
      </c>
    </row>
    <row r="3331" hidden="1" s="180">
      <c r="A3331" s="17" t="n">
        <v>45777</v>
      </c>
      <c r="B3331" s="179" t="inlineStr">
        <is>
          <t>TRANSFERÊNCIA ENTRE BANCOS SAFRA X ITAÚ-Transferência entre Bancos (100,00%);</t>
        </is>
      </c>
      <c r="C3331" s="8" t="n">
        <v>50000</v>
      </c>
      <c r="E3331" s="8" t="n">
        <v>49498.69999999993</v>
      </c>
      <c r="F3331" s="213" t="inlineStr">
        <is>
          <t>Transferência Recebida</t>
        </is>
      </c>
      <c r="G3331" s="172">
        <f>YEAR(A3331)</f>
        <v/>
      </c>
      <c r="H3331" s="214">
        <f>MONTH(A3331)</f>
        <v/>
      </c>
      <c r="I3331" s="179">
        <f>INDEX(mês[],Consolidado!H3331,2)</f>
        <v/>
      </c>
      <c r="J3331" s="179" t="inlineStr">
        <is>
          <t>ITAU</t>
        </is>
      </c>
      <c r="K3331" s="179" t="inlineStr">
        <is>
          <t>A IDEAL</t>
        </is>
      </c>
    </row>
    <row r="3332" hidden="1" s="180">
      <c r="A3332" s="17" t="n">
        <v>45777</v>
      </c>
      <c r="B3332" s="179" t="inlineStr">
        <is>
          <t>PGFN DESCRIÇÃO SISPAR 009515789-PARCELAMENTO (100,00%);</t>
        </is>
      </c>
      <c r="C3332" s="8" t="n"/>
      <c r="D3332" s="8" t="n">
        <v>2073.27</v>
      </c>
      <c r="E3332" s="8" t="n">
        <v>47425.42999999993</v>
      </c>
      <c r="F3332" s="213" t="inlineStr">
        <is>
          <t xml:space="preserve">Parcelamento de Impostos Exercicio Anterior </t>
        </is>
      </c>
      <c r="G3332" s="172">
        <f>YEAR(A3332)</f>
        <v/>
      </c>
      <c r="H3332" s="214">
        <f>MONTH(A3332)</f>
        <v/>
      </c>
      <c r="I3332" s="179">
        <f>INDEX(mês[],Consolidado!H3332,2)</f>
        <v/>
      </c>
      <c r="J3332" s="179" t="inlineStr">
        <is>
          <t>ITAU</t>
        </is>
      </c>
      <c r="K3332" s="179" t="inlineStr">
        <is>
          <t>A IDEAL</t>
        </is>
      </c>
    </row>
    <row r="3333" hidden="1" s="180">
      <c r="A3333" s="17" t="n">
        <v>45777</v>
      </c>
      <c r="B3333" s="179" t="inlineStr">
        <is>
          <t>SERVIÇO MUNCK DESMOBILIZAÇÃO EQUIPAMENTOS-LOCAÇÃO MUNCK / GUINDASTES (100,00%);</t>
        </is>
      </c>
      <c r="C3333" s="8" t="n"/>
      <c r="D3333" s="8" t="n">
        <v>608.52</v>
      </c>
      <c r="E3333" s="8" t="n">
        <v>46816.90999999994</v>
      </c>
      <c r="F3333" s="213" t="inlineStr">
        <is>
          <t>LOCAÇÃO MUNCK / GUINDASTES</t>
        </is>
      </c>
      <c r="G3333" s="172">
        <f>YEAR(A3333)</f>
        <v/>
      </c>
      <c r="H3333" s="214">
        <f>MONTH(A3333)</f>
        <v/>
      </c>
      <c r="I3333" s="179">
        <f>INDEX(mês[],Consolidado!H3333,2)</f>
        <v/>
      </c>
      <c r="J3333" s="179" t="inlineStr">
        <is>
          <t>ITAU</t>
        </is>
      </c>
      <c r="K3333" s="179" t="inlineStr">
        <is>
          <t>A IDEAL</t>
        </is>
      </c>
    </row>
    <row r="3334" hidden="1" s="180">
      <c r="A3334" s="17" t="n">
        <v>45777</v>
      </c>
      <c r="B3334" s="179" t="inlineStr">
        <is>
          <t xml:space="preserve">SALDO </t>
        </is>
      </c>
      <c r="C3334" s="8" t="n"/>
      <c r="D3334" s="8" t="n">
        <v>46816.91</v>
      </c>
      <c r="E3334" s="8" t="n">
        <v>0</v>
      </c>
      <c r="F3334" s="213" t="inlineStr">
        <is>
          <t>Saldo Final Itau</t>
        </is>
      </c>
      <c r="G3334" s="172">
        <f>YEAR(A3334)</f>
        <v/>
      </c>
      <c r="H3334" s="214">
        <f>MONTH(A3334)</f>
        <v/>
      </c>
      <c r="I3334" s="179">
        <f>INDEX(mês[],Consolidado!H3334,2)</f>
        <v/>
      </c>
      <c r="J3334" s="179" t="inlineStr">
        <is>
          <t>ITAU</t>
        </is>
      </c>
      <c r="K3334" s="179" t="inlineStr">
        <is>
          <t>A IDEAL</t>
        </is>
      </c>
    </row>
    <row r="3335" hidden="1" s="180">
      <c r="A3335" s="17" t="n">
        <v>45778</v>
      </c>
      <c r="B3335" s="179" t="inlineStr">
        <is>
          <t xml:space="preserve">saldo </t>
        </is>
      </c>
      <c r="C3335" s="8" t="n"/>
      <c r="E3335" s="8" t="n">
        <v>6291.18</v>
      </c>
      <c r="F3335" s="213" t="inlineStr">
        <is>
          <t>Saldo Inicial CEF</t>
        </is>
      </c>
      <c r="G3335" s="172">
        <f>YEAR(A3335)</f>
        <v/>
      </c>
      <c r="H3335" s="214">
        <f>MONTH(A3335)</f>
        <v/>
      </c>
      <c r="I3335" s="179">
        <f>INDEX(mês[],Consolidado!H3335,2)</f>
        <v/>
      </c>
      <c r="J3335" s="179" t="inlineStr">
        <is>
          <t>CEF</t>
        </is>
      </c>
      <c r="K3335" s="179" t="inlineStr">
        <is>
          <t>A IDEAL</t>
        </is>
      </c>
    </row>
    <row r="3336" hidden="1" s="180">
      <c r="A3336" s="17" t="n">
        <v>45778</v>
      </c>
      <c r="B3336" s="179" t="inlineStr">
        <is>
          <t>DEB IOF / DEB JUROS -JUROS BANCARIOS  (100,00%);</t>
        </is>
      </c>
      <c r="C3336" s="8" t="n"/>
      <c r="D3336" s="8" t="n">
        <v>543.71</v>
      </c>
      <c r="E3336" s="8" t="n">
        <v>5747.47</v>
      </c>
      <c r="F3336" s="213" t="inlineStr">
        <is>
          <t>Juros Bancários</t>
        </is>
      </c>
      <c r="G3336" s="172">
        <f>YEAR(A3336)</f>
        <v/>
      </c>
      <c r="H3336" s="214">
        <f>MONTH(A3336)</f>
        <v/>
      </c>
      <c r="I3336" s="179">
        <f>INDEX(mês[],Consolidado!H3336,2)</f>
        <v/>
      </c>
      <c r="J3336" s="179" t="inlineStr">
        <is>
          <t>CEF</t>
        </is>
      </c>
      <c r="K3336" s="179" t="inlineStr">
        <is>
          <t>A IDEAL</t>
        </is>
      </c>
    </row>
    <row r="3337" hidden="1" s="180">
      <c r="A3337" s="17" t="n">
        <v>45782</v>
      </c>
      <c r="B3337" s="179" t="inlineStr">
        <is>
          <t>BM 11 FEVEREIRO-Recebimento de Clientes (100,00%);</t>
        </is>
      </c>
      <c r="C3337" s="8" t="n">
        <v>4178.26</v>
      </c>
      <c r="E3337" s="8" t="n">
        <v>9925.73</v>
      </c>
      <c r="F3337" s="213" t="inlineStr">
        <is>
          <t>Recebimento de Clientes</t>
        </is>
      </c>
      <c r="G3337" s="172">
        <f>YEAR(A3337)</f>
        <v/>
      </c>
      <c r="H3337" s="214">
        <f>MONTH(A3337)</f>
        <v/>
      </c>
      <c r="I3337" s="179">
        <f>INDEX(mês[],Consolidado!H3337,2)</f>
        <v/>
      </c>
      <c r="J3337" s="179" t="inlineStr">
        <is>
          <t>CEF</t>
        </is>
      </c>
      <c r="K3337" s="179" t="inlineStr">
        <is>
          <t>A IDEAL</t>
        </is>
      </c>
    </row>
    <row r="3338" hidden="1" s="180">
      <c r="A3338" s="17" t="n">
        <v>45782</v>
      </c>
      <c r="B3338" s="179" t="inlineStr">
        <is>
          <t>BM 11 FEVEREIRO-Recebimento de Clientes (100,00%);</t>
        </is>
      </c>
      <c r="C3338" s="8" t="n">
        <v>37298.6</v>
      </c>
      <c r="E3338" s="8" t="n">
        <v>47224.33</v>
      </c>
      <c r="F3338" s="213" t="inlineStr">
        <is>
          <t>Recebimento de Clientes</t>
        </is>
      </c>
      <c r="G3338" s="172">
        <f>YEAR(A3338)</f>
        <v/>
      </c>
      <c r="H3338" s="214">
        <f>MONTH(A3338)</f>
        <v/>
      </c>
      <c r="I3338" s="179">
        <f>INDEX(mês[],Consolidado!H3338,2)</f>
        <v/>
      </c>
      <c r="J3338" s="179" t="inlineStr">
        <is>
          <t>CEF</t>
        </is>
      </c>
      <c r="K3338" s="179" t="inlineStr">
        <is>
          <t>A IDEAL</t>
        </is>
      </c>
    </row>
    <row r="3339" hidden="1" s="180">
      <c r="A3339" s="17" t="n">
        <v>45782</v>
      </c>
      <c r="B3339" s="179" t="inlineStr">
        <is>
          <t>BM 11 FEVEREIRO-Recebimento de Clientes (100,00%);</t>
        </is>
      </c>
      <c r="C3339" s="8" t="n">
        <v>28465.55</v>
      </c>
      <c r="E3339" s="8" t="n">
        <v>75689.88</v>
      </c>
      <c r="F3339" s="213" t="inlineStr">
        <is>
          <t>Recebimento de Clientes</t>
        </is>
      </c>
      <c r="G3339" s="172">
        <f>YEAR(A3339)</f>
        <v/>
      </c>
      <c r="H3339" s="214">
        <f>MONTH(A3339)</f>
        <v/>
      </c>
      <c r="I3339" s="179">
        <f>INDEX(mês[],Consolidado!H3339,2)</f>
        <v/>
      </c>
      <c r="J3339" s="179" t="inlineStr">
        <is>
          <t>CEF</t>
        </is>
      </c>
      <c r="K3339" s="179" t="inlineStr">
        <is>
          <t>A IDEAL</t>
        </is>
      </c>
    </row>
    <row r="3340" hidden="1" s="180">
      <c r="A3340" s="17" t="n">
        <v>45782</v>
      </c>
      <c r="B3340" s="179" t="inlineStr">
        <is>
          <t>RECIBO LOCAÇÃO EQUIP.-Recebimento de Clientes (100,00%);</t>
        </is>
      </c>
      <c r="C3340" s="8" t="n">
        <v>33393.08</v>
      </c>
      <c r="E3340" s="8" t="n">
        <v>109082.96</v>
      </c>
      <c r="F3340" s="213" t="inlineStr">
        <is>
          <t>Recebimento de Clientes</t>
        </is>
      </c>
      <c r="G3340" s="172">
        <f>YEAR(A3340)</f>
        <v/>
      </c>
      <c r="H3340" s="214">
        <f>MONTH(A3340)</f>
        <v/>
      </c>
      <c r="I3340" s="179">
        <f>INDEX(mês[],Consolidado!H3340,2)</f>
        <v/>
      </c>
      <c r="J3340" s="179" t="inlineStr">
        <is>
          <t>CEF</t>
        </is>
      </c>
      <c r="K3340" s="179" t="inlineStr">
        <is>
          <t>A IDEAL</t>
        </is>
      </c>
    </row>
    <row r="3341" hidden="1" s="180">
      <c r="A3341" s="17" t="n">
        <v>45782</v>
      </c>
      <c r="B3341" s="179" t="inlineStr">
        <is>
          <t>TRANSFERÊNCIA ENTRE BANCOS CEF X SAFRA-Transferência entre Bancos (100,00%);</t>
        </is>
      </c>
      <c r="C3341" s="8" t="n"/>
      <c r="D3341" s="8" t="n">
        <v>46855.68</v>
      </c>
      <c r="E3341" s="8" t="n">
        <v>62227.28000000001</v>
      </c>
      <c r="F3341" s="213" t="inlineStr">
        <is>
          <t>Transferência Emitida</t>
        </is>
      </c>
      <c r="G3341" s="172">
        <f>YEAR(A3341)</f>
        <v/>
      </c>
      <c r="H3341" s="214">
        <f>MONTH(A3341)</f>
        <v/>
      </c>
      <c r="I3341" s="179">
        <f>INDEX(mês[],Consolidado!H3341,2)</f>
        <v/>
      </c>
      <c r="J3341" s="179" t="inlineStr">
        <is>
          <t>CEF</t>
        </is>
      </c>
      <c r="K3341" s="179" t="inlineStr">
        <is>
          <t>A IDEAL</t>
        </is>
      </c>
    </row>
    <row r="3342" hidden="1" s="180">
      <c r="A3342" s="17" t="n">
        <v>45782</v>
      </c>
      <c r="B3342" s="179" t="inlineStr">
        <is>
          <t>TRANSFERÊNCIA ENTRE BANCOS CEF X ITAÚ-Transferência entre Bancos (100,00%);</t>
        </is>
      </c>
      <c r="C3342" s="8" t="n"/>
      <c r="D3342" s="8" t="n">
        <v>150000</v>
      </c>
      <c r="E3342" s="8" t="n">
        <v>-87772.72</v>
      </c>
      <c r="F3342" s="213" t="inlineStr">
        <is>
          <t>Transferência Emitida</t>
        </is>
      </c>
      <c r="G3342" s="172">
        <f>YEAR(A3342)</f>
        <v/>
      </c>
      <c r="H3342" s="214">
        <f>MONTH(A3342)</f>
        <v/>
      </c>
      <c r="I3342" s="179">
        <f>INDEX(mês[],Consolidado!H3342,2)</f>
        <v/>
      </c>
      <c r="J3342" s="179" t="inlineStr">
        <is>
          <t>CEF</t>
        </is>
      </c>
      <c r="K3342" s="179" t="inlineStr">
        <is>
          <t>A IDEAL</t>
        </is>
      </c>
    </row>
    <row r="3343" hidden="1" s="180">
      <c r="A3343" s="17" t="n">
        <v>45782</v>
      </c>
      <c r="B3343" s="179" t="inlineStr">
        <is>
          <t>BM 13-Recebimento de Clientes (100,00%);</t>
        </is>
      </c>
      <c r="C3343" s="8" t="n">
        <v>362180.9</v>
      </c>
      <c r="E3343" s="8" t="n">
        <v>274408.1800000001</v>
      </c>
      <c r="F3343" s="213" t="inlineStr">
        <is>
          <t>Recebimento de Clientes</t>
        </is>
      </c>
      <c r="G3343" s="172">
        <f>YEAR(A3343)</f>
        <v/>
      </c>
      <c r="H3343" s="214">
        <f>MONTH(A3343)</f>
        <v/>
      </c>
      <c r="I3343" s="179">
        <f>INDEX(mês[],Consolidado!H3343,2)</f>
        <v/>
      </c>
      <c r="J3343" s="179" t="inlineStr">
        <is>
          <t>CEF</t>
        </is>
      </c>
      <c r="K3343" s="179" t="inlineStr">
        <is>
          <t>A IDEAL</t>
        </is>
      </c>
    </row>
    <row r="3344" hidden="1" s="180">
      <c r="A3344" s="17" t="n">
        <v>45783</v>
      </c>
      <c r="B3344" s="179" t="inlineStr">
        <is>
          <t>TRANSFERÊNCIA ENTRE BANCOS CEF X SAFRA-Transferência entre Bancos (100,00%);</t>
        </is>
      </c>
      <c r="C3344" s="8" t="n"/>
      <c r="D3344" s="8" t="n">
        <v>8660.629999999999</v>
      </c>
      <c r="E3344" s="8" t="n">
        <v>265747.55</v>
      </c>
      <c r="F3344" s="213" t="inlineStr">
        <is>
          <t>Transferência Emitida</t>
        </is>
      </c>
      <c r="G3344" s="172">
        <f>YEAR(A3344)</f>
        <v/>
      </c>
      <c r="H3344" s="214">
        <f>MONTH(A3344)</f>
        <v/>
      </c>
      <c r="I3344" s="179">
        <f>INDEX(mês[],Consolidado!H3344,2)</f>
        <v/>
      </c>
      <c r="J3344" s="179" t="inlineStr">
        <is>
          <t>CEF</t>
        </is>
      </c>
      <c r="K3344" s="179" t="inlineStr">
        <is>
          <t>A IDEAL</t>
        </is>
      </c>
    </row>
    <row r="3345" hidden="1" s="180">
      <c r="A3345" s="17" t="n">
        <v>45783</v>
      </c>
      <c r="B3345" s="179" t="inlineStr">
        <is>
          <t>EMPRESTIMO BANCO CAIXA / PEGO PARA PAGAR MERCANTIL-PAGAMENTOS EMPRESTIMOS (100,00%);</t>
        </is>
      </c>
      <c r="C3345" s="8" t="n"/>
      <c r="D3345" s="8" t="n">
        <v>19996.81</v>
      </c>
      <c r="E3345" s="8" t="n">
        <v>245750.74</v>
      </c>
      <c r="F3345" s="213" t="inlineStr">
        <is>
          <t>Pagamento de Empréstimos Bancários</t>
        </is>
      </c>
      <c r="G3345" s="172">
        <f>YEAR(A3345)</f>
        <v/>
      </c>
      <c r="H3345" s="214">
        <f>MONTH(A3345)</f>
        <v/>
      </c>
      <c r="I3345" s="179">
        <f>INDEX(mês[],Consolidado!H3345,2)</f>
        <v/>
      </c>
      <c r="J3345" s="179" t="inlineStr">
        <is>
          <t>CEF</t>
        </is>
      </c>
      <c r="K3345" s="179" t="inlineStr">
        <is>
          <t>A IDEAL</t>
        </is>
      </c>
    </row>
    <row r="3346" hidden="1" s="180">
      <c r="A3346" s="17" t="n">
        <v>45784</v>
      </c>
      <c r="B3346" s="179" t="inlineStr">
        <is>
          <t>TRANSFERÊNCIA ENTRE BANCOS ITAÚ ANDAIMES X CEF-Transferência entre Bancos (100,00%);</t>
        </is>
      </c>
      <c r="C3346" s="8" t="n">
        <v>115161.15</v>
      </c>
      <c r="E3346" s="8" t="n">
        <v>360911.89</v>
      </c>
      <c r="F3346" s="213" t="inlineStr">
        <is>
          <t>Transferência Recebida</t>
        </is>
      </c>
      <c r="G3346" s="172">
        <f>YEAR(A3346)</f>
        <v/>
      </c>
      <c r="H3346" s="214">
        <f>MONTH(A3346)</f>
        <v/>
      </c>
      <c r="I3346" s="179">
        <f>INDEX(mês[],Consolidado!H3346,2)</f>
        <v/>
      </c>
      <c r="J3346" s="179" t="inlineStr">
        <is>
          <t>CEF</t>
        </is>
      </c>
      <c r="K3346" s="179" t="inlineStr">
        <is>
          <t>A IDEAL</t>
        </is>
      </c>
    </row>
    <row r="3347" hidden="1" s="180">
      <c r="A3347" s="17" t="n">
        <v>45784</v>
      </c>
      <c r="B3347" s="179" t="inlineStr">
        <is>
          <t>FOLHA PGTO REF. MÊS 04/2025-SALARIO (100,00%);</t>
        </is>
      </c>
      <c r="C3347" s="8" t="n"/>
      <c r="D3347" s="8" t="n">
        <v>360911.62</v>
      </c>
      <c r="E3347" s="8" t="n">
        <v>0.2700000000186265</v>
      </c>
      <c r="F3347" s="213" t="inlineStr">
        <is>
          <t>SALARIO</t>
        </is>
      </c>
      <c r="G3347" s="172">
        <f>YEAR(A3347)</f>
        <v/>
      </c>
      <c r="H3347" s="214">
        <f>MONTH(A3347)</f>
        <v/>
      </c>
      <c r="I3347" s="179">
        <f>INDEX(mês[],Consolidado!H3347,2)</f>
        <v/>
      </c>
      <c r="J3347" s="179" t="inlineStr">
        <is>
          <t>CEF</t>
        </is>
      </c>
      <c r="K3347" s="179" t="inlineStr">
        <is>
          <t>A IDEAL</t>
        </is>
      </c>
    </row>
    <row r="3348" hidden="1" s="180">
      <c r="A3348" s="17" t="n">
        <v>45786</v>
      </c>
      <c r="B3348" s="179" t="inlineStr">
        <is>
          <t>DEB TARIFA-TARIFAS BANCARIAS (100,00%);</t>
        </is>
      </c>
      <c r="C3348" s="8" t="n"/>
      <c r="D3348" s="8" t="n">
        <v>191.8</v>
      </c>
      <c r="E3348" s="8" t="n">
        <v>-191.5299999999814</v>
      </c>
      <c r="F3348" s="213" t="inlineStr">
        <is>
          <t>TARIFAS BANCARIAS</t>
        </is>
      </c>
      <c r="G3348" s="172">
        <f>YEAR(A3348)</f>
        <v/>
      </c>
      <c r="H3348" s="214">
        <f>MONTH(A3348)</f>
        <v/>
      </c>
      <c r="I3348" s="179">
        <f>INDEX(mês[],Consolidado!H3348,2)</f>
        <v/>
      </c>
      <c r="J3348" s="179" t="inlineStr">
        <is>
          <t>CEF</t>
        </is>
      </c>
      <c r="K3348" s="179" t="inlineStr">
        <is>
          <t>A IDEAL</t>
        </is>
      </c>
    </row>
    <row r="3349" hidden="1" s="180">
      <c r="A3349" s="17" t="n">
        <v>45789</v>
      </c>
      <c r="B3349" s="179" t="inlineStr">
        <is>
          <t>IMOBILIARIO LOTE PARQUE OESTE-FINANCIAMENTO (100,00%);</t>
        </is>
      </c>
      <c r="C3349" s="8" t="n"/>
      <c r="D3349" s="8" t="n">
        <v>4302.43</v>
      </c>
      <c r="E3349" s="8" t="n">
        <v>-4493.959999999982</v>
      </c>
      <c r="F3349" s="213" t="inlineStr">
        <is>
          <t>Financiamentos</t>
        </is>
      </c>
      <c r="G3349" s="172">
        <f>YEAR(A3349)</f>
        <v/>
      </c>
      <c r="H3349" s="214">
        <f>MONTH(A3349)</f>
        <v/>
      </c>
      <c r="I3349" s="179">
        <f>INDEX(mês[],Consolidado!H3349,2)</f>
        <v/>
      </c>
      <c r="J3349" s="179" t="inlineStr">
        <is>
          <t>CEF</t>
        </is>
      </c>
      <c r="K3349" s="179" t="inlineStr">
        <is>
          <t>A IDEAL</t>
        </is>
      </c>
    </row>
    <row r="3350" hidden="1" s="180">
      <c r="A3350" s="17" t="n">
        <v>45789</v>
      </c>
      <c r="B3350" s="179" t="inlineStr">
        <is>
          <t>TAG CAIXA REF. MÊS 04/2025-PEDAGIOS  (100,00%);</t>
        </is>
      </c>
      <c r="C3350" s="8" t="n"/>
      <c r="D3350" s="8" t="n">
        <v>183.84</v>
      </c>
      <c r="E3350" s="8" t="n">
        <v>-4677.799999999982</v>
      </c>
      <c r="F3350" s="213" t="inlineStr">
        <is>
          <t xml:space="preserve">PEDAGIOS </t>
        </is>
      </c>
      <c r="G3350" s="172">
        <f>YEAR(A3350)</f>
        <v/>
      </c>
      <c r="H3350" s="214">
        <f>MONTH(A3350)</f>
        <v/>
      </c>
      <c r="I3350" s="179">
        <f>INDEX(mês[],Consolidado!H3350,2)</f>
        <v/>
      </c>
      <c r="J3350" s="179" t="inlineStr">
        <is>
          <t>CEF</t>
        </is>
      </c>
      <c r="K3350" s="179" t="inlineStr">
        <is>
          <t>A IDEAL</t>
        </is>
      </c>
    </row>
    <row r="3351" hidden="1" s="180">
      <c r="A3351" s="17" t="n">
        <v>45789</v>
      </c>
      <c r="B3351" s="179" t="inlineStr">
        <is>
          <t>DEB T CESTA -TARIFAS BANCARIAS (100,00%);</t>
        </is>
      </c>
      <c r="C3351" s="8" t="n"/>
      <c r="D3351" s="8" t="n">
        <v>189</v>
      </c>
      <c r="E3351" s="8" t="n">
        <v>-4866.799999999982</v>
      </c>
      <c r="F3351" s="213" t="inlineStr">
        <is>
          <t>TARIFAS BANCARIAS</t>
        </is>
      </c>
      <c r="G3351" s="172">
        <f>YEAR(A3351)</f>
        <v/>
      </c>
      <c r="H3351" s="214">
        <f>MONTH(A3351)</f>
        <v/>
      </c>
      <c r="I3351" s="179">
        <f>INDEX(mês[],Consolidado!H3351,2)</f>
        <v/>
      </c>
      <c r="J3351" s="179" t="inlineStr">
        <is>
          <t>CEF</t>
        </is>
      </c>
      <c r="K3351" s="179" t="inlineStr">
        <is>
          <t>A IDEAL</t>
        </is>
      </c>
    </row>
    <row r="3352" hidden="1" s="180">
      <c r="A3352" s="17" t="n">
        <v>45790</v>
      </c>
      <c r="B3352" s="179" t="inlineStr">
        <is>
          <t>GUIA PROCESSO PAULO GOMES FARIAS-GUIAS TRABALHISTAS E PROCESSO (100,00%);</t>
        </is>
      </c>
      <c r="C3352" s="8" t="n"/>
      <c r="D3352" s="8" t="n">
        <v>144.93</v>
      </c>
      <c r="E3352" s="8" t="n">
        <v>-5011.729999999982</v>
      </c>
      <c r="F3352" s="213" t="inlineStr">
        <is>
          <t>Processos Trabalhistas</t>
        </is>
      </c>
      <c r="G3352" s="172">
        <f>YEAR(A3352)</f>
        <v/>
      </c>
      <c r="H3352" s="214">
        <f>MONTH(A3352)</f>
        <v/>
      </c>
      <c r="I3352" s="179">
        <f>INDEX(mês[],Consolidado!H3352,2)</f>
        <v/>
      </c>
      <c r="J3352" s="179" t="inlineStr">
        <is>
          <t>CEF</t>
        </is>
      </c>
      <c r="K3352" s="179" t="inlineStr">
        <is>
          <t>A IDEAL</t>
        </is>
      </c>
    </row>
    <row r="3353" hidden="1" s="180">
      <c r="A3353" s="17" t="n">
        <v>45792</v>
      </c>
      <c r="B3353" s="179" t="inlineStr">
        <is>
          <t>BM 13 ROTINA-Recebimento de Clientes (100,00%);</t>
        </is>
      </c>
      <c r="C3353" s="8" t="n">
        <v>224728.88</v>
      </c>
      <c r="E3353" s="8" t="n">
        <v>219717.15</v>
      </c>
      <c r="F3353" s="213" t="inlineStr">
        <is>
          <t>Recebimento de Clientes</t>
        </is>
      </c>
      <c r="G3353" s="172">
        <f>YEAR(A3353)</f>
        <v/>
      </c>
      <c r="H3353" s="214">
        <f>MONTH(A3353)</f>
        <v/>
      </c>
      <c r="I3353" s="179">
        <f>INDEX(mês[],Consolidado!H3353,2)</f>
        <v/>
      </c>
      <c r="J3353" s="179" t="inlineStr">
        <is>
          <t>CEF</t>
        </is>
      </c>
      <c r="K3353" s="179" t="inlineStr">
        <is>
          <t>A IDEAL</t>
        </is>
      </c>
    </row>
    <row r="3354" hidden="1" s="180">
      <c r="A3354" s="17" t="n">
        <v>45792</v>
      </c>
      <c r="B3354" s="179" t="inlineStr">
        <is>
          <t>TRANSFERÊNCIA ENTRE BANCOS CEF X SAFRA-Transferência entre Bancos (100,00%);</t>
        </is>
      </c>
      <c r="C3354" s="8" t="n"/>
      <c r="D3354" s="8" t="n">
        <v>98373.85000000001</v>
      </c>
      <c r="E3354" s="8" t="n">
        <v>121343.3</v>
      </c>
      <c r="F3354" s="213" t="inlineStr">
        <is>
          <t>Transferência Emitida</t>
        </is>
      </c>
      <c r="G3354" s="172">
        <f>YEAR(A3354)</f>
        <v/>
      </c>
      <c r="H3354" s="214">
        <f>MONTH(A3354)</f>
        <v/>
      </c>
      <c r="I3354" s="179">
        <f>INDEX(mês[],Consolidado!H3354,2)</f>
        <v/>
      </c>
      <c r="J3354" s="179" t="inlineStr">
        <is>
          <t>CEF</t>
        </is>
      </c>
      <c r="K3354" s="179" t="inlineStr">
        <is>
          <t>A IDEAL</t>
        </is>
      </c>
    </row>
    <row r="3355" hidden="1" s="180">
      <c r="A3355" s="17" t="n">
        <v>45792</v>
      </c>
      <c r="B3355" s="179" t="inlineStr">
        <is>
          <t>TRANSFERÊNCIA ENTRA BANCOS CEF X ITAÚ-Transferência entre Bancos (100,00%);</t>
        </is>
      </c>
      <c r="C3355" s="8" t="n"/>
      <c r="D3355" s="8" t="n">
        <v>101343.3</v>
      </c>
      <c r="E3355" s="8" t="n">
        <v>20000.00000000001</v>
      </c>
      <c r="F3355" s="213" t="inlineStr">
        <is>
          <t>Transferência Emitida</t>
        </is>
      </c>
      <c r="G3355" s="172">
        <f>YEAR(A3355)</f>
        <v/>
      </c>
      <c r="H3355" s="214">
        <f>MONTH(A3355)</f>
        <v/>
      </c>
      <c r="I3355" s="179">
        <f>INDEX(mês[],Consolidado!H3355,2)</f>
        <v/>
      </c>
      <c r="J3355" s="179" t="inlineStr">
        <is>
          <t>CEF</t>
        </is>
      </c>
      <c r="K3355" s="179" t="inlineStr">
        <is>
          <t>A IDEAL</t>
        </is>
      </c>
    </row>
    <row r="3356" hidden="1" s="180">
      <c r="A3356" s="17" t="n">
        <v>45796</v>
      </c>
      <c r="B3356" s="179" t="inlineStr">
        <is>
          <t>EMPRESTIMO BANCO CAIXA / CAPITAL DE GIRO R$ 300.000,00-PAGAMENTOS EMPRESTIMOS (100,00%);</t>
        </is>
      </c>
      <c r="C3356" s="8" t="n"/>
      <c r="D3356" s="8" t="n">
        <v>15804.58</v>
      </c>
      <c r="E3356" s="8" t="n">
        <v>4195.420000000015</v>
      </c>
      <c r="F3356" s="213" t="inlineStr">
        <is>
          <t>Pagamento de Empréstimos Bancários</t>
        </is>
      </c>
      <c r="G3356" s="172">
        <f>YEAR(A3356)</f>
        <v/>
      </c>
      <c r="H3356" s="214">
        <f>MONTH(A3356)</f>
        <v/>
      </c>
      <c r="I3356" s="179">
        <f>INDEX(mês[],Consolidado!H3356,2)</f>
        <v/>
      </c>
      <c r="J3356" s="179" t="inlineStr">
        <is>
          <t>CEF</t>
        </is>
      </c>
      <c r="K3356" s="179" t="inlineStr">
        <is>
          <t>A IDEAL</t>
        </is>
      </c>
    </row>
    <row r="3357" hidden="1" s="180">
      <c r="A3357" s="17" t="n">
        <v>45806</v>
      </c>
      <c r="B3357" s="179" t="inlineStr">
        <is>
          <t>TRANSFERÊNCIA ENTRE BANCOS ITAÚ X CEF-Transferência entre Bancos (100,00%);</t>
        </is>
      </c>
      <c r="C3357" s="8" t="n">
        <v>6000</v>
      </c>
      <c r="E3357" s="8" t="n">
        <v>10195.42000000001</v>
      </c>
      <c r="F3357" s="213" t="inlineStr">
        <is>
          <t>Transferência Recebida</t>
        </is>
      </c>
      <c r="G3357" s="172">
        <f>YEAR(A3357)</f>
        <v/>
      </c>
      <c r="H3357" s="214">
        <f>MONTH(A3357)</f>
        <v/>
      </c>
      <c r="I3357" s="179">
        <f>INDEX(mês[],Consolidado!H3357,2)</f>
        <v/>
      </c>
      <c r="J3357" s="179" t="inlineStr">
        <is>
          <t>CEF</t>
        </is>
      </c>
      <c r="K3357" s="179" t="inlineStr">
        <is>
          <t>A IDEAL</t>
        </is>
      </c>
    </row>
    <row r="3358" hidden="1" s="180">
      <c r="A3358" s="17" t="n">
        <v>45807</v>
      </c>
      <c r="B3358" s="179" t="inlineStr">
        <is>
          <t>TRANSFERÊNCIA ENTRE BANCOS ITAÚ X CEF-Transferência entre Bancos (100,00%);</t>
        </is>
      </c>
      <c r="C3358" s="8" t="n">
        <v>1000</v>
      </c>
      <c r="E3358" s="8" t="n">
        <v>11195.42000000001</v>
      </c>
      <c r="F3358" s="213" t="inlineStr">
        <is>
          <t>Transferência Recebida</t>
        </is>
      </c>
      <c r="G3358" s="172">
        <f>YEAR(A3358)</f>
        <v/>
      </c>
      <c r="H3358" s="214">
        <f>MONTH(A3358)</f>
        <v/>
      </c>
      <c r="I3358" s="179">
        <f>INDEX(mês[],Consolidado!H3358,2)</f>
        <v/>
      </c>
      <c r="J3358" s="179" t="inlineStr">
        <is>
          <t>CEF</t>
        </is>
      </c>
      <c r="K3358" s="179" t="inlineStr">
        <is>
          <t>A IDEAL</t>
        </is>
      </c>
    </row>
    <row r="3359" hidden="1" s="180">
      <c r="A3359" s="17" t="n">
        <v>45807</v>
      </c>
      <c r="B3359" s="179" t="inlineStr">
        <is>
          <t>IMPOSTOS DEBITADOS EM CONTA CAIXA ECONOMICA-PARCELAMENTO (100,00%);</t>
        </is>
      </c>
      <c r="C3359" s="8" t="n"/>
      <c r="D3359" s="8" t="n">
        <v>20537.06</v>
      </c>
      <c r="E3359" s="8" t="n">
        <v>-9341.639999999987</v>
      </c>
      <c r="F3359" s="213" t="inlineStr">
        <is>
          <t xml:space="preserve">Parcelamento de Impostos Exercicio Anterior </t>
        </is>
      </c>
      <c r="G3359" s="172">
        <f>YEAR(A3359)</f>
        <v/>
      </c>
      <c r="H3359" s="214">
        <f>MONTH(A3359)</f>
        <v/>
      </c>
      <c r="I3359" s="179">
        <f>INDEX(mês[],Consolidado!H3359,2)</f>
        <v/>
      </c>
      <c r="J3359" s="179" t="inlineStr">
        <is>
          <t>CEF</t>
        </is>
      </c>
      <c r="K3359" s="179" t="inlineStr">
        <is>
          <t>A IDEAL</t>
        </is>
      </c>
    </row>
    <row r="3360" hidden="1" s="180">
      <c r="A3360" s="17" t="n">
        <v>45807</v>
      </c>
      <c r="B3360" s="179" t="inlineStr">
        <is>
          <t xml:space="preserve">saldo final </t>
        </is>
      </c>
      <c r="C3360" s="8" t="n"/>
      <c r="D3360" s="8" t="n">
        <v>-9341.639999999999</v>
      </c>
      <c r="E3360" s="8" t="n">
        <v>0</v>
      </c>
      <c r="F3360" s="213" t="inlineStr">
        <is>
          <t>Saldo Final CEF</t>
        </is>
      </c>
      <c r="G3360" s="172">
        <f>YEAR(A3360)</f>
        <v/>
      </c>
      <c r="H3360" s="214">
        <f>MONTH(A3360)</f>
        <v/>
      </c>
      <c r="I3360" s="179">
        <f>INDEX(mês[],Consolidado!H3360,2)</f>
        <v/>
      </c>
      <c r="J3360" s="179" t="inlineStr">
        <is>
          <t>CEF</t>
        </is>
      </c>
      <c r="K3360" s="179" t="inlineStr">
        <is>
          <t>A IDEAL</t>
        </is>
      </c>
    </row>
    <row r="3361" hidden="1" s="180">
      <c r="A3361" s="17" t="n">
        <v>45778</v>
      </c>
      <c r="B3361" s="179" t="inlineStr">
        <is>
          <t xml:space="preserve">saldo </t>
        </is>
      </c>
      <c r="C3361" s="8" t="n"/>
      <c r="E3361" s="8" t="n">
        <v>16674.07</v>
      </c>
      <c r="F3361" s="213" t="inlineStr">
        <is>
          <t>Saldo Inicial Safra</t>
        </is>
      </c>
      <c r="G3361" s="172">
        <f>YEAR(A3361)</f>
        <v/>
      </c>
      <c r="H3361" s="214">
        <f>MONTH(A3361)</f>
        <v/>
      </c>
      <c r="I3361" s="179">
        <f>INDEX(mês[],Consolidado!H3361,2)</f>
        <v/>
      </c>
      <c r="J3361" s="179" t="inlineStr">
        <is>
          <t>SAFRA</t>
        </is>
      </c>
      <c r="K3361" s="179" t="inlineStr">
        <is>
          <t>A IDEAL</t>
        </is>
      </c>
    </row>
    <row r="3362" hidden="1" s="180">
      <c r="A3362" s="17" t="n">
        <v>45778</v>
      </c>
      <c r="B3362" s="179" t="inlineStr">
        <is>
          <t>TRANSFERÊNCIA ENTRE BANCOS SAFRA X ITAÚ-Transferência entre Bancos (100,00%);</t>
        </is>
      </c>
      <c r="C3362" s="8" t="n"/>
      <c r="D3362" s="8" t="n">
        <v>6674.07</v>
      </c>
      <c r="E3362" s="8" t="n">
        <v>10000</v>
      </c>
      <c r="F3362" s="213" t="inlineStr">
        <is>
          <t>Transferência Emitida</t>
        </is>
      </c>
      <c r="G3362" s="172">
        <f>YEAR(A3362)</f>
        <v/>
      </c>
      <c r="H3362" s="214">
        <f>MONTH(A3362)</f>
        <v/>
      </c>
      <c r="I3362" s="179">
        <f>INDEX(mês[],Consolidado!H3362,2)</f>
        <v/>
      </c>
      <c r="J3362" s="179" t="inlineStr">
        <is>
          <t>SAFRA</t>
        </is>
      </c>
      <c r="K3362" s="179" t="inlineStr">
        <is>
          <t>A IDEAL</t>
        </is>
      </c>
    </row>
    <row r="3363" hidden="1" s="180">
      <c r="A3363" s="17" t="n">
        <v>45782</v>
      </c>
      <c r="B3363" s="179" t="inlineStr">
        <is>
          <t>TRANSFERÊNCIA ENTRE BANCOS CEF X SAFRA-Transferência entre Bancos (100,00%);</t>
        </is>
      </c>
      <c r="C3363" s="8" t="n">
        <v>46855.68</v>
      </c>
      <c r="E3363" s="8" t="n">
        <v>56855.68</v>
      </c>
      <c r="F3363" s="213" t="inlineStr">
        <is>
          <t>Transferência Recebida</t>
        </is>
      </c>
      <c r="G3363" s="172">
        <f>YEAR(A3363)</f>
        <v/>
      </c>
      <c r="H3363" s="214">
        <f>MONTH(A3363)</f>
        <v/>
      </c>
      <c r="I3363" s="179">
        <f>INDEX(mês[],Consolidado!H3363,2)</f>
        <v/>
      </c>
      <c r="J3363" s="179" t="inlineStr">
        <is>
          <t>SAFRA</t>
        </is>
      </c>
      <c r="K3363" s="179" t="inlineStr">
        <is>
          <t>A IDEAL</t>
        </is>
      </c>
    </row>
    <row r="3364" hidden="1" s="180">
      <c r="A3364" s="17" t="n">
        <v>45782</v>
      </c>
      <c r="B3364" s="179" t="inlineStr">
        <is>
          <t>TRANSFERÊNCIA ENTE BANCOS ITAÚ X SAFRA-Transferência entre Bancos (100,00%);</t>
        </is>
      </c>
      <c r="C3364" s="8" t="n">
        <v>7088.18</v>
      </c>
      <c r="E3364" s="8" t="n">
        <v>63943.86</v>
      </c>
      <c r="F3364" s="213" t="inlineStr">
        <is>
          <t>Transferência Recebida</t>
        </is>
      </c>
      <c r="G3364" s="172">
        <f>YEAR(A3364)</f>
        <v/>
      </c>
      <c r="H3364" s="214">
        <f>MONTH(A3364)</f>
        <v/>
      </c>
      <c r="I3364" s="179">
        <f>INDEX(mês[],Consolidado!H3364,2)</f>
        <v/>
      </c>
      <c r="J3364" s="179" t="inlineStr">
        <is>
          <t>SAFRA</t>
        </is>
      </c>
      <c r="K3364" s="179" t="inlineStr">
        <is>
          <t>A IDEAL</t>
        </is>
      </c>
    </row>
    <row r="3365" hidden="1" s="180">
      <c r="A3365" s="17" t="n">
        <v>45782</v>
      </c>
      <c r="B3365" s="179" t="inlineStr">
        <is>
          <t>PACOTE PJ EMPRESA 3-JUROS BANCARIOS  (100,00%);</t>
        </is>
      </c>
      <c r="C3365" s="8" t="n"/>
      <c r="D3365" s="8" t="n">
        <v>389</v>
      </c>
      <c r="E3365" s="8" t="n">
        <v>63554.86</v>
      </c>
      <c r="F3365" s="213" t="inlineStr">
        <is>
          <t>Juros Bancários</t>
        </is>
      </c>
      <c r="G3365" s="172">
        <f>YEAR(A3365)</f>
        <v/>
      </c>
      <c r="H3365" s="214">
        <f>MONTH(A3365)</f>
        <v/>
      </c>
      <c r="I3365" s="179">
        <f>INDEX(mês[],Consolidado!H3365,2)</f>
        <v/>
      </c>
      <c r="J3365" s="179" t="inlineStr">
        <is>
          <t>SAFRA</t>
        </is>
      </c>
      <c r="K3365" s="179" t="inlineStr">
        <is>
          <t>A IDEAL</t>
        </is>
      </c>
    </row>
    <row r="3366" hidden="1" s="180">
      <c r="A3366" s="17" t="n">
        <v>45783</v>
      </c>
      <c r="B3366" s="179" t="inlineStr">
        <is>
          <t>TRANSFERÊNCIA ENTRE BANCOS CEF X SAFRA-Transferência entre Bancos (100,00%);</t>
        </is>
      </c>
      <c r="C3366" s="8" t="n">
        <v>8660.629999999999</v>
      </c>
      <c r="E3366" s="8" t="n">
        <v>72215.49000000001</v>
      </c>
      <c r="F3366" s="213" t="inlineStr">
        <is>
          <t>Transferência Recebida</t>
        </is>
      </c>
      <c r="G3366" s="172">
        <f>YEAR(A3366)</f>
        <v/>
      </c>
      <c r="H3366" s="214">
        <f>MONTH(A3366)</f>
        <v/>
      </c>
      <c r="I3366" s="179">
        <f>INDEX(mês[],Consolidado!H3366,2)</f>
        <v/>
      </c>
      <c r="J3366" s="179" t="inlineStr">
        <is>
          <t>SAFRA</t>
        </is>
      </c>
      <c r="K3366" s="179" t="inlineStr">
        <is>
          <t>A IDEAL</t>
        </is>
      </c>
    </row>
    <row r="3367" hidden="1" s="180">
      <c r="A3367" s="17" t="n">
        <v>45789</v>
      </c>
      <c r="B3367" s="179" t="inlineStr">
        <is>
          <t>TRANSFERÊNCIA ENTRE BANCOS ITAÚ X SAFRA-Transferência entre Bancos (100,00%);</t>
        </is>
      </c>
      <c r="C3367" s="8" t="n">
        <v>5887.77</v>
      </c>
      <c r="E3367" s="8" t="n">
        <v>78103.26000000001</v>
      </c>
      <c r="F3367" s="213" t="inlineStr">
        <is>
          <t>Transferência Recebida</t>
        </is>
      </c>
      <c r="G3367" s="172">
        <f>YEAR(A3367)</f>
        <v/>
      </c>
      <c r="H3367" s="214">
        <f>MONTH(A3367)</f>
        <v/>
      </c>
      <c r="I3367" s="179">
        <f>INDEX(mês[],Consolidado!H3367,2)</f>
        <v/>
      </c>
      <c r="J3367" s="179" t="inlineStr">
        <is>
          <t>SAFRA</t>
        </is>
      </c>
      <c r="K3367" s="179" t="inlineStr">
        <is>
          <t>A IDEAL</t>
        </is>
      </c>
    </row>
    <row r="3368" hidden="1" s="180">
      <c r="A3368" s="17" t="n">
        <v>45791</v>
      </c>
      <c r="B3368" s="179" t="inlineStr">
        <is>
          <t>TRANSFERÊNCIA ENTRE BANCOS SAFRA X ITAÚ-Transferência entre Bancos (100,00%);</t>
        </is>
      </c>
      <c r="C3368" s="8" t="n"/>
      <c r="D3368" s="8" t="n">
        <v>70000</v>
      </c>
      <c r="E3368" s="8" t="n">
        <v>8103.260000000009</v>
      </c>
      <c r="F3368" s="213" t="inlineStr">
        <is>
          <t>Transferência Emitida</t>
        </is>
      </c>
      <c r="G3368" s="172">
        <f>YEAR(A3368)</f>
        <v/>
      </c>
      <c r="H3368" s="214">
        <f>MONTH(A3368)</f>
        <v/>
      </c>
      <c r="I3368" s="179">
        <f>INDEX(mês[],Consolidado!H3368,2)</f>
        <v/>
      </c>
      <c r="J3368" s="179" t="inlineStr">
        <is>
          <t>SAFRA</t>
        </is>
      </c>
      <c r="K3368" s="179" t="inlineStr">
        <is>
          <t>A IDEAL</t>
        </is>
      </c>
    </row>
    <row r="3369" hidden="1" s="180">
      <c r="A3369" s="17" t="n">
        <v>45792</v>
      </c>
      <c r="B3369" s="179" t="inlineStr">
        <is>
          <t>TRANSFERÊNCIA ENTRE BANCOS ITAÚ X SAFRA-Transferência entre Bancos (100,00%);</t>
        </is>
      </c>
      <c r="C3369" s="8" t="n">
        <v>9139</v>
      </c>
      <c r="E3369" s="8" t="n">
        <v>17242.26000000001</v>
      </c>
      <c r="F3369" s="213" t="inlineStr">
        <is>
          <t>Transferência Recebida</t>
        </is>
      </c>
      <c r="G3369" s="172">
        <f>YEAR(A3369)</f>
        <v/>
      </c>
      <c r="H3369" s="214">
        <f>MONTH(A3369)</f>
        <v/>
      </c>
      <c r="I3369" s="179">
        <f>INDEX(mês[],Consolidado!H3369,2)</f>
        <v/>
      </c>
      <c r="J3369" s="179" t="inlineStr">
        <is>
          <t>SAFRA</t>
        </is>
      </c>
      <c r="K3369" s="179" t="inlineStr">
        <is>
          <t>A IDEAL</t>
        </is>
      </c>
    </row>
    <row r="3370" hidden="1" s="180">
      <c r="A3370" s="17" t="n">
        <v>45792</v>
      </c>
      <c r="B3370" s="179" t="inlineStr">
        <is>
          <t>TRANSFERÊNCIA ENTRE BANCOS CEF X SAFRA-Transferência entre Bancos (100,00%);</t>
        </is>
      </c>
      <c r="C3370" s="8" t="n">
        <v>98373.85000000001</v>
      </c>
      <c r="E3370" s="8" t="n">
        <v>115616.11</v>
      </c>
      <c r="F3370" s="213" t="inlineStr">
        <is>
          <t>Transferência Recebida</t>
        </is>
      </c>
      <c r="G3370" s="172">
        <f>YEAR(A3370)</f>
        <v/>
      </c>
      <c r="H3370" s="214">
        <f>MONTH(A3370)</f>
        <v/>
      </c>
      <c r="I3370" s="179">
        <f>INDEX(mês[],Consolidado!H3370,2)</f>
        <v/>
      </c>
      <c r="J3370" s="179" t="inlineStr">
        <is>
          <t>SAFRA</t>
        </is>
      </c>
      <c r="K3370" s="179" t="inlineStr">
        <is>
          <t>A IDEAL</t>
        </is>
      </c>
    </row>
    <row r="3371" hidden="1" s="180">
      <c r="A3371" s="17" t="n">
        <v>45797</v>
      </c>
      <c r="B3371" s="179" t="inlineStr">
        <is>
          <t>TRANSFERÊNCIA ENTRE BANCOS SAFRA X ITAÚ-Transferência entre Bancos (100,00%);</t>
        </is>
      </c>
      <c r="C3371" s="8" t="n"/>
      <c r="D3371" s="8" t="n">
        <v>70000</v>
      </c>
      <c r="E3371" s="8" t="n">
        <v>45616.11000000002</v>
      </c>
      <c r="F3371" s="213" t="inlineStr">
        <is>
          <t>Transferência Emitida</t>
        </is>
      </c>
      <c r="G3371" s="172">
        <f>YEAR(A3371)</f>
        <v/>
      </c>
      <c r="H3371" s="214">
        <f>MONTH(A3371)</f>
        <v/>
      </c>
      <c r="I3371" s="179">
        <f>INDEX(mês[],Consolidado!H3371,2)</f>
        <v/>
      </c>
      <c r="J3371" s="179" t="inlineStr">
        <is>
          <t>SAFRA</t>
        </is>
      </c>
      <c r="K3371" s="179" t="inlineStr">
        <is>
          <t>A IDEAL</t>
        </is>
      </c>
    </row>
    <row r="3372" hidden="1" s="180">
      <c r="A3372" s="17" t="n">
        <v>45798</v>
      </c>
      <c r="B3372" s="179" t="inlineStr">
        <is>
          <t>TRANSFERÊNCIA ENTRE BANCOS SAFRA X ITAÚ-Transferência entre Bancos (100,00%);</t>
        </is>
      </c>
      <c r="C3372" s="8" t="n"/>
      <c r="D3372" s="8" t="n">
        <v>45000</v>
      </c>
      <c r="E3372" s="8" t="n">
        <v>616.1100000000151</v>
      </c>
      <c r="F3372" s="213" t="inlineStr">
        <is>
          <t>Transferência Emitida</t>
        </is>
      </c>
      <c r="G3372" s="172">
        <f>YEAR(A3372)</f>
        <v/>
      </c>
      <c r="H3372" s="214">
        <f>MONTH(A3372)</f>
        <v/>
      </c>
      <c r="I3372" s="179">
        <f>INDEX(mês[],Consolidado!H3372,2)</f>
        <v/>
      </c>
      <c r="J3372" s="179" t="inlineStr">
        <is>
          <t>SAFRA</t>
        </is>
      </c>
      <c r="K3372" s="179" t="inlineStr">
        <is>
          <t>A IDEAL</t>
        </is>
      </c>
    </row>
    <row r="3373" hidden="1" s="180">
      <c r="A3373" s="17" t="n">
        <v>45803</v>
      </c>
      <c r="B3373" s="179" t="inlineStr">
        <is>
          <t>TRANSFERÊNCIA ENTRE BANCOS ITAÚ X SAFRA-Transferência entre Bancos (100,00%);</t>
        </is>
      </c>
      <c r="C3373" s="8" t="n">
        <v>6546.79</v>
      </c>
      <c r="E3373" s="8" t="n">
        <v>7162.900000000015</v>
      </c>
      <c r="F3373" s="213" t="inlineStr">
        <is>
          <t>Transferência Recebida</t>
        </is>
      </c>
      <c r="G3373" s="172">
        <f>YEAR(A3373)</f>
        <v/>
      </c>
      <c r="H3373" s="214">
        <f>MONTH(A3373)</f>
        <v/>
      </c>
      <c r="I3373" s="179">
        <f>INDEX(mês[],Consolidado!H3373,2)</f>
        <v/>
      </c>
      <c r="J3373" s="179" t="inlineStr">
        <is>
          <t>SAFRA</t>
        </is>
      </c>
      <c r="K3373" s="179" t="inlineStr">
        <is>
          <t>A IDEAL</t>
        </is>
      </c>
    </row>
    <row r="3374" hidden="1" s="180">
      <c r="A3374" s="17" t="n">
        <v>45803</v>
      </c>
      <c r="B3374" s="179" t="inlineStr">
        <is>
          <t>TRANSFERÊNCIA ENTRE BANCOS ITAÚ X SAFRA-Transferência entre Bancos (100,00%);</t>
        </is>
      </c>
      <c r="C3374" s="8" t="n">
        <v>20947.21</v>
      </c>
      <c r="E3374" s="8" t="n">
        <v>28110.11000000002</v>
      </c>
      <c r="F3374" s="213" t="inlineStr">
        <is>
          <t>Transferência Recebida</t>
        </is>
      </c>
      <c r="G3374" s="172">
        <f>YEAR(A3374)</f>
        <v/>
      </c>
      <c r="H3374" s="214">
        <f>MONTH(A3374)</f>
        <v/>
      </c>
      <c r="I3374" s="179">
        <f>INDEX(mês[],Consolidado!H3374,2)</f>
        <v/>
      </c>
      <c r="J3374" s="179" t="inlineStr">
        <is>
          <t>SAFRA</t>
        </is>
      </c>
      <c r="K3374" s="179" t="inlineStr">
        <is>
          <t>A IDEAL</t>
        </is>
      </c>
    </row>
    <row r="3375" hidden="1" s="180">
      <c r="A3375" s="17" t="n">
        <v>45803</v>
      </c>
      <c r="B3375" s="179" t="inlineStr">
        <is>
          <t>TRANSFERÊNCIA ENTRE BANCOS ITAÚ X SAFRA-Transferência entre Bancos (100,00%);</t>
        </is>
      </c>
      <c r="C3375" s="8" t="n">
        <v>40000</v>
      </c>
      <c r="E3375" s="8" t="n">
        <v>68110.11000000002</v>
      </c>
      <c r="F3375" s="213" t="inlineStr">
        <is>
          <t>Transferência Recebida</t>
        </is>
      </c>
      <c r="G3375" s="172">
        <f>YEAR(A3375)</f>
        <v/>
      </c>
      <c r="H3375" s="214">
        <f>MONTH(A3375)</f>
        <v/>
      </c>
      <c r="I3375" s="179">
        <f>INDEX(mês[],Consolidado!H3375,2)</f>
        <v/>
      </c>
      <c r="J3375" s="179" t="inlineStr">
        <is>
          <t>SAFRA</t>
        </is>
      </c>
      <c r="K3375" s="179" t="inlineStr">
        <is>
          <t>A IDEAL</t>
        </is>
      </c>
    </row>
    <row r="3376" hidden="1" s="180">
      <c r="A3376" s="17" t="n">
        <v>45805</v>
      </c>
      <c r="B3376" s="179" t="inlineStr">
        <is>
          <t>TRANSFERÊNCIA ENTRE BANCOS ITAÚ X SAFRA-Transferência entre Bancos (100,00%);</t>
        </is>
      </c>
      <c r="C3376" s="8" t="n">
        <v>72074.53</v>
      </c>
      <c r="E3376" s="8" t="n">
        <v>140184.64</v>
      </c>
      <c r="F3376" s="213" t="inlineStr">
        <is>
          <t>Transferência Recebida</t>
        </is>
      </c>
      <c r="G3376" s="172">
        <f>YEAR(A3376)</f>
        <v/>
      </c>
      <c r="H3376" s="214">
        <f>MONTH(A3376)</f>
        <v/>
      </c>
      <c r="I3376" s="179">
        <f>INDEX(mês[],Consolidado!H3376,2)</f>
        <v/>
      </c>
      <c r="J3376" s="179" t="inlineStr">
        <is>
          <t>SAFRA</t>
        </is>
      </c>
      <c r="K3376" s="179" t="inlineStr">
        <is>
          <t>A IDEAL</t>
        </is>
      </c>
    </row>
    <row r="3377" hidden="1" s="180">
      <c r="A3377" s="17" t="n">
        <v>45806</v>
      </c>
      <c r="B3377" s="179" t="inlineStr">
        <is>
          <t>TRANSFERÊNCIA ENTRE BANCOS ITAÚ X SAFRA-Transferência entre Bancos (100,00%);</t>
        </is>
      </c>
      <c r="C3377" s="8" t="n">
        <v>30243.55</v>
      </c>
      <c r="E3377" s="8" t="n">
        <v>170428.19</v>
      </c>
      <c r="F3377" s="213" t="inlineStr">
        <is>
          <t>Transferência Recebida</t>
        </is>
      </c>
      <c r="G3377" s="172">
        <f>YEAR(A3377)</f>
        <v/>
      </c>
      <c r="H3377" s="214">
        <f>MONTH(A3377)</f>
        <v/>
      </c>
      <c r="I3377" s="179">
        <f>INDEX(mês[],Consolidado!H3377,2)</f>
        <v/>
      </c>
      <c r="J3377" s="179" t="inlineStr">
        <is>
          <t>SAFRA</t>
        </is>
      </c>
      <c r="K3377" s="179" t="inlineStr">
        <is>
          <t>A IDEAL</t>
        </is>
      </c>
    </row>
    <row r="3378" hidden="1" s="180">
      <c r="A3378" s="17" t="n">
        <v>45806</v>
      </c>
      <c r="B3378" s="179" t="inlineStr">
        <is>
          <t>TRANSFERÊNCIA ENTRE BANCOS ITAÚ X SAFRA-Transferência entre Bancos (100,00%);</t>
        </is>
      </c>
      <c r="C3378" s="8" t="n">
        <v>3626.14</v>
      </c>
      <c r="E3378" s="8" t="n">
        <v>174054.33</v>
      </c>
      <c r="F3378" s="213" t="inlineStr">
        <is>
          <t>Transferência Recebida</t>
        </is>
      </c>
      <c r="G3378" s="172">
        <f>YEAR(A3378)</f>
        <v/>
      </c>
      <c r="H3378" s="214">
        <f>MONTH(A3378)</f>
        <v/>
      </c>
      <c r="I3378" s="179">
        <f>INDEX(mês[],Consolidado!H3378,2)</f>
        <v/>
      </c>
      <c r="J3378" s="179" t="inlineStr">
        <is>
          <t>SAFRA</t>
        </is>
      </c>
      <c r="K3378" s="179" t="inlineStr">
        <is>
          <t>A IDEAL</t>
        </is>
      </c>
    </row>
    <row r="3379" hidden="1" s="180">
      <c r="A3379" s="17" t="n">
        <v>45807</v>
      </c>
      <c r="B3379" s="179" t="inlineStr">
        <is>
          <t>TRANSFERÊNCIA ENTRE BANCOS SAFRA X ITAÚ-Transferência entre Bancos (100,00%);</t>
        </is>
      </c>
      <c r="C3379" s="8" t="n"/>
      <c r="D3379" s="8" t="n">
        <v>100000</v>
      </c>
      <c r="E3379" s="8" t="n">
        <v>74054.33000000002</v>
      </c>
      <c r="F3379" s="213" t="inlineStr">
        <is>
          <t>Transferência Emitida</t>
        </is>
      </c>
      <c r="G3379" s="172">
        <f>YEAR(A3379)</f>
        <v/>
      </c>
      <c r="H3379" s="214">
        <f>MONTH(A3379)</f>
        <v/>
      </c>
      <c r="I3379" s="179">
        <f>INDEX(mês[],Consolidado!H3379,2)</f>
        <v/>
      </c>
      <c r="J3379" s="179" t="inlineStr">
        <is>
          <t>SAFRA</t>
        </is>
      </c>
      <c r="K3379" s="179" t="inlineStr">
        <is>
          <t>A IDEAL</t>
        </is>
      </c>
    </row>
    <row r="3380" hidden="1" s="180">
      <c r="A3380" s="17" t="n">
        <v>45807</v>
      </c>
      <c r="B3380" s="179" t="inlineStr">
        <is>
          <t xml:space="preserve">saldo </t>
        </is>
      </c>
      <c r="C3380" s="8" t="n"/>
      <c r="D3380" s="8" t="n">
        <v>74054.33</v>
      </c>
      <c r="E3380" s="8" t="n">
        <v>0</v>
      </c>
      <c r="F3380" s="213" t="inlineStr">
        <is>
          <t>Saldo Final Safra</t>
        </is>
      </c>
      <c r="G3380" s="172">
        <f>YEAR(A3380)</f>
        <v/>
      </c>
      <c r="H3380" s="214">
        <f>MONTH(A3380)</f>
        <v/>
      </c>
      <c r="I3380" s="179">
        <f>INDEX(mês[],Consolidado!H3380,2)</f>
        <v/>
      </c>
      <c r="J3380" s="179" t="inlineStr">
        <is>
          <t>SAFRA</t>
        </is>
      </c>
      <c r="K3380" s="179" t="inlineStr">
        <is>
          <t>A IDEAL</t>
        </is>
      </c>
    </row>
    <row r="3381" hidden="1" s="180">
      <c r="A3381" s="17" t="n">
        <v>45779</v>
      </c>
      <c r="B3381" s="179" t="inlineStr">
        <is>
          <t xml:space="preserve">SALDO </t>
        </is>
      </c>
      <c r="C3381" s="8" t="n"/>
      <c r="E3381" s="8" t="n">
        <v>23549.95</v>
      </c>
      <c r="F3381" s="213" t="inlineStr">
        <is>
          <t>Saldo Inicial Mercantil</t>
        </is>
      </c>
      <c r="G3381" s="172">
        <f>YEAR(A3381)</f>
        <v/>
      </c>
      <c r="H3381" s="214">
        <f>MONTH(A3381)</f>
        <v/>
      </c>
      <c r="I3381" s="179">
        <f>INDEX(mês[],Consolidado!H3381,2)</f>
        <v/>
      </c>
      <c r="J3381" s="179" t="inlineStr">
        <is>
          <t>Mercantil</t>
        </is>
      </c>
      <c r="K3381" s="179" t="inlineStr">
        <is>
          <t>A IDEAL</t>
        </is>
      </c>
    </row>
    <row r="3382" hidden="1" s="180">
      <c r="A3382" s="17" t="n">
        <v>45779</v>
      </c>
      <c r="B3382" s="179" t="inlineStr">
        <is>
          <t>MÃO DE OBRA PEDREIRO-DESPESAS C/ CONSTRUÇÃO ESCRITORIO ADM  (50,00%);
DESPESAS C/ GALPÃO ALMOXARIFADO  (50,00%);</t>
        </is>
      </c>
      <c r="C3382" s="8" t="n"/>
      <c r="D3382" s="8" t="n">
        <v>1480</v>
      </c>
      <c r="E3382" s="8" t="n">
        <v>22069.95</v>
      </c>
      <c r="F3382" s="213" t="inlineStr">
        <is>
          <t>Construção da Nova Sede</t>
        </is>
      </c>
      <c r="G3382" s="172">
        <f>YEAR(A3382)</f>
        <v/>
      </c>
      <c r="H3382" s="214">
        <f>MONTH(A3382)</f>
        <v/>
      </c>
      <c r="I3382" s="179">
        <f>INDEX(mês[],Consolidado!H3382,2)</f>
        <v/>
      </c>
      <c r="J3382" s="179" t="inlineStr">
        <is>
          <t>Mercantil</t>
        </is>
      </c>
      <c r="K3382" s="179" t="inlineStr">
        <is>
          <t>A IDEAL</t>
        </is>
      </c>
    </row>
    <row r="3383" hidden="1" s="180">
      <c r="A3383" s="17" t="n">
        <v>45779</v>
      </c>
      <c r="B3383" s="179" t="inlineStr">
        <is>
          <t>MÃO DE OBRA PEDREIRO-DESPESAS C/ CONSTRUÇÃO ESCRITORIO ADM  (50,00%);
DESPESAS C/ GALPÃO ALMOXARIFADO  (50,00%);</t>
        </is>
      </c>
      <c r="C3383" s="8" t="n"/>
      <c r="D3383" s="8" t="n">
        <v>1480</v>
      </c>
      <c r="E3383" s="8" t="n">
        <v>20589.95</v>
      </c>
      <c r="F3383" s="213" t="inlineStr">
        <is>
          <t>Construção da Nova Sede</t>
        </is>
      </c>
      <c r="G3383" s="172">
        <f>YEAR(A3383)</f>
        <v/>
      </c>
      <c r="H3383" s="214">
        <f>MONTH(A3383)</f>
        <v/>
      </c>
      <c r="I3383" s="179">
        <f>INDEX(mês[],Consolidado!H3383,2)</f>
        <v/>
      </c>
      <c r="J3383" s="179" t="inlineStr">
        <is>
          <t>Mercantil</t>
        </is>
      </c>
      <c r="K3383" s="179" t="inlineStr">
        <is>
          <t>A IDEAL</t>
        </is>
      </c>
    </row>
    <row r="3384" hidden="1" s="180">
      <c r="A3384" s="17" t="n">
        <v>45779</v>
      </c>
      <c r="B3384" s="179" t="inlineStr">
        <is>
          <t>BLOCOS DE CONCRETO-DESPESAS C/ GALPÃO ALMOXARIFADO  (100,00%);</t>
        </is>
      </c>
      <c r="C3384" s="8" t="n"/>
      <c r="D3384" s="8" t="n">
        <v>1732.5</v>
      </c>
      <c r="E3384" s="8" t="n">
        <v>18857.45</v>
      </c>
      <c r="F3384" s="213" t="inlineStr">
        <is>
          <t>Construção da Nova Sede</t>
        </is>
      </c>
      <c r="G3384" s="172">
        <f>YEAR(A3384)</f>
        <v/>
      </c>
      <c r="H3384" s="214">
        <f>MONTH(A3384)</f>
        <v/>
      </c>
      <c r="I3384" s="179">
        <f>INDEX(mês[],Consolidado!H3384,2)</f>
        <v/>
      </c>
      <c r="J3384" s="179" t="inlineStr">
        <is>
          <t>Mercantil</t>
        </is>
      </c>
      <c r="K3384" s="179" t="inlineStr">
        <is>
          <t>A IDEAL</t>
        </is>
      </c>
    </row>
    <row r="3385" hidden="1" s="180">
      <c r="A3385" s="17" t="n">
        <v>45779</v>
      </c>
      <c r="B3385" s="179" t="inlineStr">
        <is>
          <t>SERRALHEIRO-DESPESAS C/ GALPÃO ALMOXARIFADO  (100,00%);</t>
        </is>
      </c>
      <c r="C3385" s="8" t="n"/>
      <c r="D3385" s="8" t="n">
        <v>4000</v>
      </c>
      <c r="E3385" s="8" t="n">
        <v>14857.45</v>
      </c>
      <c r="F3385" s="213" t="inlineStr">
        <is>
          <t>Construção da Nova Sede</t>
        </is>
      </c>
      <c r="G3385" s="172">
        <f>YEAR(A3385)</f>
        <v/>
      </c>
      <c r="H3385" s="214">
        <f>MONTH(A3385)</f>
        <v/>
      </c>
      <c r="I3385" s="179">
        <f>INDEX(mês[],Consolidado!H3385,2)</f>
        <v/>
      </c>
      <c r="J3385" s="179" t="inlineStr">
        <is>
          <t>Mercantil</t>
        </is>
      </c>
      <c r="K3385" s="179" t="inlineStr">
        <is>
          <t>A IDEAL</t>
        </is>
      </c>
    </row>
    <row r="3386" hidden="1" s="180">
      <c r="A3386" s="17" t="n">
        <v>45779</v>
      </c>
      <c r="B3386" s="179" t="inlineStr">
        <is>
          <t>DESPESAS DA SEMANA REF. 28/04 A 30/04-DESPESAS C/ CONSTRUÇÃO ESCRITORIO ADM  (25,00%);
DESPESAS C/ GALPÃO ALMOXARIFADO  (75,00%);</t>
        </is>
      </c>
      <c r="C3386" s="8" t="n"/>
      <c r="D3386" s="8" t="n">
        <v>1067.5</v>
      </c>
      <c r="E3386" s="8" t="n">
        <v>13789.95</v>
      </c>
      <c r="F3386" s="213" t="inlineStr">
        <is>
          <t>Construção da Nova Sede</t>
        </is>
      </c>
      <c r="G3386" s="172">
        <f>YEAR(A3386)</f>
        <v/>
      </c>
      <c r="H3386" s="214">
        <f>MONTH(A3386)</f>
        <v/>
      </c>
      <c r="I3386" s="179">
        <f>INDEX(mês[],Consolidado!H3386,2)</f>
        <v/>
      </c>
      <c r="J3386" s="179" t="inlineStr">
        <is>
          <t>Mercantil</t>
        </is>
      </c>
      <c r="K3386" s="179" t="inlineStr">
        <is>
          <t>A IDEAL</t>
        </is>
      </c>
    </row>
    <row r="3387" hidden="1" s="180">
      <c r="A3387" s="17" t="n">
        <v>45779</v>
      </c>
      <c r="B3387" s="179" t="inlineStr">
        <is>
          <t>DESPESAS DA SEMANA REF. 28/04 A 30/04-DESPESAS C/ CONSTRUÇÃO ESCRITORIO ADM  (25,00%);
DESPESAS C/ GALPÃO ALMOXARIFADO  (75,00%);</t>
        </is>
      </c>
      <c r="C3387" s="8" t="n"/>
      <c r="D3387" s="8" t="n">
        <v>3202.5</v>
      </c>
      <c r="E3387" s="8" t="n">
        <v>10587.45</v>
      </c>
      <c r="F3387" s="213" t="inlineStr">
        <is>
          <t>Construção da Nova Sede</t>
        </is>
      </c>
      <c r="G3387" s="172">
        <f>YEAR(A3387)</f>
        <v/>
      </c>
      <c r="H3387" s="214">
        <f>MONTH(A3387)</f>
        <v/>
      </c>
      <c r="I3387" s="179">
        <f>INDEX(mês[],Consolidado!H3387,2)</f>
        <v/>
      </c>
      <c r="J3387" s="179" t="inlineStr">
        <is>
          <t>Mercantil</t>
        </is>
      </c>
      <c r="K3387" s="179" t="inlineStr">
        <is>
          <t>A IDEAL</t>
        </is>
      </c>
    </row>
    <row r="3388" hidden="1" s="180">
      <c r="A3388" s="17" t="n">
        <v>45779</v>
      </c>
      <c r="B3388" s="179" t="inlineStr">
        <is>
          <t>TAR. PACOTE SERVICOS-TARIFAS BANCARIAS (100,00%);</t>
        </is>
      </c>
      <c r="C3388" s="8" t="n"/>
      <c r="D3388" s="8" t="n">
        <v>190</v>
      </c>
      <c r="E3388" s="8" t="n">
        <v>10397.45</v>
      </c>
      <c r="F3388" s="213" t="inlineStr">
        <is>
          <t>TARIFAS BANCARIAS</t>
        </is>
      </c>
      <c r="G3388" s="172">
        <f>YEAR(A3388)</f>
        <v/>
      </c>
      <c r="H3388" s="214">
        <f>MONTH(A3388)</f>
        <v/>
      </c>
      <c r="I3388" s="179">
        <f>INDEX(mês[],Consolidado!H3388,2)</f>
        <v/>
      </c>
      <c r="J3388" s="179" t="inlineStr">
        <is>
          <t>Mercantil</t>
        </is>
      </c>
      <c r="K3388" s="179" t="inlineStr">
        <is>
          <t>A IDEAL</t>
        </is>
      </c>
    </row>
    <row r="3389" hidden="1" s="180">
      <c r="A3389" s="17" t="n">
        <v>45779</v>
      </c>
      <c r="B3389" s="179" t="inlineStr">
        <is>
          <t>IOF - CHEQUE ESPECIAL-JUROS BANCARIOS  (100,00%);</t>
        </is>
      </c>
      <c r="C3389" s="8" t="n"/>
      <c r="D3389" s="8" t="n">
        <v>39.29</v>
      </c>
      <c r="E3389" s="8" t="n">
        <v>10358.16</v>
      </c>
      <c r="F3389" s="213" t="inlineStr">
        <is>
          <t>Juros Bancários</t>
        </is>
      </c>
      <c r="G3389" s="172">
        <f>YEAR(A3389)</f>
        <v/>
      </c>
      <c r="H3389" s="214">
        <f>MONTH(A3389)</f>
        <v/>
      </c>
      <c r="I3389" s="179">
        <f>INDEX(mês[],Consolidado!H3389,2)</f>
        <v/>
      </c>
      <c r="J3389" s="179" t="inlineStr">
        <is>
          <t>Mercantil</t>
        </is>
      </c>
      <c r="K3389" s="179" t="inlineStr">
        <is>
          <t>A IDEAL</t>
        </is>
      </c>
    </row>
    <row r="3390" hidden="1" s="180">
      <c r="A3390" s="17" t="n">
        <v>45784</v>
      </c>
      <c r="B3390" s="179" t="inlineStr">
        <is>
          <t>TELAS P/ CONCRETAGEM-DESPESAS C/ GALPÃO ALMOXARIFADO  (100,00%);</t>
        </is>
      </c>
      <c r="C3390" s="8" t="n"/>
      <c r="D3390" s="8" t="n">
        <v>3607</v>
      </c>
      <c r="E3390" s="8" t="n">
        <v>6751.16</v>
      </c>
      <c r="F3390" s="213" t="inlineStr">
        <is>
          <t>Construção da Nova Sede</t>
        </is>
      </c>
      <c r="G3390" s="172">
        <f>YEAR(A3390)</f>
        <v/>
      </c>
      <c r="H3390" s="214">
        <f>MONTH(A3390)</f>
        <v/>
      </c>
      <c r="I3390" s="179">
        <f>INDEX(mês[],Consolidado!H3390,2)</f>
        <v/>
      </c>
      <c r="J3390" s="179" t="inlineStr">
        <is>
          <t>Mercantil</t>
        </is>
      </c>
      <c r="K3390" s="179" t="inlineStr">
        <is>
          <t>A IDEAL</t>
        </is>
      </c>
    </row>
    <row r="3391" hidden="1" s="180">
      <c r="A3391" s="17" t="n">
        <v>45786</v>
      </c>
      <c r="B3391" s="179" t="inlineStr">
        <is>
          <t>DESPESA SEMANA REF. 05/05 A 09/05-DESPESAS C/ CONSTRUÇÃO ESCRITORIO ADM  (50,00%);
DESPESAS C/ GALPÃO ALMOXARIFADO  (50,00%);</t>
        </is>
      </c>
      <c r="C3391" s="8" t="n"/>
      <c r="D3391" s="8" t="n">
        <v>2122.34</v>
      </c>
      <c r="E3391" s="8" t="n">
        <v>4628.82</v>
      </c>
      <c r="F3391" s="213" t="inlineStr">
        <is>
          <t>Construção da Nova Sede</t>
        </is>
      </c>
      <c r="G3391" s="172">
        <f>YEAR(A3391)</f>
        <v/>
      </c>
      <c r="H3391" s="214">
        <f>MONTH(A3391)</f>
        <v/>
      </c>
      <c r="I3391" s="179">
        <f>INDEX(mês[],Consolidado!H3391,2)</f>
        <v/>
      </c>
      <c r="J3391" s="179" t="inlineStr">
        <is>
          <t>Mercantil</t>
        </is>
      </c>
      <c r="K3391" s="179" t="inlineStr">
        <is>
          <t>A IDEAL</t>
        </is>
      </c>
    </row>
    <row r="3392" hidden="1" s="180">
      <c r="A3392" s="17" t="n">
        <v>45786</v>
      </c>
      <c r="B3392" s="179" t="inlineStr">
        <is>
          <t>DESPESA SEMANA REF. 05/05 A 09/05-DESPESAS C/ CONSTRUÇÃO ESCRITORIO ADM  (50,00%);
DESPESAS C/ GALPÃO ALMOXARIFADO  (50,00%);</t>
        </is>
      </c>
      <c r="C3392" s="8" t="n"/>
      <c r="D3392" s="8" t="n">
        <v>2122.35</v>
      </c>
      <c r="E3392" s="8" t="n">
        <v>2506.47</v>
      </c>
      <c r="F3392" s="213" t="inlineStr">
        <is>
          <t>Construção da Nova Sede</t>
        </is>
      </c>
      <c r="G3392" s="172">
        <f>YEAR(A3392)</f>
        <v/>
      </c>
      <c r="H3392" s="214">
        <f>MONTH(A3392)</f>
        <v/>
      </c>
      <c r="I3392" s="179">
        <f>INDEX(mês[],Consolidado!H3392,2)</f>
        <v/>
      </c>
      <c r="J3392" s="179" t="inlineStr">
        <is>
          <t>Mercantil</t>
        </is>
      </c>
      <c r="K3392" s="179" t="inlineStr">
        <is>
          <t>A IDEAL</t>
        </is>
      </c>
    </row>
    <row r="3393" hidden="1" s="180">
      <c r="A3393" s="17" t="n">
        <v>45786</v>
      </c>
      <c r="B3393" s="179" t="inlineStr">
        <is>
          <t>SERVIÇO SERRALHEIRO-DESPESAS C/ GALPÃO ALMOXARIFADO  (100,00%);</t>
        </is>
      </c>
      <c r="C3393" s="8" t="n"/>
      <c r="D3393" s="8" t="n">
        <v>5000</v>
      </c>
      <c r="E3393" s="8" t="n">
        <v>-2493.53</v>
      </c>
      <c r="F3393" s="213" t="inlineStr">
        <is>
          <t>Construção da Nova Sede</t>
        </is>
      </c>
      <c r="G3393" s="172">
        <f>YEAR(A3393)</f>
        <v/>
      </c>
      <c r="H3393" s="214">
        <f>MONTH(A3393)</f>
        <v/>
      </c>
      <c r="I3393" s="179">
        <f>INDEX(mês[],Consolidado!H3393,2)</f>
        <v/>
      </c>
      <c r="J3393" s="179" t="inlineStr">
        <is>
          <t>Mercantil</t>
        </is>
      </c>
      <c r="K3393" s="179" t="inlineStr">
        <is>
          <t>A IDEAL</t>
        </is>
      </c>
    </row>
    <row r="3394" hidden="1" s="180">
      <c r="A3394" s="17" t="n">
        <v>45786</v>
      </c>
      <c r="B3394" s="179" t="inlineStr">
        <is>
          <t>PISO TATIL-DESPESAS C/ CONSTRUÇÃO ESCRITORIO ADM  (100,00%);</t>
        </is>
      </c>
      <c r="C3394" s="8" t="n"/>
      <c r="D3394" s="8" t="n">
        <v>1056</v>
      </c>
      <c r="E3394" s="8" t="n">
        <v>-3549.53</v>
      </c>
      <c r="F3394" s="213" t="inlineStr">
        <is>
          <t>Construção da Nova Sede</t>
        </is>
      </c>
      <c r="G3394" s="172">
        <f>YEAR(A3394)</f>
        <v/>
      </c>
      <c r="H3394" s="214">
        <f>MONTH(A3394)</f>
        <v/>
      </c>
      <c r="I3394" s="179">
        <f>INDEX(mês[],Consolidado!H3394,2)</f>
        <v/>
      </c>
      <c r="J3394" s="179" t="inlineStr">
        <is>
          <t>Mercantil</t>
        </is>
      </c>
      <c r="K3394" s="179" t="inlineStr">
        <is>
          <t>A IDEAL</t>
        </is>
      </c>
    </row>
    <row r="3395" hidden="1" s="180">
      <c r="A3395" s="17" t="n">
        <v>45791</v>
      </c>
      <c r="B3395" s="179" t="inlineStr">
        <is>
          <t>NILTON GONÇALVES - ELETRICISTA-DESPESAS C/ CONSTRUÇÃO ESCRITORIO ADM  (100,00%);</t>
        </is>
      </c>
      <c r="C3395" s="8" t="n"/>
      <c r="D3395" s="8" t="n">
        <v>2540</v>
      </c>
      <c r="E3395" s="8" t="n">
        <v>-6089.53</v>
      </c>
      <c r="F3395" s="213" t="inlineStr">
        <is>
          <t>Construção da Nova Sede</t>
        </is>
      </c>
      <c r="G3395" s="172">
        <f>YEAR(A3395)</f>
        <v/>
      </c>
      <c r="H3395" s="214">
        <f>MONTH(A3395)</f>
        <v/>
      </c>
      <c r="I3395" s="179">
        <f>INDEX(mês[],Consolidado!H3395,2)</f>
        <v/>
      </c>
      <c r="J3395" s="179" t="inlineStr">
        <is>
          <t>Mercantil</t>
        </is>
      </c>
      <c r="K3395" s="179" t="inlineStr">
        <is>
          <t>A IDEAL</t>
        </is>
      </c>
    </row>
    <row r="3396" hidden="1" s="180">
      <c r="A3396" s="17" t="n">
        <v>45791</v>
      </c>
      <c r="B3396" s="179" t="inlineStr">
        <is>
          <t>AREIA E CIMENTO-DESPESAS C/ GALPÃO ALMOXARIFADO  (100,00%);</t>
        </is>
      </c>
      <c r="C3396" s="8" t="n"/>
      <c r="D3396" s="8" t="n">
        <v>1500</v>
      </c>
      <c r="E3396" s="8" t="n">
        <v>-7589.53</v>
      </c>
      <c r="F3396" s="213" t="inlineStr">
        <is>
          <t>Construção da Nova Sede</t>
        </is>
      </c>
      <c r="G3396" s="172">
        <f>YEAR(A3396)</f>
        <v/>
      </c>
      <c r="H3396" s="214">
        <f>MONTH(A3396)</f>
        <v/>
      </c>
      <c r="I3396" s="179">
        <f>INDEX(mês[],Consolidado!H3396,2)</f>
        <v/>
      </c>
      <c r="J3396" s="179" t="inlineStr">
        <is>
          <t>Mercantil</t>
        </is>
      </c>
      <c r="K3396" s="179" t="inlineStr">
        <is>
          <t>A IDEAL</t>
        </is>
      </c>
    </row>
    <row r="3397" hidden="1" s="180">
      <c r="A3397" s="17" t="n">
        <v>45792</v>
      </c>
      <c r="B3397" s="179" t="inlineStr">
        <is>
          <t>POÇO ARTESIANO-DESPESAS C/ GALPÃO ALMOXARIFADO  (100,00%);</t>
        </is>
      </c>
      <c r="C3397" s="8" t="n"/>
      <c r="D3397" s="8" t="n">
        <v>1600</v>
      </c>
      <c r="E3397" s="8" t="n">
        <v>-9189.529999999999</v>
      </c>
      <c r="F3397" s="213" t="inlineStr">
        <is>
          <t>Construção da Nova Sede</t>
        </is>
      </c>
      <c r="G3397" s="172">
        <f>YEAR(A3397)</f>
        <v/>
      </c>
      <c r="H3397" s="214">
        <f>MONTH(A3397)</f>
        <v/>
      </c>
      <c r="I3397" s="179">
        <f>INDEX(mês[],Consolidado!H3397,2)</f>
        <v/>
      </c>
      <c r="J3397" s="179" t="inlineStr">
        <is>
          <t>Mercantil</t>
        </is>
      </c>
      <c r="K3397" s="179" t="inlineStr">
        <is>
          <t>A IDEAL</t>
        </is>
      </c>
    </row>
    <row r="3398" hidden="1" s="180">
      <c r="A3398" s="17" t="n">
        <v>45793</v>
      </c>
      <c r="B3398" s="179" t="inlineStr">
        <is>
          <t>DESPESA SEMANA REF. 12/05 A 16/05-DESPESAS C/ CONSTRUÇÃO ESCRITORIO ADM  (50,00%);
DESPESAS C/ GALPÃO ALMOXARIFADO  (50,00%);</t>
        </is>
      </c>
      <c r="C3398" s="8" t="n"/>
      <c r="D3398" s="8" t="n">
        <v>2488.74</v>
      </c>
      <c r="E3398" s="8" t="n">
        <v>-11678.27</v>
      </c>
      <c r="F3398" s="213" t="inlineStr">
        <is>
          <t>Construção da Nova Sede</t>
        </is>
      </c>
      <c r="G3398" s="172">
        <f>YEAR(A3398)</f>
        <v/>
      </c>
      <c r="H3398" s="214">
        <f>MONTH(A3398)</f>
        <v/>
      </c>
      <c r="I3398" s="179">
        <f>INDEX(mês[],Consolidado!H3398,2)</f>
        <v/>
      </c>
      <c r="J3398" s="179" t="inlineStr">
        <is>
          <t>Mercantil</t>
        </is>
      </c>
      <c r="K3398" s="179" t="inlineStr">
        <is>
          <t>A IDEAL</t>
        </is>
      </c>
    </row>
    <row r="3399" hidden="1" s="180">
      <c r="A3399" s="17" t="n">
        <v>45793</v>
      </c>
      <c r="B3399" s="179" t="inlineStr">
        <is>
          <t>SERVICO PEDREIROS-DESPESAS C/ CONSTRUÇÃO ESCRITORIO ADM  (50,14%);
DESPESAS C/ GALPÃO ALMOXARIFADO  (49,86%);</t>
        </is>
      </c>
      <c r="C3399" s="8" t="n"/>
      <c r="D3399" s="8" t="n">
        <v>7380</v>
      </c>
      <c r="E3399" s="8" t="n">
        <v>-19058.27</v>
      </c>
      <c r="F3399" s="213" t="inlineStr">
        <is>
          <t>Construção da Nova Sede</t>
        </is>
      </c>
      <c r="G3399" s="172">
        <f>YEAR(A3399)</f>
        <v/>
      </c>
      <c r="H3399" s="214">
        <f>MONTH(A3399)</f>
        <v/>
      </c>
      <c r="I3399" s="179">
        <f>INDEX(mês[],Consolidado!H3399,2)</f>
        <v/>
      </c>
      <c r="J3399" s="179" t="inlineStr">
        <is>
          <t>Mercantil</t>
        </is>
      </c>
      <c r="K3399" s="179" t="inlineStr">
        <is>
          <t>A IDEAL</t>
        </is>
      </c>
    </row>
    <row r="3400" hidden="1" s="180">
      <c r="A3400" s="17" t="n">
        <v>45793</v>
      </c>
      <c r="B3400" s="179" t="inlineStr">
        <is>
          <t>JRS.PROP.CH.ESPECIAL-JUROS BANCARIOS  (100,00%);</t>
        </is>
      </c>
      <c r="C3400" s="8" t="n"/>
      <c r="D3400" s="8" t="n">
        <v>101.24</v>
      </c>
      <c r="E3400" s="8" t="n">
        <v>-19159.51</v>
      </c>
      <c r="F3400" s="213" t="inlineStr">
        <is>
          <t>Juros Bancários</t>
        </is>
      </c>
      <c r="G3400" s="172">
        <f>YEAR(A3400)</f>
        <v/>
      </c>
      <c r="H3400" s="214">
        <f>MONTH(A3400)</f>
        <v/>
      </c>
      <c r="I3400" s="179">
        <f>INDEX(mês[],Consolidado!H3400,2)</f>
        <v/>
      </c>
      <c r="J3400" s="179" t="inlineStr">
        <is>
          <t>Mercantil</t>
        </is>
      </c>
      <c r="K3400" s="179" t="inlineStr">
        <is>
          <t>A IDEAL</t>
        </is>
      </c>
    </row>
    <row r="3401" hidden="1" s="180">
      <c r="A3401" s="17" t="n">
        <v>45796</v>
      </c>
      <c r="B3401" s="179" t="inlineStr">
        <is>
          <t>MATERIAIS ELETRICOS-DESPESAS C/ CONSTRUÇÃO ESCRITORIO ADM  (100,00%);</t>
        </is>
      </c>
      <c r="C3401" s="8" t="n"/>
      <c r="D3401" s="8" t="n">
        <v>43.68</v>
      </c>
      <c r="E3401" s="8" t="n">
        <v>-19203.19</v>
      </c>
      <c r="F3401" s="213" t="inlineStr">
        <is>
          <t>Construção da Nova Sede</t>
        </is>
      </c>
      <c r="G3401" s="172">
        <f>YEAR(A3401)</f>
        <v/>
      </c>
      <c r="H3401" s="214">
        <f>MONTH(A3401)</f>
        <v/>
      </c>
      <c r="I3401" s="179">
        <f>INDEX(mês[],Consolidado!H3401,2)</f>
        <v/>
      </c>
      <c r="J3401" s="179" t="inlineStr">
        <is>
          <t>Mercantil</t>
        </is>
      </c>
      <c r="K3401" s="179" t="inlineStr">
        <is>
          <t>A IDEAL</t>
        </is>
      </c>
    </row>
    <row r="3402" hidden="1" s="180">
      <c r="A3402" s="17" t="n">
        <v>45798</v>
      </c>
      <c r="B3402" s="179" t="inlineStr">
        <is>
          <t>CONCRETO-DESPESAS C/ GALPÃO ALMOXARIFADO  (100,00%);</t>
        </is>
      </c>
      <c r="C3402" s="8" t="n"/>
      <c r="D3402" s="8" t="n">
        <v>11500</v>
      </c>
      <c r="E3402" s="8" t="n">
        <v>-30703.19</v>
      </c>
      <c r="F3402" s="213" t="inlineStr">
        <is>
          <t>Construção da Nova Sede</t>
        </is>
      </c>
      <c r="G3402" s="172">
        <f>YEAR(A3402)</f>
        <v/>
      </c>
      <c r="H3402" s="214">
        <f>MONTH(A3402)</f>
        <v/>
      </c>
      <c r="I3402" s="179">
        <f>INDEX(mês[],Consolidado!H3402,2)</f>
        <v/>
      </c>
      <c r="J3402" s="179" t="inlineStr">
        <is>
          <t>Mercantil</t>
        </is>
      </c>
      <c r="K3402" s="179" t="inlineStr">
        <is>
          <t>A IDEAL</t>
        </is>
      </c>
    </row>
    <row r="3403" hidden="1" s="180">
      <c r="A3403" s="17" t="n">
        <v>45799</v>
      </c>
      <c r="B3403" s="179" t="inlineStr">
        <is>
          <t>MATERIAIS ELETRICOS-DESPESAS C/ CONSTRUÇÃO ESCRITORIO ADM  (100,00%);</t>
        </is>
      </c>
      <c r="C3403" s="8" t="n"/>
      <c r="D3403" s="8" t="n">
        <v>3932.92</v>
      </c>
      <c r="E3403" s="8" t="n">
        <v>-34636.11</v>
      </c>
      <c r="F3403" s="213" t="inlineStr">
        <is>
          <t>Construção da Nova Sede</t>
        </is>
      </c>
      <c r="G3403" s="172">
        <f>YEAR(A3403)</f>
        <v/>
      </c>
      <c r="H3403" s="214">
        <f>MONTH(A3403)</f>
        <v/>
      </c>
      <c r="I3403" s="179">
        <f>INDEX(mês[],Consolidado!H3403,2)</f>
        <v/>
      </c>
      <c r="J3403" s="179" t="inlineStr">
        <is>
          <t>Mercantil</t>
        </is>
      </c>
      <c r="K3403" s="179" t="inlineStr">
        <is>
          <t>A IDEAL</t>
        </is>
      </c>
    </row>
    <row r="3404" hidden="1" s="180">
      <c r="A3404" s="17" t="n">
        <v>45800</v>
      </c>
      <c r="B3404" s="179" t="inlineStr">
        <is>
          <t>BLINDEX-DESPESAS C/ CONSTRUÇÃO ESCRITORIO ADM  (100,00%);</t>
        </is>
      </c>
      <c r="C3404" s="8" t="n"/>
      <c r="D3404" s="8" t="n">
        <v>4500</v>
      </c>
      <c r="E3404" s="8" t="n">
        <v>-39136.11</v>
      </c>
      <c r="F3404" s="213" t="inlineStr">
        <is>
          <t>Construção da Nova Sede</t>
        </is>
      </c>
      <c r="G3404" s="172">
        <f>YEAR(A3404)</f>
        <v/>
      </c>
      <c r="H3404" s="214">
        <f>MONTH(A3404)</f>
        <v/>
      </c>
      <c r="I3404" s="179">
        <f>INDEX(mês[],Consolidado!H3404,2)</f>
        <v/>
      </c>
      <c r="J3404" s="179" t="inlineStr">
        <is>
          <t>Mercantil</t>
        </is>
      </c>
      <c r="K3404" s="179" t="inlineStr">
        <is>
          <t>A IDEAL</t>
        </is>
      </c>
    </row>
    <row r="3405" hidden="1" s="180">
      <c r="A3405" s="17" t="n">
        <v>45800</v>
      </c>
      <c r="B3405" s="179" t="inlineStr">
        <is>
          <t>CONCRETAGEM PISO-DESPESAS C/ GALPÃO ALMOXARIFADO  (100,00%);</t>
        </is>
      </c>
      <c r="C3405" s="8" t="n"/>
      <c r="D3405" s="8" t="n">
        <v>6000</v>
      </c>
      <c r="E3405" s="8" t="n">
        <v>-45136.11</v>
      </c>
      <c r="F3405" s="213" t="inlineStr">
        <is>
          <t>Construção da Nova Sede</t>
        </is>
      </c>
      <c r="G3405" s="172">
        <f>YEAR(A3405)</f>
        <v/>
      </c>
      <c r="H3405" s="214">
        <f>MONTH(A3405)</f>
        <v/>
      </c>
      <c r="I3405" s="179">
        <f>INDEX(mês[],Consolidado!H3405,2)</f>
        <v/>
      </c>
      <c r="J3405" s="179" t="inlineStr">
        <is>
          <t>Mercantil</t>
        </is>
      </c>
      <c r="K3405" s="179" t="inlineStr">
        <is>
          <t>A IDEAL</t>
        </is>
      </c>
    </row>
    <row r="3406" hidden="1" s="180">
      <c r="A3406" s="17" t="n">
        <v>45800</v>
      </c>
      <c r="B3406" s="179" t="inlineStr">
        <is>
          <t>CONCRETAGEM ALMOXARIFADO-DESPESAS C/ GALPÃO ALMOXARIFADO  (100,00%);</t>
        </is>
      </c>
      <c r="C3406" s="8" t="n"/>
      <c r="D3406" s="8" t="n">
        <v>10595</v>
      </c>
      <c r="E3406" s="8" t="n">
        <v>-55731.11</v>
      </c>
      <c r="F3406" s="213" t="inlineStr">
        <is>
          <t>Construção da Nova Sede</t>
        </is>
      </c>
      <c r="G3406" s="172">
        <f>YEAR(A3406)</f>
        <v/>
      </c>
      <c r="H3406" s="214">
        <f>MONTH(A3406)</f>
        <v/>
      </c>
      <c r="I3406" s="179">
        <f>INDEX(mês[],Consolidado!H3406,2)</f>
        <v/>
      </c>
      <c r="J3406" s="179" t="inlineStr">
        <is>
          <t>Mercantil</t>
        </is>
      </c>
      <c r="K3406" s="179" t="inlineStr">
        <is>
          <t>A IDEAL</t>
        </is>
      </c>
    </row>
    <row r="3407" hidden="1" s="180">
      <c r="A3407" s="17" t="n">
        <v>45800</v>
      </c>
      <c r="B3407" s="179" t="inlineStr">
        <is>
          <t>DESPESA SEMANA REF. 19/05 A 23/05-DESPESAS C/ CONSTRUÇÃO ESCRITORIO ADM  (50,00%);
DESPESAS C/ GALPÃO ALMOXARIFADO  (50,00%);</t>
        </is>
      </c>
      <c r="C3407" s="8" t="n"/>
      <c r="D3407" s="8" t="n">
        <v>14720</v>
      </c>
      <c r="E3407" s="8" t="n">
        <v>-70451.11</v>
      </c>
      <c r="F3407" s="213" t="inlineStr">
        <is>
          <t>Construção da Nova Sede</t>
        </is>
      </c>
      <c r="G3407" s="172">
        <f>YEAR(A3407)</f>
        <v/>
      </c>
      <c r="H3407" s="214">
        <f>MONTH(A3407)</f>
        <v/>
      </c>
      <c r="I3407" s="179">
        <f>INDEX(mês[],Consolidado!H3407,2)</f>
        <v/>
      </c>
      <c r="J3407" s="179" t="inlineStr">
        <is>
          <t>Mercantil</t>
        </is>
      </c>
      <c r="K3407" s="179" t="inlineStr">
        <is>
          <t>A IDEAL</t>
        </is>
      </c>
    </row>
    <row r="3408" hidden="1" s="180">
      <c r="A3408" s="17" t="n">
        <v>45803</v>
      </c>
      <c r="B3408" s="179" t="inlineStr">
        <is>
          <t xml:space="preserve"> TARIFA ABERT.CREDITO-TARIFAS BANCARIAS (100,00%);</t>
        </is>
      </c>
      <c r="C3408" s="8" t="n"/>
      <c r="D3408" s="8" t="n">
        <v>500</v>
      </c>
      <c r="E3408" s="8" t="n">
        <v>-70951.11</v>
      </c>
      <c r="F3408" s="213" t="inlineStr">
        <is>
          <t>TARIFAS BANCARIAS</t>
        </is>
      </c>
      <c r="G3408" s="172">
        <f>YEAR(A3408)</f>
        <v/>
      </c>
      <c r="H3408" s="214">
        <f>MONTH(A3408)</f>
        <v/>
      </c>
      <c r="I3408" s="179">
        <f>INDEX(mês[],Consolidado!H3408,2)</f>
        <v/>
      </c>
      <c r="J3408" s="179" t="inlineStr">
        <is>
          <t>Mercantil</t>
        </is>
      </c>
      <c r="K3408" s="179" t="inlineStr">
        <is>
          <t>A IDEAL</t>
        </is>
      </c>
    </row>
    <row r="3409" hidden="1" s="180">
      <c r="A3409" s="17" t="n">
        <v>45804</v>
      </c>
      <c r="B3409" s="179" t="inlineStr">
        <is>
          <t>POÇO ARTESIANO-DESPESAS C/ CONSTRUÇÃO ESCRITORIO ADM  (100,00%);</t>
        </is>
      </c>
      <c r="C3409" s="8" t="n"/>
      <c r="D3409" s="8" t="n">
        <v>3500</v>
      </c>
      <c r="E3409" s="8" t="n">
        <v>-74451.11</v>
      </c>
      <c r="F3409" s="213" t="inlineStr">
        <is>
          <t>Construção da Nova Sede</t>
        </is>
      </c>
      <c r="G3409" s="172">
        <f>YEAR(A3409)</f>
        <v/>
      </c>
      <c r="H3409" s="214">
        <f>MONTH(A3409)</f>
        <v/>
      </c>
      <c r="I3409" s="179">
        <f>INDEX(mês[],Consolidado!H3409,2)</f>
        <v/>
      </c>
      <c r="J3409" s="179" t="inlineStr">
        <is>
          <t>Mercantil</t>
        </is>
      </c>
      <c r="K3409" s="179" t="inlineStr">
        <is>
          <t>A IDEAL</t>
        </is>
      </c>
    </row>
    <row r="3410" hidden="1" s="180">
      <c r="A3410" s="17" t="n">
        <v>45805</v>
      </c>
      <c r="B3410" s="179" t="inlineStr">
        <is>
          <t>INSTALAÇÃO ARES-CONDICIONADOS-DESPESAS C/ CONSTRUÇÃO ESCRITORIO ADM  (100,00%);</t>
        </is>
      </c>
      <c r="C3410" s="8" t="n"/>
      <c r="D3410" s="8" t="n">
        <v>2000</v>
      </c>
      <c r="E3410" s="8" t="n">
        <v>-76451.11</v>
      </c>
      <c r="F3410" s="213" t="inlineStr">
        <is>
          <t>Construção da Nova Sede</t>
        </is>
      </c>
      <c r="G3410" s="172">
        <f>YEAR(A3410)</f>
        <v/>
      </c>
      <c r="H3410" s="214">
        <f>MONTH(A3410)</f>
        <v/>
      </c>
      <c r="I3410" s="179">
        <f>INDEX(mês[],Consolidado!H3410,2)</f>
        <v/>
      </c>
      <c r="J3410" s="179" t="inlineStr">
        <is>
          <t>Mercantil</t>
        </is>
      </c>
      <c r="K3410" s="179" t="inlineStr">
        <is>
          <t>A IDEAL</t>
        </is>
      </c>
    </row>
    <row r="3411" hidden="1" s="180">
      <c r="A3411" s="17" t="n">
        <v>45805</v>
      </c>
      <c r="B3411" s="179" t="inlineStr">
        <is>
          <t>BONIFICAÇÃO GLAUBER - PRORROGAÇÃO DO PRAZO 60 DIAS-BONIFICAÇOES (100,00%);</t>
        </is>
      </c>
      <c r="C3411" s="8" t="n"/>
      <c r="D3411" s="8" t="n">
        <v>1500</v>
      </c>
      <c r="E3411" s="8" t="n">
        <v>-77951.11</v>
      </c>
      <c r="F3411" s="213" t="inlineStr">
        <is>
          <t>BONIFICAÇOES</t>
        </is>
      </c>
      <c r="G3411" s="172">
        <f>YEAR(A3411)</f>
        <v/>
      </c>
      <c r="H3411" s="214">
        <f>MONTH(A3411)</f>
        <v/>
      </c>
      <c r="I3411" s="179">
        <f>INDEX(mês[],Consolidado!H3411,2)</f>
        <v/>
      </c>
      <c r="J3411" s="179" t="inlineStr">
        <is>
          <t>Mercantil</t>
        </is>
      </c>
      <c r="K3411" s="179" t="inlineStr">
        <is>
          <t>A IDEAL</t>
        </is>
      </c>
    </row>
    <row r="3412" hidden="1" s="180">
      <c r="A3412" s="17" t="n">
        <v>45806</v>
      </c>
      <c r="B3412" s="179" t="inlineStr">
        <is>
          <t>TRANSFERÊNCIA ENTRE BANCOS ITAÚ X MERCANTIL -Transferência entre Bancos (100,00%);</t>
        </is>
      </c>
      <c r="C3412" s="8" t="n">
        <v>150000</v>
      </c>
      <c r="E3412" s="8" t="n">
        <v>72048.89</v>
      </c>
      <c r="F3412" s="213" t="inlineStr">
        <is>
          <t>Transferência Recebida</t>
        </is>
      </c>
      <c r="G3412" s="172">
        <f>YEAR(A3412)</f>
        <v/>
      </c>
      <c r="H3412" s="214">
        <f>MONTH(A3412)</f>
        <v/>
      </c>
      <c r="I3412" s="179">
        <f>INDEX(mês[],Consolidado!H3412,2)</f>
        <v/>
      </c>
      <c r="J3412" s="179" t="inlineStr">
        <is>
          <t>Mercantil</t>
        </is>
      </c>
      <c r="K3412" s="179" t="inlineStr">
        <is>
          <t>A IDEAL</t>
        </is>
      </c>
    </row>
    <row r="3413" hidden="1" s="180">
      <c r="A3413" s="17" t="n">
        <v>45807</v>
      </c>
      <c r="B3413" s="179" t="inlineStr">
        <is>
          <t>CALÇADA-DESPESAS C/ CONSTRUÇÃO ESCRITORIO ADM  (100,00%);</t>
        </is>
      </c>
      <c r="C3413" s="8" t="n"/>
      <c r="D3413" s="8" t="n">
        <v>1056</v>
      </c>
      <c r="E3413" s="8" t="n">
        <v>70992.89</v>
      </c>
      <c r="F3413" s="213" t="inlineStr">
        <is>
          <t>Construção da Nova Sede</t>
        </is>
      </c>
      <c r="G3413" s="172">
        <f>YEAR(A3413)</f>
        <v/>
      </c>
      <c r="H3413" s="214">
        <f>MONTH(A3413)</f>
        <v/>
      </c>
      <c r="I3413" s="179">
        <f>INDEX(mês[],Consolidado!H3413,2)</f>
        <v/>
      </c>
      <c r="J3413" s="179" t="inlineStr">
        <is>
          <t>Mercantil</t>
        </is>
      </c>
      <c r="K3413" s="179" t="inlineStr">
        <is>
          <t>A IDEAL</t>
        </is>
      </c>
    </row>
    <row r="3414" hidden="1" s="180">
      <c r="A3414" s="17" t="n">
        <v>45807</v>
      </c>
      <c r="B3414" s="179" t="inlineStr">
        <is>
          <t>POÇO ARTESIANO-DESPESAS C/ GALPÃO ALMOXARIFADO  (100,00%);</t>
        </is>
      </c>
      <c r="C3414" s="8" t="n"/>
      <c r="D3414" s="8" t="n">
        <v>3500</v>
      </c>
      <c r="E3414" s="8" t="n">
        <v>67492.89</v>
      </c>
      <c r="F3414" s="213" t="inlineStr">
        <is>
          <t>Construção da Nova Sede</t>
        </is>
      </c>
      <c r="G3414" s="172">
        <f>YEAR(A3414)</f>
        <v/>
      </c>
      <c r="H3414" s="214">
        <f>MONTH(A3414)</f>
        <v/>
      </c>
      <c r="I3414" s="179">
        <f>INDEX(mês[],Consolidado!H3414,2)</f>
        <v/>
      </c>
      <c r="J3414" s="179" t="inlineStr">
        <is>
          <t>Mercantil</t>
        </is>
      </c>
      <c r="K3414" s="179" t="inlineStr">
        <is>
          <t>A IDEAL</t>
        </is>
      </c>
    </row>
    <row r="3415" hidden="1" s="180">
      <c r="A3415" s="17" t="n">
        <v>45807</v>
      </c>
      <c r="B3415" s="179" t="inlineStr">
        <is>
          <t>DRYWALL-SERVIÇO LIMPEZA ALOJAMENTO/ESCRITORIO (100,00%);</t>
        </is>
      </c>
      <c r="C3415" s="8" t="n"/>
      <c r="D3415" s="8" t="n">
        <v>8000</v>
      </c>
      <c r="E3415" s="8" t="n">
        <v>59492.89</v>
      </c>
      <c r="F3415" s="213" t="inlineStr">
        <is>
          <t>Construção da Nova Sede</t>
        </is>
      </c>
      <c r="G3415" s="172">
        <f>YEAR(A3415)</f>
        <v/>
      </c>
      <c r="H3415" s="214">
        <f>MONTH(A3415)</f>
        <v/>
      </c>
      <c r="I3415" s="179">
        <f>INDEX(mês[],Consolidado!H3415,2)</f>
        <v/>
      </c>
      <c r="J3415" s="179" t="inlineStr">
        <is>
          <t>Mercantil</t>
        </is>
      </c>
      <c r="K3415" s="179" t="inlineStr">
        <is>
          <t>A IDEAL</t>
        </is>
      </c>
    </row>
    <row r="3416" hidden="1" s="180">
      <c r="A3416" s="17" t="n">
        <v>45807</v>
      </c>
      <c r="B3416" s="179" t="inlineStr">
        <is>
          <t>BLOCO DE CONCRETO-DESPESAS C/ GALPÃO ALMOXARIFADO  (100,00%);</t>
        </is>
      </c>
      <c r="C3416" s="8" t="n"/>
      <c r="D3416" s="8" t="n">
        <v>1200</v>
      </c>
      <c r="E3416" s="8" t="n">
        <v>58292.89</v>
      </c>
      <c r="F3416" s="213" t="inlineStr">
        <is>
          <t>Construção da Nova Sede</t>
        </is>
      </c>
      <c r="G3416" s="172">
        <f>YEAR(A3416)</f>
        <v/>
      </c>
      <c r="H3416" s="214">
        <f>MONTH(A3416)</f>
        <v/>
      </c>
      <c r="I3416" s="179">
        <f>INDEX(mês[],Consolidado!H3416,2)</f>
        <v/>
      </c>
      <c r="J3416" s="179" t="inlineStr">
        <is>
          <t>Mercantil</t>
        </is>
      </c>
      <c r="K3416" s="179" t="inlineStr">
        <is>
          <t>A IDEAL</t>
        </is>
      </c>
    </row>
    <row r="3417" hidden="1" s="180">
      <c r="A3417" s="17" t="n">
        <v>45807</v>
      </c>
      <c r="B3417" s="179" t="inlineStr">
        <is>
          <t>MATERIAL ELETRICO-DESPESAS C/ CONSTRUÇÃO ESCRITORIO ADM  (100,00%);</t>
        </is>
      </c>
      <c r="C3417" s="8" t="n"/>
      <c r="D3417" s="8" t="n">
        <v>810</v>
      </c>
      <c r="E3417" s="8" t="n">
        <v>57482.89</v>
      </c>
      <c r="F3417" s="213" t="inlineStr">
        <is>
          <t>Construção da Nova Sede</t>
        </is>
      </c>
      <c r="G3417" s="172">
        <f>YEAR(A3417)</f>
        <v/>
      </c>
      <c r="H3417" s="214">
        <f>MONTH(A3417)</f>
        <v/>
      </c>
      <c r="I3417" s="179">
        <f>INDEX(mês[],Consolidado!H3417,2)</f>
        <v/>
      </c>
      <c r="J3417" s="179" t="inlineStr">
        <is>
          <t>Mercantil</t>
        </is>
      </c>
      <c r="K3417" s="179" t="inlineStr">
        <is>
          <t>A IDEAL</t>
        </is>
      </c>
    </row>
    <row r="3418" hidden="1" s="180">
      <c r="A3418" s="17" t="n">
        <v>45807</v>
      </c>
      <c r="B3418" s="179" t="inlineStr">
        <is>
          <t>DESPESA SEMANA REF. 26/05 A 30/05-DESPESAS C/ CONSTRUÇÃO ESCRITORIO ADM  (50,00%);
DESPESAS C/ GALPÃO ALMOXARIFADO  (50,00%);</t>
        </is>
      </c>
      <c r="C3418" s="8" t="n"/>
      <c r="D3418" s="8" t="n">
        <v>9084</v>
      </c>
      <c r="E3418" s="8" t="n">
        <v>48398.89</v>
      </c>
      <c r="F3418" s="213" t="inlineStr">
        <is>
          <t>Construção da Nova Sede</t>
        </is>
      </c>
      <c r="G3418" s="172">
        <f>YEAR(A3418)</f>
        <v/>
      </c>
      <c r="H3418" s="214">
        <f>MONTH(A3418)</f>
        <v/>
      </c>
      <c r="I3418" s="179">
        <f>INDEX(mês[],Consolidado!H3418,2)</f>
        <v/>
      </c>
      <c r="J3418" s="179" t="inlineStr">
        <is>
          <t>Mercantil</t>
        </is>
      </c>
      <c r="K3418" s="179" t="inlineStr">
        <is>
          <t>A IDEAL</t>
        </is>
      </c>
    </row>
    <row r="3419" hidden="1" s="180">
      <c r="A3419" s="17" t="n">
        <v>45807</v>
      </c>
      <c r="B3419" s="179" t="inlineStr">
        <is>
          <t>JRS.PROP.CH.ESPECIAL-JUROS BANCARIOS  (100,00%);</t>
        </is>
      </c>
      <c r="C3419" s="8" t="n"/>
      <c r="D3419" s="8" t="n">
        <v>1550.87</v>
      </c>
      <c r="E3419" s="8" t="n">
        <v>46848.02</v>
      </c>
      <c r="F3419" s="213" t="inlineStr">
        <is>
          <t>Juros Bancários</t>
        </is>
      </c>
      <c r="G3419" s="172">
        <f>YEAR(A3419)</f>
        <v/>
      </c>
      <c r="H3419" s="214">
        <f>MONTH(A3419)</f>
        <v/>
      </c>
      <c r="I3419" s="179">
        <f>INDEX(mês[],Consolidado!H3419,2)</f>
        <v/>
      </c>
      <c r="J3419" s="179" t="inlineStr">
        <is>
          <t>Mercantil</t>
        </is>
      </c>
      <c r="K3419" s="179" t="inlineStr">
        <is>
          <t>A IDEAL</t>
        </is>
      </c>
    </row>
    <row r="3420" hidden="1" s="180">
      <c r="A3420" s="17" t="n">
        <v>45807</v>
      </c>
      <c r="B3420" s="179" t="inlineStr">
        <is>
          <t>MATERIAL ELETRICO-DESPESAS C/ CONSTRUÇÃO ESCRITORIO ADM  (100,00%);</t>
        </is>
      </c>
      <c r="C3420" s="8" t="n"/>
      <c r="D3420" s="8" t="n">
        <v>1582.04</v>
      </c>
      <c r="E3420" s="8" t="n">
        <v>45265.98</v>
      </c>
      <c r="F3420" s="213" t="inlineStr">
        <is>
          <t>Construção da Nova Sede</t>
        </is>
      </c>
      <c r="G3420" s="172">
        <f>YEAR(A3420)</f>
        <v/>
      </c>
      <c r="H3420" s="214">
        <f>MONTH(A3420)</f>
        <v/>
      </c>
      <c r="I3420" s="179">
        <f>INDEX(mês[],Consolidado!H3420,2)</f>
        <v/>
      </c>
      <c r="J3420" s="179" t="inlineStr">
        <is>
          <t>Mercantil</t>
        </is>
      </c>
      <c r="K3420" s="179" t="inlineStr">
        <is>
          <t>A IDEAL</t>
        </is>
      </c>
    </row>
    <row r="3421" hidden="1" s="180">
      <c r="A3421" s="17" t="n">
        <v>45807</v>
      </c>
      <c r="B3421" s="179" t="inlineStr">
        <is>
          <t xml:space="preserve">SALDO </t>
        </is>
      </c>
      <c r="C3421" s="8" t="n"/>
      <c r="D3421" s="8" t="n">
        <v>45265.98</v>
      </c>
      <c r="E3421" s="8" t="n">
        <v>0</v>
      </c>
      <c r="F3421" s="213" t="inlineStr">
        <is>
          <t>Saldo Final Mercantil</t>
        </is>
      </c>
      <c r="G3421" s="172">
        <f>YEAR(A3421)</f>
        <v/>
      </c>
      <c r="H3421" s="214">
        <f>MONTH(A3421)</f>
        <v/>
      </c>
      <c r="I3421" s="179">
        <f>INDEX(mês[],Consolidado!H3421,2)</f>
        <v/>
      </c>
      <c r="J3421" s="179" t="inlineStr">
        <is>
          <t>Mercantil</t>
        </is>
      </c>
      <c r="K3421" s="179" t="inlineStr">
        <is>
          <t>A IDEAL</t>
        </is>
      </c>
    </row>
    <row r="3422" hidden="1" s="180">
      <c r="A3422" s="17" t="n">
        <v>45782</v>
      </c>
      <c r="B3422" s="179" t="inlineStr">
        <is>
          <t xml:space="preserve">saldo </t>
        </is>
      </c>
      <c r="C3422" s="8" t="n"/>
      <c r="E3422" s="8" t="n">
        <v>399434.51</v>
      </c>
      <c r="F3422" s="213" t="inlineStr">
        <is>
          <t>Saldo inicial Itau Isolamento</t>
        </is>
      </c>
      <c r="G3422" s="172">
        <f>YEAR(A3422)</f>
        <v/>
      </c>
      <c r="H3422" s="214">
        <f>MONTH(A3422)</f>
        <v/>
      </c>
      <c r="I3422" s="179">
        <f>INDEX(mês[],Consolidado!H3422,2)</f>
        <v/>
      </c>
      <c r="J3422" s="179" t="inlineStr">
        <is>
          <t>ITAU Isolamento</t>
        </is>
      </c>
      <c r="K3422" s="179" t="inlineStr">
        <is>
          <t>A IDEAL</t>
        </is>
      </c>
    </row>
    <row r="3423" hidden="1" s="180">
      <c r="A3423" s="17" t="n">
        <v>45782</v>
      </c>
      <c r="B3423" s="179" t="inlineStr">
        <is>
          <t>TAR PLANO ADAPT 1 04/25-TARIFAS BANCARIAS (100,00%);</t>
        </is>
      </c>
      <c r="C3423" s="8" t="n"/>
      <c r="D3423" s="8" t="n">
        <v>159</v>
      </c>
      <c r="E3423" s="8" t="n">
        <v>399275.51</v>
      </c>
      <c r="F3423" s="213" t="inlineStr">
        <is>
          <t>TARIFAS BANCARIAS</t>
        </is>
      </c>
      <c r="G3423" s="172">
        <f>YEAR(A3423)</f>
        <v/>
      </c>
      <c r="H3423" s="214">
        <f>MONTH(A3423)</f>
        <v/>
      </c>
      <c r="I3423" s="179">
        <f>INDEX(mês[],Consolidado!H3423,2)</f>
        <v/>
      </c>
      <c r="J3423" s="179" t="inlineStr">
        <is>
          <t>ITAU Isolamento</t>
        </is>
      </c>
      <c r="K3423" s="179" t="inlineStr">
        <is>
          <t>A IDEAL</t>
        </is>
      </c>
    </row>
    <row r="3424" hidden="1" s="180">
      <c r="A3424" s="17" t="n">
        <v>45784</v>
      </c>
      <c r="B3424" s="179" t="inlineStr">
        <is>
          <t>TRANSFERÊNCIA ENTRE BANCOS ITAÚ ANDAIMES X CEF-Transferência entre Bancos (100,00%);</t>
        </is>
      </c>
      <c r="C3424" s="8" t="n"/>
      <c r="D3424" s="8" t="n">
        <v>115161.15</v>
      </c>
      <c r="E3424" s="8" t="n">
        <v>284114.36</v>
      </c>
      <c r="F3424" s="213" t="inlineStr">
        <is>
          <t>Transferência Emitida</t>
        </is>
      </c>
      <c r="G3424" s="172">
        <f>YEAR(A3424)</f>
        <v/>
      </c>
      <c r="H3424" s="214">
        <f>MONTH(A3424)</f>
        <v/>
      </c>
      <c r="I3424" s="179">
        <f>INDEX(mês[],Consolidado!H3424,2)</f>
        <v/>
      </c>
      <c r="J3424" s="179" t="inlineStr">
        <is>
          <t>ITAU Isolamento</t>
        </is>
      </c>
      <c r="K3424" s="179" t="inlineStr">
        <is>
          <t>A IDEAL</t>
        </is>
      </c>
    </row>
    <row r="3425" hidden="1" s="180">
      <c r="A3425" s="17" t="n">
        <v>45784</v>
      </c>
      <c r="B3425" s="179" t="inlineStr">
        <is>
          <t>TRANSFERÊNCIA ENTRE BANCOS ITAÚ ANDAIMES X ITAÚ-Transferência entre Bancos (100,00%);</t>
        </is>
      </c>
      <c r="C3425" s="8" t="n"/>
      <c r="D3425" s="8" t="n">
        <v>184114.36</v>
      </c>
      <c r="E3425" s="8" t="n">
        <v>100000</v>
      </c>
      <c r="F3425" s="213" t="inlineStr">
        <is>
          <t>Transferência Emitida</t>
        </is>
      </c>
      <c r="G3425" s="172">
        <f>YEAR(A3425)</f>
        <v/>
      </c>
      <c r="H3425" s="214">
        <f>MONTH(A3425)</f>
        <v/>
      </c>
      <c r="I3425" s="179">
        <f>INDEX(mês[],Consolidado!H3425,2)</f>
        <v/>
      </c>
      <c r="J3425" s="179" t="inlineStr">
        <is>
          <t>ITAU Isolamento</t>
        </is>
      </c>
      <c r="K3425" s="179" t="inlineStr">
        <is>
          <t>A IDEAL</t>
        </is>
      </c>
    </row>
    <row r="3426" hidden="1" s="180">
      <c r="A3426" s="17" t="n">
        <v>45786</v>
      </c>
      <c r="B3426" s="179" t="inlineStr">
        <is>
          <t>TRANSFERÊNCIA ENTRE BANCOS ITAÚ ANDAIMES X ITAÚ-Transferência entre Bancos (100,00%);</t>
        </is>
      </c>
      <c r="C3426" s="8" t="n"/>
      <c r="D3426" s="8" t="n">
        <v>30000</v>
      </c>
      <c r="E3426" s="8" t="n">
        <v>70000</v>
      </c>
      <c r="F3426" s="213" t="inlineStr">
        <is>
          <t>Transferência Emitida</t>
        </is>
      </c>
      <c r="G3426" s="172">
        <f>YEAR(A3426)</f>
        <v/>
      </c>
      <c r="H3426" s="214">
        <f>MONTH(A3426)</f>
        <v/>
      </c>
      <c r="I3426" s="179">
        <f>INDEX(mês[],Consolidado!H3426,2)</f>
        <v/>
      </c>
      <c r="J3426" s="179" t="inlineStr">
        <is>
          <t>ITAU Isolamento</t>
        </is>
      </c>
      <c r="K3426" s="179" t="inlineStr">
        <is>
          <t>A IDEAL</t>
        </is>
      </c>
    </row>
    <row r="3427" hidden="1" s="180">
      <c r="A3427" s="17" t="n">
        <v>45789</v>
      </c>
      <c r="B3427" s="179" t="inlineStr">
        <is>
          <t>TRANSFERÊNCIA ENTRE BANCOS ITAÚ ANDAIMES X ITAÚ-Transferência entre Bancos (100,00%);</t>
        </is>
      </c>
      <c r="C3427" s="8" t="n"/>
      <c r="D3427" s="8" t="n">
        <v>70000</v>
      </c>
      <c r="E3427" s="8" t="n">
        <v>0</v>
      </c>
      <c r="F3427" s="213" t="inlineStr">
        <is>
          <t>Transferência Emitida</t>
        </is>
      </c>
      <c r="G3427" s="172">
        <f>YEAR(A3427)</f>
        <v/>
      </c>
      <c r="H3427" s="214">
        <f>MONTH(A3427)</f>
        <v/>
      </c>
      <c r="I3427" s="179">
        <f>INDEX(mês[],Consolidado!H3427,2)</f>
        <v/>
      </c>
      <c r="J3427" s="179" t="inlineStr">
        <is>
          <t>ITAU Isolamento</t>
        </is>
      </c>
      <c r="K3427" s="179" t="inlineStr">
        <is>
          <t>A IDEAL</t>
        </is>
      </c>
    </row>
    <row r="3428" hidden="1" s="180">
      <c r="A3428" s="17" t="n">
        <v>45792</v>
      </c>
      <c r="B3428" s="179" t="inlineStr">
        <is>
          <t>BRAZ SERVICE-Recebimento de Clientes (100,00%);</t>
        </is>
      </c>
      <c r="C3428" s="8" t="n">
        <v>1700</v>
      </c>
      <c r="E3428" s="8" t="n">
        <v>1700</v>
      </c>
      <c r="F3428" s="213" t="inlineStr">
        <is>
          <t>Recebimento de Clientes</t>
        </is>
      </c>
      <c r="G3428" s="172">
        <f>YEAR(A3428)</f>
        <v/>
      </c>
      <c r="H3428" s="214">
        <f>MONTH(A3428)</f>
        <v/>
      </c>
      <c r="I3428" s="179">
        <f>INDEX(mês[],Consolidado!H3428,2)</f>
        <v/>
      </c>
      <c r="J3428" s="179" t="inlineStr">
        <is>
          <t>ITAU Isolamento</t>
        </is>
      </c>
      <c r="K3428" s="179" t="inlineStr">
        <is>
          <t>A IDEAL</t>
        </is>
      </c>
    </row>
    <row r="3429" hidden="1" s="180">
      <c r="A3429" s="17" t="n">
        <v>45806</v>
      </c>
      <c r="B3429" s="179" t="inlineStr">
        <is>
          <t>TRANSFERÊNCIA ENTRE BANCOS ITAÚ X ITAÚ ANDAIMES-Transferência entre Bancos (100,00%);</t>
        </is>
      </c>
      <c r="C3429" s="8" t="n">
        <v>400000</v>
      </c>
      <c r="E3429" s="8" t="n">
        <v>401700</v>
      </c>
      <c r="F3429" s="213" t="inlineStr">
        <is>
          <t>Transferência Recebida</t>
        </is>
      </c>
      <c r="G3429" s="172">
        <f>YEAR(A3429)</f>
        <v/>
      </c>
      <c r="H3429" s="214">
        <f>MONTH(A3429)</f>
        <v/>
      </c>
      <c r="I3429" s="179">
        <f>INDEX(mês[],Consolidado!H3429,2)</f>
        <v/>
      </c>
      <c r="J3429" s="179" t="inlineStr">
        <is>
          <t>ITAU Isolamento</t>
        </is>
      </c>
      <c r="K3429" s="179" t="inlineStr">
        <is>
          <t>A IDEAL</t>
        </is>
      </c>
    </row>
    <row r="3430" hidden="1" s="180">
      <c r="A3430" s="17" t="n">
        <v>45806</v>
      </c>
      <c r="B3430" s="179" t="inlineStr">
        <is>
          <t>DAS PARCSN VERSAO 2.0.0 PIS - CONFINS - INSS - IRPJ-PARCELAMENTO (100,00%);</t>
        </is>
      </c>
      <c r="C3430" s="8" t="n"/>
      <c r="D3430" s="8" t="n">
        <v>326</v>
      </c>
      <c r="E3430" s="8" t="n">
        <v>401374</v>
      </c>
      <c r="F3430" s="213" t="inlineStr">
        <is>
          <t xml:space="preserve">Parcelamento de Impostos Exercicio Anterior </t>
        </is>
      </c>
      <c r="G3430" s="172">
        <f>YEAR(A3430)</f>
        <v/>
      </c>
      <c r="H3430" s="214">
        <f>MONTH(A3430)</f>
        <v/>
      </c>
      <c r="I3430" s="179">
        <f>INDEX(mês[],Consolidado!H3430,2)</f>
        <v/>
      </c>
      <c r="J3430" s="179" t="inlineStr">
        <is>
          <t>ITAU Isolamento</t>
        </is>
      </c>
      <c r="K3430" s="179" t="inlineStr">
        <is>
          <t>A IDEAL</t>
        </is>
      </c>
    </row>
    <row r="3431" hidden="1" s="180">
      <c r="A3431" s="17" t="n">
        <v>45806</v>
      </c>
      <c r="B3431" s="179" t="inlineStr">
        <is>
          <t>PGFN 011015050 PIS - CONFINS - CSLL - ISS-PARCELAMENTO (100,00%);</t>
        </is>
      </c>
      <c r="C3431" s="8" t="n"/>
      <c r="D3431" s="8" t="n">
        <v>134.31</v>
      </c>
      <c r="E3431" s="8" t="n">
        <v>401239.69</v>
      </c>
      <c r="F3431" s="213" t="inlineStr">
        <is>
          <t xml:space="preserve">Parcelamento de Impostos Exercicio Anterior </t>
        </is>
      </c>
      <c r="G3431" s="172">
        <f>YEAR(A3431)</f>
        <v/>
      </c>
      <c r="H3431" s="214">
        <f>MONTH(A3431)</f>
        <v/>
      </c>
      <c r="I3431" s="179">
        <f>INDEX(mês[],Consolidado!H3431,2)</f>
        <v/>
      </c>
      <c r="J3431" s="179" t="inlineStr">
        <is>
          <t>ITAU Isolamento</t>
        </is>
      </c>
      <c r="K3431" s="179" t="inlineStr">
        <is>
          <t>A IDEAL</t>
        </is>
      </c>
    </row>
    <row r="3432" hidden="1" s="180">
      <c r="A3432" s="17" t="n">
        <v>45806</v>
      </c>
      <c r="B3432" s="179" t="inlineStr">
        <is>
          <t>PGFN 011015098-PARCELAMENTO (100,00%);</t>
        </is>
      </c>
      <c r="C3432" s="8" t="n"/>
      <c r="D3432" s="8" t="n">
        <v>109.3</v>
      </c>
      <c r="E3432" s="8" t="n">
        <v>401130.39</v>
      </c>
      <c r="F3432" s="213" t="inlineStr">
        <is>
          <t xml:space="preserve">Parcelamento de Impostos Exercicio Anterior </t>
        </is>
      </c>
      <c r="G3432" s="172">
        <f>YEAR(A3432)</f>
        <v/>
      </c>
      <c r="H3432" s="214">
        <f>MONTH(A3432)</f>
        <v/>
      </c>
      <c r="I3432" s="179">
        <f>INDEX(mês[],Consolidado!H3432,2)</f>
        <v/>
      </c>
      <c r="J3432" s="179" t="inlineStr">
        <is>
          <t>ITAU Isolamento</t>
        </is>
      </c>
      <c r="K3432" s="179" t="inlineStr">
        <is>
          <t>A IDEAL</t>
        </is>
      </c>
    </row>
    <row r="3433" hidden="1" s="180">
      <c r="A3433" s="17" t="n">
        <v>45807</v>
      </c>
      <c r="B3433" s="179" t="inlineStr">
        <is>
          <t>DARF 02110001201139141612401  10 PARCELAS-PARCELAMENTO (100,00%);</t>
        </is>
      </c>
      <c r="C3433" s="8" t="n"/>
      <c r="D3433" s="8" t="n">
        <v>571.16</v>
      </c>
      <c r="E3433" s="8" t="n">
        <v>400559.23</v>
      </c>
      <c r="F3433" s="213" t="inlineStr">
        <is>
          <t xml:space="preserve">Parcelamento de Impostos Exercicio Anterior </t>
        </is>
      </c>
      <c r="G3433" s="172">
        <f>YEAR(A3433)</f>
        <v/>
      </c>
      <c r="H3433" s="214">
        <f>MONTH(A3433)</f>
        <v/>
      </c>
      <c r="I3433" s="179">
        <f>INDEX(mês[],Consolidado!H3433,2)</f>
        <v/>
      </c>
      <c r="J3433" s="179" t="inlineStr">
        <is>
          <t>ITAU Isolamento</t>
        </is>
      </c>
      <c r="K3433" s="179" t="inlineStr">
        <is>
          <t>A IDEAL</t>
        </is>
      </c>
    </row>
    <row r="3434" hidden="1" s="180">
      <c r="A3434" s="17" t="n">
        <v>45807</v>
      </c>
      <c r="B3434" s="179" t="inlineStr">
        <is>
          <t xml:space="preserve">saldo </t>
        </is>
      </c>
      <c r="C3434" s="8" t="n"/>
      <c r="D3434" s="8" t="n">
        <v>400559.23</v>
      </c>
      <c r="E3434" s="8" t="n">
        <v>0</v>
      </c>
      <c r="F3434" s="213" t="inlineStr">
        <is>
          <t>Saldo Final Itau Isolamento</t>
        </is>
      </c>
      <c r="G3434" s="172">
        <f>YEAR(A3434)</f>
        <v/>
      </c>
      <c r="H3434" s="214">
        <f>MONTH(A3434)</f>
        <v/>
      </c>
      <c r="I3434" s="179">
        <f>INDEX(mês[],Consolidado!H3434,2)</f>
        <v/>
      </c>
      <c r="J3434" s="179" t="inlineStr">
        <is>
          <t>ITAU Isolamento</t>
        </is>
      </c>
      <c r="K3434" s="179" t="inlineStr">
        <is>
          <t>A IDEAL</t>
        </is>
      </c>
    </row>
    <row r="3435" hidden="1" s="180">
      <c r="A3435" s="17" t="n">
        <v>45778</v>
      </c>
      <c r="B3435" s="179" t="inlineStr">
        <is>
          <t xml:space="preserve">saldo </t>
        </is>
      </c>
      <c r="C3435" s="8" t="n"/>
      <c r="E3435" s="8" t="n">
        <v>46816.91</v>
      </c>
      <c r="F3435" s="213" t="inlineStr">
        <is>
          <t>Saldo Inicial Itau</t>
        </is>
      </c>
      <c r="G3435" s="172">
        <f>YEAR(A3435)</f>
        <v/>
      </c>
      <c r="H3435" s="214">
        <f>MONTH(A3435)</f>
        <v/>
      </c>
      <c r="I3435" s="179">
        <f>INDEX(mês[],Consolidado!H3435,2)</f>
        <v/>
      </c>
      <c r="J3435" s="179" t="inlineStr">
        <is>
          <t>ITAU</t>
        </is>
      </c>
      <c r="K3435" s="179" t="inlineStr">
        <is>
          <t>A IDEAL</t>
        </is>
      </c>
    </row>
    <row r="3436" hidden="1" s="180">
      <c r="A3436" s="17" t="n">
        <v>45778</v>
      </c>
      <c r="B3436" s="179" t="inlineStr">
        <is>
          <t>R. 413 Nº 315 PORTAL NORTE  01-05 A 01-06-25-ALUGUEL ALOJAMENTO  (100,00%);</t>
        </is>
      </c>
      <c r="C3436" s="8" t="n"/>
      <c r="D3436" s="8" t="n">
        <v>850</v>
      </c>
      <c r="E3436" s="8" t="n">
        <v>45966.91</v>
      </c>
      <c r="F3436" s="213" t="inlineStr">
        <is>
          <t xml:space="preserve">ALUGUEL ALOJAMENTO </t>
        </is>
      </c>
      <c r="G3436" s="172">
        <f>YEAR(A3436)</f>
        <v/>
      </c>
      <c r="H3436" s="214">
        <f>MONTH(A3436)</f>
        <v/>
      </c>
      <c r="I3436" s="179">
        <f>INDEX(mês[],Consolidado!H3436,2)</f>
        <v/>
      </c>
      <c r="J3436" s="179" t="inlineStr">
        <is>
          <t>ITAU</t>
        </is>
      </c>
      <c r="K3436" s="179" t="inlineStr">
        <is>
          <t>A IDEAL</t>
        </is>
      </c>
    </row>
    <row r="3437" hidden="1" s="180">
      <c r="A3437" s="17" t="n">
        <v>45778</v>
      </c>
      <c r="B3437" s="179" t="inlineStr">
        <is>
          <t>R. 402 Nº 916 BAIRRO PORTAL NORTE / 01-05 A 01-06-ALUGUEL ALOJAMENTO  (100,00%);</t>
        </is>
      </c>
      <c r="C3437" s="8" t="n"/>
      <c r="D3437" s="8" t="n">
        <v>1100</v>
      </c>
      <c r="E3437" s="8" t="n">
        <v>44866.91</v>
      </c>
      <c r="F3437" s="213" t="inlineStr">
        <is>
          <t xml:space="preserve">ALUGUEL ALOJAMENTO </t>
        </is>
      </c>
      <c r="G3437" s="172">
        <f>YEAR(A3437)</f>
        <v/>
      </c>
      <c r="H3437" s="214">
        <f>MONTH(A3437)</f>
        <v/>
      </c>
      <c r="I3437" s="179">
        <f>INDEX(mês[],Consolidado!H3437,2)</f>
        <v/>
      </c>
      <c r="J3437" s="179" t="inlineStr">
        <is>
          <t>ITAU</t>
        </is>
      </c>
      <c r="K3437" s="179" t="inlineStr">
        <is>
          <t>A IDEAL</t>
        </is>
      </c>
    </row>
    <row r="3438" hidden="1" s="180">
      <c r="A3438" s="17" t="n">
        <v>45778</v>
      </c>
      <c r="B3438" s="179" t="inlineStr">
        <is>
          <t>RUA 02 Nº 44 / SOCIETY 01.05 A 01.06-ALUGUEL ALOJAMENTO  (100,00%);</t>
        </is>
      </c>
      <c r="C3438" s="8" t="n"/>
      <c r="D3438" s="8" t="n">
        <v>1200</v>
      </c>
      <c r="E3438" s="8" t="n">
        <v>43666.91</v>
      </c>
      <c r="F3438" s="213" t="inlineStr">
        <is>
          <t xml:space="preserve">ALUGUEL ALOJAMENTO </t>
        </is>
      </c>
      <c r="G3438" s="172">
        <f>YEAR(A3438)</f>
        <v/>
      </c>
      <c r="H3438" s="214">
        <f>MONTH(A3438)</f>
        <v/>
      </c>
      <c r="I3438" s="179">
        <f>INDEX(mês[],Consolidado!H3438,2)</f>
        <v/>
      </c>
      <c r="J3438" s="179" t="inlineStr">
        <is>
          <t>ITAU</t>
        </is>
      </c>
      <c r="K3438" s="179" t="inlineStr">
        <is>
          <t>A IDEAL</t>
        </is>
      </c>
    </row>
    <row r="3439" hidden="1" s="180">
      <c r="A3439" s="17" t="n">
        <v>45778</v>
      </c>
      <c r="B3439" s="179" t="inlineStr">
        <is>
          <t>RUA 02 Nº 175 BAIRRO JK / SOCIETY REF. 01.05 A 01.06-ALUGUEL ALOJAMENTO  (100,00%);</t>
        </is>
      </c>
      <c r="C3439" s="8" t="n"/>
      <c r="D3439" s="8" t="n">
        <v>1500</v>
      </c>
      <c r="E3439" s="8" t="n">
        <v>42166.91</v>
      </c>
      <c r="F3439" s="213" t="inlineStr">
        <is>
          <t xml:space="preserve">ALUGUEL ALOJAMENTO </t>
        </is>
      </c>
      <c r="G3439" s="172">
        <f>YEAR(A3439)</f>
        <v/>
      </c>
      <c r="H3439" s="214">
        <f>MONTH(A3439)</f>
        <v/>
      </c>
      <c r="I3439" s="179">
        <f>INDEX(mês[],Consolidado!H3439,2)</f>
        <v/>
      </c>
      <c r="J3439" s="179" t="inlineStr">
        <is>
          <t>ITAU</t>
        </is>
      </c>
      <c r="K3439" s="179" t="inlineStr">
        <is>
          <t>A IDEAL</t>
        </is>
      </c>
    </row>
    <row r="3440" hidden="1" s="180">
      <c r="A3440" s="17" t="n">
        <v>45778</v>
      </c>
      <c r="B3440" s="179" t="inlineStr">
        <is>
          <t>RUA 419 Nº 85 BAIRRO PORTAL NORTE REF. 01/05 A 01/06-ALUGUEL ALOJAMENTO  (100,00%);</t>
        </is>
      </c>
      <c r="C3440" s="8" t="n"/>
      <c r="D3440" s="8" t="n">
        <v>1000</v>
      </c>
      <c r="E3440" s="8" t="n">
        <v>41166.91</v>
      </c>
      <c r="F3440" s="213" t="inlineStr">
        <is>
          <t xml:space="preserve">ALUGUEL ALOJAMENTO </t>
        </is>
      </c>
      <c r="G3440" s="172">
        <f>YEAR(A3440)</f>
        <v/>
      </c>
      <c r="H3440" s="214">
        <f>MONTH(A3440)</f>
        <v/>
      </c>
      <c r="I3440" s="179">
        <f>INDEX(mês[],Consolidado!H3440,2)</f>
        <v/>
      </c>
      <c r="J3440" s="179" t="inlineStr">
        <is>
          <t>ITAU</t>
        </is>
      </c>
      <c r="K3440" s="179" t="inlineStr">
        <is>
          <t>A IDEAL</t>
        </is>
      </c>
    </row>
    <row r="3441" hidden="1" s="180">
      <c r="A3441" s="17" t="n">
        <v>45778</v>
      </c>
      <c r="B3441" s="179" t="inlineStr">
        <is>
          <t>ERIVALDO NASCIMENTO DE SOUZA-ACERTO RESCISORIOS  (100,00%);</t>
        </is>
      </c>
      <c r="C3441" s="8" t="n"/>
      <c r="D3441" s="8" t="n">
        <v>11800</v>
      </c>
      <c r="E3441" s="8" t="n">
        <v>29366.91</v>
      </c>
      <c r="F3441" s="213" t="inlineStr">
        <is>
          <t xml:space="preserve">ACERTO RESCISORIOS </t>
        </is>
      </c>
      <c r="G3441" s="172">
        <f>YEAR(A3441)</f>
        <v/>
      </c>
      <c r="H3441" s="214">
        <f>MONTH(A3441)</f>
        <v/>
      </c>
      <c r="I3441" s="179">
        <f>INDEX(mês[],Consolidado!H3441,2)</f>
        <v/>
      </c>
      <c r="J3441" s="179" t="inlineStr">
        <is>
          <t>ITAU</t>
        </is>
      </c>
      <c r="K3441" s="179" t="inlineStr">
        <is>
          <t>A IDEAL</t>
        </is>
      </c>
    </row>
    <row r="3442" hidden="1" s="180">
      <c r="A3442" s="17" t="n">
        <v>45778</v>
      </c>
      <c r="B3442" s="179" t="inlineStr">
        <is>
          <t>WILLIAM COSTA DOS SANTOS-ACERTO RESCISORIOS  (100,00%);</t>
        </is>
      </c>
      <c r="C3442" s="8" t="n"/>
      <c r="D3442" s="8" t="n">
        <v>12409.36</v>
      </c>
      <c r="E3442" s="8" t="n">
        <v>16957.55</v>
      </c>
      <c r="F3442" s="213" t="inlineStr">
        <is>
          <t xml:space="preserve">ACERTO RESCISORIOS </t>
        </is>
      </c>
      <c r="G3442" s="172">
        <f>YEAR(A3442)</f>
        <v/>
      </c>
      <c r="H3442" s="214">
        <f>MONTH(A3442)</f>
        <v/>
      </c>
      <c r="I3442" s="179">
        <f>INDEX(mês[],Consolidado!H3442,2)</f>
        <v/>
      </c>
      <c r="J3442" s="179" t="inlineStr">
        <is>
          <t>ITAU</t>
        </is>
      </c>
      <c r="K3442" s="179" t="inlineStr">
        <is>
          <t>A IDEAL</t>
        </is>
      </c>
    </row>
    <row r="3443" hidden="1" s="180">
      <c r="A3443" s="17" t="n">
        <v>45778</v>
      </c>
      <c r="B3443" s="179" t="inlineStr">
        <is>
          <t>JANDERSON GOMES DOS SANTOS-ACERTO RESCISORIOS  (100,00%);</t>
        </is>
      </c>
      <c r="C3443" s="8" t="n"/>
      <c r="D3443" s="8" t="n">
        <v>10572.95</v>
      </c>
      <c r="E3443" s="8" t="n">
        <v>6384.600000000002</v>
      </c>
      <c r="F3443" s="213" t="inlineStr">
        <is>
          <t xml:space="preserve">ACERTO RESCISORIOS </t>
        </is>
      </c>
      <c r="G3443" s="172">
        <f>YEAR(A3443)</f>
        <v/>
      </c>
      <c r="H3443" s="214">
        <f>MONTH(A3443)</f>
        <v/>
      </c>
      <c r="I3443" s="179">
        <f>INDEX(mês[],Consolidado!H3443,2)</f>
        <v/>
      </c>
      <c r="J3443" s="179" t="inlineStr">
        <is>
          <t>ITAU</t>
        </is>
      </c>
      <c r="K3443" s="179" t="inlineStr">
        <is>
          <t>A IDEAL</t>
        </is>
      </c>
    </row>
    <row r="3444" hidden="1" s="180">
      <c r="A3444" s="17" t="n">
        <v>45778</v>
      </c>
      <c r="B3444" s="179" t="inlineStr">
        <is>
          <t>A IDEAL ISOLAMENTOS-CONTABILIDADE (100,00%);</t>
        </is>
      </c>
      <c r="C3444" s="8" t="n"/>
      <c r="D3444" s="8" t="n">
        <v>607.47</v>
      </c>
      <c r="E3444" s="8" t="n">
        <v>5777.130000000002</v>
      </c>
      <c r="F3444" s="213" t="inlineStr">
        <is>
          <t>HONORÁRIOS CONTÁBEIS</t>
        </is>
      </c>
      <c r="G3444" s="172">
        <f>YEAR(A3444)</f>
        <v/>
      </c>
      <c r="H3444" s="214">
        <f>MONTH(A3444)</f>
        <v/>
      </c>
      <c r="I3444" s="179">
        <f>INDEX(mês[],Consolidado!H3444,2)</f>
        <v/>
      </c>
      <c r="J3444" s="179" t="inlineStr">
        <is>
          <t>ITAU</t>
        </is>
      </c>
      <c r="K3444" s="179" t="inlineStr">
        <is>
          <t>A IDEAL</t>
        </is>
      </c>
    </row>
    <row r="3445" hidden="1" s="180">
      <c r="A3445" s="17" t="n">
        <v>45778</v>
      </c>
      <c r="B3445" s="179" t="inlineStr">
        <is>
          <t>KARITA LORENA JOSE PEREIRA RODRIGUES-ACERTO RESCISORIOS  (100,00%);</t>
        </is>
      </c>
      <c r="C3445" s="8" t="n"/>
      <c r="D3445" s="8" t="n">
        <v>3490.58</v>
      </c>
      <c r="E3445" s="8" t="n">
        <v>2286.550000000002</v>
      </c>
      <c r="F3445" s="213" t="inlineStr">
        <is>
          <t xml:space="preserve">ACERTO RESCISORIOS </t>
        </is>
      </c>
      <c r="G3445" s="172">
        <f>YEAR(A3445)</f>
        <v/>
      </c>
      <c r="H3445" s="214">
        <f>MONTH(A3445)</f>
        <v/>
      </c>
      <c r="I3445" s="179">
        <f>INDEX(mês[],Consolidado!H3445,2)</f>
        <v/>
      </c>
      <c r="J3445" s="179" t="inlineStr">
        <is>
          <t>ITAU</t>
        </is>
      </c>
      <c r="K3445" s="179" t="inlineStr">
        <is>
          <t>A IDEAL</t>
        </is>
      </c>
    </row>
    <row r="3446" hidden="1" s="180">
      <c r="A3446" s="17" t="n">
        <v>45778</v>
      </c>
      <c r="B3446" s="179" t="inlineStr">
        <is>
          <t>KARITA LORENA JOSE PEREIRA RODRIGUES-FGTS FUNCIONARIOS  (100,00%);</t>
        </is>
      </c>
      <c r="C3446" s="8" t="n"/>
      <c r="D3446" s="8" t="n">
        <v>270.66</v>
      </c>
      <c r="E3446" s="8" t="n">
        <v>2015.890000000002</v>
      </c>
      <c r="F3446" s="213" t="inlineStr">
        <is>
          <t xml:space="preserve">FGTS FUNCIONARIOS </t>
        </is>
      </c>
      <c r="G3446" s="172">
        <f>YEAR(A3446)</f>
        <v/>
      </c>
      <c r="H3446" s="214">
        <f>MONTH(A3446)</f>
        <v/>
      </c>
      <c r="I3446" s="179">
        <f>INDEX(mês[],Consolidado!H3446,2)</f>
        <v/>
      </c>
      <c r="J3446" s="179" t="inlineStr">
        <is>
          <t>ITAU</t>
        </is>
      </c>
      <c r="K3446" s="179" t="inlineStr">
        <is>
          <t>A IDEAL</t>
        </is>
      </c>
    </row>
    <row r="3447" hidden="1" s="180">
      <c r="A3447" s="17" t="n">
        <v>45778</v>
      </c>
      <c r="B3447" s="179" t="inlineStr">
        <is>
          <t>ERIVALDO NASCIMENTO DE SOUZA-MULTA RESCISORIAS FGTS (100,00%);</t>
        </is>
      </c>
      <c r="C3447" s="8" t="n"/>
      <c r="D3447" s="8" t="n">
        <v>2088.47</v>
      </c>
      <c r="E3447" s="8" t="n">
        <v>-72.57999999999788</v>
      </c>
      <c r="F3447" s="213" t="inlineStr">
        <is>
          <t>MULTA RESCISORIAS FGTS</t>
        </is>
      </c>
      <c r="G3447" s="172">
        <f>YEAR(A3447)</f>
        <v/>
      </c>
      <c r="H3447" s="214">
        <f>MONTH(A3447)</f>
        <v/>
      </c>
      <c r="I3447" s="179">
        <f>INDEX(mês[],Consolidado!H3447,2)</f>
        <v/>
      </c>
      <c r="J3447" s="179" t="inlineStr">
        <is>
          <t>ITAU</t>
        </is>
      </c>
      <c r="K3447" s="179" t="inlineStr">
        <is>
          <t>A IDEAL</t>
        </is>
      </c>
    </row>
    <row r="3448" hidden="1" s="180">
      <c r="A3448" s="17" t="n">
        <v>45778</v>
      </c>
      <c r="B3448" s="179" t="inlineStr">
        <is>
          <t>WILLIAM COSTA DOS SANTOS-MULTA RESCISORIAS FGTS (100,00%);</t>
        </is>
      </c>
      <c r="C3448" s="8" t="n"/>
      <c r="D3448" s="8" t="n">
        <v>2145.49</v>
      </c>
      <c r="E3448" s="8" t="n">
        <v>-2218.069999999998</v>
      </c>
      <c r="F3448" s="213" t="inlineStr">
        <is>
          <t>MULTA RESCISORIAS FGTS</t>
        </is>
      </c>
      <c r="G3448" s="172">
        <f>YEAR(A3448)</f>
        <v/>
      </c>
      <c r="H3448" s="214">
        <f>MONTH(A3448)</f>
        <v/>
      </c>
      <c r="I3448" s="179">
        <f>INDEX(mês[],Consolidado!H3448,2)</f>
        <v/>
      </c>
      <c r="J3448" s="179" t="inlineStr">
        <is>
          <t>ITAU</t>
        </is>
      </c>
      <c r="K3448" s="179" t="inlineStr">
        <is>
          <t>A IDEAL</t>
        </is>
      </c>
    </row>
    <row r="3449" hidden="1" s="180">
      <c r="A3449" s="17" t="n">
        <v>45778</v>
      </c>
      <c r="B3449" s="179" t="inlineStr">
        <is>
          <t>JANDERSON GOMES DOS SANTOS-MULTA RESCISORIAS FGTS (100,00%);</t>
        </is>
      </c>
      <c r="C3449" s="8" t="n"/>
      <c r="D3449" s="8" t="n">
        <v>1749.32</v>
      </c>
      <c r="E3449" s="8" t="n">
        <v>-3967.389999999998</v>
      </c>
      <c r="F3449" s="213" t="inlineStr">
        <is>
          <t>MULTA RESCISORIAS FGTS</t>
        </is>
      </c>
      <c r="G3449" s="172">
        <f>YEAR(A3449)</f>
        <v/>
      </c>
      <c r="H3449" s="214">
        <f>MONTH(A3449)</f>
        <v/>
      </c>
      <c r="I3449" s="179">
        <f>INDEX(mês[],Consolidado!H3449,2)</f>
        <v/>
      </c>
      <c r="J3449" s="179" t="inlineStr">
        <is>
          <t>ITAU</t>
        </is>
      </c>
      <c r="K3449" s="179" t="inlineStr">
        <is>
          <t>A IDEAL</t>
        </is>
      </c>
    </row>
    <row r="3450" hidden="1" s="180">
      <c r="A3450" s="17" t="n">
        <v>45778</v>
      </c>
      <c r="B3450" s="179" t="inlineStr">
        <is>
          <t>LUCIMAR FRANCISCO DE SOUZA - PIX (62) 9 8458-1214-FRETE TRANSPORTADORA (100,00%);</t>
        </is>
      </c>
      <c r="C3450" s="8" t="n"/>
      <c r="D3450" s="8" t="n">
        <v>40</v>
      </c>
      <c r="E3450" s="8" t="n">
        <v>-4007.389999999998</v>
      </c>
      <c r="F3450" s="213" t="inlineStr">
        <is>
          <t>FRETE TRANSPORTADORA</t>
        </is>
      </c>
      <c r="G3450" s="172">
        <f>YEAR(A3450)</f>
        <v/>
      </c>
      <c r="H3450" s="214">
        <f>MONTH(A3450)</f>
        <v/>
      </c>
      <c r="I3450" s="179">
        <f>INDEX(mês[],Consolidado!H3450,2)</f>
        <v/>
      </c>
      <c r="J3450" s="179" t="inlineStr">
        <is>
          <t>ITAU</t>
        </is>
      </c>
      <c r="K3450" s="179" t="inlineStr">
        <is>
          <t>A IDEAL</t>
        </is>
      </c>
    </row>
    <row r="3451" hidden="1" s="180">
      <c r="A3451" s="17" t="n">
        <v>45778</v>
      </c>
      <c r="B3451" s="179" t="inlineStr">
        <is>
          <t>FRETE TRANSPORTADORA GOIÂNIA X FORTALEZA-FRETE TRANSPORTADORA (100,00%);</t>
        </is>
      </c>
      <c r="C3451" s="8" t="n"/>
      <c r="D3451" s="8" t="n">
        <v>151.37</v>
      </c>
      <c r="E3451" s="8" t="n">
        <v>-4158.759999999997</v>
      </c>
      <c r="F3451" s="213" t="inlineStr">
        <is>
          <t>FRETE TRANSPORTADORA</t>
        </is>
      </c>
      <c r="G3451" s="172">
        <f>YEAR(A3451)</f>
        <v/>
      </c>
      <c r="H3451" s="214">
        <f>MONTH(A3451)</f>
        <v/>
      </c>
      <c r="I3451" s="179">
        <f>INDEX(mês[],Consolidado!H3451,2)</f>
        <v/>
      </c>
      <c r="J3451" s="179" t="inlineStr">
        <is>
          <t>ITAU</t>
        </is>
      </c>
      <c r="K3451" s="179" t="inlineStr">
        <is>
          <t>A IDEAL</t>
        </is>
      </c>
    </row>
    <row r="3452" hidden="1" s="180">
      <c r="A3452" s="17" t="n">
        <v>45778</v>
      </c>
      <c r="B3452" s="179" t="inlineStr">
        <is>
          <t>ALIMENTAÇÃO ADM-ALIMENTAÇÃO ADM (100,00%);</t>
        </is>
      </c>
      <c r="C3452" s="8" t="n"/>
      <c r="D3452" s="8" t="n">
        <v>190</v>
      </c>
      <c r="E3452" s="8" t="n">
        <v>-4348.759999999997</v>
      </c>
      <c r="F3452" s="213" t="inlineStr">
        <is>
          <t>ALIMENTAÇÃO ADM</t>
        </is>
      </c>
      <c r="G3452" s="172">
        <f>YEAR(A3452)</f>
        <v/>
      </c>
      <c r="H3452" s="214">
        <f>MONTH(A3452)</f>
        <v/>
      </c>
      <c r="I3452" s="179">
        <f>INDEX(mês[],Consolidado!H3452,2)</f>
        <v/>
      </c>
      <c r="J3452" s="179" t="inlineStr">
        <is>
          <t>ITAU</t>
        </is>
      </c>
      <c r="K3452" s="179" t="inlineStr">
        <is>
          <t>A IDEAL</t>
        </is>
      </c>
    </row>
    <row r="3453" hidden="1" s="180">
      <c r="A3453" s="17" t="n">
        <v>45778</v>
      </c>
      <c r="B3453" s="179" t="inlineStr">
        <is>
          <t>TRANSFERÊNCIA ENTRE BANCOS SAFRA X ITAÚ-Transferência entre Bancos (100,00%);</t>
        </is>
      </c>
      <c r="C3453" s="8" t="n">
        <v>6674.07</v>
      </c>
      <c r="E3453" s="8" t="n">
        <v>2325.310000000002</v>
      </c>
      <c r="F3453" s="213" t="inlineStr">
        <is>
          <t>Transferência Recebida</t>
        </is>
      </c>
      <c r="G3453" s="172">
        <f>YEAR(A3453)</f>
        <v/>
      </c>
      <c r="H3453" s="214">
        <f>MONTH(A3453)</f>
        <v/>
      </c>
      <c r="I3453" s="179">
        <f>INDEX(mês[],Consolidado!H3453,2)</f>
        <v/>
      </c>
      <c r="J3453" s="179" t="inlineStr">
        <is>
          <t>ITAU</t>
        </is>
      </c>
      <c r="K3453" s="179" t="inlineStr">
        <is>
          <t>A IDEAL</t>
        </is>
      </c>
    </row>
    <row r="3454" hidden="1" s="180">
      <c r="A3454" s="17" t="n">
        <v>45778</v>
      </c>
      <c r="B3454" s="179" t="inlineStr">
        <is>
          <t>REFEIÇÕES COLABORADORES REF. 01/05 A 15/05-REFEIÇÕES COLABORADORES (100,00%);</t>
        </is>
      </c>
      <c r="C3454" s="8" t="n"/>
      <c r="D3454" s="8" t="n">
        <v>4190</v>
      </c>
      <c r="E3454" s="8" t="n">
        <v>-1864.689999999998</v>
      </c>
      <c r="F3454" s="213" t="inlineStr">
        <is>
          <t>REFEIÇÕES COLABORADORES</t>
        </is>
      </c>
      <c r="G3454" s="172">
        <f>YEAR(A3454)</f>
        <v/>
      </c>
      <c r="H3454" s="214">
        <f>MONTH(A3454)</f>
        <v/>
      </c>
      <c r="I3454" s="179">
        <f>INDEX(mês[],Consolidado!H3454,2)</f>
        <v/>
      </c>
      <c r="J3454" s="179" t="inlineStr">
        <is>
          <t>ITAU</t>
        </is>
      </c>
      <c r="K3454" s="179" t="inlineStr">
        <is>
          <t>A IDEAL</t>
        </is>
      </c>
    </row>
    <row r="3455" hidden="1" s="180">
      <c r="A3455" s="17" t="n">
        <v>45778</v>
      </c>
      <c r="B3455" s="179" t="inlineStr">
        <is>
          <t>REFEIÇÕES COLABORADORES REF. 01/05 A 15/05-REFEIÇÕES COLABORADORES (100,00%);</t>
        </is>
      </c>
      <c r="C3455" s="8" t="n"/>
      <c r="D3455" s="8" t="n">
        <v>3528</v>
      </c>
      <c r="E3455" s="8" t="n">
        <v>-5392.689999999998</v>
      </c>
      <c r="F3455" s="213" t="inlineStr">
        <is>
          <t>REFEIÇÕES COLABORADORES</t>
        </is>
      </c>
      <c r="G3455" s="172">
        <f>YEAR(A3455)</f>
        <v/>
      </c>
      <c r="H3455" s="214">
        <f>MONTH(A3455)</f>
        <v/>
      </c>
      <c r="I3455" s="179">
        <f>INDEX(mês[],Consolidado!H3455,2)</f>
        <v/>
      </c>
      <c r="J3455" s="179" t="inlineStr">
        <is>
          <t>ITAU</t>
        </is>
      </c>
      <c r="K3455" s="179" t="inlineStr">
        <is>
          <t>A IDEAL</t>
        </is>
      </c>
    </row>
    <row r="3456" hidden="1" s="180">
      <c r="A3456" s="17" t="n">
        <v>45778</v>
      </c>
      <c r="B3456" s="179" t="inlineStr">
        <is>
          <t>REFEIÇÕES COLABORADORES REF. 01/05 A 15/05-REFEIÇÕES COLABORADORES (100,00%);</t>
        </is>
      </c>
      <c r="C3456" s="8" t="n"/>
      <c r="D3456" s="8" t="n">
        <v>6836</v>
      </c>
      <c r="E3456" s="8" t="n">
        <v>-12228.69</v>
      </c>
      <c r="F3456" s="213" t="inlineStr">
        <is>
          <t>REFEIÇÕES COLABORADORES</t>
        </is>
      </c>
      <c r="G3456" s="172">
        <f>YEAR(A3456)</f>
        <v/>
      </c>
      <c r="H3456" s="214">
        <f>MONTH(A3456)</f>
        <v/>
      </c>
      <c r="I3456" s="179">
        <f>INDEX(mês[],Consolidado!H3456,2)</f>
        <v/>
      </c>
      <c r="J3456" s="179" t="inlineStr">
        <is>
          <t>ITAU</t>
        </is>
      </c>
      <c r="K3456" s="179" t="inlineStr">
        <is>
          <t>A IDEAL</t>
        </is>
      </c>
    </row>
    <row r="3457" hidden="1" s="180">
      <c r="A3457" s="17" t="n">
        <v>45778</v>
      </c>
      <c r="B3457" s="179" t="inlineStr">
        <is>
          <t>REFEIÇÕES COLABORADORES REF. 01/05 A 15/05-REFEIÇÕES COLABORADORES (100,00%);</t>
        </is>
      </c>
      <c r="C3457" s="8" t="n"/>
      <c r="D3457" s="8" t="n">
        <v>4370</v>
      </c>
      <c r="E3457" s="8" t="n">
        <v>-16598.69</v>
      </c>
      <c r="F3457" s="213" t="inlineStr">
        <is>
          <t>REFEIÇÕES COLABORADORES</t>
        </is>
      </c>
      <c r="G3457" s="172">
        <f>YEAR(A3457)</f>
        <v/>
      </c>
      <c r="H3457" s="214">
        <f>MONTH(A3457)</f>
        <v/>
      </c>
      <c r="I3457" s="179">
        <f>INDEX(mês[],Consolidado!H3457,2)</f>
        <v/>
      </c>
      <c r="J3457" s="179" t="inlineStr">
        <is>
          <t>ITAU</t>
        </is>
      </c>
      <c r="K3457" s="179" t="inlineStr">
        <is>
          <t>A IDEAL</t>
        </is>
      </c>
    </row>
    <row r="3458" hidden="1" s="180">
      <c r="A3458" s="17" t="n">
        <v>45778</v>
      </c>
      <c r="B3458" s="179" t="inlineStr">
        <is>
          <t>REFEIÇÕES COLABORADORES REF. 01/05 A 15/05-REFEIÇÕES COLABORADORES (100,00%);</t>
        </is>
      </c>
      <c r="C3458" s="8" t="n"/>
      <c r="D3458" s="8" t="n">
        <v>2607.5</v>
      </c>
      <c r="E3458" s="8" t="n">
        <v>-19206.19</v>
      </c>
      <c r="F3458" s="213" t="inlineStr">
        <is>
          <t>REFEIÇÕES COLABORADORES</t>
        </is>
      </c>
      <c r="G3458" s="172">
        <f>YEAR(A3458)</f>
        <v/>
      </c>
      <c r="H3458" s="214">
        <f>MONTH(A3458)</f>
        <v/>
      </c>
      <c r="I3458" s="179">
        <f>INDEX(mês[],Consolidado!H3458,2)</f>
        <v/>
      </c>
      <c r="J3458" s="179" t="inlineStr">
        <is>
          <t>ITAU</t>
        </is>
      </c>
      <c r="K3458" s="179" t="inlineStr">
        <is>
          <t>A IDEAL</t>
        </is>
      </c>
    </row>
    <row r="3459" hidden="1" s="180">
      <c r="A3459" s="17" t="n">
        <v>45778</v>
      </c>
      <c r="B3459" s="179" t="inlineStr">
        <is>
          <t>REFEIÇÕES COLABORADORES REF. 01/05 A 15/05-REFEIÇÕES COLABORADORES (100,00%);</t>
        </is>
      </c>
      <c r="C3459" s="8" t="n"/>
      <c r="D3459" s="8" t="n">
        <v>1510</v>
      </c>
      <c r="E3459" s="8" t="n">
        <v>-20716.19</v>
      </c>
      <c r="F3459" s="213" t="inlineStr">
        <is>
          <t>REFEIÇÕES COLABORADORES</t>
        </is>
      </c>
      <c r="G3459" s="172">
        <f>YEAR(A3459)</f>
        <v/>
      </c>
      <c r="H3459" s="214">
        <f>MONTH(A3459)</f>
        <v/>
      </c>
      <c r="I3459" s="179">
        <f>INDEX(mês[],Consolidado!H3459,2)</f>
        <v/>
      </c>
      <c r="J3459" s="179" t="inlineStr">
        <is>
          <t>ITAU</t>
        </is>
      </c>
      <c r="K3459" s="179" t="inlineStr">
        <is>
          <t>A IDEAL</t>
        </is>
      </c>
    </row>
    <row r="3460" hidden="1" s="180">
      <c r="A3460" s="17" t="n">
        <v>45782</v>
      </c>
      <c r="B3460" s="179" t="inlineStr">
        <is>
          <t>NIOBIO-Recebimento de Clientes (100,00%);</t>
        </is>
      </c>
      <c r="C3460" s="8" t="n">
        <v>99571.91</v>
      </c>
      <c r="E3460" s="8" t="n">
        <v>78855.72</v>
      </c>
      <c r="F3460" s="213" t="inlineStr">
        <is>
          <t>Recebimento de Clientes</t>
        </is>
      </c>
      <c r="G3460" s="172">
        <f>YEAR(A3460)</f>
        <v/>
      </c>
      <c r="H3460" s="214">
        <f>MONTH(A3460)</f>
        <v/>
      </c>
      <c r="I3460" s="179">
        <f>INDEX(mês[],Consolidado!H3460,2)</f>
        <v/>
      </c>
      <c r="J3460" s="179" t="inlineStr">
        <is>
          <t>ITAU</t>
        </is>
      </c>
      <c r="K3460" s="179" t="inlineStr">
        <is>
          <t>A IDEAL</t>
        </is>
      </c>
    </row>
    <row r="3461" hidden="1" s="180">
      <c r="A3461" s="17" t="n">
        <v>45782</v>
      </c>
      <c r="B3461" s="179" t="inlineStr">
        <is>
          <t>NIOBIO-Recebimento de Clientes (100,00%);</t>
        </is>
      </c>
      <c r="C3461" s="8" t="n">
        <v>19738.74</v>
      </c>
      <c r="E3461" s="8" t="n">
        <v>98594.46000000001</v>
      </c>
      <c r="F3461" s="213" t="inlineStr">
        <is>
          <t>Recebimento de Clientes</t>
        </is>
      </c>
      <c r="G3461" s="172">
        <f>YEAR(A3461)</f>
        <v/>
      </c>
      <c r="H3461" s="214">
        <f>MONTH(A3461)</f>
        <v/>
      </c>
      <c r="I3461" s="179">
        <f>INDEX(mês[],Consolidado!H3461,2)</f>
        <v/>
      </c>
      <c r="J3461" s="179" t="inlineStr">
        <is>
          <t>ITAU</t>
        </is>
      </c>
      <c r="K3461" s="179" t="inlineStr">
        <is>
          <t>A IDEAL</t>
        </is>
      </c>
    </row>
    <row r="3462" hidden="1" s="180">
      <c r="A3462" s="17" t="n">
        <v>45782</v>
      </c>
      <c r="B3462" s="179" t="inlineStr">
        <is>
          <t>PNEUS P/ ÔNIBUS SCANER-MANUTENÇÃO/PEÇAS  VEICULOS (100,00%);</t>
        </is>
      </c>
      <c r="C3462" s="8" t="n"/>
      <c r="D3462" s="8" t="n">
        <v>1125</v>
      </c>
      <c r="E3462" s="8" t="n">
        <v>97469.46000000001</v>
      </c>
      <c r="F3462" s="213" t="inlineStr">
        <is>
          <t>MANUTENÇÃO/PEÇAS  VEICULOS</t>
        </is>
      </c>
      <c r="G3462" s="172">
        <f>YEAR(A3462)</f>
        <v/>
      </c>
      <c r="H3462" s="214">
        <f>MONTH(A3462)</f>
        <v/>
      </c>
      <c r="I3462" s="179">
        <f>INDEX(mês[],Consolidado!H3462,2)</f>
        <v/>
      </c>
      <c r="J3462" s="179" t="inlineStr">
        <is>
          <t>ITAU</t>
        </is>
      </c>
      <c r="K3462" s="179" t="inlineStr">
        <is>
          <t>A IDEAL</t>
        </is>
      </c>
    </row>
    <row r="3463" hidden="1" s="180">
      <c r="A3463" s="17" t="n">
        <v>45782</v>
      </c>
      <c r="B3463" s="179" t="inlineStr">
        <is>
          <t>R. JACY GUIMARAES 12 CS REF. 05.05 A 05.06.25-ALUGUEL ALOJAMENTO  (100,00%);</t>
        </is>
      </c>
      <c r="C3463" s="8" t="n"/>
      <c r="D3463" s="8" t="n">
        <v>1600</v>
      </c>
      <c r="E3463" s="8" t="n">
        <v>95869.46000000001</v>
      </c>
      <c r="F3463" s="213" t="inlineStr">
        <is>
          <t xml:space="preserve">ALUGUEL ALOJAMENTO </t>
        </is>
      </c>
      <c r="G3463" s="172">
        <f>YEAR(A3463)</f>
        <v/>
      </c>
      <c r="H3463" s="214">
        <f>MONTH(A3463)</f>
        <v/>
      </c>
      <c r="I3463" s="179">
        <f>INDEX(mês[],Consolidado!H3463,2)</f>
        <v/>
      </c>
      <c r="J3463" s="179" t="inlineStr">
        <is>
          <t>ITAU</t>
        </is>
      </c>
      <c r="K3463" s="179" t="inlineStr">
        <is>
          <t>A IDEAL</t>
        </is>
      </c>
    </row>
    <row r="3464" hidden="1" s="180">
      <c r="A3464" s="17" t="n">
        <v>45782</v>
      </c>
      <c r="B3464" s="179" t="inlineStr">
        <is>
          <t>R. ALFEU MARRA Nº 65-ALUGUEL ALOJAMENTO  (100,00%);</t>
        </is>
      </c>
      <c r="C3464" s="8" t="n"/>
      <c r="D3464" s="8" t="n">
        <v>4000</v>
      </c>
      <c r="E3464" s="8" t="n">
        <v>91869.46000000001</v>
      </c>
      <c r="F3464" s="213" t="inlineStr">
        <is>
          <t xml:space="preserve">ALUGUEL ALOJAMENTO </t>
        </is>
      </c>
      <c r="G3464" s="172">
        <f>YEAR(A3464)</f>
        <v/>
      </c>
      <c r="H3464" s="214">
        <f>MONTH(A3464)</f>
        <v/>
      </c>
      <c r="I3464" s="179">
        <f>INDEX(mês[],Consolidado!H3464,2)</f>
        <v/>
      </c>
      <c r="J3464" s="179" t="inlineStr">
        <is>
          <t>ITAU</t>
        </is>
      </c>
      <c r="K3464" s="179" t="inlineStr">
        <is>
          <t>A IDEAL</t>
        </is>
      </c>
    </row>
    <row r="3465" hidden="1" s="180">
      <c r="A3465" s="17" t="n">
        <v>45782</v>
      </c>
      <c r="B3465" s="179" t="inlineStr">
        <is>
          <t>PAGAMENTO EMPRESTIMO CLM FUNDO - NF VLI GARANTIA-PAGAMENTOS EMPRESTIMOS (100,00%);</t>
        </is>
      </c>
      <c r="C3465" s="8" t="n"/>
      <c r="D3465" s="8" t="n">
        <v>150000</v>
      </c>
      <c r="E3465" s="8" t="n">
        <v>-58130.53999999999</v>
      </c>
      <c r="F3465" s="213" t="inlineStr">
        <is>
          <t>Pagamento de Empréstimos Bancários</t>
        </is>
      </c>
      <c r="G3465" s="172">
        <f>YEAR(A3465)</f>
        <v/>
      </c>
      <c r="H3465" s="214">
        <f>MONTH(A3465)</f>
        <v/>
      </c>
      <c r="I3465" s="179">
        <f>INDEX(mês[],Consolidado!H3465,2)</f>
        <v/>
      </c>
      <c r="J3465" s="179" t="inlineStr">
        <is>
          <t>ITAU</t>
        </is>
      </c>
      <c r="K3465" s="179" t="inlineStr">
        <is>
          <t>A IDEAL</t>
        </is>
      </c>
    </row>
    <row r="3466" hidden="1" s="180">
      <c r="A3466" s="17" t="n">
        <v>45782</v>
      </c>
      <c r="B3466" s="179" t="inlineStr">
        <is>
          <t>ADCONT MATRIZ-CONTABILIDADE (100,00%);</t>
        </is>
      </c>
      <c r="C3466" s="8" t="n"/>
      <c r="D3466" s="8" t="n">
        <v>3450.61</v>
      </c>
      <c r="E3466" s="8" t="n">
        <v>-61581.14999999999</v>
      </c>
      <c r="F3466" s="213" t="inlineStr">
        <is>
          <t>HONORÁRIOS CONTÁBEIS</t>
        </is>
      </c>
      <c r="G3466" s="172">
        <f>YEAR(A3466)</f>
        <v/>
      </c>
      <c r="H3466" s="214">
        <f>MONTH(A3466)</f>
        <v/>
      </c>
      <c r="I3466" s="179">
        <f>INDEX(mês[],Consolidado!H3466,2)</f>
        <v/>
      </c>
      <c r="J3466" s="179" t="inlineStr">
        <is>
          <t>ITAU</t>
        </is>
      </c>
      <c r="K3466" s="179" t="inlineStr">
        <is>
          <t>A IDEAL</t>
        </is>
      </c>
    </row>
    <row r="3467" hidden="1" s="180">
      <c r="A3467" s="17" t="n">
        <v>45782</v>
      </c>
      <c r="B3467" s="179" t="inlineStr">
        <is>
          <t>BONIFICAÇAO NF 2418-BONIFICAÇOES (100,00%);</t>
        </is>
      </c>
      <c r="C3467" s="8" t="n"/>
      <c r="D3467" s="8" t="n">
        <v>16000</v>
      </c>
      <c r="E3467" s="8" t="n">
        <v>-77581.14999999999</v>
      </c>
      <c r="F3467" s="213" t="inlineStr">
        <is>
          <t>BONIFICAÇOES</t>
        </is>
      </c>
      <c r="G3467" s="172">
        <f>YEAR(A3467)</f>
        <v/>
      </c>
      <c r="H3467" s="214">
        <f>MONTH(A3467)</f>
        <v/>
      </c>
      <c r="I3467" s="179">
        <f>INDEX(mês[],Consolidado!H3467,2)</f>
        <v/>
      </c>
      <c r="J3467" s="179" t="inlineStr">
        <is>
          <t>ITAU</t>
        </is>
      </c>
      <c r="K3467" s="179" t="inlineStr">
        <is>
          <t>A IDEAL</t>
        </is>
      </c>
    </row>
    <row r="3468" hidden="1" s="180">
      <c r="A3468" s="17" t="n">
        <v>45782</v>
      </c>
      <c r="B3468" s="179" t="inlineStr">
        <is>
          <t>REFEIÇÕES COLABORADORES REF. 01/05 A 15/05-REFEIÇÕES COLABORADORES (100,00%);</t>
        </is>
      </c>
      <c r="C3468" s="8" t="n"/>
      <c r="D3468" s="8" t="n">
        <v>1170</v>
      </c>
      <c r="E3468" s="8" t="n">
        <v>-78751.14999999999</v>
      </c>
      <c r="F3468" s="213" t="inlineStr">
        <is>
          <t>REFEIÇÕES COLABORADORES</t>
        </is>
      </c>
      <c r="G3468" s="172">
        <f>YEAR(A3468)</f>
        <v/>
      </c>
      <c r="H3468" s="214">
        <f>MONTH(A3468)</f>
        <v/>
      </c>
      <c r="I3468" s="179">
        <f>INDEX(mês[],Consolidado!H3468,2)</f>
        <v/>
      </c>
      <c r="J3468" s="179" t="inlineStr">
        <is>
          <t>ITAU</t>
        </is>
      </c>
      <c r="K3468" s="179" t="inlineStr">
        <is>
          <t>A IDEAL</t>
        </is>
      </c>
    </row>
    <row r="3469" hidden="1" s="180">
      <c r="A3469" s="17" t="n">
        <v>45782</v>
      </c>
      <c r="B3469" s="179" t="inlineStr">
        <is>
          <t>PASSAGEM COLABORADOR JOSE TYELES NUNES-PASSAGENS COLABORADORES (100,00%);</t>
        </is>
      </c>
      <c r="C3469" s="8" t="n"/>
      <c r="D3469" s="8" t="n">
        <v>50</v>
      </c>
      <c r="E3469" s="8" t="n">
        <v>-78801.14999999999</v>
      </c>
      <c r="F3469" s="213" t="inlineStr">
        <is>
          <t>PASSAGENS COLABORADORES</t>
        </is>
      </c>
      <c r="G3469" s="172">
        <f>YEAR(A3469)</f>
        <v/>
      </c>
      <c r="H3469" s="214">
        <f>MONTH(A3469)</f>
        <v/>
      </c>
      <c r="I3469" s="179">
        <f>INDEX(mês[],Consolidado!H3469,2)</f>
        <v/>
      </c>
      <c r="J3469" s="179" t="inlineStr">
        <is>
          <t>ITAU</t>
        </is>
      </c>
      <c r="K3469" s="179" t="inlineStr">
        <is>
          <t>A IDEAL</t>
        </is>
      </c>
    </row>
    <row r="3470" hidden="1" s="180">
      <c r="A3470" s="17" t="n">
        <v>45782</v>
      </c>
      <c r="B3470" s="179" t="inlineStr">
        <is>
          <t>FOCO GRAFICA / RAFFAEL CÂNDIDO - PIX 25.449.576/0001-61-SERVIÇO GRAFICA / IMPRESSAO  (100,00%);</t>
        </is>
      </c>
      <c r="C3470" s="8" t="n"/>
      <c r="D3470" s="8" t="n">
        <v>125</v>
      </c>
      <c r="E3470" s="8" t="n">
        <v>-78926.14999999999</v>
      </c>
      <c r="F3470" s="213" t="inlineStr">
        <is>
          <t xml:space="preserve">SERVIÇO GRAFICA / IMPRESSAO </t>
        </is>
      </c>
      <c r="G3470" s="172">
        <f>YEAR(A3470)</f>
        <v/>
      </c>
      <c r="H3470" s="214">
        <f>MONTH(A3470)</f>
        <v/>
      </c>
      <c r="I3470" s="179">
        <f>INDEX(mês[],Consolidado!H3470,2)</f>
        <v/>
      </c>
      <c r="J3470" s="179" t="inlineStr">
        <is>
          <t>ITAU</t>
        </is>
      </c>
      <c r="K3470" s="179" t="inlineStr">
        <is>
          <t>A IDEAL</t>
        </is>
      </c>
    </row>
    <row r="3471" hidden="1" s="180">
      <c r="A3471" s="17" t="n">
        <v>45782</v>
      </c>
      <c r="B3471" s="179" t="inlineStr">
        <is>
          <t>REFEIÇÃO COLABORADORES - JANIEL E FRANCISCO DAS CHAGAS-REFEIÇÕES COLABORADORES (100,00%);</t>
        </is>
      </c>
      <c r="C3471" s="8" t="n"/>
      <c r="D3471" s="8" t="n">
        <v>645</v>
      </c>
      <c r="E3471" s="8" t="n">
        <v>-79571.14999999999</v>
      </c>
      <c r="F3471" s="213" t="inlineStr">
        <is>
          <t>REFEIÇÕES COLABORADORES</t>
        </is>
      </c>
      <c r="G3471" s="172">
        <f>YEAR(A3471)</f>
        <v/>
      </c>
      <c r="H3471" s="214">
        <f>MONTH(A3471)</f>
        <v/>
      </c>
      <c r="I3471" s="179">
        <f>INDEX(mês[],Consolidado!H3471,2)</f>
        <v/>
      </c>
      <c r="J3471" s="179" t="inlineStr">
        <is>
          <t>ITAU</t>
        </is>
      </c>
      <c r="K3471" s="179" t="inlineStr">
        <is>
          <t>A IDEAL</t>
        </is>
      </c>
    </row>
    <row r="3472" hidden="1" s="180">
      <c r="A3472" s="17" t="n">
        <v>45782</v>
      </c>
      <c r="B3472" s="179" t="inlineStr">
        <is>
          <t>ALIMENTAÇÃO ADM-ALIMENTAÇÃO ADM (100,00%);</t>
        </is>
      </c>
      <c r="C3472" s="8" t="n"/>
      <c r="D3472" s="8" t="n">
        <v>112</v>
      </c>
      <c r="E3472" s="8" t="n">
        <v>-79683.14999999999</v>
      </c>
      <c r="F3472" s="213" t="inlineStr">
        <is>
          <t>ALIMENTAÇÃO ADM</t>
        </is>
      </c>
      <c r="G3472" s="172">
        <f>YEAR(A3472)</f>
        <v/>
      </c>
      <c r="H3472" s="214">
        <f>MONTH(A3472)</f>
        <v/>
      </c>
      <c r="I3472" s="179">
        <f>INDEX(mês[],Consolidado!H3472,2)</f>
        <v/>
      </c>
      <c r="J3472" s="179" t="inlineStr">
        <is>
          <t>ITAU</t>
        </is>
      </c>
      <c r="K3472" s="179" t="inlineStr">
        <is>
          <t>A IDEAL</t>
        </is>
      </c>
    </row>
    <row r="3473" hidden="1" s="180">
      <c r="A3473" s="17" t="n">
        <v>45782</v>
      </c>
      <c r="B3473" s="179" t="inlineStr">
        <is>
          <t>TRANSPORTE COLABORADORES-TRANSPORTE DE COLABORADORES  (100,00%);</t>
        </is>
      </c>
      <c r="C3473" s="8" t="n"/>
      <c r="D3473" s="8" t="n">
        <v>5000</v>
      </c>
      <c r="E3473" s="8" t="n">
        <v>-84683.14999999999</v>
      </c>
      <c r="F3473" s="213" t="inlineStr">
        <is>
          <t xml:space="preserve">TRANSPORTE DE COLABORADORES </t>
        </is>
      </c>
      <c r="G3473" s="172">
        <f>YEAR(A3473)</f>
        <v/>
      </c>
      <c r="H3473" s="214">
        <f>MONTH(A3473)</f>
        <v/>
      </c>
      <c r="I3473" s="179">
        <f>INDEX(mês[],Consolidado!H3473,2)</f>
        <v/>
      </c>
      <c r="J3473" s="179" t="inlineStr">
        <is>
          <t>ITAU</t>
        </is>
      </c>
      <c r="K3473" s="179" t="inlineStr">
        <is>
          <t>A IDEAL</t>
        </is>
      </c>
    </row>
    <row r="3474" hidden="1" s="180">
      <c r="A3474" s="17" t="n">
        <v>45782</v>
      </c>
      <c r="B3474" s="179" t="inlineStr">
        <is>
          <t>ALUGUEL GALPAO ADM 10/04 a 10/05-ALUGUEIS ADM (100,00%);</t>
        </is>
      </c>
      <c r="C3474" s="8" t="n"/>
      <c r="D3474" s="8" t="n">
        <v>9000</v>
      </c>
      <c r="E3474" s="8" t="n">
        <v>-93683.14999999999</v>
      </c>
      <c r="F3474" s="213" t="inlineStr">
        <is>
          <t>ALUGUEIS ADM</t>
        </is>
      </c>
      <c r="G3474" s="172">
        <f>YEAR(A3474)</f>
        <v/>
      </c>
      <c r="H3474" s="214">
        <f>MONTH(A3474)</f>
        <v/>
      </c>
      <c r="I3474" s="179">
        <f>INDEX(mês[],Consolidado!H3474,2)</f>
        <v/>
      </c>
      <c r="J3474" s="179" t="inlineStr">
        <is>
          <t>ITAU</t>
        </is>
      </c>
      <c r="K3474" s="179" t="inlineStr">
        <is>
          <t>A IDEAL</t>
        </is>
      </c>
    </row>
    <row r="3475" hidden="1" s="180">
      <c r="A3475" s="17" t="n">
        <v>45782</v>
      </c>
      <c r="B3475" s="179" t="inlineStr">
        <is>
          <t>SERVICOS CONTABEIS-CONTABILIDADE (100,00%);</t>
        </is>
      </c>
      <c r="C3475" s="8" t="n"/>
      <c r="D3475" s="8" t="n">
        <v>2925.49</v>
      </c>
      <c r="E3475" s="8" t="n">
        <v>-96608.64</v>
      </c>
      <c r="F3475" s="213" t="inlineStr">
        <is>
          <t>HONORÁRIOS CONTÁBEIS</t>
        </is>
      </c>
      <c r="G3475" s="172">
        <f>YEAR(A3475)</f>
        <v/>
      </c>
      <c r="H3475" s="214">
        <f>MONTH(A3475)</f>
        <v/>
      </c>
      <c r="I3475" s="179">
        <f>INDEX(mês[],Consolidado!H3475,2)</f>
        <v/>
      </c>
      <c r="J3475" s="179" t="inlineStr">
        <is>
          <t>ITAU</t>
        </is>
      </c>
      <c r="K3475" s="179" t="inlineStr">
        <is>
          <t>A IDEAL</t>
        </is>
      </c>
    </row>
    <row r="3476" hidden="1" s="180">
      <c r="A3476" s="17" t="n">
        <v>45782</v>
      </c>
      <c r="B3476" s="179" t="inlineStr">
        <is>
          <t>MANUTENÇÃO COMPRESSOR MOSAIC UBERABA-MANUTENÇÃO/PEÇAS MAQUINAS E EQUIPAMENTOS (100,00%);</t>
        </is>
      </c>
      <c r="C3476" s="8" t="n"/>
      <c r="D3476" s="8" t="n">
        <v>780</v>
      </c>
      <c r="E3476" s="8" t="n">
        <v>-97388.64</v>
      </c>
      <c r="F3476" s="213" t="inlineStr">
        <is>
          <t>MANUTENÇÃO/PEÇAS MAQUINAS E EQUIPAMENTOS</t>
        </is>
      </c>
      <c r="G3476" s="172">
        <f>YEAR(A3476)</f>
        <v/>
      </c>
      <c r="H3476" s="214">
        <f>MONTH(A3476)</f>
        <v/>
      </c>
      <c r="I3476" s="179">
        <f>INDEX(mês[],Consolidado!H3476,2)</f>
        <v/>
      </c>
      <c r="J3476" s="179" t="inlineStr">
        <is>
          <t>ITAU</t>
        </is>
      </c>
      <c r="K3476" s="179" t="inlineStr">
        <is>
          <t>A IDEAL</t>
        </is>
      </c>
    </row>
    <row r="3477" hidden="1" s="180">
      <c r="A3477" s="17" t="n">
        <v>45782</v>
      </c>
      <c r="B3477" s="179" t="inlineStr">
        <is>
          <t>COMBUSTÍVEL HB20-COMBUSTIVEL VEICULOS (100,00%);</t>
        </is>
      </c>
      <c r="C3477" s="8" t="n"/>
      <c r="D3477" s="8" t="n">
        <v>100</v>
      </c>
      <c r="E3477" s="8" t="n">
        <v>-97488.64</v>
      </c>
      <c r="F3477" s="213" t="inlineStr">
        <is>
          <t>COMBUSTIVEL VEICULOS</t>
        </is>
      </c>
      <c r="G3477" s="172">
        <f>YEAR(A3477)</f>
        <v/>
      </c>
      <c r="H3477" s="214">
        <f>MONTH(A3477)</f>
        <v/>
      </c>
      <c r="I3477" s="179">
        <f>INDEX(mês[],Consolidado!H3477,2)</f>
        <v/>
      </c>
      <c r="J3477" s="179" t="inlineStr">
        <is>
          <t>ITAU</t>
        </is>
      </c>
      <c r="K3477" s="179" t="inlineStr">
        <is>
          <t>A IDEAL</t>
        </is>
      </c>
    </row>
    <row r="3478" hidden="1" s="180">
      <c r="A3478" s="17" t="n">
        <v>45782</v>
      </c>
      <c r="B3478" s="179" t="inlineStr">
        <is>
          <t>VIAGENS SENADOR CANEDO X RODOVIARIA-SERVIÇO MOTOBOY / UBER  (100,00%);</t>
        </is>
      </c>
      <c r="C3478" s="8" t="n"/>
      <c r="D3478" s="8" t="n">
        <v>150</v>
      </c>
      <c r="E3478" s="8" t="n">
        <v>-97638.64</v>
      </c>
      <c r="F3478" s="213" t="inlineStr">
        <is>
          <t xml:space="preserve">SERVIÇO MOTOBOY / UBER </t>
        </is>
      </c>
      <c r="G3478" s="172">
        <f>YEAR(A3478)</f>
        <v/>
      </c>
      <c r="H3478" s="214">
        <f>MONTH(A3478)</f>
        <v/>
      </c>
      <c r="I3478" s="179">
        <f>INDEX(mês[],Consolidado!H3478,2)</f>
        <v/>
      </c>
      <c r="J3478" s="179" t="inlineStr">
        <is>
          <t>ITAU</t>
        </is>
      </c>
      <c r="K3478" s="179" t="inlineStr">
        <is>
          <t>A IDEAL</t>
        </is>
      </c>
    </row>
    <row r="3479" hidden="1" s="180">
      <c r="A3479" s="17" t="n">
        <v>45782</v>
      </c>
      <c r="B3479" s="179" t="inlineStr">
        <is>
          <t>PAGAMENTO 50% BACIA DE CONTENÇÃO P/ PRODUTOS QUÍMICOS-MATERIAIS DE CONSUMO EM OBRAS  (100,00%);</t>
        </is>
      </c>
      <c r="C3479" s="8" t="n"/>
      <c r="D3479" s="8" t="n">
        <v>245</v>
      </c>
      <c r="E3479" s="8" t="n">
        <v>-97883.64</v>
      </c>
      <c r="F3479" s="213" t="inlineStr">
        <is>
          <t xml:space="preserve">MATERIAIS DE CONSUMO EM OBRAS </t>
        </is>
      </c>
      <c r="G3479" s="172">
        <f>YEAR(A3479)</f>
        <v/>
      </c>
      <c r="H3479" s="214">
        <f>MONTH(A3479)</f>
        <v/>
      </c>
      <c r="I3479" s="179">
        <f>INDEX(mês[],Consolidado!H3479,2)</f>
        <v/>
      </c>
      <c r="J3479" s="179" t="inlineStr">
        <is>
          <t>ITAU</t>
        </is>
      </c>
      <c r="K3479" s="179" t="inlineStr">
        <is>
          <t>A IDEAL</t>
        </is>
      </c>
    </row>
    <row r="3480" hidden="1" s="180">
      <c r="A3480" s="17" t="n">
        <v>45782</v>
      </c>
      <c r="B3480" s="179" t="inlineStr">
        <is>
          <t>PASSAGENS COLABORADORES REF. 28/04 A 30/04-PASSAGENS COLABORADORES (100,00%);</t>
        </is>
      </c>
      <c r="C3480" s="8" t="n"/>
      <c r="D3480" s="8" t="n">
        <v>8197.33</v>
      </c>
      <c r="E3480" s="8" t="n">
        <v>-106080.97</v>
      </c>
      <c r="F3480" s="213" t="inlineStr">
        <is>
          <t>PASSAGENS COLABORADORES</t>
        </is>
      </c>
      <c r="G3480" s="172">
        <f>YEAR(A3480)</f>
        <v/>
      </c>
      <c r="H3480" s="214">
        <f>MONTH(A3480)</f>
        <v/>
      </c>
      <c r="I3480" s="179">
        <f>INDEX(mês[],Consolidado!H3480,2)</f>
        <v/>
      </c>
      <c r="J3480" s="179" t="inlineStr">
        <is>
          <t>ITAU</t>
        </is>
      </c>
      <c r="K3480" s="179" t="inlineStr">
        <is>
          <t>A IDEAL</t>
        </is>
      </c>
    </row>
    <row r="3481" hidden="1" s="180">
      <c r="A3481" s="17" t="n">
        <v>45782</v>
      </c>
      <c r="B3481" s="179" t="inlineStr">
        <is>
          <t>TRANSFERÊNCIA ENTRE BANCOS CEF X ITAÚ-Transferência entre Bancos (100,00%);</t>
        </is>
      </c>
      <c r="C3481" s="8" t="n">
        <v>150000</v>
      </c>
      <c r="E3481" s="8" t="n">
        <v>43919.03</v>
      </c>
      <c r="F3481" s="213" t="inlineStr">
        <is>
          <t>Transferência Recebida</t>
        </is>
      </c>
      <c r="G3481" s="172">
        <f>YEAR(A3481)</f>
        <v/>
      </c>
      <c r="H3481" s="214">
        <f>MONTH(A3481)</f>
        <v/>
      </c>
      <c r="I3481" s="179">
        <f>INDEX(mês[],Consolidado!H3481,2)</f>
        <v/>
      </c>
      <c r="J3481" s="179" t="inlineStr">
        <is>
          <t>ITAU</t>
        </is>
      </c>
      <c r="K3481" s="179" t="inlineStr">
        <is>
          <t>A IDEAL</t>
        </is>
      </c>
    </row>
    <row r="3482" hidden="1" s="180">
      <c r="A3482" s="17" t="n">
        <v>45782</v>
      </c>
      <c r="B3482" s="179" t="inlineStr">
        <is>
          <t>TRANSFERÊNCIA ENTE BANCOS ITAÚ X SAFRA-Transferência entre Bancos (100,00%);</t>
        </is>
      </c>
      <c r="C3482" s="8" t="n"/>
      <c r="D3482" s="8" t="n">
        <v>7088.18</v>
      </c>
      <c r="E3482" s="8" t="n">
        <v>36830.85</v>
      </c>
      <c r="F3482" s="213" t="inlineStr">
        <is>
          <t>Transferência Emitida</t>
        </is>
      </c>
      <c r="G3482" s="172">
        <f>YEAR(A3482)</f>
        <v/>
      </c>
      <c r="H3482" s="214">
        <f>MONTH(A3482)</f>
        <v/>
      </c>
      <c r="I3482" s="179">
        <f>INDEX(mês[],Consolidado!H3482,2)</f>
        <v/>
      </c>
      <c r="J3482" s="179" t="inlineStr">
        <is>
          <t>ITAU</t>
        </is>
      </c>
      <c r="K3482" s="179" t="inlineStr">
        <is>
          <t>A IDEAL</t>
        </is>
      </c>
    </row>
    <row r="3483" hidden="1" s="180">
      <c r="A3483" s="17" t="n">
        <v>45782</v>
      </c>
      <c r="B3483" s="179" t="inlineStr">
        <is>
          <t>IOF-JUROS BANCARIOS  (100,00%);</t>
        </is>
      </c>
      <c r="C3483" s="8" t="n"/>
      <c r="D3483" s="8" t="n">
        <v>213.96</v>
      </c>
      <c r="E3483" s="8" t="n">
        <v>36616.89</v>
      </c>
      <c r="F3483" s="213" t="inlineStr">
        <is>
          <t>Juros Bancários</t>
        </is>
      </c>
      <c r="G3483" s="172">
        <f>YEAR(A3483)</f>
        <v/>
      </c>
      <c r="H3483" s="214">
        <f>MONTH(A3483)</f>
        <v/>
      </c>
      <c r="I3483" s="179">
        <f>INDEX(mês[],Consolidado!H3483,2)</f>
        <v/>
      </c>
      <c r="J3483" s="179" t="inlineStr">
        <is>
          <t>ITAU</t>
        </is>
      </c>
      <c r="K3483" s="179" t="inlineStr">
        <is>
          <t>A IDEAL</t>
        </is>
      </c>
    </row>
    <row r="3484" hidden="1" s="180">
      <c r="A3484" s="17" t="n">
        <v>45782</v>
      </c>
      <c r="B3484" s="179" t="inlineStr">
        <is>
          <t>TAR PIX PGTO TRANSF / TAR CONTA CERTA 04/25-TARIFAS BANCARIAS (100,00%);</t>
        </is>
      </c>
      <c r="C3484" s="8" t="n"/>
      <c r="D3484" s="8" t="n">
        <v>594.51</v>
      </c>
      <c r="E3484" s="8" t="n">
        <v>36022.38</v>
      </c>
      <c r="F3484" s="213" t="inlineStr">
        <is>
          <t>TARIFAS BANCARIAS</t>
        </is>
      </c>
      <c r="G3484" s="172">
        <f>YEAR(A3484)</f>
        <v/>
      </c>
      <c r="H3484" s="214">
        <f>MONTH(A3484)</f>
        <v/>
      </c>
      <c r="I3484" s="179">
        <f>INDEX(mês[],Consolidado!H3484,2)</f>
        <v/>
      </c>
      <c r="J3484" s="179" t="inlineStr">
        <is>
          <t>ITAU</t>
        </is>
      </c>
      <c r="K3484" s="179" t="inlineStr">
        <is>
          <t>A IDEAL</t>
        </is>
      </c>
    </row>
    <row r="3485" hidden="1" s="180">
      <c r="A3485" s="17" t="n">
        <v>45782</v>
      </c>
      <c r="B3485" s="179" t="inlineStr">
        <is>
          <t>MANUTENÇÃO RANGER GILVAN-MANUTENÇÃO/PEÇAS  VEICULOS (100,00%);</t>
        </is>
      </c>
      <c r="C3485" s="8" t="n"/>
      <c r="D3485" s="8" t="n">
        <v>340</v>
      </c>
      <c r="E3485" s="8" t="n">
        <v>35682.38</v>
      </c>
      <c r="F3485" s="213" t="inlineStr">
        <is>
          <t>MANUTENÇÃO/PEÇAS  VEICULOS</t>
        </is>
      </c>
      <c r="G3485" s="172">
        <f>YEAR(A3485)</f>
        <v/>
      </c>
      <c r="H3485" s="214">
        <f>MONTH(A3485)</f>
        <v/>
      </c>
      <c r="I3485" s="179">
        <f>INDEX(mês[],Consolidado!H3485,2)</f>
        <v/>
      </c>
      <c r="J3485" s="179" t="inlineStr">
        <is>
          <t>ITAU</t>
        </is>
      </c>
      <c r="K3485" s="179" t="inlineStr">
        <is>
          <t>A IDEAL</t>
        </is>
      </c>
    </row>
    <row r="3486" hidden="1" s="180">
      <c r="A3486" s="17" t="n">
        <v>45783</v>
      </c>
      <c r="B3486" s="179" t="inlineStr">
        <is>
          <t>SOL NASCENTE LAVANDERIA - PIX 08.807.690/0001-05-LAVANDERIA (100,00%);</t>
        </is>
      </c>
      <c r="C3486" s="8" t="n"/>
      <c r="D3486" s="8" t="n">
        <v>654.5</v>
      </c>
      <c r="E3486" s="8" t="n">
        <v>35027.88</v>
      </c>
      <c r="F3486" s="213" t="inlineStr">
        <is>
          <t>LAVANDERIA</t>
        </is>
      </c>
      <c r="G3486" s="172">
        <f>YEAR(A3486)</f>
        <v/>
      </c>
      <c r="H3486" s="214">
        <f>MONTH(A3486)</f>
        <v/>
      </c>
      <c r="I3486" s="179">
        <f>INDEX(mês[],Consolidado!H3486,2)</f>
        <v/>
      </c>
      <c r="J3486" s="179" t="inlineStr">
        <is>
          <t>ITAU</t>
        </is>
      </c>
      <c r="K3486" s="179" t="inlineStr">
        <is>
          <t>A IDEAL</t>
        </is>
      </c>
    </row>
    <row r="3487" hidden="1" s="180">
      <c r="A3487" s="17" t="n">
        <v>45783</v>
      </c>
      <c r="B3487" s="179" t="inlineStr">
        <is>
          <t>JC RESTAURANTE INDUSTRIAL - PIX 07.808.708/0001-12-REFEIÇÕES COLABORADORES (100,00%);</t>
        </is>
      </c>
      <c r="C3487" s="8" t="n"/>
      <c r="D3487" s="8" t="n">
        <v>264</v>
      </c>
      <c r="E3487" s="8" t="n">
        <v>34763.88</v>
      </c>
      <c r="F3487" s="213" t="inlineStr">
        <is>
          <t>REFEIÇÕES COLABORADORES</t>
        </is>
      </c>
      <c r="G3487" s="172">
        <f>YEAR(A3487)</f>
        <v/>
      </c>
      <c r="H3487" s="214">
        <f>MONTH(A3487)</f>
        <v/>
      </c>
      <c r="I3487" s="179">
        <f>INDEX(mês[],Consolidado!H3487,2)</f>
        <v/>
      </c>
      <c r="J3487" s="179" t="inlineStr">
        <is>
          <t>ITAU</t>
        </is>
      </c>
      <c r="K3487" s="179" t="inlineStr">
        <is>
          <t>A IDEAL</t>
        </is>
      </c>
    </row>
    <row r="3488" hidden="1" s="180">
      <c r="A3488" s="17" t="n">
        <v>45783</v>
      </c>
      <c r="B3488" s="179" t="inlineStr">
        <is>
          <t>ALIMENTAÇÃO ADM-ALIMENTAÇÃO ADM (100,00%);</t>
        </is>
      </c>
      <c r="C3488" s="8" t="n"/>
      <c r="D3488" s="8" t="n">
        <v>96</v>
      </c>
      <c r="E3488" s="8" t="n">
        <v>34667.88</v>
      </c>
      <c r="F3488" s="213" t="inlineStr">
        <is>
          <t>ALIMENTAÇÃO ADM</t>
        </is>
      </c>
      <c r="G3488" s="172">
        <f>YEAR(A3488)</f>
        <v/>
      </c>
      <c r="H3488" s="214">
        <f>MONTH(A3488)</f>
        <v/>
      </c>
      <c r="I3488" s="179">
        <f>INDEX(mês[],Consolidado!H3488,2)</f>
        <v/>
      </c>
      <c r="J3488" s="179" t="inlineStr">
        <is>
          <t>ITAU</t>
        </is>
      </c>
      <c r="K3488" s="179" t="inlineStr">
        <is>
          <t>A IDEAL</t>
        </is>
      </c>
    </row>
    <row r="3489" hidden="1" s="180">
      <c r="A3489" s="17" t="n">
        <v>45783</v>
      </c>
      <c r="B3489" s="179" t="inlineStr">
        <is>
          <t>KLEIBER MARCELINO DE PAULA - PIX 55.358.979/0001-66-SERVIÇO PLOTAGEM / ADESIVO / PLACAS / CRACHAS  (100,00%);</t>
        </is>
      </c>
      <c r="C3489" s="8" t="n"/>
      <c r="D3489" s="8" t="n">
        <v>57</v>
      </c>
      <c r="E3489" s="8" t="n">
        <v>34610.88</v>
      </c>
      <c r="F3489" s="213" t="inlineStr">
        <is>
          <t xml:space="preserve">SERVIÇO PLOTAGEM / ADESIVO / PLACAS / CRACHAS </t>
        </is>
      </c>
      <c r="G3489" s="172">
        <f>YEAR(A3489)</f>
        <v/>
      </c>
      <c r="H3489" s="214">
        <f>MONTH(A3489)</f>
        <v/>
      </c>
      <c r="I3489" s="179">
        <f>INDEX(mês[],Consolidado!H3489,2)</f>
        <v/>
      </c>
      <c r="J3489" s="179" t="inlineStr">
        <is>
          <t>ITAU</t>
        </is>
      </c>
      <c r="K3489" s="179" t="inlineStr">
        <is>
          <t>A IDEAL</t>
        </is>
      </c>
    </row>
    <row r="3490" hidden="1" s="180">
      <c r="A3490" s="17" t="n">
        <v>45783</v>
      </c>
      <c r="B3490" s="179" t="inlineStr">
        <is>
          <t>MAT. CONSUMO - FLANGE E PORCAS-MATERIAIS DE CONSUMO EM OBRAS  (100,00%);</t>
        </is>
      </c>
      <c r="C3490" s="8" t="n"/>
      <c r="D3490" s="8" t="n">
        <v>40</v>
      </c>
      <c r="E3490" s="8" t="n">
        <v>34570.88</v>
      </c>
      <c r="F3490" s="213" t="inlineStr">
        <is>
          <t xml:space="preserve">MATERIAIS DE CONSUMO EM OBRAS </t>
        </is>
      </c>
      <c r="G3490" s="172">
        <f>YEAR(A3490)</f>
        <v/>
      </c>
      <c r="H3490" s="214">
        <f>MONTH(A3490)</f>
        <v/>
      </c>
      <c r="I3490" s="179">
        <f>INDEX(mês[],Consolidado!H3490,2)</f>
        <v/>
      </c>
      <c r="J3490" s="179" t="inlineStr">
        <is>
          <t>ITAU</t>
        </is>
      </c>
      <c r="K3490" s="179" t="inlineStr">
        <is>
          <t>A IDEAL</t>
        </is>
      </c>
    </row>
    <row r="3491" hidden="1" s="180">
      <c r="A3491" s="17" t="n">
        <v>45783</v>
      </c>
      <c r="B3491" s="179" t="inlineStr">
        <is>
          <t>MAT. CONSUMO - FLANGE E PORCAS-MATERIAIS DE CONSUMO EM OBRAS  (100,00%);</t>
        </is>
      </c>
      <c r="C3491" s="8" t="n"/>
      <c r="D3491" s="8" t="n">
        <v>20</v>
      </c>
      <c r="E3491" s="8" t="n">
        <v>34550.88</v>
      </c>
      <c r="F3491" s="213" t="inlineStr">
        <is>
          <t xml:space="preserve">MATERIAIS DE CONSUMO EM OBRAS </t>
        </is>
      </c>
      <c r="G3491" s="172">
        <f>YEAR(A3491)</f>
        <v/>
      </c>
      <c r="H3491" s="214">
        <f>MONTH(A3491)</f>
        <v/>
      </c>
      <c r="I3491" s="179">
        <f>INDEX(mês[],Consolidado!H3491,2)</f>
        <v/>
      </c>
      <c r="J3491" s="179" t="inlineStr">
        <is>
          <t>ITAU</t>
        </is>
      </c>
      <c r="K3491" s="179" t="inlineStr">
        <is>
          <t>A IDEAL</t>
        </is>
      </c>
    </row>
    <row r="3492" hidden="1" s="180">
      <c r="A3492" s="17" t="n">
        <v>45783</v>
      </c>
      <c r="B3492" s="179" t="inlineStr">
        <is>
          <t>MAT. CONSUMO - PINCEIS-MATERIAIS DE CONSUMO EM OBRAS  (100,00%);</t>
        </is>
      </c>
      <c r="C3492" s="8" t="n"/>
      <c r="D3492" s="8" t="n">
        <v>31</v>
      </c>
      <c r="E3492" s="8" t="n">
        <v>34519.88</v>
      </c>
      <c r="F3492" s="213" t="inlineStr">
        <is>
          <t xml:space="preserve">MATERIAIS DE CONSUMO EM OBRAS </t>
        </is>
      </c>
      <c r="G3492" s="172">
        <f>YEAR(A3492)</f>
        <v/>
      </c>
      <c r="H3492" s="214">
        <f>MONTH(A3492)</f>
        <v/>
      </c>
      <c r="I3492" s="179">
        <f>INDEX(mês[],Consolidado!H3492,2)</f>
        <v/>
      </c>
      <c r="J3492" s="179" t="inlineStr">
        <is>
          <t>ITAU</t>
        </is>
      </c>
      <c r="K3492" s="179" t="inlineStr">
        <is>
          <t>A IDEAL</t>
        </is>
      </c>
    </row>
    <row r="3493" hidden="1" s="180">
      <c r="A3493" s="17" t="n">
        <v>45783</v>
      </c>
      <c r="B3493" s="179" t="inlineStr">
        <is>
          <t>MAT. CONSUMO-MATERIAIS DE CONSUMO EM OBRAS  (100,00%);</t>
        </is>
      </c>
      <c r="C3493" s="8" t="n"/>
      <c r="D3493" s="8" t="n">
        <v>35</v>
      </c>
      <c r="E3493" s="8" t="n">
        <v>34484.88</v>
      </c>
      <c r="F3493" s="213" t="inlineStr">
        <is>
          <t xml:space="preserve">MATERIAIS DE CONSUMO EM OBRAS </t>
        </is>
      </c>
      <c r="G3493" s="172">
        <f>YEAR(A3493)</f>
        <v/>
      </c>
      <c r="H3493" s="214">
        <f>MONTH(A3493)</f>
        <v/>
      </c>
      <c r="I3493" s="179">
        <f>INDEX(mês[],Consolidado!H3493,2)</f>
        <v/>
      </c>
      <c r="J3493" s="179" t="inlineStr">
        <is>
          <t>ITAU</t>
        </is>
      </c>
      <c r="K3493" s="179" t="inlineStr">
        <is>
          <t>A IDEAL</t>
        </is>
      </c>
    </row>
    <row r="3494" hidden="1" s="180">
      <c r="A3494" s="17" t="n">
        <v>45783</v>
      </c>
      <c r="B3494" s="179" t="inlineStr">
        <is>
          <t>MANGUEIRAS E CONEXÕES-MANGUEIRAS / CONEXÕES (100,00%);</t>
        </is>
      </c>
      <c r="C3494" s="8" t="n"/>
      <c r="D3494" s="8" t="n">
        <v>80</v>
      </c>
      <c r="E3494" s="8" t="n">
        <v>34404.88</v>
      </c>
      <c r="F3494" s="213" t="inlineStr">
        <is>
          <t>MANGUEIRAS / CONEXÕES</t>
        </is>
      </c>
      <c r="G3494" s="172">
        <f>YEAR(A3494)</f>
        <v/>
      </c>
      <c r="H3494" s="214">
        <f>MONTH(A3494)</f>
        <v/>
      </c>
      <c r="I3494" s="179">
        <f>INDEX(mês[],Consolidado!H3494,2)</f>
        <v/>
      </c>
      <c r="J3494" s="179" t="inlineStr">
        <is>
          <t>ITAU</t>
        </is>
      </c>
      <c r="K3494" s="179" t="inlineStr">
        <is>
          <t>A IDEAL</t>
        </is>
      </c>
    </row>
    <row r="3495" hidden="1" s="180">
      <c r="A3495" s="17" t="n">
        <v>45783</v>
      </c>
      <c r="B3495" s="179" t="inlineStr">
        <is>
          <t>COMBUSTIVEL P/ VISITA EM ANAPOLIS-COMBUSTIVEL VEICULOS (100,00%);</t>
        </is>
      </c>
      <c r="C3495" s="8" t="n"/>
      <c r="D3495" s="8" t="n">
        <v>70</v>
      </c>
      <c r="E3495" s="8" t="n">
        <v>34334.88</v>
      </c>
      <c r="F3495" s="213" t="inlineStr">
        <is>
          <t>COMBUSTIVEL VEICULOS</t>
        </is>
      </c>
      <c r="G3495" s="172">
        <f>YEAR(A3495)</f>
        <v/>
      </c>
      <c r="H3495" s="214">
        <f>MONTH(A3495)</f>
        <v/>
      </c>
      <c r="I3495" s="179">
        <f>INDEX(mês[],Consolidado!H3495,2)</f>
        <v/>
      </c>
      <c r="J3495" s="179" t="inlineStr">
        <is>
          <t>ITAU</t>
        </is>
      </c>
      <c r="K3495" s="179" t="inlineStr">
        <is>
          <t>A IDEAL</t>
        </is>
      </c>
    </row>
    <row r="3496" hidden="1" s="180">
      <c r="A3496" s="17" t="n">
        <v>45783</v>
      </c>
      <c r="B3496" s="179" t="inlineStr">
        <is>
          <t>DESPESA DE VIAGEM REF. 05/05 A 09/05-REFEIÇÕES COLABORADORES (92,31%)</t>
        </is>
      </c>
      <c r="C3496" s="8" t="n"/>
      <c r="D3496" s="8" t="n">
        <v>1800.04</v>
      </c>
      <c r="E3496" s="8" t="n">
        <v>32534.84</v>
      </c>
      <c r="F3496" s="213" t="inlineStr">
        <is>
          <t>REFEIÇÕES COLABORADORES</t>
        </is>
      </c>
      <c r="G3496" s="172">
        <f>YEAR(A3496)</f>
        <v/>
      </c>
      <c r="H3496" s="214">
        <f>MONTH(A3496)</f>
        <v/>
      </c>
      <c r="I3496" s="179">
        <f>INDEX(mês[],Consolidado!H3496,2)</f>
        <v/>
      </c>
      <c r="J3496" s="179" t="inlineStr">
        <is>
          <t>ITAU</t>
        </is>
      </c>
      <c r="K3496" s="179" t="inlineStr">
        <is>
          <t>A IDEAL</t>
        </is>
      </c>
    </row>
    <row r="3497" hidden="1" s="180">
      <c r="A3497" s="17" t="n">
        <v>45783</v>
      </c>
      <c r="B3497" s="179" t="inlineStr">
        <is>
          <t>DESPESA DE VIAGEM REF. 05/05 A 09/05PASSAGENS COLABORADORES (7,69%);</t>
        </is>
      </c>
      <c r="C3497" s="8" t="n"/>
      <c r="D3497" s="8" t="n">
        <v>149.96</v>
      </c>
      <c r="E3497" s="8" t="n">
        <v>32384.88</v>
      </c>
      <c r="F3497" s="213" t="inlineStr">
        <is>
          <t>PASSAGENS COLABORADORES</t>
        </is>
      </c>
      <c r="G3497" s="172">
        <f>YEAR(A3497)</f>
        <v/>
      </c>
      <c r="H3497" s="214">
        <f>MONTH(A3497)</f>
        <v/>
      </c>
      <c r="I3497" s="179">
        <f>INDEX(mês[],Consolidado!H3497,2)</f>
        <v/>
      </c>
      <c r="J3497" s="179" t="inlineStr">
        <is>
          <t>ITAU</t>
        </is>
      </c>
      <c r="K3497" s="179" t="inlineStr">
        <is>
          <t>A IDEAL</t>
        </is>
      </c>
    </row>
    <row r="3498" hidden="1" s="180">
      <c r="A3498" s="17" t="n">
        <v>45783</v>
      </c>
      <c r="B3498" s="179" t="inlineStr">
        <is>
          <t>BONIFICAÇÃO NF 2417-BONIFICAÇOES (100,00%);</t>
        </is>
      </c>
      <c r="C3498" s="8" t="n"/>
      <c r="D3498" s="8" t="n">
        <v>4000</v>
      </c>
      <c r="E3498" s="8" t="n">
        <v>28384.88</v>
      </c>
      <c r="F3498" s="213" t="inlineStr">
        <is>
          <t>BONIFICAÇOES</t>
        </is>
      </c>
      <c r="G3498" s="172">
        <f>YEAR(A3498)</f>
        <v/>
      </c>
      <c r="H3498" s="214">
        <f>MONTH(A3498)</f>
        <v/>
      </c>
      <c r="I3498" s="179">
        <f>INDEX(mês[],Consolidado!H3498,2)</f>
        <v/>
      </c>
      <c r="J3498" s="179" t="inlineStr">
        <is>
          <t>ITAU</t>
        </is>
      </c>
      <c r="K3498" s="179" t="inlineStr">
        <is>
          <t>A IDEAL</t>
        </is>
      </c>
    </row>
    <row r="3499" hidden="1" s="180">
      <c r="A3499" s="17" t="n">
        <v>45784</v>
      </c>
      <c r="B3499" s="179" t="inlineStr">
        <is>
          <t>TREINAMENTOS NR6 EPIs e EPCs-CURSOS / TREINAMENTOS  (100,00%);</t>
        </is>
      </c>
      <c r="C3499" s="8" t="n"/>
      <c r="D3499" s="8" t="n">
        <v>3310.2</v>
      </c>
      <c r="E3499" s="8" t="n">
        <v>25074.68</v>
      </c>
      <c r="F3499" s="213" t="inlineStr">
        <is>
          <t xml:space="preserve">CURSOS / TREINAMENTOS </t>
        </is>
      </c>
      <c r="G3499" s="172">
        <f>YEAR(A3499)</f>
        <v/>
      </c>
      <c r="H3499" s="214">
        <f>MONTH(A3499)</f>
        <v/>
      </c>
      <c r="I3499" s="179">
        <f>INDEX(mês[],Consolidado!H3499,2)</f>
        <v/>
      </c>
      <c r="J3499" s="179" t="inlineStr">
        <is>
          <t>ITAU</t>
        </is>
      </c>
      <c r="K3499" s="179" t="inlineStr">
        <is>
          <t>A IDEAL</t>
        </is>
      </c>
    </row>
    <row r="3500" hidden="1" s="180">
      <c r="A3500" s="17" t="n">
        <v>45784</v>
      </c>
      <c r="B3500" s="179" t="inlineStr">
        <is>
          <t>TINTAS E SOLVENTES-TINTAS E SOLVENTES (100,00%);</t>
        </is>
      </c>
      <c r="C3500" s="8" t="n"/>
      <c r="D3500" s="8" t="n">
        <v>2036</v>
      </c>
      <c r="E3500" s="8" t="n">
        <v>23038.68</v>
      </c>
      <c r="F3500" s="213" t="inlineStr">
        <is>
          <t>TINTAS E SOLVENTES</t>
        </is>
      </c>
      <c r="G3500" s="172">
        <f>YEAR(A3500)</f>
        <v/>
      </c>
      <c r="H3500" s="214">
        <f>MONTH(A3500)</f>
        <v/>
      </c>
      <c r="I3500" s="179">
        <f>INDEX(mês[],Consolidado!H3500,2)</f>
        <v/>
      </c>
      <c r="J3500" s="179" t="inlineStr">
        <is>
          <t>ITAU</t>
        </is>
      </c>
      <c r="K3500" s="179" t="inlineStr">
        <is>
          <t>A IDEAL</t>
        </is>
      </c>
    </row>
    <row r="3501" hidden="1" s="180">
      <c r="A3501" s="17" t="n">
        <v>45784</v>
      </c>
      <c r="B3501" s="179" t="inlineStr">
        <is>
          <t>TINTAS E SOLVENTES-TINTAS E SOLVENTES (100,00%);</t>
        </is>
      </c>
      <c r="C3501" s="8" t="n"/>
      <c r="D3501" s="8" t="n">
        <v>1491</v>
      </c>
      <c r="E3501" s="8" t="n">
        <v>21547.68</v>
      </c>
      <c r="F3501" s="213" t="inlineStr">
        <is>
          <t>TINTAS E SOLVENTES</t>
        </is>
      </c>
      <c r="G3501" s="172">
        <f>YEAR(A3501)</f>
        <v/>
      </c>
      <c r="H3501" s="214">
        <f>MONTH(A3501)</f>
        <v/>
      </c>
      <c r="I3501" s="179">
        <f>INDEX(mês[],Consolidado!H3501,2)</f>
        <v/>
      </c>
      <c r="J3501" s="179" t="inlineStr">
        <is>
          <t>ITAU</t>
        </is>
      </c>
      <c r="K3501" s="179" t="inlineStr">
        <is>
          <t>A IDEAL</t>
        </is>
      </c>
    </row>
    <row r="3502" hidden="1" s="180">
      <c r="A3502" s="17" t="n">
        <v>45784</v>
      </c>
      <c r="B3502" s="179" t="inlineStr">
        <is>
          <t>EPIS-EPIS (100,00%);</t>
        </is>
      </c>
      <c r="C3502" s="8" t="n"/>
      <c r="D3502" s="8" t="n">
        <v>207.5</v>
      </c>
      <c r="E3502" s="8" t="n">
        <v>21340.18</v>
      </c>
      <c r="F3502" s="213" t="inlineStr">
        <is>
          <t>EPIS</t>
        </is>
      </c>
      <c r="G3502" s="172">
        <f>YEAR(A3502)</f>
        <v/>
      </c>
      <c r="H3502" s="214">
        <f>MONTH(A3502)</f>
        <v/>
      </c>
      <c r="I3502" s="179">
        <f>INDEX(mês[],Consolidado!H3502,2)</f>
        <v/>
      </c>
      <c r="J3502" s="179" t="inlineStr">
        <is>
          <t>ITAU</t>
        </is>
      </c>
      <c r="K3502" s="179" t="inlineStr">
        <is>
          <t>A IDEAL</t>
        </is>
      </c>
    </row>
    <row r="3503" hidden="1" s="180">
      <c r="A3503" s="17" t="n">
        <v>45784</v>
      </c>
      <c r="B3503" s="179" t="inlineStr">
        <is>
          <t>MANGUEIRAS E CONEXÕES-MANGUEIRAS / CONEXÕES (100,00%);</t>
        </is>
      </c>
      <c r="C3503" s="8" t="n"/>
      <c r="D3503" s="8" t="n">
        <v>600</v>
      </c>
      <c r="E3503" s="8" t="n">
        <v>20740.18</v>
      </c>
      <c r="F3503" s="213" t="inlineStr">
        <is>
          <t>MANGUEIRAS / CONEXÕES</t>
        </is>
      </c>
      <c r="G3503" s="172">
        <f>YEAR(A3503)</f>
        <v/>
      </c>
      <c r="H3503" s="214">
        <f>MONTH(A3503)</f>
        <v/>
      </c>
      <c r="I3503" s="179">
        <f>INDEX(mês[],Consolidado!H3503,2)</f>
        <v/>
      </c>
      <c r="J3503" s="179" t="inlineStr">
        <is>
          <t>ITAU</t>
        </is>
      </c>
      <c r="K3503" s="179" t="inlineStr">
        <is>
          <t>A IDEAL</t>
        </is>
      </c>
    </row>
    <row r="3504" hidden="1" s="180">
      <c r="A3504" s="17" t="n">
        <v>45784</v>
      </c>
      <c r="B3504" s="179" t="inlineStr">
        <is>
          <t>TINTAS E SOLVENTES-TINTAS E SOLVENTES (100,00%);</t>
        </is>
      </c>
      <c r="C3504" s="8" t="n"/>
      <c r="D3504" s="8" t="n">
        <v>10441.4</v>
      </c>
      <c r="E3504" s="8" t="n">
        <v>10298.78</v>
      </c>
      <c r="F3504" s="213" t="inlineStr">
        <is>
          <t>TINTAS E SOLVENTES</t>
        </is>
      </c>
      <c r="G3504" s="172">
        <f>YEAR(A3504)</f>
        <v/>
      </c>
      <c r="H3504" s="214">
        <f>MONTH(A3504)</f>
        <v/>
      </c>
      <c r="I3504" s="179">
        <f>INDEX(mês[],Consolidado!H3504,2)</f>
        <v/>
      </c>
      <c r="J3504" s="179" t="inlineStr">
        <is>
          <t>ITAU</t>
        </is>
      </c>
      <c r="K3504" s="179" t="inlineStr">
        <is>
          <t>A IDEAL</t>
        </is>
      </c>
    </row>
    <row r="3505" hidden="1" s="180">
      <c r="A3505" s="17" t="n">
        <v>45784</v>
      </c>
      <c r="B3505" s="179" t="inlineStr">
        <is>
          <t>TINTAS E SOLVENTES-TINTAS E SOLVENTES (100,00%);</t>
        </is>
      </c>
      <c r="C3505" s="8" t="n"/>
      <c r="D3505" s="8" t="n">
        <v>7849.17</v>
      </c>
      <c r="E3505" s="8" t="n">
        <v>2449.609999999997</v>
      </c>
      <c r="F3505" s="213" t="inlineStr">
        <is>
          <t>TINTAS E SOLVENTES</t>
        </is>
      </c>
      <c r="G3505" s="172">
        <f>YEAR(A3505)</f>
        <v/>
      </c>
      <c r="H3505" s="214">
        <f>MONTH(A3505)</f>
        <v/>
      </c>
      <c r="I3505" s="179">
        <f>INDEX(mês[],Consolidado!H3505,2)</f>
        <v/>
      </c>
      <c r="J3505" s="179" t="inlineStr">
        <is>
          <t>ITAU</t>
        </is>
      </c>
      <c r="K3505" s="179" t="inlineStr">
        <is>
          <t>A IDEAL</t>
        </is>
      </c>
    </row>
    <row r="3506" hidden="1" s="180">
      <c r="A3506" s="17" t="n">
        <v>45784</v>
      </c>
      <c r="B3506" s="179" t="inlineStr">
        <is>
          <t>TINTAS E SOLVENTES-TINTAS E SOLVENTES (100,00%);</t>
        </is>
      </c>
      <c r="C3506" s="8" t="n"/>
      <c r="D3506" s="8" t="n">
        <v>5242.44</v>
      </c>
      <c r="E3506" s="8" t="n">
        <v>-2792.830000000003</v>
      </c>
      <c r="F3506" s="213" t="inlineStr">
        <is>
          <t>TINTAS E SOLVENTES</t>
        </is>
      </c>
      <c r="G3506" s="172">
        <f>YEAR(A3506)</f>
        <v/>
      </c>
      <c r="H3506" s="214">
        <f>MONTH(A3506)</f>
        <v/>
      </c>
      <c r="I3506" s="179">
        <f>INDEX(mês[],Consolidado!H3506,2)</f>
        <v/>
      </c>
      <c r="J3506" s="179" t="inlineStr">
        <is>
          <t>ITAU</t>
        </is>
      </c>
      <c r="K3506" s="179" t="inlineStr">
        <is>
          <t>A IDEAL</t>
        </is>
      </c>
    </row>
    <row r="3507" hidden="1" s="180">
      <c r="A3507" s="17" t="n">
        <v>45784</v>
      </c>
      <c r="B3507" s="179" t="inlineStr">
        <is>
          <t>TINTAS E SOLVENTES-TINTAS E SOLVENTES (100,00%);</t>
        </is>
      </c>
      <c r="C3507" s="8" t="n"/>
      <c r="D3507" s="8" t="n">
        <v>894.6</v>
      </c>
      <c r="E3507" s="8" t="n">
        <v>-3687.430000000003</v>
      </c>
      <c r="F3507" s="213" t="inlineStr">
        <is>
          <t>TINTAS E SOLVENTES</t>
        </is>
      </c>
      <c r="G3507" s="172">
        <f>YEAR(A3507)</f>
        <v/>
      </c>
      <c r="H3507" s="214">
        <f>MONTH(A3507)</f>
        <v/>
      </c>
      <c r="I3507" s="179">
        <f>INDEX(mês[],Consolidado!H3507,2)</f>
        <v/>
      </c>
      <c r="J3507" s="179" t="inlineStr">
        <is>
          <t>ITAU</t>
        </is>
      </c>
      <c r="K3507" s="179" t="inlineStr">
        <is>
          <t>A IDEAL</t>
        </is>
      </c>
    </row>
    <row r="3508" hidden="1" s="180">
      <c r="A3508" s="17" t="n">
        <v>45784</v>
      </c>
      <c r="B3508" s="179" t="inlineStr">
        <is>
          <t>LOCAÇÃO CONTAINER REF. 03/04 A 02/05-LOCAÇÃO CONTAINER  (100,00%);</t>
        </is>
      </c>
      <c r="C3508" s="8" t="n"/>
      <c r="D3508" s="8" t="n">
        <v>633.54</v>
      </c>
      <c r="E3508" s="8" t="n">
        <v>-4320.970000000003</v>
      </c>
      <c r="F3508" s="213" t="inlineStr">
        <is>
          <t xml:space="preserve">LOCAÇÃO CONTAINER </t>
        </is>
      </c>
      <c r="G3508" s="172">
        <f>YEAR(A3508)</f>
        <v/>
      </c>
      <c r="H3508" s="214">
        <f>MONTH(A3508)</f>
        <v/>
      </c>
      <c r="I3508" s="179">
        <f>INDEX(mês[],Consolidado!H3508,2)</f>
        <v/>
      </c>
      <c r="J3508" s="179" t="inlineStr">
        <is>
          <t>ITAU</t>
        </is>
      </c>
      <c r="K3508" s="179" t="inlineStr">
        <is>
          <t>A IDEAL</t>
        </is>
      </c>
    </row>
    <row r="3509" hidden="1" s="180">
      <c r="A3509" s="17" t="n">
        <v>45784</v>
      </c>
      <c r="B3509" s="179" t="inlineStr">
        <is>
          <t>MATERIAL DE ESCRITORIO-MATERIAS DE ESCRITORIO (100,00%);</t>
        </is>
      </c>
      <c r="C3509" s="8" t="n"/>
      <c r="D3509" s="8" t="n">
        <v>123.37</v>
      </c>
      <c r="E3509" s="8" t="n">
        <v>-4444.340000000003</v>
      </c>
      <c r="F3509" s="213" t="inlineStr">
        <is>
          <t xml:space="preserve">MATERIAS DE ESCRITORIO / PAPELARIA </t>
        </is>
      </c>
      <c r="G3509" s="172">
        <f>YEAR(A3509)</f>
        <v/>
      </c>
      <c r="H3509" s="214">
        <f>MONTH(A3509)</f>
        <v/>
      </c>
      <c r="I3509" s="179">
        <f>INDEX(mês[],Consolidado!H3509,2)</f>
        <v/>
      </c>
      <c r="J3509" s="179" t="inlineStr">
        <is>
          <t>ITAU</t>
        </is>
      </c>
      <c r="K3509" s="179" t="inlineStr">
        <is>
          <t>A IDEAL</t>
        </is>
      </c>
    </row>
    <row r="3510" hidden="1" s="180">
      <c r="A3510" s="17" t="n">
        <v>45784</v>
      </c>
      <c r="B3510" s="179" t="inlineStr">
        <is>
          <t>EPIS-EPIS (100,00%);</t>
        </is>
      </c>
      <c r="C3510" s="8" t="n"/>
      <c r="D3510" s="8" t="n">
        <v>715.95</v>
      </c>
      <c r="E3510" s="8" t="n">
        <v>-5160.290000000003</v>
      </c>
      <c r="F3510" s="213" t="inlineStr">
        <is>
          <t>EPIS</t>
        </is>
      </c>
      <c r="G3510" s="172">
        <f>YEAR(A3510)</f>
        <v/>
      </c>
      <c r="H3510" s="214">
        <f>MONTH(A3510)</f>
        <v/>
      </c>
      <c r="I3510" s="179">
        <f>INDEX(mês[],Consolidado!H3510,2)</f>
        <v/>
      </c>
      <c r="J3510" s="179" t="inlineStr">
        <is>
          <t>ITAU</t>
        </is>
      </c>
      <c r="K3510" s="179" t="inlineStr">
        <is>
          <t>A IDEAL</t>
        </is>
      </c>
    </row>
    <row r="3511" hidden="1" s="180">
      <c r="A3511" s="17" t="n">
        <v>45784</v>
      </c>
      <c r="B3511" s="179" t="inlineStr">
        <is>
          <t>TINTAS E SOLVENTES-TINTAS E SOLVENTES (100,00%);</t>
        </is>
      </c>
      <c r="C3511" s="8" t="n"/>
      <c r="D3511" s="8" t="n">
        <v>437.34</v>
      </c>
      <c r="E3511" s="8" t="n">
        <v>-5597.630000000003</v>
      </c>
      <c r="F3511" s="213" t="inlineStr">
        <is>
          <t>TINTAS E SOLVENTES</t>
        </is>
      </c>
      <c r="G3511" s="172">
        <f>YEAR(A3511)</f>
        <v/>
      </c>
      <c r="H3511" s="214">
        <f>MONTH(A3511)</f>
        <v/>
      </c>
      <c r="I3511" s="179">
        <f>INDEX(mês[],Consolidado!H3511,2)</f>
        <v/>
      </c>
      <c r="J3511" s="179" t="inlineStr">
        <is>
          <t>ITAU</t>
        </is>
      </c>
      <c r="K3511" s="179" t="inlineStr">
        <is>
          <t>A IDEAL</t>
        </is>
      </c>
    </row>
    <row r="3512" hidden="1" s="180">
      <c r="A3512" s="17" t="n">
        <v>45784</v>
      </c>
      <c r="B3512" s="179" t="inlineStr">
        <is>
          <t>EPIS-EPIS (100,00%);</t>
        </is>
      </c>
      <c r="C3512" s="8" t="n"/>
      <c r="D3512" s="8" t="n">
        <v>1017</v>
      </c>
      <c r="E3512" s="8" t="n">
        <v>-6614.630000000003</v>
      </c>
      <c r="F3512" s="213" t="inlineStr">
        <is>
          <t>EPIS</t>
        </is>
      </c>
      <c r="G3512" s="172">
        <f>YEAR(A3512)</f>
        <v/>
      </c>
      <c r="H3512" s="214">
        <f>MONTH(A3512)</f>
        <v/>
      </c>
      <c r="I3512" s="179">
        <f>INDEX(mês[],Consolidado!H3512,2)</f>
        <v/>
      </c>
      <c r="J3512" s="179" t="inlineStr">
        <is>
          <t>ITAU</t>
        </is>
      </c>
      <c r="K3512" s="179" t="inlineStr">
        <is>
          <t>A IDEAL</t>
        </is>
      </c>
    </row>
    <row r="3513" hidden="1" s="180">
      <c r="A3513" s="17" t="n">
        <v>45784</v>
      </c>
      <c r="B3513" s="179" t="inlineStr">
        <is>
          <t>MATERIAIS DE CONSUMO-MATERIAIS DE CONSUMO EM OBRAS  (100,00%);</t>
        </is>
      </c>
      <c r="C3513" s="8" t="n"/>
      <c r="D3513" s="8" t="n">
        <v>115</v>
      </c>
      <c r="E3513" s="8" t="n">
        <v>-6729.630000000003</v>
      </c>
      <c r="F3513" s="213" t="inlineStr">
        <is>
          <t xml:space="preserve">MATERIAIS DE CONSUMO EM OBRAS </t>
        </is>
      </c>
      <c r="G3513" s="172">
        <f>YEAR(A3513)</f>
        <v/>
      </c>
      <c r="H3513" s="214">
        <f>MONTH(A3513)</f>
        <v/>
      </c>
      <c r="I3513" s="179">
        <f>INDEX(mês[],Consolidado!H3513,2)</f>
        <v/>
      </c>
      <c r="J3513" s="179" t="inlineStr">
        <is>
          <t>ITAU</t>
        </is>
      </c>
      <c r="K3513" s="179" t="inlineStr">
        <is>
          <t>A IDEAL</t>
        </is>
      </c>
    </row>
    <row r="3514" hidden="1" s="180">
      <c r="A3514" s="17" t="n">
        <v>45784</v>
      </c>
      <c r="B3514" s="179" t="inlineStr">
        <is>
          <t>MATERIAIS DE CONSUMO-MATERIAIS DE CONSUMO EM OBRAS  (100,00%);</t>
        </is>
      </c>
      <c r="C3514" s="8" t="n"/>
      <c r="D3514" s="8" t="n">
        <v>803</v>
      </c>
      <c r="E3514" s="8" t="n">
        <v>-7532.630000000003</v>
      </c>
      <c r="F3514" s="213" t="inlineStr">
        <is>
          <t xml:space="preserve">MATERIAIS DE CONSUMO EM OBRAS </t>
        </is>
      </c>
      <c r="G3514" s="172">
        <f>YEAR(A3514)</f>
        <v/>
      </c>
      <c r="H3514" s="214">
        <f>MONTH(A3514)</f>
        <v/>
      </c>
      <c r="I3514" s="179">
        <f>INDEX(mês[],Consolidado!H3514,2)</f>
        <v/>
      </c>
      <c r="J3514" s="179" t="inlineStr">
        <is>
          <t>ITAU</t>
        </is>
      </c>
      <c r="K3514" s="179" t="inlineStr">
        <is>
          <t>A IDEAL</t>
        </is>
      </c>
    </row>
    <row r="3515" hidden="1" s="180">
      <c r="A3515" s="17" t="n">
        <v>45784</v>
      </c>
      <c r="B3515" s="179" t="inlineStr">
        <is>
          <t>EPIS-EPIS (100,00%);</t>
        </is>
      </c>
      <c r="C3515" s="8" t="n"/>
      <c r="D3515" s="8" t="n">
        <v>139.94</v>
      </c>
      <c r="E3515" s="8" t="n">
        <v>-7672.570000000002</v>
      </c>
      <c r="F3515" s="213" t="inlineStr">
        <is>
          <t>EPIS</t>
        </is>
      </c>
      <c r="G3515" s="172">
        <f>YEAR(A3515)</f>
        <v/>
      </c>
      <c r="H3515" s="214">
        <f>MONTH(A3515)</f>
        <v/>
      </c>
      <c r="I3515" s="179">
        <f>INDEX(mês[],Consolidado!H3515,2)</f>
        <v/>
      </c>
      <c r="J3515" s="179" t="inlineStr">
        <is>
          <t>ITAU</t>
        </is>
      </c>
      <c r="K3515" s="179" t="inlineStr">
        <is>
          <t>A IDEAL</t>
        </is>
      </c>
    </row>
    <row r="3516" hidden="1" s="180">
      <c r="A3516" s="17" t="n">
        <v>45784</v>
      </c>
      <c r="B3516" s="179" t="inlineStr">
        <is>
          <t>WALTERCIDES DE PAIVA - PIX 593.645.051-15-SERVIÇO SERRALHEIRO  (100,00%);</t>
        </is>
      </c>
      <c r="C3516" s="8" t="n"/>
      <c r="D3516" s="8" t="n">
        <v>2350</v>
      </c>
      <c r="E3516" s="8" t="n">
        <v>-10022.57</v>
      </c>
      <c r="F3516" s="213" t="inlineStr">
        <is>
          <t xml:space="preserve">SERVIÇO SERRALHEIRO </t>
        </is>
      </c>
      <c r="G3516" s="172">
        <f>YEAR(A3516)</f>
        <v/>
      </c>
      <c r="H3516" s="214">
        <f>MONTH(A3516)</f>
        <v/>
      </c>
      <c r="I3516" s="179">
        <f>INDEX(mês[],Consolidado!H3516,2)</f>
        <v/>
      </c>
      <c r="J3516" s="179" t="inlineStr">
        <is>
          <t>ITAU</t>
        </is>
      </c>
      <c r="K3516" s="179" t="inlineStr">
        <is>
          <t>A IDEAL</t>
        </is>
      </c>
    </row>
    <row r="3517" hidden="1" s="180">
      <c r="A3517" s="17" t="n">
        <v>45784</v>
      </c>
      <c r="B3517" s="179" t="inlineStr">
        <is>
          <t>LOCAÇÃO MUNCK REF. 23/04-LOCAÇÃO MUNCK / GUINDASTES (100,00%);</t>
        </is>
      </c>
      <c r="C3517" s="8" t="n"/>
      <c r="D3517" s="8" t="n">
        <v>376.62</v>
      </c>
      <c r="E3517" s="8" t="n">
        <v>-10399.19</v>
      </c>
      <c r="F3517" s="213" t="inlineStr">
        <is>
          <t>LOCAÇÃO MUNCK / GUINDASTES</t>
        </is>
      </c>
      <c r="G3517" s="172">
        <f>YEAR(A3517)</f>
        <v/>
      </c>
      <c r="H3517" s="214">
        <f>MONTH(A3517)</f>
        <v/>
      </c>
      <c r="I3517" s="179">
        <f>INDEX(mês[],Consolidado!H3517,2)</f>
        <v/>
      </c>
      <c r="J3517" s="179" t="inlineStr">
        <is>
          <t>ITAU</t>
        </is>
      </c>
      <c r="K3517" s="179" t="inlineStr">
        <is>
          <t>A IDEAL</t>
        </is>
      </c>
    </row>
    <row r="3518" hidden="1" s="180">
      <c r="A3518" s="17" t="n">
        <v>45784</v>
      </c>
      <c r="B3518" s="179" t="inlineStr">
        <is>
          <t>SERVIÇO DE DESMOBILIZAÇÃO-FRETE MATERIAIS E EQUIPAMENTOS (100,00%);</t>
        </is>
      </c>
      <c r="C3518" s="8" t="n"/>
      <c r="D3518" s="8" t="n">
        <v>1621.12</v>
      </c>
      <c r="E3518" s="8" t="n">
        <v>-12020.31</v>
      </c>
      <c r="F3518" s="213" t="inlineStr">
        <is>
          <t>FRETE MATERIAIS E EQUIPAMENTOS</t>
        </is>
      </c>
      <c r="G3518" s="172">
        <f>YEAR(A3518)</f>
        <v/>
      </c>
      <c r="H3518" s="214">
        <f>MONTH(A3518)</f>
        <v/>
      </c>
      <c r="I3518" s="179">
        <f>INDEX(mês[],Consolidado!H3518,2)</f>
        <v/>
      </c>
      <c r="J3518" s="179" t="inlineStr">
        <is>
          <t>ITAU</t>
        </is>
      </c>
      <c r="K3518" s="179" t="inlineStr">
        <is>
          <t>A IDEAL</t>
        </is>
      </c>
    </row>
    <row r="3519" hidden="1" s="180">
      <c r="A3519" s="17" t="n">
        <v>45784</v>
      </c>
      <c r="B3519" s="179" t="inlineStr">
        <is>
          <t>LOCAÇÃO COMPRESSORES REF. PERÍODO 06/04 A 05/05/25-LOCAÇÃO COMPRESSORES (100,00%);</t>
        </is>
      </c>
      <c r="C3519" s="8" t="n"/>
      <c r="D3519" s="8" t="n">
        <v>9600</v>
      </c>
      <c r="E3519" s="8" t="n">
        <v>-21620.31</v>
      </c>
      <c r="F3519" s="213" t="inlineStr">
        <is>
          <t>LOCAÇÃO COMPRESSORES</t>
        </is>
      </c>
      <c r="G3519" s="172">
        <f>YEAR(A3519)</f>
        <v/>
      </c>
      <c r="H3519" s="214">
        <f>MONTH(A3519)</f>
        <v/>
      </c>
      <c r="I3519" s="179">
        <f>INDEX(mês[],Consolidado!H3519,2)</f>
        <v/>
      </c>
      <c r="J3519" s="179" t="inlineStr">
        <is>
          <t>ITAU</t>
        </is>
      </c>
      <c r="K3519" s="179" t="inlineStr">
        <is>
          <t>A IDEAL</t>
        </is>
      </c>
    </row>
    <row r="3520" hidden="1" s="180">
      <c r="A3520" s="17" t="n">
        <v>45784</v>
      </c>
      <c r="B3520" s="179" t="inlineStr">
        <is>
          <t>MAT. INFORMÁTICA - FONE DE OUVIDO E SSD SATA-MATERIAIS DE INFORMATICA / COMPUTADOR (100,00%);</t>
        </is>
      </c>
      <c r="C3520" s="8" t="n"/>
      <c r="D3520" s="8" t="n">
        <v>650</v>
      </c>
      <c r="E3520" s="8" t="n">
        <v>-22270.31</v>
      </c>
      <c r="F3520" s="213" t="inlineStr">
        <is>
          <t>MATERIAIS DE INFORMATICA / COMPUTADOR</t>
        </is>
      </c>
      <c r="G3520" s="172">
        <f>YEAR(A3520)</f>
        <v/>
      </c>
      <c r="H3520" s="214">
        <f>MONTH(A3520)</f>
        <v/>
      </c>
      <c r="I3520" s="179">
        <f>INDEX(mês[],Consolidado!H3520,2)</f>
        <v/>
      </c>
      <c r="J3520" s="179" t="inlineStr">
        <is>
          <t>ITAU</t>
        </is>
      </c>
      <c r="K3520" s="179" t="inlineStr">
        <is>
          <t>A IDEAL</t>
        </is>
      </c>
    </row>
    <row r="3521" hidden="1" s="180">
      <c r="A3521" s="17" t="n">
        <v>45784</v>
      </c>
      <c r="B3521" s="179" t="inlineStr">
        <is>
          <t>KA ENTULHOS - PIX 03.232.029/0001-97-LOCAÇAO CAÇAMBA P/ RESIDUOS  (100,00%);</t>
        </is>
      </c>
      <c r="C3521" s="8" t="n"/>
      <c r="D3521" s="8" t="n">
        <v>583.6799999999999</v>
      </c>
      <c r="E3521" s="8" t="n">
        <v>-22853.99000000001</v>
      </c>
      <c r="F3521" s="213" t="inlineStr">
        <is>
          <t xml:space="preserve">LOCAÇAO CAÇAMBA P/ RESIDUOS </t>
        </is>
      </c>
      <c r="G3521" s="172">
        <f>YEAR(A3521)</f>
        <v/>
      </c>
      <c r="H3521" s="214">
        <f>MONTH(A3521)</f>
        <v/>
      </c>
      <c r="I3521" s="179">
        <f>INDEX(mês[],Consolidado!H3521,2)</f>
        <v/>
      </c>
      <c r="J3521" s="179" t="inlineStr">
        <is>
          <t>ITAU</t>
        </is>
      </c>
      <c r="K3521" s="179" t="inlineStr">
        <is>
          <t>A IDEAL</t>
        </is>
      </c>
    </row>
    <row r="3522" hidden="1" s="180">
      <c r="A3522" s="17" t="n">
        <v>45784</v>
      </c>
      <c r="B3522" s="179" t="inlineStr">
        <is>
          <t>MANOEL PIRES SANTANA - PIX (98) 9 8407-6318-REFEIÇÕES COLABORADORES (100,00%);</t>
        </is>
      </c>
      <c r="C3522" s="8" t="n"/>
      <c r="D3522" s="8" t="n">
        <v>1288</v>
      </c>
      <c r="E3522" s="8" t="n">
        <v>-24141.99000000001</v>
      </c>
      <c r="F3522" s="213" t="inlineStr">
        <is>
          <t>REFEIÇÕES COLABORADORES</t>
        </is>
      </c>
      <c r="G3522" s="172">
        <f>YEAR(A3522)</f>
        <v/>
      </c>
      <c r="H3522" s="214">
        <f>MONTH(A3522)</f>
        <v/>
      </c>
      <c r="I3522" s="179">
        <f>INDEX(mês[],Consolidado!H3522,2)</f>
        <v/>
      </c>
      <c r="J3522" s="179" t="inlineStr">
        <is>
          <t>ITAU</t>
        </is>
      </c>
      <c r="K3522" s="179" t="inlineStr">
        <is>
          <t>A IDEAL</t>
        </is>
      </c>
    </row>
    <row r="3523" hidden="1" s="180">
      <c r="A3523" s="17" t="n">
        <v>45784</v>
      </c>
      <c r="B3523" s="179" t="inlineStr">
        <is>
          <t>MANOEL PIRES SANTANA - PIX (98) 9 8407-6318-REFEIÇÕES COLABORADORES (100,00%);</t>
        </is>
      </c>
      <c r="C3523" s="8" t="n"/>
      <c r="D3523" s="8" t="n">
        <v>2484</v>
      </c>
      <c r="E3523" s="8" t="n">
        <v>-26625.99000000001</v>
      </c>
      <c r="F3523" s="213" t="inlineStr">
        <is>
          <t>REFEIÇÕES COLABORADORES</t>
        </is>
      </c>
      <c r="G3523" s="172">
        <f>YEAR(A3523)</f>
        <v/>
      </c>
      <c r="H3523" s="214">
        <f>MONTH(A3523)</f>
        <v/>
      </c>
      <c r="I3523" s="179">
        <f>INDEX(mês[],Consolidado!H3523,2)</f>
        <v/>
      </c>
      <c r="J3523" s="179" t="inlineStr">
        <is>
          <t>ITAU</t>
        </is>
      </c>
      <c r="K3523" s="179" t="inlineStr">
        <is>
          <t>A IDEAL</t>
        </is>
      </c>
    </row>
    <row r="3524" hidden="1" s="180">
      <c r="A3524" s="17" t="n">
        <v>45784</v>
      </c>
      <c r="B3524" s="179" t="inlineStr">
        <is>
          <t>COMBUSTÍVEL-COMBUSTIVEL VEICULOS (55,93%);
COMBUSTIVEL EQUIPAMENTOS (44,07%);</t>
        </is>
      </c>
      <c r="C3524" s="8" t="n"/>
      <c r="D3524" s="8" t="n">
        <v>1588.34</v>
      </c>
      <c r="E3524" s="8" t="n">
        <v>-28214.33000000001</v>
      </c>
      <c r="F3524" s="213" t="inlineStr">
        <is>
          <t>COMBUSTIVEL EQUIPAMENTOS</t>
        </is>
      </c>
      <c r="G3524" s="172">
        <f>YEAR(A3524)</f>
        <v/>
      </c>
      <c r="H3524" s="214">
        <f>MONTH(A3524)</f>
        <v/>
      </c>
      <c r="I3524" s="179">
        <f>INDEX(mês[],Consolidado!H3524,2)</f>
        <v/>
      </c>
      <c r="J3524" s="179" t="inlineStr">
        <is>
          <t>ITAU</t>
        </is>
      </c>
      <c r="K3524" s="179" t="inlineStr">
        <is>
          <t>A IDEAL</t>
        </is>
      </c>
    </row>
    <row r="3525" hidden="1" s="180">
      <c r="A3525" s="17" t="n">
        <v>45784</v>
      </c>
      <c r="B3525" s="179" t="inlineStr">
        <is>
          <t>REAL BORRACHAS - PIX 18.538.446/0001-30-MATERIAIS DE CONSUMO EM OBRAS  (100,00%);</t>
        </is>
      </c>
      <c r="C3525" s="8" t="n"/>
      <c r="D3525" s="8" t="n">
        <v>76.5</v>
      </c>
      <c r="E3525" s="8" t="n">
        <v>-28290.83000000001</v>
      </c>
      <c r="F3525" s="213" t="inlineStr">
        <is>
          <t xml:space="preserve">MATERIAIS DE CONSUMO EM OBRAS </t>
        </is>
      </c>
      <c r="G3525" s="172">
        <f>YEAR(A3525)</f>
        <v/>
      </c>
      <c r="H3525" s="214">
        <f>MONTH(A3525)</f>
        <v/>
      </c>
      <c r="I3525" s="179">
        <f>INDEX(mês[],Consolidado!H3525,2)</f>
        <v/>
      </c>
      <c r="J3525" s="179" t="inlineStr">
        <is>
          <t>ITAU</t>
        </is>
      </c>
      <c r="K3525" s="179" t="inlineStr">
        <is>
          <t>A IDEAL</t>
        </is>
      </c>
    </row>
    <row r="3526" hidden="1" s="180">
      <c r="A3526" s="17" t="n">
        <v>45784</v>
      </c>
      <c r="B3526" s="179" t="inlineStr">
        <is>
          <t>COMBUSTÍVEL-COMBUSTIVEL VEICULOS (100,00%);</t>
        </is>
      </c>
      <c r="C3526" s="8" t="n"/>
      <c r="D3526" s="8" t="n">
        <v>781.46</v>
      </c>
      <c r="E3526" s="8" t="n">
        <v>-29072.29</v>
      </c>
      <c r="F3526" s="213" t="inlineStr">
        <is>
          <t>COMBUSTIVEL VEICULOS</t>
        </is>
      </c>
      <c r="G3526" s="172">
        <f>YEAR(A3526)</f>
        <v/>
      </c>
      <c r="H3526" s="214">
        <f>MONTH(A3526)</f>
        <v/>
      </c>
      <c r="I3526" s="179">
        <f>INDEX(mês[],Consolidado!H3526,2)</f>
        <v/>
      </c>
      <c r="J3526" s="179" t="inlineStr">
        <is>
          <t>ITAU</t>
        </is>
      </c>
      <c r="K3526" s="179" t="inlineStr">
        <is>
          <t>A IDEAL</t>
        </is>
      </c>
    </row>
    <row r="3527" hidden="1" s="180">
      <c r="A3527" s="17" t="n">
        <v>45784</v>
      </c>
      <c r="B3527" s="179" t="inlineStr">
        <is>
          <t>TRANSPORTE COLABORADORES-TRANSPORTE DE COLABORADORES  (100,00%);</t>
        </is>
      </c>
      <c r="C3527" s="8" t="n"/>
      <c r="D3527" s="8" t="n">
        <v>287.55</v>
      </c>
      <c r="E3527" s="8" t="n">
        <v>-29359.84</v>
      </c>
      <c r="F3527" s="213" t="inlineStr">
        <is>
          <t xml:space="preserve">TRANSPORTE DE COLABORADORES </t>
        </is>
      </c>
      <c r="G3527" s="172">
        <f>YEAR(A3527)</f>
        <v/>
      </c>
      <c r="H3527" s="214">
        <f>MONTH(A3527)</f>
        <v/>
      </c>
      <c r="I3527" s="179">
        <f>INDEX(mês[],Consolidado!H3527,2)</f>
        <v/>
      </c>
      <c r="J3527" s="179" t="inlineStr">
        <is>
          <t>ITAU</t>
        </is>
      </c>
      <c r="K3527" s="179" t="inlineStr">
        <is>
          <t>A IDEAL</t>
        </is>
      </c>
    </row>
    <row r="3528" hidden="1" s="180">
      <c r="A3528" s="17" t="n">
        <v>45784</v>
      </c>
      <c r="B3528" s="179" t="inlineStr">
        <is>
          <t>INTERNET OBRA-INTERNET OBRAS  (100,00%);</t>
        </is>
      </c>
      <c r="C3528" s="8" t="n"/>
      <c r="D3528" s="8" t="n">
        <v>380</v>
      </c>
      <c r="E3528" s="8" t="n">
        <v>-29739.84</v>
      </c>
      <c r="F3528" s="213" t="inlineStr">
        <is>
          <t xml:space="preserve">INTERNET OBRAS </t>
        </is>
      </c>
      <c r="G3528" s="172">
        <f>YEAR(A3528)</f>
        <v/>
      </c>
      <c r="H3528" s="214">
        <f>MONTH(A3528)</f>
        <v/>
      </c>
      <c r="I3528" s="179">
        <f>INDEX(mês[],Consolidado!H3528,2)</f>
        <v/>
      </c>
      <c r="J3528" s="179" t="inlineStr">
        <is>
          <t>ITAU</t>
        </is>
      </c>
      <c r="K3528" s="179" t="inlineStr">
        <is>
          <t>A IDEAL</t>
        </is>
      </c>
    </row>
    <row r="3529" hidden="1" s="180">
      <c r="A3529" s="17" t="n">
        <v>45784</v>
      </c>
      <c r="B3529" s="179" t="inlineStr">
        <is>
          <t>ADRIEL BISPO COSTA-ACERTO RESCISORIOS  (100,00%);</t>
        </is>
      </c>
      <c r="C3529" s="8" t="n"/>
      <c r="D3529" s="8" t="n">
        <v>2092.45</v>
      </c>
      <c r="E3529" s="8" t="n">
        <v>-31832.29</v>
      </c>
      <c r="F3529" s="213" t="inlineStr">
        <is>
          <t xml:space="preserve">ACERTO RESCISORIOS </t>
        </is>
      </c>
      <c r="G3529" s="172">
        <f>YEAR(A3529)</f>
        <v/>
      </c>
      <c r="H3529" s="214">
        <f>MONTH(A3529)</f>
        <v/>
      </c>
      <c r="I3529" s="179">
        <f>INDEX(mês[],Consolidado!H3529,2)</f>
        <v/>
      </c>
      <c r="J3529" s="179" t="inlineStr">
        <is>
          <t>ITAU</t>
        </is>
      </c>
      <c r="K3529" s="179" t="inlineStr">
        <is>
          <t>A IDEAL</t>
        </is>
      </c>
    </row>
    <row r="3530" hidden="1" s="180">
      <c r="A3530" s="17" t="n">
        <v>45784</v>
      </c>
      <c r="B3530" s="179" t="inlineStr">
        <is>
          <t>ADRIEL BISPO COSTA-MULTA RESCISORIAS FGTS (100,00%);</t>
        </is>
      </c>
      <c r="C3530" s="8" t="n"/>
      <c r="D3530" s="8" t="n">
        <v>290.67</v>
      </c>
      <c r="E3530" s="8" t="n">
        <v>-32122.96</v>
      </c>
      <c r="F3530" s="213" t="inlineStr">
        <is>
          <t>MULTA RESCISORIAS FGTS</t>
        </is>
      </c>
      <c r="G3530" s="172">
        <f>YEAR(A3530)</f>
        <v/>
      </c>
      <c r="H3530" s="214">
        <f>MONTH(A3530)</f>
        <v/>
      </c>
      <c r="I3530" s="179">
        <f>INDEX(mês[],Consolidado!H3530,2)</f>
        <v/>
      </c>
      <c r="J3530" s="179" t="inlineStr">
        <is>
          <t>ITAU</t>
        </is>
      </c>
      <c r="K3530" s="179" t="inlineStr">
        <is>
          <t>A IDEAL</t>
        </is>
      </c>
    </row>
    <row r="3531" hidden="1" s="180">
      <c r="A3531" s="17" t="n">
        <v>45784</v>
      </c>
      <c r="B3531" s="179" t="inlineStr">
        <is>
          <t>MAXSANDER MENEZES DE OLIVEIRA - PIX (62) 9 9475-2890-SERVIÇO LAVA JATO (100,00%);</t>
        </is>
      </c>
      <c r="C3531" s="8" t="n"/>
      <c r="D3531" s="8" t="n">
        <v>250</v>
      </c>
      <c r="E3531" s="8" t="n">
        <v>-32372.96</v>
      </c>
      <c r="F3531" s="213" t="inlineStr">
        <is>
          <t>SERVIÇO LAVA JATO</t>
        </is>
      </c>
      <c r="G3531" s="172">
        <f>YEAR(A3531)</f>
        <v/>
      </c>
      <c r="H3531" s="214">
        <f>MONTH(A3531)</f>
        <v/>
      </c>
      <c r="I3531" s="179">
        <f>INDEX(mês[],Consolidado!H3531,2)</f>
        <v/>
      </c>
      <c r="J3531" s="179" t="inlineStr">
        <is>
          <t>ITAU</t>
        </is>
      </c>
      <c r="K3531" s="179" t="inlineStr">
        <is>
          <t>A IDEAL</t>
        </is>
      </c>
    </row>
    <row r="3532" hidden="1" s="180">
      <c r="A3532" s="17" t="n">
        <v>45784</v>
      </c>
      <c r="B3532" s="179" t="inlineStr">
        <is>
          <t>MATERIAIS DE LIMPEZA-MATERIAIS DE LIMPEZA / HIGIENE  (100,00%);</t>
        </is>
      </c>
      <c r="C3532" s="8" t="n"/>
      <c r="D3532" s="8" t="n">
        <v>292.18</v>
      </c>
      <c r="E3532" s="8" t="n">
        <v>-32665.14</v>
      </c>
      <c r="F3532" s="213" t="inlineStr">
        <is>
          <t xml:space="preserve">MATERIAIS DE LIMPEZA / HIGIENE </t>
        </is>
      </c>
      <c r="G3532" s="172">
        <f>YEAR(A3532)</f>
        <v/>
      </c>
      <c r="H3532" s="214">
        <f>MONTH(A3532)</f>
        <v/>
      </c>
      <c r="I3532" s="179">
        <f>INDEX(mês[],Consolidado!H3532,2)</f>
        <v/>
      </c>
      <c r="J3532" s="179" t="inlineStr">
        <is>
          <t>ITAU</t>
        </is>
      </c>
      <c r="K3532" s="179" t="inlineStr">
        <is>
          <t>A IDEAL</t>
        </is>
      </c>
    </row>
    <row r="3533" hidden="1" s="180">
      <c r="A3533" s="17" t="n">
        <v>45784</v>
      </c>
      <c r="B3533" s="179" t="inlineStr">
        <is>
          <t>DESPESAS REF. SEMANA 28/04 A 30/04-FRETE TRANSPORTADORA (14,55%);</t>
        </is>
      </c>
      <c r="C3533" s="8" t="n"/>
      <c r="D3533" s="8" t="n">
        <v>200.06</v>
      </c>
      <c r="E3533" s="8" t="n">
        <v>-32865.2</v>
      </c>
      <c r="F3533" s="213" t="inlineStr">
        <is>
          <t>FRETE TRANSPORTADORA</t>
        </is>
      </c>
      <c r="G3533" s="172">
        <f>YEAR(A3533)</f>
        <v/>
      </c>
      <c r="H3533" s="214">
        <f>MONTH(A3533)</f>
        <v/>
      </c>
      <c r="I3533" s="179">
        <f>INDEX(mês[],Consolidado!H3533,2)</f>
        <v/>
      </c>
      <c r="J3533" s="179" t="inlineStr">
        <is>
          <t>ITAU</t>
        </is>
      </c>
      <c r="K3533" s="179" t="inlineStr">
        <is>
          <t>A IDEAL</t>
        </is>
      </c>
    </row>
    <row r="3534" hidden="1" s="180">
      <c r="A3534" s="17" t="n">
        <v>45784</v>
      </c>
      <c r="B3534" s="179" t="inlineStr">
        <is>
          <t>DESPESAS REF. SEMANA 28/04 A 30/04MATERIAIS DE CONSUMO EM OBRAS  (85,45%);</t>
        </is>
      </c>
      <c r="C3534" s="8" t="n"/>
      <c r="D3534" s="8" t="n">
        <v>1174.94</v>
      </c>
      <c r="E3534" s="8" t="n">
        <v>-34040.14000000001</v>
      </c>
      <c r="F3534" s="213" t="inlineStr">
        <is>
          <t xml:space="preserve">MATERIAIS DE CONSUMO EM OBRAS </t>
        </is>
      </c>
      <c r="G3534" s="172">
        <f>YEAR(A3534)</f>
        <v/>
      </c>
      <c r="H3534" s="214">
        <f>MONTH(A3534)</f>
        <v/>
      </c>
      <c r="I3534" s="179">
        <f>INDEX(mês[],Consolidado!H3534,2)</f>
        <v/>
      </c>
      <c r="J3534" s="179" t="inlineStr">
        <is>
          <t>ITAU</t>
        </is>
      </c>
      <c r="K3534" s="179" t="inlineStr">
        <is>
          <t>A IDEAL</t>
        </is>
      </c>
    </row>
    <row r="3535" hidden="1" s="180">
      <c r="A3535" s="17" t="n">
        <v>45784</v>
      </c>
      <c r="B3535" s="174" t="inlineStr">
        <is>
          <t>DESPESAS REF. SEMANA 28/04 A 30/04-SERVIÇO LAVA JATO (4,28%)</t>
        </is>
      </c>
      <c r="C3535" s="8" t="n"/>
      <c r="D3535" s="8" t="n">
        <v>129.9</v>
      </c>
      <c r="E3535" s="8" t="n">
        <v>-34170.04000000001</v>
      </c>
      <c r="F3535" s="213" t="inlineStr">
        <is>
          <t>SERVIÇO LAVA JATO</t>
        </is>
      </c>
      <c r="G3535" s="172">
        <f>YEAR(A3535)</f>
        <v/>
      </c>
      <c r="H3535" s="214">
        <f>MONTH(A3535)</f>
        <v/>
      </c>
      <c r="I3535" s="179">
        <f>INDEX(mês[],Consolidado!H3535,2)</f>
        <v/>
      </c>
      <c r="J3535" s="179" t="inlineStr">
        <is>
          <t>ITAU</t>
        </is>
      </c>
      <c r="K3535" s="179" t="inlineStr">
        <is>
          <t>A IDEAL</t>
        </is>
      </c>
    </row>
    <row r="3536" hidden="1" s="180">
      <c r="A3536" s="17" t="n">
        <v>45784</v>
      </c>
      <c r="B3536" s="174" t="inlineStr">
        <is>
          <t>DESPESAS REF. SEMANA 28/04 A 30/04-REFEIÇÕES COLABORADORES (5,94%)</t>
        </is>
      </c>
      <c r="C3536" s="8" t="n"/>
      <c r="D3536" s="8" t="n">
        <v>180.28</v>
      </c>
      <c r="E3536" s="8" t="n">
        <v>-34350.32000000001</v>
      </c>
      <c r="F3536" s="213" t="inlineStr">
        <is>
          <t>REFEIÇÕES COLABORADORES</t>
        </is>
      </c>
      <c r="G3536" s="172">
        <f>YEAR(A3536)</f>
        <v/>
      </c>
      <c r="H3536" s="214">
        <f>MONTH(A3536)</f>
        <v/>
      </c>
      <c r="I3536" s="179">
        <f>INDEX(mês[],Consolidado!H3536,2)</f>
        <v/>
      </c>
      <c r="J3536" s="179" t="inlineStr">
        <is>
          <t>ITAU</t>
        </is>
      </c>
      <c r="K3536" s="179" t="inlineStr">
        <is>
          <t>A IDEAL</t>
        </is>
      </c>
    </row>
    <row r="3537" hidden="1" s="180">
      <c r="A3537" s="17" t="n">
        <v>45784</v>
      </c>
      <c r="B3537" s="174" t="inlineStr">
        <is>
          <t>DESPESAS REF. SEMANA 28/04 A 30/04-EPIS (17,20%);</t>
        </is>
      </c>
      <c r="C3537" s="8" t="n"/>
      <c r="D3537" s="8" t="n">
        <v>522.05</v>
      </c>
      <c r="E3537" s="8" t="n">
        <v>-34872.37000000001</v>
      </c>
      <c r="F3537" s="213" t="inlineStr">
        <is>
          <t>EPIS</t>
        </is>
      </c>
      <c r="G3537" s="172">
        <f>YEAR(A3537)</f>
        <v/>
      </c>
      <c r="H3537" s="214">
        <f>MONTH(A3537)</f>
        <v/>
      </c>
      <c r="I3537" s="179">
        <f>INDEX(mês[],Consolidado!H3537,2)</f>
        <v/>
      </c>
      <c r="J3537" s="179" t="inlineStr">
        <is>
          <t>ITAU</t>
        </is>
      </c>
      <c r="K3537" s="179" t="inlineStr">
        <is>
          <t>A IDEAL</t>
        </is>
      </c>
    </row>
    <row r="3538" hidden="1" s="180">
      <c r="A3538" s="17" t="n">
        <v>45784</v>
      </c>
      <c r="B3538" s="174" t="inlineStr">
        <is>
          <t>DESPESAS REF. SEMANA 28/04 A 30/04-PASSAGENS COLABORADORES (52,19%);</t>
        </is>
      </c>
      <c r="C3538" s="8" t="n"/>
      <c r="D3538" s="8" t="n">
        <v>1584.06</v>
      </c>
      <c r="E3538" s="8" t="n">
        <v>-36456.43000000001</v>
      </c>
      <c r="F3538" s="213" t="inlineStr">
        <is>
          <t>PASSAGENS COLABORADORES</t>
        </is>
      </c>
      <c r="G3538" s="172">
        <f>YEAR(A3538)</f>
        <v/>
      </c>
      <c r="H3538" s="214">
        <f>MONTH(A3538)</f>
        <v/>
      </c>
      <c r="I3538" s="179">
        <f>INDEX(mês[],Consolidado!H3538,2)</f>
        <v/>
      </c>
      <c r="J3538" s="179" t="inlineStr">
        <is>
          <t>ITAU</t>
        </is>
      </c>
      <c r="K3538" s="179" t="inlineStr">
        <is>
          <t>A IDEAL</t>
        </is>
      </c>
    </row>
    <row r="3539" hidden="1" s="180">
      <c r="A3539" s="17" t="n">
        <v>45784</v>
      </c>
      <c r="B3539" s="174" t="inlineStr">
        <is>
          <t>DESPESAS REF. SEMANA 28/04 A 30/04SERVIÇO MOTOBOY / UBER  (1,65%)</t>
        </is>
      </c>
      <c r="C3539" s="8" t="n"/>
      <c r="D3539" s="8" t="n">
        <v>50.08</v>
      </c>
      <c r="E3539" s="8" t="n">
        <v>-36506.51000000001</v>
      </c>
      <c r="F3539" s="213" t="inlineStr">
        <is>
          <t xml:space="preserve">SERVIÇO MOTOBOY / UBER </t>
        </is>
      </c>
      <c r="G3539" s="172">
        <f>YEAR(A3539)</f>
        <v/>
      </c>
      <c r="H3539" s="214">
        <f>MONTH(A3539)</f>
        <v/>
      </c>
      <c r="I3539" s="179">
        <f>INDEX(mês[],Consolidado!H3539,2)</f>
        <v/>
      </c>
      <c r="J3539" s="179" t="inlineStr">
        <is>
          <t>ITAU</t>
        </is>
      </c>
      <c r="K3539" s="179" t="inlineStr">
        <is>
          <t>A IDEAL</t>
        </is>
      </c>
    </row>
    <row r="3540" hidden="1" s="180">
      <c r="A3540" s="17" t="n">
        <v>45784</v>
      </c>
      <c r="B3540" s="174" t="inlineStr">
        <is>
          <t>DESPESAS REF. SEMANA 28/04 A 30/04-MATERIAIS DE INFORMATICA / COMPUTADOR (13,48%);</t>
        </is>
      </c>
      <c r="C3540" s="8" t="n"/>
      <c r="D3540" s="8" t="n">
        <v>409.14</v>
      </c>
      <c r="E3540" s="8" t="n">
        <v>-36915.65000000001</v>
      </c>
      <c r="F3540" s="213" t="inlineStr">
        <is>
          <t>MATERIAIS DE INFORMATICA / COMPUTADOR</t>
        </is>
      </c>
      <c r="G3540" s="172">
        <f>YEAR(A3540)</f>
        <v/>
      </c>
      <c r="H3540" s="214">
        <f>MONTH(A3540)</f>
        <v/>
      </c>
      <c r="I3540" s="179">
        <f>INDEX(mês[],Consolidado!H3540,2)</f>
        <v/>
      </c>
      <c r="J3540" s="179" t="inlineStr">
        <is>
          <t>ITAU</t>
        </is>
      </c>
      <c r="K3540" s="179" t="inlineStr">
        <is>
          <t>A IDEAL</t>
        </is>
      </c>
    </row>
    <row r="3541" hidden="1" s="180">
      <c r="A3541" s="17" t="n">
        <v>45784</v>
      </c>
      <c r="B3541" s="174" t="inlineStr">
        <is>
          <t>DESPESAS REF. SEMANA 28/04 A 30/04-INTERNET OBRAS  (2,38%);</t>
        </is>
      </c>
      <c r="C3541" s="8" t="n"/>
      <c r="D3541" s="8" t="n">
        <v>72.23</v>
      </c>
      <c r="E3541" s="8" t="n">
        <v>-36987.88000000001</v>
      </c>
      <c r="F3541" s="213" t="inlineStr">
        <is>
          <t xml:space="preserve">INTERNET OBRAS </t>
        </is>
      </c>
      <c r="G3541" s="172">
        <f>YEAR(A3541)</f>
        <v/>
      </c>
      <c r="H3541" s="214">
        <f>MONTH(A3541)</f>
        <v/>
      </c>
      <c r="I3541" s="179">
        <f>INDEX(mês[],Consolidado!H3541,2)</f>
        <v/>
      </c>
      <c r="J3541" s="179" t="inlineStr">
        <is>
          <t>ITAU</t>
        </is>
      </c>
      <c r="K3541" s="179" t="inlineStr">
        <is>
          <t>A IDEAL</t>
        </is>
      </c>
    </row>
    <row r="3542" hidden="1" s="180">
      <c r="A3542" s="17" t="n">
        <v>45784</v>
      </c>
      <c r="B3542" s="174" t="inlineStr">
        <is>
          <t>DESPESAS REF. SEMANA 28/04 A 30/04-MATERIAIS DE CONSUMO EM OBRAS  (2,88%);</t>
        </is>
      </c>
      <c r="C3542" s="8" t="n"/>
      <c r="D3542" s="8" t="n">
        <v>87.44</v>
      </c>
      <c r="E3542" s="8" t="n">
        <v>-37075.32000000001</v>
      </c>
      <c r="F3542" s="213" t="inlineStr">
        <is>
          <t xml:space="preserve">MATERIAIS DE CONSUMO EM OBRAS </t>
        </is>
      </c>
      <c r="G3542" s="172">
        <f>YEAR(A3542)</f>
        <v/>
      </c>
      <c r="H3542" s="214">
        <f>MONTH(A3542)</f>
        <v/>
      </c>
      <c r="I3542" s="179">
        <f>INDEX(mês[],Consolidado!H3542,2)</f>
        <v/>
      </c>
      <c r="J3542" s="179" t="inlineStr">
        <is>
          <t>ITAU</t>
        </is>
      </c>
      <c r="K3542" s="179" t="inlineStr">
        <is>
          <t>A IDEAL</t>
        </is>
      </c>
    </row>
    <row r="3543" hidden="1" s="180">
      <c r="A3543" s="17" t="n">
        <v>45784</v>
      </c>
      <c r="B3543" s="179" t="inlineStr">
        <is>
          <t>MATERIAIS DE LIMPEZA-MATERIAIS DE LIMPEZA / HIGIENE  (100,00%);</t>
        </is>
      </c>
      <c r="C3543" s="8" t="n"/>
      <c r="D3543" s="8" t="n">
        <v>1063.88</v>
      </c>
      <c r="E3543" s="8" t="n">
        <v>-38139.20000000001</v>
      </c>
      <c r="F3543" s="213" t="inlineStr">
        <is>
          <t xml:space="preserve">MATERIAIS DE LIMPEZA / HIGIENE </t>
        </is>
      </c>
      <c r="G3543" s="172">
        <f>YEAR(A3543)</f>
        <v/>
      </c>
      <c r="H3543" s="214">
        <f>MONTH(A3543)</f>
        <v/>
      </c>
      <c r="I3543" s="179">
        <f>INDEX(mês[],Consolidado!H3543,2)</f>
        <v/>
      </c>
      <c r="J3543" s="179" t="inlineStr">
        <is>
          <t>ITAU</t>
        </is>
      </c>
      <c r="K3543" s="179" t="inlineStr">
        <is>
          <t>A IDEAL</t>
        </is>
      </c>
    </row>
    <row r="3544" hidden="1" s="180">
      <c r="A3544" s="17" t="n">
        <v>45784</v>
      </c>
      <c r="B3544" s="179" t="inlineStr">
        <is>
          <t>DESPESA DE VIAGEM ARAXA VISITA MOBILIZAÇÃO-COMBUSTIVEL VEICULOS (33,33%);</t>
        </is>
      </c>
      <c r="C3544" s="8" t="n"/>
      <c r="D3544" s="8" t="n">
        <v>199.98</v>
      </c>
      <c r="E3544" s="8" t="n">
        <v>-38339.18000000001</v>
      </c>
      <c r="F3544" s="213" t="inlineStr">
        <is>
          <t>COMBUSTIVEL VEICULOS</t>
        </is>
      </c>
      <c r="G3544" s="172">
        <f>YEAR(A3544)</f>
        <v/>
      </c>
      <c r="H3544" s="214">
        <f>MONTH(A3544)</f>
        <v/>
      </c>
      <c r="I3544" s="179">
        <f>INDEX(mês[],Consolidado!H3544,2)</f>
        <v/>
      </c>
      <c r="J3544" s="179" t="inlineStr">
        <is>
          <t>ITAU</t>
        </is>
      </c>
      <c r="K3544" s="179" t="inlineStr">
        <is>
          <t>A IDEAL</t>
        </is>
      </c>
    </row>
    <row r="3545" hidden="1" s="180">
      <c r="A3545" s="17" t="n">
        <v>45784</v>
      </c>
      <c r="B3545" s="174" t="inlineStr">
        <is>
          <t>DESPESA DE VIAGEM ARAXA VISITA MOBILIZAÇÃO HOTEL COLABORADORES  (33,33%)</t>
        </is>
      </c>
      <c r="C3545" s="8" t="n"/>
      <c r="D3545" s="8" t="n">
        <v>199.98</v>
      </c>
      <c r="E3545" s="8" t="n">
        <v>-38539.16000000002</v>
      </c>
      <c r="F3545" s="213" t="inlineStr">
        <is>
          <t xml:space="preserve">HOTEL COLABORADORES </t>
        </is>
      </c>
      <c r="G3545" s="172">
        <f>YEAR(A3545)</f>
        <v/>
      </c>
      <c r="H3545" s="214">
        <f>MONTH(A3545)</f>
        <v/>
      </c>
      <c r="I3545" s="179">
        <f>INDEX(mês[],Consolidado!H3545,2)</f>
        <v/>
      </c>
      <c r="J3545" s="179" t="inlineStr">
        <is>
          <t>ITAU</t>
        </is>
      </c>
      <c r="K3545" s="179" t="inlineStr">
        <is>
          <t>A IDEAL</t>
        </is>
      </c>
    </row>
    <row r="3546" hidden="1" s="180">
      <c r="A3546" s="17" t="n">
        <v>45784</v>
      </c>
      <c r="B3546" s="179" t="inlineStr">
        <is>
          <t>DESPESA DE VIAGEM ARAXA VISITA MOBILIZAÇÃO-REFEIÇÕES COLABORADORES (33,33%);</t>
        </is>
      </c>
      <c r="C3546" s="8" t="n"/>
      <c r="D3546" s="8" t="n">
        <v>200.04</v>
      </c>
      <c r="E3546" s="8" t="n">
        <v>-38739.20000000002</v>
      </c>
      <c r="F3546" s="213" t="inlineStr">
        <is>
          <t>REFEIÇÕES COLABORADORES</t>
        </is>
      </c>
      <c r="G3546" s="172">
        <f>YEAR(A3546)</f>
        <v/>
      </c>
      <c r="H3546" s="214">
        <f>MONTH(A3546)</f>
        <v/>
      </c>
      <c r="I3546" s="179">
        <f>INDEX(mês[],Consolidado!H3546,2)</f>
        <v/>
      </c>
      <c r="J3546" s="179" t="inlineStr">
        <is>
          <t>ITAU</t>
        </is>
      </c>
      <c r="K3546" s="179" t="inlineStr">
        <is>
          <t>A IDEAL</t>
        </is>
      </c>
    </row>
    <row r="3547" hidden="1" s="180">
      <c r="A3547" s="17" t="n">
        <v>45784</v>
      </c>
      <c r="B3547" s="179" t="inlineStr">
        <is>
          <t>12 UND DE RISCADOR DE SERRALHEIRO-MATERIAIS DE CONSUMO EM OBRAS  (100,00%);</t>
        </is>
      </c>
      <c r="C3547" s="8" t="n"/>
      <c r="D3547" s="8" t="n">
        <v>259.88</v>
      </c>
      <c r="E3547" s="8" t="n">
        <v>-38999.08000000002</v>
      </c>
      <c r="F3547" s="213" t="inlineStr">
        <is>
          <t xml:space="preserve">MATERIAIS DE CONSUMO EM OBRAS </t>
        </is>
      </c>
      <c r="G3547" s="172">
        <f>YEAR(A3547)</f>
        <v/>
      </c>
      <c r="H3547" s="214">
        <f>MONTH(A3547)</f>
        <v/>
      </c>
      <c r="I3547" s="179">
        <f>INDEX(mês[],Consolidado!H3547,2)</f>
        <v/>
      </c>
      <c r="J3547" s="179" t="inlineStr">
        <is>
          <t>ITAU</t>
        </is>
      </c>
      <c r="K3547" s="179" t="inlineStr">
        <is>
          <t>A IDEAL</t>
        </is>
      </c>
    </row>
    <row r="3548" hidden="1" s="180">
      <c r="A3548" s="17" t="n">
        <v>45784</v>
      </c>
      <c r="B3548" s="179" t="inlineStr">
        <is>
          <t>COMBUSTIVEL RANGER GILVAN-COMBUSTIVEL VEICULOS (100,00%);</t>
        </is>
      </c>
      <c r="C3548" s="8" t="n"/>
      <c r="D3548" s="8" t="n">
        <v>431.04</v>
      </c>
      <c r="E3548" s="8" t="n">
        <v>-39430.12000000002</v>
      </c>
      <c r="F3548" s="213" t="inlineStr">
        <is>
          <t>COMBUSTIVEL VEICULOS</t>
        </is>
      </c>
      <c r="G3548" s="172">
        <f>YEAR(A3548)</f>
        <v/>
      </c>
      <c r="H3548" s="214">
        <f>MONTH(A3548)</f>
        <v/>
      </c>
      <c r="I3548" s="179">
        <f>INDEX(mês[],Consolidado!H3548,2)</f>
        <v/>
      </c>
      <c r="J3548" s="179" t="inlineStr">
        <is>
          <t>ITAU</t>
        </is>
      </c>
      <c r="K3548" s="179" t="inlineStr">
        <is>
          <t>A IDEAL</t>
        </is>
      </c>
    </row>
    <row r="3549" hidden="1" s="180">
      <c r="A3549" s="17" t="n">
        <v>45784</v>
      </c>
      <c r="B3549" s="179" t="inlineStr">
        <is>
          <t>FABRICAÇÃO 20 MOLAS P/ AGULHEIRO-MANUTENÇÃO/PEÇAS MAQUINAS E EQUIPAMENTOS (100,00%);</t>
        </is>
      </c>
      <c r="C3549" s="8" t="n"/>
      <c r="D3549" s="8" t="n">
        <v>1100</v>
      </c>
      <c r="E3549" s="8" t="n">
        <v>-40530.12</v>
      </c>
      <c r="F3549" s="213" t="inlineStr">
        <is>
          <t>MANUTENÇÃO/PEÇAS MAQUINAS E EQUIPAMENTOS</t>
        </is>
      </c>
      <c r="G3549" s="172">
        <f>YEAR(A3549)</f>
        <v/>
      </c>
      <c r="H3549" s="214">
        <f>MONTH(A3549)</f>
        <v/>
      </c>
      <c r="I3549" s="179">
        <f>INDEX(mês[],Consolidado!H3549,2)</f>
        <v/>
      </c>
      <c r="J3549" s="179" t="inlineStr">
        <is>
          <t>ITAU</t>
        </is>
      </c>
      <c r="K3549" s="179" t="inlineStr">
        <is>
          <t>A IDEAL</t>
        </is>
      </c>
    </row>
    <row r="3550" hidden="1" s="180">
      <c r="A3550" s="17" t="n">
        <v>45784</v>
      </c>
      <c r="B3550" s="179" t="inlineStr">
        <is>
          <t>PASSAGEM 03 COLABORADORES PAULINO X PARNAIBA-PASSAGENS COLABORADORES (100,00%);</t>
        </is>
      </c>
      <c r="C3550" s="8" t="n"/>
      <c r="D3550" s="8" t="n">
        <v>240</v>
      </c>
      <c r="E3550" s="8" t="n">
        <v>-40770.12</v>
      </c>
      <c r="F3550" s="213" t="inlineStr">
        <is>
          <t>PASSAGENS COLABORADORES</t>
        </is>
      </c>
      <c r="G3550" s="172">
        <f>YEAR(A3550)</f>
        <v/>
      </c>
      <c r="H3550" s="214">
        <f>MONTH(A3550)</f>
        <v/>
      </c>
      <c r="I3550" s="179">
        <f>INDEX(mês[],Consolidado!H3550,2)</f>
        <v/>
      </c>
      <c r="J3550" s="179" t="inlineStr">
        <is>
          <t>ITAU</t>
        </is>
      </c>
      <c r="K3550" s="179" t="inlineStr">
        <is>
          <t>A IDEAL</t>
        </is>
      </c>
    </row>
    <row r="3551" hidden="1" s="180">
      <c r="A3551" s="17" t="n">
        <v>45784</v>
      </c>
      <c r="B3551" s="179" t="inlineStr">
        <is>
          <t>TRANSFERÊNCIA ENTRE BANCOS ITAÚ ANDAIMES X ITAÚ-Transferência entre Bancos (100,00%);</t>
        </is>
      </c>
      <c r="C3551" s="8" t="n">
        <v>184114.36</v>
      </c>
      <c r="E3551" s="8" t="n">
        <v>143344.24</v>
      </c>
      <c r="F3551" s="213" t="inlineStr">
        <is>
          <t>Transferência Recebida</t>
        </is>
      </c>
      <c r="G3551" s="172">
        <f>YEAR(A3551)</f>
        <v/>
      </c>
      <c r="H3551" s="214">
        <f>MONTH(A3551)</f>
        <v/>
      </c>
      <c r="I3551" s="179">
        <f>INDEX(mês[],Consolidado!H3551,2)</f>
        <v/>
      </c>
      <c r="J3551" s="179" t="inlineStr">
        <is>
          <t>ITAU</t>
        </is>
      </c>
      <c r="K3551" s="179" t="inlineStr">
        <is>
          <t>A IDEAL</t>
        </is>
      </c>
    </row>
    <row r="3552" hidden="1" s="180">
      <c r="A3552" s="17" t="n">
        <v>45784</v>
      </c>
      <c r="B3552" s="179" t="inlineStr">
        <is>
          <t>FOLHA PGTO REF. MÊS 04/2025-SALARIO (100,00%);</t>
        </is>
      </c>
      <c r="C3552" s="8" t="n"/>
      <c r="D3552" s="8" t="n">
        <v>102739.11</v>
      </c>
      <c r="E3552" s="8" t="n">
        <v>40605.12999999999</v>
      </c>
      <c r="F3552" s="213" t="inlineStr">
        <is>
          <t>SALARIO</t>
        </is>
      </c>
      <c r="G3552" s="172">
        <f>YEAR(A3552)</f>
        <v/>
      </c>
      <c r="H3552" s="214">
        <f>MONTH(A3552)</f>
        <v/>
      </c>
      <c r="I3552" s="179">
        <f>INDEX(mês[],Consolidado!H3552,2)</f>
        <v/>
      </c>
      <c r="J3552" s="179" t="inlineStr">
        <is>
          <t>ITAU</t>
        </is>
      </c>
      <c r="K3552" s="179" t="inlineStr">
        <is>
          <t>A IDEAL</t>
        </is>
      </c>
    </row>
    <row r="3553" hidden="1" s="180">
      <c r="A3553" s="17" t="n">
        <v>45785</v>
      </c>
      <c r="B3553" s="179" t="inlineStr">
        <is>
          <t>JOYCE PAIVA TOBIAS DA SILVA-FERIAS  (100,00%);</t>
        </is>
      </c>
      <c r="C3553" s="8" t="n"/>
      <c r="D3553" s="8" t="n">
        <v>1909.85</v>
      </c>
      <c r="E3553" s="8" t="n">
        <v>38695.27999999999</v>
      </c>
      <c r="F3553" s="213" t="inlineStr">
        <is>
          <t xml:space="preserve">FERIAS </t>
        </is>
      </c>
      <c r="G3553" s="172">
        <f>YEAR(A3553)</f>
        <v/>
      </c>
      <c r="H3553" s="214">
        <f>MONTH(A3553)</f>
        <v/>
      </c>
      <c r="I3553" s="179">
        <f>INDEX(mês[],Consolidado!H3553,2)</f>
        <v/>
      </c>
      <c r="J3553" s="179" t="inlineStr">
        <is>
          <t>ITAU</t>
        </is>
      </c>
      <c r="K3553" s="179" t="inlineStr">
        <is>
          <t>A IDEAL</t>
        </is>
      </c>
    </row>
    <row r="3554" hidden="1" s="180">
      <c r="A3554" s="17" t="n">
        <v>45785</v>
      </c>
      <c r="B3554" s="179" t="inlineStr">
        <is>
          <t>VALE ALIMENTAÇÃO REF. 04/2025-VALE ALIMENTAÇÃO (100,00%);</t>
        </is>
      </c>
      <c r="C3554" s="8" t="n"/>
      <c r="D3554" s="8" t="n">
        <v>27348.67</v>
      </c>
      <c r="E3554" s="8" t="n">
        <v>11346.60999999999</v>
      </c>
      <c r="F3554" s="213" t="inlineStr">
        <is>
          <t>VALE ALIMENTAÇÃO</t>
        </is>
      </c>
      <c r="G3554" s="172">
        <f>YEAR(A3554)</f>
        <v/>
      </c>
      <c r="H3554" s="214">
        <f>MONTH(A3554)</f>
        <v/>
      </c>
      <c r="I3554" s="179">
        <f>INDEX(mês[],Consolidado!H3554,2)</f>
        <v/>
      </c>
      <c r="J3554" s="179" t="inlineStr">
        <is>
          <t>ITAU</t>
        </is>
      </c>
      <c r="K3554" s="179" t="inlineStr">
        <is>
          <t>A IDEAL</t>
        </is>
      </c>
    </row>
    <row r="3555" hidden="1" s="180">
      <c r="A3555" s="17" t="n">
        <v>45785</v>
      </c>
      <c r="B3555" s="179" t="inlineStr">
        <is>
          <t>P/ FAZER PAGAMENTO DO SEM PARAR-PEDAGIOS  (100,00%);</t>
        </is>
      </c>
      <c r="C3555" s="8" t="n"/>
      <c r="D3555" s="8" t="n">
        <v>288.21</v>
      </c>
      <c r="E3555" s="8" t="n">
        <v>11058.39999999999</v>
      </c>
      <c r="F3555" s="213" t="inlineStr">
        <is>
          <t xml:space="preserve">PEDAGIOS </t>
        </is>
      </c>
      <c r="G3555" s="172">
        <f>YEAR(A3555)</f>
        <v/>
      </c>
      <c r="H3555" s="214">
        <f>MONTH(A3555)</f>
        <v/>
      </c>
      <c r="I3555" s="179">
        <f>INDEX(mês[],Consolidado!H3555,2)</f>
        <v/>
      </c>
      <c r="J3555" s="179" t="inlineStr">
        <is>
          <t>ITAU</t>
        </is>
      </c>
      <c r="K3555" s="179" t="inlineStr">
        <is>
          <t>A IDEAL</t>
        </is>
      </c>
    </row>
    <row r="3556" hidden="1" s="180">
      <c r="A3556" s="17" t="n">
        <v>45785</v>
      </c>
      <c r="B3556" s="179" t="inlineStr">
        <is>
          <t>DIARIAS POUSADA JACINTO MES 04-04 A 08-05-HOTEL COLABORADORES  (100,00%);</t>
        </is>
      </c>
      <c r="C3556" s="8" t="n"/>
      <c r="D3556" s="8" t="n">
        <v>1334</v>
      </c>
      <c r="E3556" s="8" t="n">
        <v>9724.399999999994</v>
      </c>
      <c r="F3556" s="213" t="inlineStr">
        <is>
          <t xml:space="preserve">HOTEL COLABORADORES </t>
        </is>
      </c>
      <c r="G3556" s="172">
        <f>YEAR(A3556)</f>
        <v/>
      </c>
      <c r="H3556" s="214">
        <f>MONTH(A3556)</f>
        <v/>
      </c>
      <c r="I3556" s="179">
        <f>INDEX(mês[],Consolidado!H3556,2)</f>
        <v/>
      </c>
      <c r="J3556" s="179" t="inlineStr">
        <is>
          <t>ITAU</t>
        </is>
      </c>
      <c r="K3556" s="179" t="inlineStr">
        <is>
          <t>A IDEAL</t>
        </is>
      </c>
    </row>
    <row r="3557" hidden="1" s="180">
      <c r="A3557" s="17" t="n">
        <v>45785</v>
      </c>
      <c r="B3557" s="179" t="inlineStr">
        <is>
          <t>COMBUSTIVEL VEICULOS SERENA-COMBUSTIVEL VEICULOS (100,00%);</t>
        </is>
      </c>
      <c r="C3557" s="8" t="n"/>
      <c r="D3557" s="8" t="n">
        <v>2000</v>
      </c>
      <c r="E3557" s="8" t="n">
        <v>7724.399999999994</v>
      </c>
      <c r="F3557" s="213" t="inlineStr">
        <is>
          <t>COMBUSTIVEL VEICULOS</t>
        </is>
      </c>
      <c r="G3557" s="172">
        <f>YEAR(A3557)</f>
        <v/>
      </c>
      <c r="H3557" s="214">
        <f>MONTH(A3557)</f>
        <v/>
      </c>
      <c r="I3557" s="179">
        <f>INDEX(mês[],Consolidado!H3557,2)</f>
        <v/>
      </c>
      <c r="J3557" s="179" t="inlineStr">
        <is>
          <t>ITAU</t>
        </is>
      </c>
      <c r="K3557" s="179" t="inlineStr">
        <is>
          <t>A IDEAL</t>
        </is>
      </c>
    </row>
    <row r="3558" hidden="1" s="180">
      <c r="A3558" s="17" t="n">
        <v>45785</v>
      </c>
      <c r="B3558" s="179" t="inlineStr">
        <is>
          <t>DANIEL BATISTA DE LIMA - PIX (62) 9 9973-2030-MANUTENÇÃO/PEÇAS MAQUINAS E EQUIPAMENTOS (100,00%);</t>
        </is>
      </c>
      <c r="C3558" s="8" t="n"/>
      <c r="D3558" s="8" t="n">
        <v>150</v>
      </c>
      <c r="E3558" s="8" t="n">
        <v>7574.399999999994</v>
      </c>
      <c r="F3558" s="213" t="inlineStr">
        <is>
          <t>MANUTENÇÃO/PEÇAS MAQUINAS E EQUIPAMENTOS</t>
        </is>
      </c>
      <c r="G3558" s="172">
        <f>YEAR(A3558)</f>
        <v/>
      </c>
      <c r="H3558" s="214">
        <f>MONTH(A3558)</f>
        <v/>
      </c>
      <c r="I3558" s="179">
        <f>INDEX(mês[],Consolidado!H3558,2)</f>
        <v/>
      </c>
      <c r="J3558" s="179" t="inlineStr">
        <is>
          <t>ITAU</t>
        </is>
      </c>
      <c r="K3558" s="179" t="inlineStr">
        <is>
          <t>A IDEAL</t>
        </is>
      </c>
    </row>
    <row r="3559" hidden="1" s="180">
      <c r="A3559" s="17" t="n">
        <v>45785</v>
      </c>
      <c r="B3559" s="179" t="inlineStr">
        <is>
          <t>MARCELO PRUDENCIO PEREIRA-MATERIAIS DE LIMPEZA / HIGIENE  (100,00%);</t>
        </is>
      </c>
      <c r="C3559" s="8" t="n"/>
      <c r="D3559" s="8" t="n">
        <v>500</v>
      </c>
      <c r="E3559" s="8" t="n">
        <v>7074.399999999994</v>
      </c>
      <c r="F3559" s="213" t="inlineStr">
        <is>
          <t xml:space="preserve">MATERIAIS DE LIMPEZA / HIGIENE </t>
        </is>
      </c>
      <c r="G3559" s="172">
        <f>YEAR(A3559)</f>
        <v/>
      </c>
      <c r="H3559" s="214">
        <f>MONTH(A3559)</f>
        <v/>
      </c>
      <c r="I3559" s="179">
        <f>INDEX(mês[],Consolidado!H3559,2)</f>
        <v/>
      </c>
      <c r="J3559" s="179" t="inlineStr">
        <is>
          <t>ITAU</t>
        </is>
      </c>
      <c r="K3559" s="179" t="inlineStr">
        <is>
          <t>A IDEAL</t>
        </is>
      </c>
    </row>
    <row r="3560" hidden="1" s="180">
      <c r="A3560" s="17" t="n">
        <v>45785</v>
      </c>
      <c r="B3560" s="179" t="inlineStr">
        <is>
          <t>REEMBOLSO VALDMAR REF. MANUT. VEICULOS OROCH-MANUTENÇÃO/PEÇAS  VEICULOS (100,00%);</t>
        </is>
      </c>
      <c r="C3560" s="8" t="n"/>
      <c r="D3560" s="8" t="n">
        <v>147.04</v>
      </c>
      <c r="E3560" s="8" t="n">
        <v>6927.359999999994</v>
      </c>
      <c r="F3560" s="213" t="inlineStr">
        <is>
          <t>MANUTENÇÃO/PEÇAS  VEICULOS</t>
        </is>
      </c>
      <c r="G3560" s="172">
        <f>YEAR(A3560)</f>
        <v/>
      </c>
      <c r="H3560" s="214">
        <f>MONTH(A3560)</f>
        <v/>
      </c>
      <c r="I3560" s="179">
        <f>INDEX(mês[],Consolidado!H3560,2)</f>
        <v/>
      </c>
      <c r="J3560" s="179" t="inlineStr">
        <is>
          <t>ITAU</t>
        </is>
      </c>
      <c r="K3560" s="179" t="inlineStr">
        <is>
          <t>A IDEAL</t>
        </is>
      </c>
    </row>
    <row r="3561" hidden="1" s="180">
      <c r="A3561" s="17" t="n">
        <v>45785</v>
      </c>
      <c r="B3561" s="179" t="inlineStr">
        <is>
          <t>ALIMENTAÇÃO ADM-ALIMENTAÇÃO ADM (100,00%);</t>
        </is>
      </c>
      <c r="C3561" s="8" t="n"/>
      <c r="D3561" s="8" t="n">
        <v>224</v>
      </c>
      <c r="E3561" s="8" t="n">
        <v>6703.359999999994</v>
      </c>
      <c r="F3561" s="213" t="inlineStr">
        <is>
          <t>ALIMENTAÇÃO ADM</t>
        </is>
      </c>
      <c r="G3561" s="172">
        <f>YEAR(A3561)</f>
        <v/>
      </c>
      <c r="H3561" s="214">
        <f>MONTH(A3561)</f>
        <v/>
      </c>
      <c r="I3561" s="179">
        <f>INDEX(mês[],Consolidado!H3561,2)</f>
        <v/>
      </c>
      <c r="J3561" s="179" t="inlineStr">
        <is>
          <t>ITAU</t>
        </is>
      </c>
      <c r="K3561" s="179" t="inlineStr">
        <is>
          <t>A IDEAL</t>
        </is>
      </c>
    </row>
    <row r="3562" hidden="1" s="180">
      <c r="A3562" s="17" t="n">
        <v>45785</v>
      </c>
      <c r="B3562" s="179" t="inlineStr">
        <is>
          <t>KIT 10 PUNHO P/ LIXADEIRA / ESMILHADEIRA BOSCH-MANUTENÇÃO/PEÇAS MAQUINAS E EQUIPAMENTOS (100,00%);</t>
        </is>
      </c>
      <c r="C3562" s="8" t="n"/>
      <c r="D3562" s="8" t="n">
        <v>255.64</v>
      </c>
      <c r="E3562" s="8" t="n">
        <v>6447.719999999994</v>
      </c>
      <c r="F3562" s="213" t="inlineStr">
        <is>
          <t>MANUTENÇÃO/PEÇAS MAQUINAS E EQUIPAMENTOS</t>
        </is>
      </c>
      <c r="G3562" s="172">
        <f>YEAR(A3562)</f>
        <v/>
      </c>
      <c r="H3562" s="214">
        <f>MONTH(A3562)</f>
        <v/>
      </c>
      <c r="I3562" s="179">
        <f>INDEX(mês[],Consolidado!H3562,2)</f>
        <v/>
      </c>
      <c r="J3562" s="179" t="inlineStr">
        <is>
          <t>ITAU</t>
        </is>
      </c>
      <c r="K3562" s="179" t="inlineStr">
        <is>
          <t>A IDEAL</t>
        </is>
      </c>
    </row>
    <row r="3563" hidden="1" s="180">
      <c r="A3563" s="17" t="n">
        <v>45785</v>
      </c>
      <c r="B3563" s="179" t="inlineStr">
        <is>
          <t>NEWTON ALVES VIEIRA-FGTS FUNCIONARIOS  (100,00%);</t>
        </is>
      </c>
      <c r="C3563" s="8" t="n"/>
      <c r="D3563" s="8" t="n">
        <v>26.4</v>
      </c>
      <c r="E3563" s="8" t="n">
        <v>6421.319999999994</v>
      </c>
      <c r="F3563" s="213" t="inlineStr">
        <is>
          <t xml:space="preserve">FGTS FUNCIONARIOS </t>
        </is>
      </c>
      <c r="G3563" s="172">
        <f>YEAR(A3563)</f>
        <v/>
      </c>
      <c r="H3563" s="214">
        <f>MONTH(A3563)</f>
        <v/>
      </c>
      <c r="I3563" s="179">
        <f>INDEX(mês[],Consolidado!H3563,2)</f>
        <v/>
      </c>
      <c r="J3563" s="179" t="inlineStr">
        <is>
          <t>ITAU</t>
        </is>
      </c>
      <c r="K3563" s="179" t="inlineStr">
        <is>
          <t>A IDEAL</t>
        </is>
      </c>
    </row>
    <row r="3564" hidden="1" s="180">
      <c r="A3564" s="17" t="n">
        <v>45785</v>
      </c>
      <c r="B3564" s="179" t="inlineStr">
        <is>
          <t>POLIMENTO DOBLO-MANUTENÇÃO/PEÇAS  VEICULOS (100,00%);</t>
        </is>
      </c>
      <c r="C3564" s="8" t="n"/>
      <c r="D3564" s="8" t="n">
        <v>400</v>
      </c>
      <c r="E3564" s="8" t="n">
        <v>6021.319999999994</v>
      </c>
      <c r="F3564" s="213" t="inlineStr">
        <is>
          <t>MANUTENÇÃO/PEÇAS  VEICULOS</t>
        </is>
      </c>
      <c r="G3564" s="172">
        <f>YEAR(A3564)</f>
        <v/>
      </c>
      <c r="H3564" s="214">
        <f>MONTH(A3564)</f>
        <v/>
      </c>
      <c r="I3564" s="179">
        <f>INDEX(mês[],Consolidado!H3564,2)</f>
        <v/>
      </c>
      <c r="J3564" s="179" t="inlineStr">
        <is>
          <t>ITAU</t>
        </is>
      </c>
      <c r="K3564" s="179" t="inlineStr">
        <is>
          <t>A IDEAL</t>
        </is>
      </c>
    </row>
    <row r="3565" hidden="1" s="180">
      <c r="A3565" s="17" t="n">
        <v>45785</v>
      </c>
      <c r="B3565" s="179" t="inlineStr">
        <is>
          <t>TAR CONTR/RENOV CTA GAR-TARIFAS BANCARIAS (100,00%);</t>
        </is>
      </c>
      <c r="C3565" s="8" t="n"/>
      <c r="D3565" s="8" t="n">
        <v>36</v>
      </c>
      <c r="E3565" s="8" t="n">
        <v>5985.319999999994</v>
      </c>
      <c r="F3565" s="213" t="inlineStr">
        <is>
          <t>TARIFAS BANCARIAS</t>
        </is>
      </c>
      <c r="G3565" s="172">
        <f>YEAR(A3565)</f>
        <v/>
      </c>
      <c r="H3565" s="214">
        <f>MONTH(A3565)</f>
        <v/>
      </c>
      <c r="I3565" s="179">
        <f>INDEX(mês[],Consolidado!H3565,2)</f>
        <v/>
      </c>
      <c r="J3565" s="179" t="inlineStr">
        <is>
          <t>ITAU</t>
        </is>
      </c>
      <c r="K3565" s="179" t="inlineStr">
        <is>
          <t>A IDEAL</t>
        </is>
      </c>
    </row>
    <row r="3566" hidden="1" s="180">
      <c r="A3566" s="17" t="n">
        <v>45785</v>
      </c>
      <c r="B3566" s="179" t="inlineStr">
        <is>
          <t>COMPRA DE OLEO E FILTROS P/ REVISÃO COMPRESSOR A DIESEL-MANUTENÇÃO/PEÇAS MAQUINAS E EQUIPAMENTOS (100,00%);</t>
        </is>
      </c>
      <c r="C3566" s="8" t="n"/>
      <c r="D3566" s="8" t="n">
        <v>1179</v>
      </c>
      <c r="E3566" s="8" t="n">
        <v>4806.319999999994</v>
      </c>
      <c r="F3566" s="213" t="inlineStr">
        <is>
          <t>MANUTENÇÃO/PEÇAS MAQUINAS E EQUIPAMENTOS</t>
        </is>
      </c>
      <c r="G3566" s="172">
        <f>YEAR(A3566)</f>
        <v/>
      </c>
      <c r="H3566" s="214">
        <f>MONTH(A3566)</f>
        <v/>
      </c>
      <c r="I3566" s="179">
        <f>INDEX(mês[],Consolidado!H3566,2)</f>
        <v/>
      </c>
      <c r="J3566" s="179" t="inlineStr">
        <is>
          <t>ITAU</t>
        </is>
      </c>
      <c r="K3566" s="179" t="inlineStr">
        <is>
          <t>A IDEAL</t>
        </is>
      </c>
    </row>
    <row r="3567" hidden="1" s="180">
      <c r="A3567" s="17" t="n">
        <v>45786</v>
      </c>
      <c r="B3567" s="179" t="inlineStr">
        <is>
          <t>R. SANTO ANTÔNIO QD 04 LT 07 REF. 04/2025-AGUA ALOJAMENTO (100,00%);</t>
        </is>
      </c>
      <c r="C3567" s="8" t="n"/>
      <c r="D3567" s="8" t="n">
        <v>715.15</v>
      </c>
      <c r="E3567" s="8" t="n">
        <v>4091.169999999994</v>
      </c>
      <c r="F3567" s="213" t="inlineStr">
        <is>
          <t>AGUA ALOJAMENTO</t>
        </is>
      </c>
      <c r="G3567" s="172">
        <f>YEAR(A3567)</f>
        <v/>
      </c>
      <c r="H3567" s="214">
        <f>MONTH(A3567)</f>
        <v/>
      </c>
      <c r="I3567" s="179">
        <f>INDEX(mês[],Consolidado!H3567,2)</f>
        <v/>
      </c>
      <c r="J3567" s="179" t="inlineStr">
        <is>
          <t>ITAU</t>
        </is>
      </c>
      <c r="K3567" s="179" t="inlineStr">
        <is>
          <t>A IDEAL</t>
        </is>
      </c>
    </row>
    <row r="3568" hidden="1" s="180">
      <c r="A3568" s="17" t="n">
        <v>45786</v>
      </c>
      <c r="B3568" s="179" t="inlineStr">
        <is>
          <t>SINDICATO-SINDICATO  (100,00%);</t>
        </is>
      </c>
      <c r="C3568" s="8" t="n"/>
      <c r="D3568" s="8" t="n">
        <v>483.09</v>
      </c>
      <c r="E3568" s="8" t="n">
        <v>3608.079999999994</v>
      </c>
      <c r="F3568" s="213" t="inlineStr">
        <is>
          <t xml:space="preserve">SINDICATO </t>
        </is>
      </c>
      <c r="G3568" s="172">
        <f>YEAR(A3568)</f>
        <v/>
      </c>
      <c r="H3568" s="214">
        <f>MONTH(A3568)</f>
        <v/>
      </c>
      <c r="I3568" s="179">
        <f>INDEX(mês[],Consolidado!H3568,2)</f>
        <v/>
      </c>
      <c r="J3568" s="179" t="inlineStr">
        <is>
          <t>ITAU</t>
        </is>
      </c>
      <c r="K3568" s="179" t="inlineStr">
        <is>
          <t>A IDEAL</t>
        </is>
      </c>
    </row>
    <row r="3569" hidden="1" s="180">
      <c r="A3569" s="17" t="n">
        <v>45786</v>
      </c>
      <c r="B3569" s="179" t="inlineStr">
        <is>
          <t>VALE ALIMENTAÇÃO REF. 04/2025-VALE ALIMENTAÇÃO (100,00%);</t>
        </is>
      </c>
      <c r="C3569" s="8" t="n"/>
      <c r="D3569" s="8" t="n">
        <v>2797.22</v>
      </c>
      <c r="E3569" s="8" t="n">
        <v>810.8599999999942</v>
      </c>
      <c r="F3569" s="213" t="inlineStr">
        <is>
          <t>VALE ALIMENTAÇÃO</t>
        </is>
      </c>
      <c r="G3569" s="172">
        <f>YEAR(A3569)</f>
        <v/>
      </c>
      <c r="H3569" s="214">
        <f>MONTH(A3569)</f>
        <v/>
      </c>
      <c r="I3569" s="179">
        <f>INDEX(mês[],Consolidado!H3569,2)</f>
        <v/>
      </c>
      <c r="J3569" s="179" t="inlineStr">
        <is>
          <t>ITAU</t>
        </is>
      </c>
      <c r="K3569" s="179" t="inlineStr">
        <is>
          <t>A IDEAL</t>
        </is>
      </c>
    </row>
    <row r="3570" hidden="1" s="180">
      <c r="A3570" s="17" t="n">
        <v>45786</v>
      </c>
      <c r="B3570" s="179" t="inlineStr">
        <is>
          <t>DESPESAS VLI PERÍODO 08/04 A 02/05-SERVIÇO LAVA JATO (3,03%)</t>
        </is>
      </c>
      <c r="C3570" s="8" t="n"/>
      <c r="D3570" s="8" t="n">
        <v>150.24</v>
      </c>
      <c r="E3570" s="8" t="n">
        <v>660.6199999999942</v>
      </c>
      <c r="F3570" s="213" t="inlineStr">
        <is>
          <t>SERVIÇO LAVA JATO</t>
        </is>
      </c>
      <c r="G3570" s="172">
        <f>YEAR(A3570)</f>
        <v/>
      </c>
      <c r="H3570" s="214">
        <f>MONTH(A3570)</f>
        <v/>
      </c>
      <c r="I3570" s="179">
        <f>INDEX(mês[],Consolidado!H3570,2)</f>
        <v/>
      </c>
      <c r="J3570" s="179" t="inlineStr">
        <is>
          <t>ITAU</t>
        </is>
      </c>
      <c r="K3570" s="179" t="inlineStr">
        <is>
          <t>A IDEAL</t>
        </is>
      </c>
    </row>
    <row r="3571" hidden="1" s="180">
      <c r="A3571" s="17" t="n">
        <v>45786</v>
      </c>
      <c r="B3571" s="174" t="inlineStr">
        <is>
          <t>DESPESAS VLI PERÍODO 08/04 A 02/05-COMBUSTIVEL VEICULOS (61,15%)</t>
        </is>
      </c>
      <c r="C3571" s="8" t="n"/>
      <c r="D3571" s="8" t="n">
        <v>3032.21</v>
      </c>
      <c r="E3571" s="8" t="n">
        <v>-2371.590000000006</v>
      </c>
      <c r="F3571" s="213" t="inlineStr">
        <is>
          <t>COMBUSTIVEL VEICULOS</t>
        </is>
      </c>
      <c r="G3571" s="172">
        <f>YEAR(A3571)</f>
        <v/>
      </c>
      <c r="H3571" s="214">
        <f>MONTH(A3571)</f>
        <v/>
      </c>
      <c r="I3571" s="179">
        <f>INDEX(mês[],Consolidado!H3571,2)</f>
        <v/>
      </c>
      <c r="J3571" s="179" t="inlineStr">
        <is>
          <t>ITAU</t>
        </is>
      </c>
      <c r="K3571" s="179" t="inlineStr">
        <is>
          <t>A IDEAL</t>
        </is>
      </c>
    </row>
    <row r="3572" hidden="1" s="180">
      <c r="A3572" s="17" t="n">
        <v>45786</v>
      </c>
      <c r="B3572" s="179" t="inlineStr">
        <is>
          <t>DESPESAS VLI PERÍODO 08/04 A 02/05-HOTEL COLABORADORES  (6,25%);</t>
        </is>
      </c>
      <c r="C3572" s="8" t="n"/>
      <c r="D3572" s="8" t="n">
        <v>309.91</v>
      </c>
      <c r="E3572" s="8" t="n">
        <v>-2681.500000000005</v>
      </c>
      <c r="F3572" s="213" t="inlineStr">
        <is>
          <t xml:space="preserve">HOTEL COLABORADORES </t>
        </is>
      </c>
      <c r="G3572" s="172">
        <f>YEAR(A3572)</f>
        <v/>
      </c>
      <c r="H3572" s="214">
        <f>MONTH(A3572)</f>
        <v/>
      </c>
      <c r="I3572" s="179">
        <f>INDEX(mês[],Consolidado!H3572,2)</f>
        <v/>
      </c>
      <c r="J3572" s="179" t="inlineStr">
        <is>
          <t>ITAU</t>
        </is>
      </c>
      <c r="K3572" s="179" t="inlineStr">
        <is>
          <t>A IDEAL</t>
        </is>
      </c>
    </row>
    <row r="3573" hidden="1" s="180">
      <c r="A3573" s="17" t="n">
        <v>45786</v>
      </c>
      <c r="B3573" s="179" t="inlineStr">
        <is>
          <t>DESPESAS VLI PERÍODO 08/04 A 02/05-REFEIÇÕES COLABORADORES (1,21%);</t>
        </is>
      </c>
      <c r="C3573" s="8" t="n"/>
      <c r="D3573" s="8" t="n">
        <v>59.99</v>
      </c>
      <c r="E3573" s="8" t="n">
        <v>-2741.490000000005</v>
      </c>
      <c r="F3573" s="213" t="inlineStr">
        <is>
          <t>REFEIÇÕES COLABORADORES</t>
        </is>
      </c>
      <c r="G3573" s="172">
        <f>YEAR(A3573)</f>
        <v/>
      </c>
      <c r="H3573" s="214">
        <f>MONTH(A3573)</f>
        <v/>
      </c>
      <c r="I3573" s="179">
        <f>INDEX(mês[],Consolidado!H3573,2)</f>
        <v/>
      </c>
      <c r="J3573" s="179" t="inlineStr">
        <is>
          <t>ITAU</t>
        </is>
      </c>
      <c r="K3573" s="179" t="inlineStr">
        <is>
          <t>A IDEAL</t>
        </is>
      </c>
    </row>
    <row r="3574" hidden="1" s="180">
      <c r="A3574" s="17" t="n">
        <v>45786</v>
      </c>
      <c r="B3574" s="174" t="inlineStr">
        <is>
          <t>DESPESAS VLI PERÍODO 08/04 A 02/05-EPIS (10,52%)</t>
        </is>
      </c>
      <c r="C3574" s="8" t="n"/>
      <c r="D3574" s="8" t="n">
        <v>521.64</v>
      </c>
      <c r="E3574" s="8" t="n">
        <v>-3263.130000000005</v>
      </c>
      <c r="F3574" s="213" t="inlineStr">
        <is>
          <t>EPIS</t>
        </is>
      </c>
      <c r="G3574" s="172">
        <f>YEAR(A3574)</f>
        <v/>
      </c>
      <c r="H3574" s="214">
        <f>MONTH(A3574)</f>
        <v/>
      </c>
      <c r="I3574" s="179">
        <f>INDEX(mês[],Consolidado!H3574,2)</f>
        <v/>
      </c>
      <c r="J3574" s="179" t="inlineStr">
        <is>
          <t>ITAU</t>
        </is>
      </c>
      <c r="K3574" s="179" t="inlineStr">
        <is>
          <t>A IDEAL</t>
        </is>
      </c>
    </row>
    <row r="3575" hidden="1" s="180">
      <c r="A3575" s="17" t="n">
        <v>45786</v>
      </c>
      <c r="B3575" s="179" t="inlineStr">
        <is>
          <t>DESPESAS VLI PERÍODO 08/04 A 02/05-TRANSPORTE DE COLABORADORES  (8,19%);</t>
        </is>
      </c>
      <c r="C3575" s="8" t="n"/>
      <c r="D3575" s="8" t="n">
        <v>406.11</v>
      </c>
      <c r="E3575" s="8" t="n">
        <v>-3669.240000000005</v>
      </c>
      <c r="F3575" s="213" t="inlineStr">
        <is>
          <t xml:space="preserve">TRANSPORTE DE COLABORADORES </t>
        </is>
      </c>
      <c r="G3575" s="172">
        <f>YEAR(A3575)</f>
        <v/>
      </c>
      <c r="H3575" s="214">
        <f>MONTH(A3575)</f>
        <v/>
      </c>
      <c r="I3575" s="179">
        <f>INDEX(mês[],Consolidado!H3575,2)</f>
        <v/>
      </c>
      <c r="J3575" s="179" t="inlineStr">
        <is>
          <t>ITAU</t>
        </is>
      </c>
      <c r="K3575" s="179" t="inlineStr">
        <is>
          <t>A IDEAL</t>
        </is>
      </c>
    </row>
    <row r="3576" hidden="1" s="180">
      <c r="A3576" s="17" t="n">
        <v>45786</v>
      </c>
      <c r="B3576" s="174" t="inlineStr">
        <is>
          <t>DESPESAS VLI PERÍODO 08/04 A 02/05-INTERNET OBRAS  (3,67%);</t>
        </is>
      </c>
      <c r="C3576" s="8" t="n"/>
      <c r="D3576" s="8" t="n">
        <v>181.98</v>
      </c>
      <c r="E3576" s="8" t="n">
        <v>-3851.220000000005</v>
      </c>
      <c r="F3576" s="213" t="inlineStr">
        <is>
          <t xml:space="preserve">INTERNET OBRAS </t>
        </is>
      </c>
      <c r="G3576" s="172">
        <f>YEAR(A3576)</f>
        <v/>
      </c>
      <c r="H3576" s="214">
        <f>MONTH(A3576)</f>
        <v/>
      </c>
      <c r="I3576" s="179">
        <f>INDEX(mês[],Consolidado!H3576,2)</f>
        <v/>
      </c>
      <c r="J3576" s="179" t="inlineStr">
        <is>
          <t>ITAU</t>
        </is>
      </c>
      <c r="K3576" s="179" t="inlineStr">
        <is>
          <t>A IDEAL</t>
        </is>
      </c>
    </row>
    <row r="3577" hidden="1" s="180">
      <c r="A3577" s="17" t="n">
        <v>45786</v>
      </c>
      <c r="B3577" s="179" t="inlineStr">
        <is>
          <t>DESPESAS VLI PERÍODO 08/04 A 02/05MATERIAIS DE CONSUMO EM OBRAS  (5,98%);</t>
        </is>
      </c>
      <c r="C3577" s="8" t="n"/>
      <c r="D3577" s="8" t="n">
        <v>296.57</v>
      </c>
      <c r="E3577" s="8" t="n">
        <v>-4147.790000000005</v>
      </c>
      <c r="F3577" s="213" t="inlineStr">
        <is>
          <t xml:space="preserve">MATERIAIS DE CONSUMO EM OBRAS </t>
        </is>
      </c>
      <c r="G3577" s="172">
        <f>YEAR(A3577)</f>
        <v/>
      </c>
      <c r="H3577" s="214">
        <f>MONTH(A3577)</f>
        <v/>
      </c>
      <c r="I3577" s="179">
        <f>INDEX(mês[],Consolidado!H3577,2)</f>
        <v/>
      </c>
      <c r="J3577" s="179" t="inlineStr">
        <is>
          <t>ITAU</t>
        </is>
      </c>
      <c r="K3577" s="179" t="inlineStr">
        <is>
          <t>A IDEAL</t>
        </is>
      </c>
    </row>
    <row r="3578" hidden="1" s="180">
      <c r="A3578" s="17" t="n">
        <v>45786</v>
      </c>
      <c r="B3578" s="179" t="inlineStr">
        <is>
          <t>LAVA RAPIDO-SERVIÇO LAVA JATO (100,00%);</t>
        </is>
      </c>
      <c r="C3578" s="8" t="n"/>
      <c r="D3578" s="8" t="n">
        <v>140</v>
      </c>
      <c r="E3578" s="8" t="n">
        <v>-4287.790000000005</v>
      </c>
      <c r="F3578" s="213" t="inlineStr">
        <is>
          <t>SERVIÇO LAVA JATO</t>
        </is>
      </c>
      <c r="G3578" s="172">
        <f>YEAR(A3578)</f>
        <v/>
      </c>
      <c r="H3578" s="214">
        <f>MONTH(A3578)</f>
        <v/>
      </c>
      <c r="I3578" s="179">
        <f>INDEX(mês[],Consolidado!H3578,2)</f>
        <v/>
      </c>
      <c r="J3578" s="179" t="inlineStr">
        <is>
          <t>ITAU</t>
        </is>
      </c>
      <c r="K3578" s="179" t="inlineStr">
        <is>
          <t>A IDEAL</t>
        </is>
      </c>
    </row>
    <row r="3579" hidden="1" s="180">
      <c r="A3579" s="17" t="n">
        <v>45786</v>
      </c>
      <c r="B3579" s="179" t="inlineStr">
        <is>
          <t>LOCAÇÃO CONTAINER REF. 05/04 A 05/05-LOCAÇÃO CONTAINER  (100,00%);</t>
        </is>
      </c>
      <c r="C3579" s="8" t="n"/>
      <c r="D3579" s="8" t="n">
        <v>405.28</v>
      </c>
      <c r="E3579" s="8" t="n">
        <v>-4693.070000000005</v>
      </c>
      <c r="F3579" s="213" t="inlineStr">
        <is>
          <t xml:space="preserve">LOCAÇÃO CONTAINER </t>
        </is>
      </c>
      <c r="G3579" s="172">
        <f>YEAR(A3579)</f>
        <v/>
      </c>
      <c r="H3579" s="214">
        <f>MONTH(A3579)</f>
        <v/>
      </c>
      <c r="I3579" s="179">
        <f>INDEX(mês[],Consolidado!H3579,2)</f>
        <v/>
      </c>
      <c r="J3579" s="179" t="inlineStr">
        <is>
          <t>ITAU</t>
        </is>
      </c>
      <c r="K3579" s="179" t="inlineStr">
        <is>
          <t>A IDEAL</t>
        </is>
      </c>
    </row>
    <row r="3580" hidden="1" s="180">
      <c r="A3580" s="17" t="n">
        <v>45786</v>
      </c>
      <c r="B3580" s="179" t="inlineStr">
        <is>
          <t>SERGINHO 006.626.551-76-FRETE TRANSPORTADORA (100,00%);</t>
        </is>
      </c>
      <c r="C3580" s="8" t="n"/>
      <c r="D3580" s="8" t="n">
        <v>180</v>
      </c>
      <c r="E3580" s="8" t="n">
        <v>-4873.070000000005</v>
      </c>
      <c r="F3580" s="213" t="inlineStr">
        <is>
          <t>FRETE TRANSPORTADORA</t>
        </is>
      </c>
      <c r="G3580" s="172">
        <f>YEAR(A3580)</f>
        <v/>
      </c>
      <c r="H3580" s="214">
        <f>MONTH(A3580)</f>
        <v/>
      </c>
      <c r="I3580" s="179">
        <f>INDEX(mês[],Consolidado!H3580,2)</f>
        <v/>
      </c>
      <c r="J3580" s="179" t="inlineStr">
        <is>
          <t>ITAU</t>
        </is>
      </c>
      <c r="K3580" s="179" t="inlineStr">
        <is>
          <t>A IDEAL</t>
        </is>
      </c>
    </row>
    <row r="3581" hidden="1" s="180">
      <c r="A3581" s="17" t="n">
        <v>45786</v>
      </c>
      <c r="B3581" s="179" t="inlineStr">
        <is>
          <t>CONTRATO PRESTAÇÃO DE SERVIÇO RICARDO-SALARIO (100,00%);</t>
        </is>
      </c>
      <c r="C3581" s="8" t="n"/>
      <c r="D3581" s="8" t="n">
        <v>9000</v>
      </c>
      <c r="E3581" s="8" t="n">
        <v>-13873.07000000001</v>
      </c>
      <c r="F3581" s="213" t="inlineStr">
        <is>
          <t>SALARIO</t>
        </is>
      </c>
      <c r="G3581" s="172">
        <f>YEAR(A3581)</f>
        <v/>
      </c>
      <c r="H3581" s="214">
        <f>MONTH(A3581)</f>
        <v/>
      </c>
      <c r="I3581" s="179">
        <f>INDEX(mês[],Consolidado!H3581,2)</f>
        <v/>
      </c>
      <c r="J3581" s="179" t="inlineStr">
        <is>
          <t>ITAU</t>
        </is>
      </c>
      <c r="K3581" s="179" t="inlineStr">
        <is>
          <t>A IDEAL</t>
        </is>
      </c>
    </row>
    <row r="3582" hidden="1" s="180">
      <c r="A3582" s="17" t="n">
        <v>45786</v>
      </c>
      <c r="B3582" s="179" t="inlineStr">
        <is>
          <t>RAFAEL SOUSA FERREIRA CALAÇA-ACERTO RESCISORIOS  (100,00%);</t>
        </is>
      </c>
      <c r="C3582" s="8" t="n"/>
      <c r="D3582" s="8" t="n">
        <v>4256.14</v>
      </c>
      <c r="E3582" s="8" t="n">
        <v>-18129.21000000001</v>
      </c>
      <c r="F3582" s="213" t="inlineStr">
        <is>
          <t xml:space="preserve">ACERTO RESCISORIOS </t>
        </is>
      </c>
      <c r="G3582" s="172">
        <f>YEAR(A3582)</f>
        <v/>
      </c>
      <c r="H3582" s="214">
        <f>MONTH(A3582)</f>
        <v/>
      </c>
      <c r="I3582" s="179">
        <f>INDEX(mês[],Consolidado!H3582,2)</f>
        <v/>
      </c>
      <c r="J3582" s="179" t="inlineStr">
        <is>
          <t>ITAU</t>
        </is>
      </c>
      <c r="K3582" s="179" t="inlineStr">
        <is>
          <t>A IDEAL</t>
        </is>
      </c>
    </row>
    <row r="3583" hidden="1" s="180">
      <c r="A3583" s="17" t="n">
        <v>45786</v>
      </c>
      <c r="B3583" s="179" t="inlineStr">
        <is>
          <t>OZIEL GOMES DA SILVA-ACERTO RESCISORIOS  (100,00%);</t>
        </is>
      </c>
      <c r="C3583" s="8" t="n"/>
      <c r="D3583" s="8" t="n">
        <v>4629.71</v>
      </c>
      <c r="E3583" s="8" t="n">
        <v>-22758.92000000001</v>
      </c>
      <c r="F3583" s="213" t="inlineStr">
        <is>
          <t xml:space="preserve">ACERTO RESCISORIOS </t>
        </is>
      </c>
      <c r="G3583" s="172">
        <f>YEAR(A3583)</f>
        <v/>
      </c>
      <c r="H3583" s="214">
        <f>MONTH(A3583)</f>
        <v/>
      </c>
      <c r="I3583" s="179">
        <f>INDEX(mês[],Consolidado!H3583,2)</f>
        <v/>
      </c>
      <c r="J3583" s="179" t="inlineStr">
        <is>
          <t>ITAU</t>
        </is>
      </c>
      <c r="K3583" s="179" t="inlineStr">
        <is>
          <t>A IDEAL</t>
        </is>
      </c>
    </row>
    <row r="3584" hidden="1" s="180">
      <c r="A3584" s="17" t="n">
        <v>45786</v>
      </c>
      <c r="B3584" s="179" t="inlineStr">
        <is>
          <t>DOAÇÃO SOLIDARIA DIA DAS MAES-DOAÇÕES BENEFICENTES (100,00%);</t>
        </is>
      </c>
      <c r="C3584" s="8" t="n"/>
      <c r="D3584" s="8" t="n">
        <v>800</v>
      </c>
      <c r="E3584" s="8" t="n">
        <v>-23558.92000000001</v>
      </c>
      <c r="F3584" s="213" t="inlineStr">
        <is>
          <t>Pró-Labore</t>
        </is>
      </c>
      <c r="G3584" s="172">
        <f>YEAR(A3584)</f>
        <v/>
      </c>
      <c r="H3584" s="214">
        <f>MONTH(A3584)</f>
        <v/>
      </c>
      <c r="I3584" s="179">
        <f>INDEX(mês[],Consolidado!H3584,2)</f>
        <v/>
      </c>
      <c r="J3584" s="179" t="inlineStr">
        <is>
          <t>ITAU</t>
        </is>
      </c>
      <c r="K3584" s="179" t="inlineStr">
        <is>
          <t>A IDEAL</t>
        </is>
      </c>
    </row>
    <row r="3585" hidden="1" s="180">
      <c r="A3585" s="17" t="n">
        <v>45786</v>
      </c>
      <c r="B3585" s="179" t="inlineStr">
        <is>
          <t>COMPUTADOR DELL I7 N-MATERIAIS DE INFORMATICA / COMPUTADOR (100,00%);</t>
        </is>
      </c>
      <c r="C3585" s="8" t="n"/>
      <c r="D3585" s="8" t="n">
        <v>500</v>
      </c>
      <c r="E3585" s="8" t="n">
        <v>-24058.92000000001</v>
      </c>
      <c r="F3585" s="213" t="inlineStr">
        <is>
          <t>MATERIAIS DE INFORMATICA / COMPUTADOR</t>
        </is>
      </c>
      <c r="G3585" s="172">
        <f>YEAR(A3585)</f>
        <v/>
      </c>
      <c r="H3585" s="214">
        <f>MONTH(A3585)</f>
        <v/>
      </c>
      <c r="I3585" s="179">
        <f>INDEX(mês[],Consolidado!H3585,2)</f>
        <v/>
      </c>
      <c r="J3585" s="179" t="inlineStr">
        <is>
          <t>ITAU</t>
        </is>
      </c>
      <c r="K3585" s="179" t="inlineStr">
        <is>
          <t>A IDEAL</t>
        </is>
      </c>
    </row>
    <row r="3586" hidden="1" s="180">
      <c r="A3586" s="17" t="n">
        <v>45786</v>
      </c>
      <c r="B3586" s="179" t="inlineStr">
        <is>
          <t>MAT. CONSUMO - VASELINA-MATERIAIS DE CONSUMO EM OBRAS  (100,00%);</t>
        </is>
      </c>
      <c r="C3586" s="8" t="n"/>
      <c r="D3586" s="8" t="n">
        <v>60</v>
      </c>
      <c r="E3586" s="8" t="n">
        <v>-24118.92000000001</v>
      </c>
      <c r="F3586" s="213" t="inlineStr">
        <is>
          <t xml:space="preserve">MATERIAIS DE CONSUMO EM OBRAS </t>
        </is>
      </c>
      <c r="G3586" s="172">
        <f>YEAR(A3586)</f>
        <v/>
      </c>
      <c r="H3586" s="214">
        <f>MONTH(A3586)</f>
        <v/>
      </c>
      <c r="I3586" s="179">
        <f>INDEX(mês[],Consolidado!H3586,2)</f>
        <v/>
      </c>
      <c r="J3586" s="179" t="inlineStr">
        <is>
          <t>ITAU</t>
        </is>
      </c>
      <c r="K3586" s="179" t="inlineStr">
        <is>
          <t>A IDEAL</t>
        </is>
      </c>
    </row>
    <row r="3587" hidden="1" s="180">
      <c r="A3587" s="17" t="n">
        <v>45786</v>
      </c>
      <c r="B3587" s="179" t="inlineStr">
        <is>
          <t>RIBEIRO REMOCOES - PIX (64) 9 9671-3849-FRETE MATERIAIS E EQUIPAMENTOS (100,00%);</t>
        </is>
      </c>
      <c r="C3587" s="8" t="n"/>
      <c r="D3587" s="8" t="n">
        <v>500</v>
      </c>
      <c r="E3587" s="8" t="n">
        <v>-24618.92000000001</v>
      </c>
      <c r="F3587" s="213" t="inlineStr">
        <is>
          <t>FRETE MATERIAIS E EQUIPAMENTOS</t>
        </is>
      </c>
      <c r="G3587" s="172">
        <f>YEAR(A3587)</f>
        <v/>
      </c>
      <c r="H3587" s="214">
        <f>MONTH(A3587)</f>
        <v/>
      </c>
      <c r="I3587" s="179">
        <f>INDEX(mês[],Consolidado!H3587,2)</f>
        <v/>
      </c>
      <c r="J3587" s="179" t="inlineStr">
        <is>
          <t>ITAU</t>
        </is>
      </c>
      <c r="K3587" s="179" t="inlineStr">
        <is>
          <t>A IDEAL</t>
        </is>
      </c>
    </row>
    <row r="3588" hidden="1" s="180">
      <c r="A3588" s="17" t="n">
        <v>45786</v>
      </c>
      <c r="B3588" s="179" t="inlineStr">
        <is>
          <t>R. SANTO ANTÔNIO QD 04 LT 07 REF. 02/2025-AGUA ALOJAMENTO (100,00%);</t>
        </is>
      </c>
      <c r="C3588" s="8" t="n"/>
      <c r="D3588" s="8" t="n">
        <v>476.37</v>
      </c>
      <c r="E3588" s="8" t="n">
        <v>-25095.29</v>
      </c>
      <c r="F3588" s="213" t="inlineStr">
        <is>
          <t>AGUA ALOJAMENTO</t>
        </is>
      </c>
      <c r="G3588" s="172">
        <f>YEAR(A3588)</f>
        <v/>
      </c>
      <c r="H3588" s="214">
        <f>MONTH(A3588)</f>
        <v/>
      </c>
      <c r="I3588" s="179">
        <f>INDEX(mês[],Consolidado!H3588,2)</f>
        <v/>
      </c>
      <c r="J3588" s="179" t="inlineStr">
        <is>
          <t>ITAU</t>
        </is>
      </c>
      <c r="K3588" s="179" t="inlineStr">
        <is>
          <t>A IDEAL</t>
        </is>
      </c>
    </row>
    <row r="3589" hidden="1" s="180">
      <c r="A3589" s="17" t="n">
        <v>45786</v>
      </c>
      <c r="B3589" s="179" t="inlineStr">
        <is>
          <t>SALARIO MURILO REF. 04/2025-SALARIO (100,00%);</t>
        </is>
      </c>
      <c r="C3589" s="8" t="n"/>
      <c r="D3589" s="8" t="n">
        <v>150</v>
      </c>
      <c r="E3589" s="8" t="n">
        <v>-25245.29</v>
      </c>
      <c r="F3589" s="213" t="inlineStr">
        <is>
          <t>SALARIO</t>
        </is>
      </c>
      <c r="G3589" s="172">
        <f>YEAR(A3589)</f>
        <v/>
      </c>
      <c r="H3589" s="214">
        <f>MONTH(A3589)</f>
        <v/>
      </c>
      <c r="I3589" s="179">
        <f>INDEX(mês[],Consolidado!H3589,2)</f>
        <v/>
      </c>
      <c r="J3589" s="179" t="inlineStr">
        <is>
          <t>ITAU</t>
        </is>
      </c>
      <c r="K3589" s="179" t="inlineStr">
        <is>
          <t>A IDEAL</t>
        </is>
      </c>
    </row>
    <row r="3590" hidden="1" s="180">
      <c r="A3590" s="17" t="n">
        <v>45786</v>
      </c>
      <c r="B3590" s="179" t="inlineStr">
        <is>
          <t>FRETE TRANSPORTADORA VLI E MOSAIC UBERABA-FRETE TRANSPORTADORA (100,00%);</t>
        </is>
      </c>
      <c r="C3590" s="8" t="n"/>
      <c r="D3590" s="8" t="n">
        <v>252.2</v>
      </c>
      <c r="E3590" s="8" t="n">
        <v>-25497.49000000001</v>
      </c>
      <c r="F3590" s="213" t="inlineStr">
        <is>
          <t>FRETE TRANSPORTADORA</t>
        </is>
      </c>
      <c r="G3590" s="172">
        <f>YEAR(A3590)</f>
        <v/>
      </c>
      <c r="H3590" s="214">
        <f>MONTH(A3590)</f>
        <v/>
      </c>
      <c r="I3590" s="179">
        <f>INDEX(mês[],Consolidado!H3590,2)</f>
        <v/>
      </c>
      <c r="J3590" s="179" t="inlineStr">
        <is>
          <t>ITAU</t>
        </is>
      </c>
      <c r="K3590" s="179" t="inlineStr">
        <is>
          <t>A IDEAL</t>
        </is>
      </c>
    </row>
    <row r="3591" hidden="1" s="180">
      <c r="A3591" s="17" t="n">
        <v>45786</v>
      </c>
      <c r="B3591" s="179" t="inlineStr">
        <is>
          <t>ALIMENTAÇÃO ADM-ALIMENTAÇÃO ADM (100,00%);</t>
        </is>
      </c>
      <c r="C3591" s="8" t="n"/>
      <c r="D3591" s="8" t="n">
        <v>96</v>
      </c>
      <c r="E3591" s="8" t="n">
        <v>-25593.49000000001</v>
      </c>
      <c r="F3591" s="213" t="inlineStr">
        <is>
          <t>ALIMENTAÇÃO ADM</t>
        </is>
      </c>
      <c r="G3591" s="172">
        <f>YEAR(A3591)</f>
        <v/>
      </c>
      <c r="H3591" s="214">
        <f>MONTH(A3591)</f>
        <v/>
      </c>
      <c r="I3591" s="179">
        <f>INDEX(mês[],Consolidado!H3591,2)</f>
        <v/>
      </c>
      <c r="J3591" s="179" t="inlineStr">
        <is>
          <t>ITAU</t>
        </is>
      </c>
      <c r="K3591" s="179" t="inlineStr">
        <is>
          <t>A IDEAL</t>
        </is>
      </c>
    </row>
    <row r="3592" hidden="1" s="180">
      <c r="A3592" s="17" t="n">
        <v>45786</v>
      </c>
      <c r="B3592" s="179" t="inlineStr">
        <is>
          <t>TRANSPORTE COLABORADORES-TRANSPORTE DE COLABORADORES  (100,00%);</t>
        </is>
      </c>
      <c r="C3592" s="8" t="n"/>
      <c r="D3592" s="8" t="n">
        <v>5000</v>
      </c>
      <c r="E3592" s="8" t="n">
        <v>-30593.49000000001</v>
      </c>
      <c r="F3592" s="213" t="inlineStr">
        <is>
          <t xml:space="preserve">TRANSPORTE DE COLABORADORES </t>
        </is>
      </c>
      <c r="G3592" s="172">
        <f>YEAR(A3592)</f>
        <v/>
      </c>
      <c r="H3592" s="214">
        <f>MONTH(A3592)</f>
        <v/>
      </c>
      <c r="I3592" s="179">
        <f>INDEX(mês[],Consolidado!H3592,2)</f>
        <v/>
      </c>
      <c r="J3592" s="179" t="inlineStr">
        <is>
          <t>ITAU</t>
        </is>
      </c>
      <c r="K3592" s="179" t="inlineStr">
        <is>
          <t>A IDEAL</t>
        </is>
      </c>
    </row>
    <row r="3593" hidden="1" s="180">
      <c r="A3593" s="17" t="n">
        <v>45786</v>
      </c>
      <c r="B3593" s="179" t="inlineStr">
        <is>
          <t>CERTIDAO ANTECEDENTES CRIMINAIS EDUARDO-SERVIÇO CARTORIO (100,00%);</t>
        </is>
      </c>
      <c r="C3593" s="8" t="n"/>
      <c r="D3593" s="8" t="n">
        <v>74.25</v>
      </c>
      <c r="E3593" s="8" t="n">
        <v>-30667.74000000001</v>
      </c>
      <c r="F3593" s="213" t="inlineStr">
        <is>
          <t>SERVIÇO CARTORIO</t>
        </is>
      </c>
      <c r="G3593" s="172">
        <f>YEAR(A3593)</f>
        <v/>
      </c>
      <c r="H3593" s="214">
        <f>MONTH(A3593)</f>
        <v/>
      </c>
      <c r="I3593" s="179">
        <f>INDEX(mês[],Consolidado!H3593,2)</f>
        <v/>
      </c>
      <c r="J3593" s="179" t="inlineStr">
        <is>
          <t>ITAU</t>
        </is>
      </c>
      <c r="K3593" s="179" t="inlineStr">
        <is>
          <t>A IDEAL</t>
        </is>
      </c>
    </row>
    <row r="3594" hidden="1" s="180">
      <c r="A3594" s="17" t="n">
        <v>45786</v>
      </c>
      <c r="B3594" s="179" t="inlineStr">
        <is>
          <t>CERTIDAO ANTECEDENTES CRIMINAIS GECYKA-SERVIÇO CARTORIO (100,00%);</t>
        </is>
      </c>
      <c r="C3594" s="8" t="n"/>
      <c r="D3594" s="8" t="n">
        <v>74.25</v>
      </c>
      <c r="E3594" s="8" t="n">
        <v>-30741.99000000001</v>
      </c>
      <c r="F3594" s="213" t="inlineStr">
        <is>
          <t>SERVIÇO CARTORIO</t>
        </is>
      </c>
      <c r="G3594" s="172">
        <f>YEAR(A3594)</f>
        <v/>
      </c>
      <c r="H3594" s="214">
        <f>MONTH(A3594)</f>
        <v/>
      </c>
      <c r="I3594" s="179">
        <f>INDEX(mês[],Consolidado!H3594,2)</f>
        <v/>
      </c>
      <c r="J3594" s="179" t="inlineStr">
        <is>
          <t>ITAU</t>
        </is>
      </c>
      <c r="K3594" s="179" t="inlineStr">
        <is>
          <t>A IDEAL</t>
        </is>
      </c>
    </row>
    <row r="3595" hidden="1" s="180">
      <c r="A3595" s="17" t="n">
        <v>45786</v>
      </c>
      <c r="B3595" s="179" t="inlineStr">
        <is>
          <t>DIARIA HOTEL JACINTO REF. 09/05/25-HOTEL COLABORADORES  (100,00%);</t>
        </is>
      </c>
      <c r="C3595" s="8" t="n"/>
      <c r="D3595" s="8" t="n">
        <v>90</v>
      </c>
      <c r="E3595" s="8" t="n">
        <v>-30831.99000000001</v>
      </c>
      <c r="F3595" s="213" t="inlineStr">
        <is>
          <t xml:space="preserve">HOTEL COLABORADORES </t>
        </is>
      </c>
      <c r="G3595" s="172">
        <f>YEAR(A3595)</f>
        <v/>
      </c>
      <c r="H3595" s="214">
        <f>MONTH(A3595)</f>
        <v/>
      </c>
      <c r="I3595" s="179">
        <f>INDEX(mês[],Consolidado!H3595,2)</f>
        <v/>
      </c>
      <c r="J3595" s="179" t="inlineStr">
        <is>
          <t>ITAU</t>
        </is>
      </c>
      <c r="K3595" s="179" t="inlineStr">
        <is>
          <t>A IDEAL</t>
        </is>
      </c>
    </row>
    <row r="3596" hidden="1" s="180">
      <c r="A3596" s="17" t="n">
        <v>45786</v>
      </c>
      <c r="B3596" s="179" t="inlineStr">
        <is>
          <t>ADESIVO DE VENDA DOBLO-SERVIÇO PLOTAGEM / ADESIVO / PLACAS / CRACHAS  (100,00%);</t>
        </is>
      </c>
      <c r="C3596" s="8" t="n"/>
      <c r="D3596" s="8" t="n">
        <v>38</v>
      </c>
      <c r="E3596" s="8" t="n">
        <v>-30869.99000000001</v>
      </c>
      <c r="F3596" s="213" t="inlineStr">
        <is>
          <t xml:space="preserve">SERVIÇO PLOTAGEM / ADESIVO / PLACAS / CRACHAS </t>
        </is>
      </c>
      <c r="G3596" s="172">
        <f>YEAR(A3596)</f>
        <v/>
      </c>
      <c r="H3596" s="214">
        <f>MONTH(A3596)</f>
        <v/>
      </c>
      <c r="I3596" s="179">
        <f>INDEX(mês[],Consolidado!H3596,2)</f>
        <v/>
      </c>
      <c r="J3596" s="179" t="inlineStr">
        <is>
          <t>ITAU</t>
        </is>
      </c>
      <c r="K3596" s="179" t="inlineStr">
        <is>
          <t>A IDEAL</t>
        </is>
      </c>
    </row>
    <row r="3597" hidden="1" s="180">
      <c r="A3597" s="17" t="n">
        <v>45786</v>
      </c>
      <c r="B3597" s="179" t="inlineStr">
        <is>
          <t>LOCAÇÃO DE COMPRESSOR REF. 03/03 A 19/04-LOCAÇÃO COMPRESSORES (100,00%);</t>
        </is>
      </c>
      <c r="C3597" s="8" t="n"/>
      <c r="D3597" s="8" t="n">
        <v>10000</v>
      </c>
      <c r="E3597" s="8" t="n">
        <v>-40869.99000000001</v>
      </c>
      <c r="F3597" s="213" t="inlineStr">
        <is>
          <t>LOCAÇÃO COMPRESSORES</t>
        </is>
      </c>
      <c r="G3597" s="172">
        <f>YEAR(A3597)</f>
        <v/>
      </c>
      <c r="H3597" s="214">
        <f>MONTH(A3597)</f>
        <v/>
      </c>
      <c r="I3597" s="179">
        <f>INDEX(mês[],Consolidado!H3597,2)</f>
        <v/>
      </c>
      <c r="J3597" s="179" t="inlineStr">
        <is>
          <t>ITAU</t>
        </is>
      </c>
      <c r="K3597" s="179" t="inlineStr">
        <is>
          <t>A IDEAL</t>
        </is>
      </c>
    </row>
    <row r="3598" hidden="1" s="180">
      <c r="A3598" s="17" t="n">
        <v>45786</v>
      </c>
      <c r="B3598" s="179" t="inlineStr">
        <is>
          <t>RAFAEL SOUSA F. CALAÇA-FGTS FUNCIONARIOS  (100,00%);</t>
        </is>
      </c>
      <c r="C3598" s="8" t="n"/>
      <c r="D3598" s="8" t="n">
        <v>90.54000000000001</v>
      </c>
      <c r="E3598" s="8" t="n">
        <v>-40960.53000000001</v>
      </c>
      <c r="F3598" s="213" t="inlineStr">
        <is>
          <t xml:space="preserve">FGTS FUNCIONARIOS </t>
        </is>
      </c>
      <c r="G3598" s="172">
        <f>YEAR(A3598)</f>
        <v/>
      </c>
      <c r="H3598" s="214">
        <f>MONTH(A3598)</f>
        <v/>
      </c>
      <c r="I3598" s="179">
        <f>INDEX(mês[],Consolidado!H3598,2)</f>
        <v/>
      </c>
      <c r="J3598" s="179" t="inlineStr">
        <is>
          <t>ITAU</t>
        </is>
      </c>
      <c r="K3598" s="179" t="inlineStr">
        <is>
          <t>A IDEAL</t>
        </is>
      </c>
    </row>
    <row r="3599" hidden="1" s="180">
      <c r="A3599" s="17" t="n">
        <v>45786</v>
      </c>
      <c r="B3599" s="179" t="inlineStr">
        <is>
          <t>OZIEL GOMES-FGTS FUNCIONARIOS  (100,00%);</t>
        </is>
      </c>
      <c r="C3599" s="8" t="n"/>
      <c r="D3599" s="8" t="n">
        <v>73.27</v>
      </c>
      <c r="E3599" s="8" t="n">
        <v>-41033.8</v>
      </c>
      <c r="F3599" s="213" t="inlineStr">
        <is>
          <t xml:space="preserve">FGTS FUNCIONARIOS </t>
        </is>
      </c>
      <c r="G3599" s="172">
        <f>YEAR(A3599)</f>
        <v/>
      </c>
      <c r="H3599" s="214">
        <f>MONTH(A3599)</f>
        <v/>
      </c>
      <c r="I3599" s="179">
        <f>INDEX(mês[],Consolidado!H3599,2)</f>
        <v/>
      </c>
      <c r="J3599" s="179" t="inlineStr">
        <is>
          <t>ITAU</t>
        </is>
      </c>
      <c r="K3599" s="179" t="inlineStr">
        <is>
          <t>A IDEAL</t>
        </is>
      </c>
    </row>
    <row r="3600" hidden="1" s="180">
      <c r="A3600" s="17" t="n">
        <v>45786</v>
      </c>
      <c r="B3600" s="179" t="inlineStr">
        <is>
          <t>RUA DAS ANGELICAS Nº 309 REF. 03/2025-ENERGIA ADM (100,00%);</t>
        </is>
      </c>
      <c r="C3600" s="8" t="n"/>
      <c r="D3600" s="8" t="n">
        <v>2891.38</v>
      </c>
      <c r="E3600" s="8" t="n">
        <v>-43925.18</v>
      </c>
      <c r="F3600" s="213" t="inlineStr">
        <is>
          <t>ENERGIA ADM</t>
        </is>
      </c>
      <c r="G3600" s="172">
        <f>YEAR(A3600)</f>
        <v/>
      </c>
      <c r="H3600" s="214">
        <f>MONTH(A3600)</f>
        <v/>
      </c>
      <c r="I3600" s="179">
        <f>INDEX(mês[],Consolidado!H3600,2)</f>
        <v/>
      </c>
      <c r="J3600" s="179" t="inlineStr">
        <is>
          <t>ITAU</t>
        </is>
      </c>
      <c r="K3600" s="179" t="inlineStr">
        <is>
          <t>A IDEAL</t>
        </is>
      </c>
    </row>
    <row r="3601" hidden="1" s="180">
      <c r="A3601" s="17" t="n">
        <v>45786</v>
      </c>
      <c r="B3601" s="179" t="inlineStr">
        <is>
          <t>CAIXA ROTATIVO MES MAIO A JUNHO 2025-REFEIÇÕES COLABORADORES (43,67%)</t>
        </is>
      </c>
      <c r="C3601" s="8" t="n"/>
      <c r="D3601" s="8" t="n">
        <v>349.98</v>
      </c>
      <c r="E3601" s="8" t="n">
        <v>-44275.16</v>
      </c>
      <c r="F3601" s="213" t="inlineStr">
        <is>
          <t>REFEIÇÕES COLABORADORES</t>
        </is>
      </c>
      <c r="G3601" s="172">
        <f>YEAR(A3601)</f>
        <v/>
      </c>
      <c r="H3601" s="214">
        <f>MONTH(A3601)</f>
        <v/>
      </c>
      <c r="I3601" s="179">
        <f>INDEX(mês[],Consolidado!H3601,2)</f>
        <v/>
      </c>
      <c r="J3601" s="179" t="inlineStr">
        <is>
          <t>ITAU</t>
        </is>
      </c>
      <c r="K3601" s="179" t="inlineStr">
        <is>
          <t>A IDEAL</t>
        </is>
      </c>
    </row>
    <row r="3602" hidden="1" s="180">
      <c r="A3602" s="17" t="n">
        <v>45786</v>
      </c>
      <c r="B3602" s="179" t="inlineStr">
        <is>
          <t>CAIXA ROTATIVO MES MAIO A JUNHO 2025-MATERIAS DE ESCRITORIO (12,66%)</t>
        </is>
      </c>
      <c r="C3602" s="8" t="n"/>
      <c r="D3602" s="8" t="n">
        <v>101.46</v>
      </c>
      <c r="E3602" s="8" t="n">
        <v>-44376.62</v>
      </c>
      <c r="F3602" s="213" t="inlineStr">
        <is>
          <t xml:space="preserve">MATERIAS DE ESCRITORIO / PAPELARIA </t>
        </is>
      </c>
      <c r="G3602" s="172">
        <f>YEAR(A3602)</f>
        <v/>
      </c>
      <c r="H3602" s="214">
        <f>MONTH(A3602)</f>
        <v/>
      </c>
      <c r="I3602" s="179">
        <f>INDEX(mês[],Consolidado!H3602,2)</f>
        <v/>
      </c>
      <c r="J3602" s="179" t="inlineStr">
        <is>
          <t>ITAU</t>
        </is>
      </c>
      <c r="K3602" s="179" t="inlineStr">
        <is>
          <t>A IDEAL</t>
        </is>
      </c>
    </row>
    <row r="3603" hidden="1" s="180">
      <c r="A3603" s="17" t="n">
        <v>45786</v>
      </c>
      <c r="B3603" s="179" t="inlineStr">
        <is>
          <t>CAIXA ROTATIVO MES MAIO A JUNHO 2025INTERNET OBRAS  (6,24%);</t>
        </is>
      </c>
      <c r="C3603" s="8" t="n"/>
      <c r="D3603" s="8" t="n">
        <v>50</v>
      </c>
      <c r="E3603" s="8" t="n">
        <v>-44426.62</v>
      </c>
      <c r="F3603" s="213" t="inlineStr">
        <is>
          <t xml:space="preserve">INTERNET OBRAS </t>
        </is>
      </c>
      <c r="G3603" s="172">
        <f>YEAR(A3603)</f>
        <v/>
      </c>
      <c r="H3603" s="214">
        <f>MONTH(A3603)</f>
        <v/>
      </c>
      <c r="I3603" s="179">
        <f>INDEX(mês[],Consolidado!H3603,2)</f>
        <v/>
      </c>
      <c r="J3603" s="179" t="inlineStr">
        <is>
          <t>ITAU</t>
        </is>
      </c>
      <c r="K3603" s="179" t="inlineStr">
        <is>
          <t>A IDEAL</t>
        </is>
      </c>
    </row>
    <row r="3604" hidden="1" s="180">
      <c r="A3604" s="17" t="n">
        <v>45786</v>
      </c>
      <c r="B3604" s="179" t="inlineStr">
        <is>
          <t>CAIXA ROTATIVO MES MAIO A JUNHO 2025-MATERIAIS DE CONSUMO EM OBRAS  (37,43%);</t>
        </is>
      </c>
      <c r="C3604" s="8" t="n"/>
      <c r="D3604" s="8" t="n">
        <v>300</v>
      </c>
      <c r="E3604" s="8" t="n">
        <v>-44726.62</v>
      </c>
      <c r="F3604" s="213" t="inlineStr">
        <is>
          <t xml:space="preserve">MATERIAIS DE CONSUMO EM OBRAS </t>
        </is>
      </c>
      <c r="G3604" s="172">
        <f>YEAR(A3604)</f>
        <v/>
      </c>
      <c r="H3604" s="214">
        <f>MONTH(A3604)</f>
        <v/>
      </c>
      <c r="I3604" s="179">
        <f>INDEX(mês[],Consolidado!H3604,2)</f>
        <v/>
      </c>
      <c r="J3604" s="179" t="inlineStr">
        <is>
          <t>ITAU</t>
        </is>
      </c>
      <c r="K3604" s="179" t="inlineStr">
        <is>
          <t>A IDEAL</t>
        </is>
      </c>
    </row>
    <row r="3605" hidden="1" s="180">
      <c r="A3605" s="17" t="n">
        <v>45786</v>
      </c>
      <c r="B3605" s="179" t="inlineStr">
        <is>
          <t>SOLICITACAO CERTIDAO NEGATIVA DE PROTESTOS-SERVIÇO CARTORIO (100,00%);</t>
        </is>
      </c>
      <c r="C3605" s="8" t="n"/>
      <c r="D3605" s="8" t="n">
        <v>94.94</v>
      </c>
      <c r="E3605" s="8" t="n">
        <v>-44821.56</v>
      </c>
      <c r="F3605" s="213" t="inlineStr">
        <is>
          <t>SERVIÇO CARTORIO</t>
        </is>
      </c>
      <c r="G3605" s="172">
        <f>YEAR(A3605)</f>
        <v/>
      </c>
      <c r="H3605" s="214">
        <f>MONTH(A3605)</f>
        <v/>
      </c>
      <c r="I3605" s="179">
        <f>INDEX(mês[],Consolidado!H3605,2)</f>
        <v/>
      </c>
      <c r="J3605" s="179" t="inlineStr">
        <is>
          <t>ITAU</t>
        </is>
      </c>
      <c r="K3605" s="179" t="inlineStr">
        <is>
          <t>A IDEAL</t>
        </is>
      </c>
    </row>
    <row r="3606" hidden="1" s="180">
      <c r="A3606" s="17" t="n">
        <v>45786</v>
      </c>
      <c r="B3606" s="179" t="inlineStr">
        <is>
          <t>TRANSFERÊNCIA ENTRE BANCOS ITAÚ ANDAIMES X ITAÚ-Transferência entre Bancos (100,00%);</t>
        </is>
      </c>
      <c r="C3606" s="8" t="n">
        <v>30000</v>
      </c>
      <c r="E3606" s="8" t="n">
        <v>-14821.56</v>
      </c>
      <c r="F3606" s="213" t="inlineStr">
        <is>
          <t>Transferência Recebida</t>
        </is>
      </c>
      <c r="G3606" s="172">
        <f>YEAR(A3606)</f>
        <v/>
      </c>
      <c r="H3606" s="214">
        <f>MONTH(A3606)</f>
        <v/>
      </c>
      <c r="I3606" s="179">
        <f>INDEX(mês[],Consolidado!H3606,2)</f>
        <v/>
      </c>
      <c r="J3606" s="179" t="inlineStr">
        <is>
          <t>ITAU</t>
        </is>
      </c>
      <c r="K3606" s="179" t="inlineStr">
        <is>
          <t>A IDEAL</t>
        </is>
      </c>
    </row>
    <row r="3607" hidden="1" s="180">
      <c r="A3607" s="17" t="n">
        <v>45789</v>
      </c>
      <c r="B3607" s="179" t="inlineStr">
        <is>
          <t>FOSFATO-Recebimento de Clientes (100,00%);</t>
        </is>
      </c>
      <c r="C3607" s="8" t="n">
        <v>26643.06</v>
      </c>
      <c r="E3607" s="8" t="n">
        <v>11821.5</v>
      </c>
      <c r="F3607" s="213" t="inlineStr">
        <is>
          <t>Recebimento de Clientes</t>
        </is>
      </c>
      <c r="G3607" s="172">
        <f>YEAR(A3607)</f>
        <v/>
      </c>
      <c r="H3607" s="214">
        <f>MONTH(A3607)</f>
        <v/>
      </c>
      <c r="I3607" s="179">
        <f>INDEX(mês[],Consolidado!H3607,2)</f>
        <v/>
      </c>
      <c r="J3607" s="179" t="inlineStr">
        <is>
          <t>ITAU</t>
        </is>
      </c>
      <c r="K3607" s="179" t="inlineStr">
        <is>
          <t>A IDEAL</t>
        </is>
      </c>
    </row>
    <row r="3608" hidden="1" s="180">
      <c r="A3608" s="17" t="n">
        <v>45789</v>
      </c>
      <c r="B3608" s="179" t="inlineStr">
        <is>
          <t>NIOBIO-Recebimento de Clientes (100,00%);</t>
        </is>
      </c>
      <c r="C3608" s="8" t="n">
        <v>43745.04</v>
      </c>
      <c r="E3608" s="8" t="n">
        <v>55566.53999999999</v>
      </c>
      <c r="F3608" s="213" t="inlineStr">
        <is>
          <t>Recebimento de Clientes</t>
        </is>
      </c>
      <c r="G3608" s="172">
        <f>YEAR(A3608)</f>
        <v/>
      </c>
      <c r="H3608" s="214">
        <f>MONTH(A3608)</f>
        <v/>
      </c>
      <c r="I3608" s="179">
        <f>INDEX(mês[],Consolidado!H3608,2)</f>
        <v/>
      </c>
      <c r="J3608" s="179" t="inlineStr">
        <is>
          <t>ITAU</t>
        </is>
      </c>
      <c r="K3608" s="179" t="inlineStr">
        <is>
          <t>A IDEAL</t>
        </is>
      </c>
    </row>
    <row r="3609" hidden="1" s="180">
      <c r="A3609" s="17" t="n">
        <v>45789</v>
      </c>
      <c r="B3609" s="179" t="inlineStr">
        <is>
          <t>NIOBIO-Recebimento de Clientes (100,00%);</t>
        </is>
      </c>
      <c r="C3609" s="8" t="n">
        <v>28716.94</v>
      </c>
      <c r="E3609" s="8" t="n">
        <v>84283.48</v>
      </c>
      <c r="F3609" s="213" t="inlineStr">
        <is>
          <t>Recebimento de Clientes</t>
        </is>
      </c>
      <c r="G3609" s="172">
        <f>YEAR(A3609)</f>
        <v/>
      </c>
      <c r="H3609" s="214">
        <f>MONTH(A3609)</f>
        <v/>
      </c>
      <c r="I3609" s="179">
        <f>INDEX(mês[],Consolidado!H3609,2)</f>
        <v/>
      </c>
      <c r="J3609" s="179" t="inlineStr">
        <is>
          <t>ITAU</t>
        </is>
      </c>
      <c r="K3609" s="179" t="inlineStr">
        <is>
          <t>A IDEAL</t>
        </is>
      </c>
    </row>
    <row r="3610" hidden="1" s="180">
      <c r="A3610" s="17" t="n">
        <v>45789</v>
      </c>
      <c r="B3610" s="179" t="inlineStr">
        <is>
          <t>SERVIÇO JATEAMENTO E PINTURA MAQUINA DE RECICLAGEM-Recebimento de Clientes (100,00%);</t>
        </is>
      </c>
      <c r="C3610" s="8" t="n">
        <v>2000</v>
      </c>
      <c r="E3610" s="8" t="n">
        <v>86283.48</v>
      </c>
      <c r="F3610" s="213" t="inlineStr">
        <is>
          <t>Recebimento de Clientes</t>
        </is>
      </c>
      <c r="G3610" s="172">
        <f>YEAR(A3610)</f>
        <v/>
      </c>
      <c r="H3610" s="214">
        <f>MONTH(A3610)</f>
        <v/>
      </c>
      <c r="I3610" s="179">
        <f>INDEX(mês[],Consolidado!H3610,2)</f>
        <v/>
      </c>
      <c r="J3610" s="179" t="inlineStr">
        <is>
          <t>ITAU</t>
        </is>
      </c>
      <c r="K3610" s="179" t="inlineStr">
        <is>
          <t>A IDEAL</t>
        </is>
      </c>
    </row>
    <row r="3611" hidden="1" s="180">
      <c r="A3611" s="17" t="n">
        <v>45789</v>
      </c>
      <c r="B3611" s="179" t="inlineStr">
        <is>
          <t>CAMINHAO ELFA-FINANCIAMENTO (100,00%);</t>
        </is>
      </c>
      <c r="C3611" s="8" t="n"/>
      <c r="D3611" s="8" t="n">
        <v>4372.84</v>
      </c>
      <c r="E3611" s="8" t="n">
        <v>81910.64</v>
      </c>
      <c r="F3611" s="213" t="inlineStr">
        <is>
          <t>Financiamentos</t>
        </is>
      </c>
      <c r="G3611" s="172">
        <f>YEAR(A3611)</f>
        <v/>
      </c>
      <c r="H3611" s="214">
        <f>MONTH(A3611)</f>
        <v/>
      </c>
      <c r="I3611" s="179">
        <f>INDEX(mês[],Consolidado!H3611,2)</f>
        <v/>
      </c>
      <c r="J3611" s="179" t="inlineStr">
        <is>
          <t>ITAU</t>
        </is>
      </c>
      <c r="K3611" s="179" t="inlineStr">
        <is>
          <t>A IDEAL</t>
        </is>
      </c>
    </row>
    <row r="3612" hidden="1" s="180">
      <c r="A3612" s="17" t="n">
        <v>45789</v>
      </c>
      <c r="B3612" s="179" t="inlineStr">
        <is>
          <t>SIDNEY FRANCISCO DA SILVA - PIX  008.392.741-73-ALUGUEL ALOJAMENTO  (100,00%);</t>
        </is>
      </c>
      <c r="C3612" s="8" t="n"/>
      <c r="D3612" s="8" t="n">
        <v>1400</v>
      </c>
      <c r="E3612" s="8" t="n">
        <v>80510.64</v>
      </c>
      <c r="F3612" s="213" t="inlineStr">
        <is>
          <t xml:space="preserve">ALUGUEL ALOJAMENTO </t>
        </is>
      </c>
      <c r="G3612" s="172">
        <f>YEAR(A3612)</f>
        <v/>
      </c>
      <c r="H3612" s="214">
        <f>MONTH(A3612)</f>
        <v/>
      </c>
      <c r="I3612" s="179">
        <f>INDEX(mês[],Consolidado!H3612,2)</f>
        <v/>
      </c>
      <c r="J3612" s="179" t="inlineStr">
        <is>
          <t>ITAU</t>
        </is>
      </c>
      <c r="K3612" s="179" t="inlineStr">
        <is>
          <t>A IDEAL</t>
        </is>
      </c>
    </row>
    <row r="3613" hidden="1" s="180">
      <c r="A3613" s="17" t="n">
        <v>45789</v>
      </c>
      <c r="B3613" s="179" t="inlineStr">
        <is>
          <t>MARIA ÂNGELA - R. SANTO ANTÔNIO QD 04 LT 07 Nº 207  BAIRRO CENTRO-ALUGUEL ALOJAMENTO  (100,00%);</t>
        </is>
      </c>
      <c r="C3613" s="8" t="n"/>
      <c r="D3613" s="8" t="n">
        <v>2118</v>
      </c>
      <c r="E3613" s="8" t="n">
        <v>78392.64</v>
      </c>
      <c r="F3613" s="213" t="inlineStr">
        <is>
          <t xml:space="preserve">ALUGUEL ALOJAMENTO </t>
        </is>
      </c>
      <c r="G3613" s="172">
        <f>YEAR(A3613)</f>
        <v/>
      </c>
      <c r="H3613" s="214">
        <f>MONTH(A3613)</f>
        <v/>
      </c>
      <c r="I3613" s="179">
        <f>INDEX(mês[],Consolidado!H3613,2)</f>
        <v/>
      </c>
      <c r="J3613" s="179" t="inlineStr">
        <is>
          <t>ITAU</t>
        </is>
      </c>
      <c r="K3613" s="179" t="inlineStr">
        <is>
          <t>A IDEAL</t>
        </is>
      </c>
    </row>
    <row r="3614" hidden="1" s="180">
      <c r="A3614" s="17" t="n">
        <v>45789</v>
      </c>
      <c r="B3614" s="179" t="inlineStr">
        <is>
          <t>MARIA ÂNGELA - R. SANTO ANTONIO S/N-ALUGUEL ALOJAMENTO  (100,00%);</t>
        </is>
      </c>
      <c r="C3614" s="8" t="n"/>
      <c r="D3614" s="8" t="n">
        <v>1412</v>
      </c>
      <c r="E3614" s="8" t="n">
        <v>76980.64</v>
      </c>
      <c r="F3614" s="213" t="inlineStr">
        <is>
          <t xml:space="preserve">ALUGUEL ALOJAMENTO </t>
        </is>
      </c>
      <c r="G3614" s="172">
        <f>YEAR(A3614)</f>
        <v/>
      </c>
      <c r="H3614" s="214">
        <f>MONTH(A3614)</f>
        <v/>
      </c>
      <c r="I3614" s="179">
        <f>INDEX(mês[],Consolidado!H3614,2)</f>
        <v/>
      </c>
      <c r="J3614" s="179" t="inlineStr">
        <is>
          <t>ITAU</t>
        </is>
      </c>
      <c r="K3614" s="179" t="inlineStr">
        <is>
          <t>A IDEAL</t>
        </is>
      </c>
    </row>
    <row r="3615" hidden="1" s="180">
      <c r="A3615" s="17" t="n">
        <v>45789</v>
      </c>
      <c r="B3615" s="179" t="inlineStr">
        <is>
          <t>RUA DOS ANDRADES N 211 PERIODO 10-05 A 10-06-ALUGUEL ALOJAMENTO  (100,00%);</t>
        </is>
      </c>
      <c r="C3615" s="8" t="n"/>
      <c r="D3615" s="8" t="n">
        <v>4800</v>
      </c>
      <c r="E3615" s="8" t="n">
        <v>72180.64</v>
      </c>
      <c r="F3615" s="213" t="inlineStr">
        <is>
          <t xml:space="preserve">ALUGUEL ALOJAMENTO </t>
        </is>
      </c>
      <c r="G3615" s="172">
        <f>YEAR(A3615)</f>
        <v/>
      </c>
      <c r="H3615" s="214">
        <f>MONTH(A3615)</f>
        <v/>
      </c>
      <c r="I3615" s="179">
        <f>INDEX(mês[],Consolidado!H3615,2)</f>
        <v/>
      </c>
      <c r="J3615" s="179" t="inlineStr">
        <is>
          <t>ITAU</t>
        </is>
      </c>
      <c r="K3615" s="179" t="inlineStr">
        <is>
          <t>A IDEAL</t>
        </is>
      </c>
    </row>
    <row r="3616" hidden="1" s="180">
      <c r="A3616" s="17" t="n">
        <v>45789</v>
      </c>
      <c r="B3616" s="179" t="inlineStr">
        <is>
          <t>R. DOS INCONFIDENTES Nº 395  10-05 A 10-06-ALUGUEL ALOJAMENTO  (100,00%);</t>
        </is>
      </c>
      <c r="C3616" s="8" t="n"/>
      <c r="D3616" s="8" t="n">
        <v>3200</v>
      </c>
      <c r="E3616" s="8" t="n">
        <v>68980.64</v>
      </c>
      <c r="F3616" s="213" t="inlineStr">
        <is>
          <t xml:space="preserve">ALUGUEL ALOJAMENTO </t>
        </is>
      </c>
      <c r="G3616" s="172">
        <f>YEAR(A3616)</f>
        <v/>
      </c>
      <c r="H3616" s="214">
        <f>MONTH(A3616)</f>
        <v/>
      </c>
      <c r="I3616" s="179">
        <f>INDEX(mês[],Consolidado!H3616,2)</f>
        <v/>
      </c>
      <c r="J3616" s="179" t="inlineStr">
        <is>
          <t>ITAU</t>
        </is>
      </c>
      <c r="K3616" s="179" t="inlineStr">
        <is>
          <t>A IDEAL</t>
        </is>
      </c>
    </row>
    <row r="3617" hidden="1" s="180">
      <c r="A3617" s="17" t="n">
        <v>45789</v>
      </c>
      <c r="B3617" s="179" t="inlineStr">
        <is>
          <t>MAGNO-ALUGUEL ALOJAMENTO  (100,00%);</t>
        </is>
      </c>
      <c r="C3617" s="8" t="n"/>
      <c r="D3617" s="8" t="n">
        <v>1000</v>
      </c>
      <c r="E3617" s="8" t="n">
        <v>67980.64</v>
      </c>
      <c r="F3617" s="213" t="inlineStr">
        <is>
          <t xml:space="preserve">ALUGUEL ALOJAMENTO </t>
        </is>
      </c>
      <c r="G3617" s="172">
        <f>YEAR(A3617)</f>
        <v/>
      </c>
      <c r="H3617" s="214">
        <f>MONTH(A3617)</f>
        <v/>
      </c>
      <c r="I3617" s="179">
        <f>INDEX(mês[],Consolidado!H3617,2)</f>
        <v/>
      </c>
      <c r="J3617" s="179" t="inlineStr">
        <is>
          <t>ITAU</t>
        </is>
      </c>
      <c r="K3617" s="179" t="inlineStr">
        <is>
          <t>A IDEAL</t>
        </is>
      </c>
    </row>
    <row r="3618" hidden="1" s="180">
      <c r="A3618" s="17" t="n">
        <v>45789</v>
      </c>
      <c r="B3618" s="179" t="inlineStr">
        <is>
          <t>CURSO CEO GENILDO-CURSOS / TREINAMENTOS  (100,00%);</t>
        </is>
      </c>
      <c r="C3618" s="8" t="n"/>
      <c r="D3618" s="8" t="n">
        <v>550</v>
      </c>
      <c r="E3618" s="8" t="n">
        <v>67430.64</v>
      </c>
      <c r="F3618" s="213" t="inlineStr">
        <is>
          <t xml:space="preserve">CURSOS / TREINAMENTOS </t>
        </is>
      </c>
      <c r="G3618" s="172">
        <f>YEAR(A3618)</f>
        <v/>
      </c>
      <c r="H3618" s="214">
        <f>MONTH(A3618)</f>
        <v/>
      </c>
      <c r="I3618" s="179">
        <f>INDEX(mês[],Consolidado!H3618,2)</f>
        <v/>
      </c>
      <c r="J3618" s="179" t="inlineStr">
        <is>
          <t>ITAU</t>
        </is>
      </c>
      <c r="K3618" s="179" t="inlineStr">
        <is>
          <t>A IDEAL</t>
        </is>
      </c>
    </row>
    <row r="3619" hidden="1" s="180">
      <c r="A3619" s="17" t="n">
        <v>45789</v>
      </c>
      <c r="B3619" s="179" t="inlineStr">
        <is>
          <t>RESTAURANTE MARINA - PIX 50.531.065/0001-31-REFEIÇÕES COLABORADORES (100,00%);</t>
        </is>
      </c>
      <c r="C3619" s="8" t="n"/>
      <c r="D3619" s="8" t="n">
        <v>6287</v>
      </c>
      <c r="E3619" s="8" t="n">
        <v>61143.64</v>
      </c>
      <c r="F3619" s="213" t="inlineStr">
        <is>
          <t>REFEIÇÕES COLABORADORES</t>
        </is>
      </c>
      <c r="G3619" s="172">
        <f>YEAR(A3619)</f>
        <v/>
      </c>
      <c r="H3619" s="214">
        <f>MONTH(A3619)</f>
        <v/>
      </c>
      <c r="I3619" s="179">
        <f>INDEX(mês[],Consolidado!H3619,2)</f>
        <v/>
      </c>
      <c r="J3619" s="179" t="inlineStr">
        <is>
          <t>ITAU</t>
        </is>
      </c>
      <c r="K3619" s="179" t="inlineStr">
        <is>
          <t>A IDEAL</t>
        </is>
      </c>
    </row>
    <row r="3620" hidden="1" s="180">
      <c r="A3620" s="17" t="n">
        <v>45789</v>
      </c>
      <c r="B3620" s="179" t="inlineStr">
        <is>
          <t>CURSO POS GECYKA 4º MENSALIDADE-CURSOS / TREINAMENTOS  (100,00%);</t>
        </is>
      </c>
      <c r="C3620" s="8" t="n"/>
      <c r="D3620" s="8" t="n">
        <v>1105</v>
      </c>
      <c r="E3620" s="8" t="n">
        <v>60038.64</v>
      </c>
      <c r="F3620" s="213" t="inlineStr">
        <is>
          <t xml:space="preserve">CURSOS / TREINAMENTOS </t>
        </is>
      </c>
      <c r="G3620" s="172">
        <f>YEAR(A3620)</f>
        <v/>
      </c>
      <c r="H3620" s="214">
        <f>MONTH(A3620)</f>
        <v/>
      </c>
      <c r="I3620" s="179">
        <f>INDEX(mês[],Consolidado!H3620,2)</f>
        <v/>
      </c>
      <c r="J3620" s="179" t="inlineStr">
        <is>
          <t>ITAU</t>
        </is>
      </c>
      <c r="K3620" s="179" t="inlineStr">
        <is>
          <t>A IDEAL</t>
        </is>
      </c>
    </row>
    <row r="3621" hidden="1" s="180">
      <c r="A3621" s="17" t="n">
        <v>45789</v>
      </c>
      <c r="B3621" s="179" t="inlineStr">
        <is>
          <t>CURSO POS EDUARDO 4º MENSALIDADE-CURSOS / TREINAMENTOS  (100,00%);</t>
        </is>
      </c>
      <c r="C3621" s="8" t="n"/>
      <c r="D3621" s="8" t="n">
        <v>1105</v>
      </c>
      <c r="E3621" s="8" t="n">
        <v>58933.64</v>
      </c>
      <c r="F3621" s="213" t="inlineStr">
        <is>
          <t xml:space="preserve">CURSOS / TREINAMENTOS </t>
        </is>
      </c>
      <c r="G3621" s="172">
        <f>YEAR(A3621)</f>
        <v/>
      </c>
      <c r="H3621" s="214">
        <f>MONTH(A3621)</f>
        <v/>
      </c>
      <c r="I3621" s="179">
        <f>INDEX(mês[],Consolidado!H3621,2)</f>
        <v/>
      </c>
      <c r="J3621" s="179" t="inlineStr">
        <is>
          <t>ITAU</t>
        </is>
      </c>
      <c r="K3621" s="179" t="inlineStr">
        <is>
          <t>A IDEAL</t>
        </is>
      </c>
    </row>
    <row r="3622" hidden="1" s="180">
      <c r="A3622" s="17" t="n">
        <v>45789</v>
      </c>
      <c r="B3622" s="179" t="inlineStr">
        <is>
          <t>SEGUROS VEÍCULOS-SEGUROS DE VEICULOS  (100,00%);</t>
        </is>
      </c>
      <c r="C3622" s="8" t="n"/>
      <c r="D3622" s="8" t="n">
        <v>1759.76</v>
      </c>
      <c r="E3622" s="8" t="n">
        <v>57173.88</v>
      </c>
      <c r="F3622" s="213" t="inlineStr">
        <is>
          <t xml:space="preserve">SEGUROS DE VEICULOS </t>
        </is>
      </c>
      <c r="G3622" s="172">
        <f>YEAR(A3622)</f>
        <v/>
      </c>
      <c r="H3622" s="214">
        <f>MONTH(A3622)</f>
        <v/>
      </c>
      <c r="I3622" s="179">
        <f>INDEX(mês[],Consolidado!H3622,2)</f>
        <v/>
      </c>
      <c r="J3622" s="179" t="inlineStr">
        <is>
          <t>ITAU</t>
        </is>
      </c>
      <c r="K3622" s="179" t="inlineStr">
        <is>
          <t>A IDEAL</t>
        </is>
      </c>
    </row>
    <row r="3623" hidden="1" s="180">
      <c r="A3623" s="17" t="n">
        <v>45789</v>
      </c>
      <c r="B3623" s="179" t="inlineStr">
        <is>
          <t>SINDICATO-SINDICATO  (100,00%);</t>
        </is>
      </c>
      <c r="C3623" s="8" t="n"/>
      <c r="D3623" s="8" t="n">
        <v>1022.62</v>
      </c>
      <c r="E3623" s="8" t="n">
        <v>56151.25999999999</v>
      </c>
      <c r="F3623" s="213" t="inlineStr">
        <is>
          <t xml:space="preserve">SINDICATO </t>
        </is>
      </c>
      <c r="G3623" s="172">
        <f>YEAR(A3623)</f>
        <v/>
      </c>
      <c r="H3623" s="214">
        <f>MONTH(A3623)</f>
        <v/>
      </c>
      <c r="I3623" s="179">
        <f>INDEX(mês[],Consolidado!H3623,2)</f>
        <v/>
      </c>
      <c r="J3623" s="179" t="inlineStr">
        <is>
          <t>ITAU</t>
        </is>
      </c>
      <c r="K3623" s="179" t="inlineStr">
        <is>
          <t>A IDEAL</t>
        </is>
      </c>
    </row>
    <row r="3624" hidden="1" s="180">
      <c r="A3624" s="17" t="n">
        <v>45789</v>
      </c>
      <c r="B3624" s="179" t="inlineStr">
        <is>
          <t>SEGUROS EFFA / IVECO-SEGUROS DE VEICULOS  (100,00%);</t>
        </is>
      </c>
      <c r="C3624" s="8" t="n"/>
      <c r="D3624" s="8" t="n">
        <v>696.8</v>
      </c>
      <c r="E3624" s="8" t="n">
        <v>55454.45999999999</v>
      </c>
      <c r="F3624" s="213" t="inlineStr">
        <is>
          <t xml:space="preserve">SEGUROS DE VEICULOS </t>
        </is>
      </c>
      <c r="G3624" s="172">
        <f>YEAR(A3624)</f>
        <v/>
      </c>
      <c r="H3624" s="214">
        <f>MONTH(A3624)</f>
        <v/>
      </c>
      <c r="I3624" s="179">
        <f>INDEX(mês[],Consolidado!H3624,2)</f>
        <v/>
      </c>
      <c r="J3624" s="179" t="inlineStr">
        <is>
          <t>ITAU</t>
        </is>
      </c>
      <c r="K3624" s="179" t="inlineStr">
        <is>
          <t>A IDEAL</t>
        </is>
      </c>
    </row>
    <row r="3625" hidden="1" s="180">
      <c r="A3625" s="17" t="n">
        <v>45789</v>
      </c>
      <c r="B3625" s="179" t="inlineStr">
        <is>
          <t>ISS RETIDO NA FONTE (ESPONTÂNEO)  REF. 04/2025-ISS  (100,00%);</t>
        </is>
      </c>
      <c r="C3625" s="8" t="n"/>
      <c r="D3625" s="8" t="n">
        <v>199.53</v>
      </c>
      <c r="E3625" s="8" t="n">
        <v>55254.92999999999</v>
      </c>
      <c r="F3625" s="213" t="inlineStr">
        <is>
          <t xml:space="preserve">ISS </t>
        </is>
      </c>
      <c r="G3625" s="172">
        <f>YEAR(A3625)</f>
        <v/>
      </c>
      <c r="H3625" s="214">
        <f>MONTH(A3625)</f>
        <v/>
      </c>
      <c r="I3625" s="179">
        <f>INDEX(mês[],Consolidado!H3625,2)</f>
        <v/>
      </c>
      <c r="J3625" s="179" t="inlineStr">
        <is>
          <t>ITAU</t>
        </is>
      </c>
      <c r="K3625" s="179" t="inlineStr">
        <is>
          <t>A IDEAL</t>
        </is>
      </c>
    </row>
    <row r="3626" hidden="1" s="180">
      <c r="A3626" s="17" t="n">
        <v>45789</v>
      </c>
      <c r="B3626" s="179" t="inlineStr">
        <is>
          <t>SERVIÇO DE LIMPEZA ALOJAMENTO-SERVIÇO LIMPEZA ALOJAMENTO/ESCRITORIO (100,00%);</t>
        </is>
      </c>
      <c r="C3626" s="8" t="n"/>
      <c r="D3626" s="8" t="n">
        <v>200</v>
      </c>
      <c r="E3626" s="8" t="n">
        <v>55054.92999999999</v>
      </c>
      <c r="F3626" s="213" t="inlineStr">
        <is>
          <t>SERVIÇO LIMPEZA ALOJAMENTO/ESCRITORIO</t>
        </is>
      </c>
      <c r="G3626" s="172">
        <f>YEAR(A3626)</f>
        <v/>
      </c>
      <c r="H3626" s="214">
        <f>MONTH(A3626)</f>
        <v/>
      </c>
      <c r="I3626" s="179">
        <f>INDEX(mês[],Consolidado!H3626,2)</f>
        <v/>
      </c>
      <c r="J3626" s="179" t="inlineStr">
        <is>
          <t>ITAU</t>
        </is>
      </c>
      <c r="K3626" s="179" t="inlineStr">
        <is>
          <t>A IDEAL</t>
        </is>
      </c>
    </row>
    <row r="3627" hidden="1" s="180">
      <c r="A3627" s="17" t="n">
        <v>45789</v>
      </c>
      <c r="B3627" s="179" t="inlineStr">
        <is>
          <t>GABRIELLE ELIAS DE FREITAS - PIX (64) 9 9259-1215-FRETE TRANSPORTADORA (100,00%);</t>
        </is>
      </c>
      <c r="C3627" s="8" t="n"/>
      <c r="D3627" s="8" t="n">
        <v>330</v>
      </c>
      <c r="E3627" s="8" t="n">
        <v>54724.92999999999</v>
      </c>
      <c r="F3627" s="213" t="inlineStr">
        <is>
          <t>FRETE TRANSPORTADORA</t>
        </is>
      </c>
      <c r="G3627" s="172">
        <f>YEAR(A3627)</f>
        <v/>
      </c>
      <c r="H3627" s="214">
        <f>MONTH(A3627)</f>
        <v/>
      </c>
      <c r="I3627" s="179">
        <f>INDEX(mês[],Consolidado!H3627,2)</f>
        <v/>
      </c>
      <c r="J3627" s="179" t="inlineStr">
        <is>
          <t>ITAU</t>
        </is>
      </c>
      <c r="K3627" s="179" t="inlineStr">
        <is>
          <t>A IDEAL</t>
        </is>
      </c>
    </row>
    <row r="3628" hidden="1" s="180">
      <c r="A3628" s="17" t="n">
        <v>45789</v>
      </c>
      <c r="B3628" s="179" t="inlineStr">
        <is>
          <t>THIAGO LUAN LEITE DA SILVA - PIX 099.742.084-75-SERVIÇO LIMPEZA ALOJAMENTO/ESCRITORIO (100,00%);</t>
        </is>
      </c>
      <c r="C3628" s="8" t="n"/>
      <c r="D3628" s="8" t="n">
        <v>650</v>
      </c>
      <c r="E3628" s="8" t="n">
        <v>54074.92999999999</v>
      </c>
      <c r="F3628" s="213" t="inlineStr">
        <is>
          <t>SERVIÇO LIMPEZA ALOJAMENTO/ESCRITORIO</t>
        </is>
      </c>
      <c r="G3628" s="172">
        <f>YEAR(A3628)</f>
        <v/>
      </c>
      <c r="H3628" s="214">
        <f>MONTH(A3628)</f>
        <v/>
      </c>
      <c r="I3628" s="179">
        <f>INDEX(mês[],Consolidado!H3628,2)</f>
        <v/>
      </c>
      <c r="J3628" s="179" t="inlineStr">
        <is>
          <t>ITAU</t>
        </is>
      </c>
      <c r="K3628" s="179" t="inlineStr">
        <is>
          <t>A IDEAL</t>
        </is>
      </c>
    </row>
    <row r="3629" hidden="1" s="180">
      <c r="A3629" s="17" t="n">
        <v>45789</v>
      </c>
      <c r="B3629" s="179" t="inlineStr">
        <is>
          <t>REFEIÇÃO COLABORADORES-REFEIÇÕES COLABORADORES (100,00%);</t>
        </is>
      </c>
      <c r="C3629" s="8" t="n"/>
      <c r="D3629" s="8" t="n">
        <v>552.5</v>
      </c>
      <c r="E3629" s="8" t="n">
        <v>53522.42999999999</v>
      </c>
      <c r="F3629" s="213" t="inlineStr">
        <is>
          <t>REFEIÇÕES COLABORADORES</t>
        </is>
      </c>
      <c r="G3629" s="172">
        <f>YEAR(A3629)</f>
        <v/>
      </c>
      <c r="H3629" s="214">
        <f>MONTH(A3629)</f>
        <v/>
      </c>
      <c r="I3629" s="179">
        <f>INDEX(mês[],Consolidado!H3629,2)</f>
        <v/>
      </c>
      <c r="J3629" s="179" t="inlineStr">
        <is>
          <t>ITAU</t>
        </is>
      </c>
      <c r="K3629" s="179" t="inlineStr">
        <is>
          <t>A IDEAL</t>
        </is>
      </c>
    </row>
    <row r="3630" hidden="1" s="180">
      <c r="A3630" s="17" t="n">
        <v>45789</v>
      </c>
      <c r="B3630" s="179" t="inlineStr">
        <is>
          <t>CUSTAS CARTORIO - RETIRADA DE 04 PROTESTOS-SERVIÇO CARTORIO (100,00%);</t>
        </is>
      </c>
      <c r="C3630" s="8" t="n"/>
      <c r="D3630" s="8" t="n">
        <v>4728.79</v>
      </c>
      <c r="E3630" s="8" t="n">
        <v>48793.63999999999</v>
      </c>
      <c r="F3630" s="213" t="inlineStr">
        <is>
          <t>SERVIÇO CARTORIO</t>
        </is>
      </c>
      <c r="G3630" s="172">
        <f>YEAR(A3630)</f>
        <v/>
      </c>
      <c r="H3630" s="214">
        <f>MONTH(A3630)</f>
        <v/>
      </c>
      <c r="I3630" s="179">
        <f>INDEX(mês[],Consolidado!H3630,2)</f>
        <v/>
      </c>
      <c r="J3630" s="179" t="inlineStr">
        <is>
          <t>ITAU</t>
        </is>
      </c>
      <c r="K3630" s="179" t="inlineStr">
        <is>
          <t>A IDEAL</t>
        </is>
      </c>
    </row>
    <row r="3631" hidden="1" s="180">
      <c r="A3631" s="17" t="n">
        <v>45789</v>
      </c>
      <c r="B3631" s="179" t="inlineStr">
        <is>
          <t>MATERIAL MANUTENÇÃO SERENA 21 TORRES-TINTAS E SOLVENTES (100,00%);</t>
        </is>
      </c>
      <c r="C3631" s="8" t="n"/>
      <c r="D3631" s="8" t="n">
        <v>5494.17</v>
      </c>
      <c r="E3631" s="8" t="n">
        <v>43299.46999999999</v>
      </c>
      <c r="F3631" s="213" t="inlineStr">
        <is>
          <t>TINTAS E SOLVENTES</t>
        </is>
      </c>
      <c r="G3631" s="172">
        <f>YEAR(A3631)</f>
        <v/>
      </c>
      <c r="H3631" s="214">
        <f>MONTH(A3631)</f>
        <v/>
      </c>
      <c r="I3631" s="179">
        <f>INDEX(mês[],Consolidado!H3631,2)</f>
        <v/>
      </c>
      <c r="J3631" s="179" t="inlineStr">
        <is>
          <t>ITAU</t>
        </is>
      </c>
      <c r="K3631" s="179" t="inlineStr">
        <is>
          <t>A IDEAL</t>
        </is>
      </c>
    </row>
    <row r="3632" hidden="1" s="180">
      <c r="A3632" s="17" t="n">
        <v>45789</v>
      </c>
      <c r="B3632" s="179" t="inlineStr">
        <is>
          <t>MATERIAL PARA REALIZAÇÃO PARADA GABRIELLE-TINTAS E SOLVENTES (100,00%);</t>
        </is>
      </c>
      <c r="C3632" s="8" t="n"/>
      <c r="D3632" s="8" t="n">
        <v>8699.84</v>
      </c>
      <c r="E3632" s="8" t="n">
        <v>34599.62999999999</v>
      </c>
      <c r="F3632" s="213" t="inlineStr">
        <is>
          <t>TINTAS E SOLVENTES</t>
        </is>
      </c>
      <c r="G3632" s="172">
        <f>YEAR(A3632)</f>
        <v/>
      </c>
      <c r="H3632" s="214">
        <f>MONTH(A3632)</f>
        <v/>
      </c>
      <c r="I3632" s="179">
        <f>INDEX(mês[],Consolidado!H3632,2)</f>
        <v/>
      </c>
      <c r="J3632" s="179" t="inlineStr">
        <is>
          <t>ITAU</t>
        </is>
      </c>
      <c r="K3632" s="179" t="inlineStr">
        <is>
          <t>A IDEAL</t>
        </is>
      </c>
    </row>
    <row r="3633" hidden="1" s="180">
      <c r="A3633" s="17" t="n">
        <v>45789</v>
      </c>
      <c r="B3633" s="179" t="inlineStr">
        <is>
          <t>TINTAS E SOLVENTES-TINTAS E SOLVENTES (100,00%);</t>
        </is>
      </c>
      <c r="C3633" s="8" t="n"/>
      <c r="D3633" s="8" t="n">
        <v>10507.53</v>
      </c>
      <c r="E3633" s="8" t="n">
        <v>24092.09999999999</v>
      </c>
      <c r="F3633" s="213" t="inlineStr">
        <is>
          <t>TINTAS E SOLVENTES</t>
        </is>
      </c>
      <c r="G3633" s="172">
        <f>YEAR(A3633)</f>
        <v/>
      </c>
      <c r="H3633" s="214">
        <f>MONTH(A3633)</f>
        <v/>
      </c>
      <c r="I3633" s="179">
        <f>INDEX(mês[],Consolidado!H3633,2)</f>
        <v/>
      </c>
      <c r="J3633" s="179" t="inlineStr">
        <is>
          <t>ITAU</t>
        </is>
      </c>
      <c r="K3633" s="179" t="inlineStr">
        <is>
          <t>A IDEAL</t>
        </is>
      </c>
    </row>
    <row r="3634" hidden="1" s="180">
      <c r="A3634" s="17" t="n">
        <v>45789</v>
      </c>
      <c r="B3634" s="179" t="inlineStr">
        <is>
          <t>BAIXA DE 04 PROTESTOS-SERVIÇO CARTORIO (100,00%);</t>
        </is>
      </c>
      <c r="C3634" s="8" t="n"/>
      <c r="D3634" s="8" t="n">
        <v>90.34</v>
      </c>
      <c r="E3634" s="8" t="n">
        <v>24001.75999999999</v>
      </c>
      <c r="F3634" s="213" t="inlineStr">
        <is>
          <t>SERVIÇO CARTORIO</t>
        </is>
      </c>
      <c r="G3634" s="172">
        <f>YEAR(A3634)</f>
        <v/>
      </c>
      <c r="H3634" s="214">
        <f>MONTH(A3634)</f>
        <v/>
      </c>
      <c r="I3634" s="179">
        <f>INDEX(mês[],Consolidado!H3634,2)</f>
        <v/>
      </c>
      <c r="J3634" s="179" t="inlineStr">
        <is>
          <t>ITAU</t>
        </is>
      </c>
      <c r="K3634" s="179" t="inlineStr">
        <is>
          <t>A IDEAL</t>
        </is>
      </c>
    </row>
    <row r="3635" hidden="1" s="180">
      <c r="A3635" s="17" t="n">
        <v>45789</v>
      </c>
      <c r="B3635" s="179" t="inlineStr">
        <is>
          <t>PASSAGENS COLABORADORES-PASSAGENS COLABORADORES (100,00%);</t>
        </is>
      </c>
      <c r="C3635" s="8" t="n"/>
      <c r="D3635" s="8" t="n">
        <v>200</v>
      </c>
      <c r="E3635" s="8" t="n">
        <v>23801.75999999999</v>
      </c>
      <c r="F3635" s="213" t="inlineStr">
        <is>
          <t>PASSAGENS COLABORADORES</t>
        </is>
      </c>
      <c r="G3635" s="172">
        <f>YEAR(A3635)</f>
        <v/>
      </c>
      <c r="H3635" s="214">
        <f>MONTH(A3635)</f>
        <v/>
      </c>
      <c r="I3635" s="179">
        <f>INDEX(mês[],Consolidado!H3635,2)</f>
        <v/>
      </c>
      <c r="J3635" s="179" t="inlineStr">
        <is>
          <t>ITAU</t>
        </is>
      </c>
      <c r="K3635" s="179" t="inlineStr">
        <is>
          <t>A IDEAL</t>
        </is>
      </c>
    </row>
    <row r="3636" hidden="1" s="180">
      <c r="A3636" s="17" t="n">
        <v>45789</v>
      </c>
      <c r="B3636" s="179" t="inlineStr">
        <is>
          <t>PASSAGENS COLABORADORES REF.-PASSAGENS COLABORADORES (100,00%);</t>
        </is>
      </c>
      <c r="C3636" s="8" t="n"/>
      <c r="D3636" s="8" t="n">
        <v>12195.68</v>
      </c>
      <c r="E3636" s="8" t="n">
        <v>11606.07999999999</v>
      </c>
      <c r="F3636" s="213" t="inlineStr">
        <is>
          <t>PASSAGENS COLABORADORES</t>
        </is>
      </c>
      <c r="G3636" s="172">
        <f>YEAR(A3636)</f>
        <v/>
      </c>
      <c r="H3636" s="214">
        <f>MONTH(A3636)</f>
        <v/>
      </c>
      <c r="I3636" s="179">
        <f>INDEX(mês[],Consolidado!H3636,2)</f>
        <v/>
      </c>
      <c r="J3636" s="179" t="inlineStr">
        <is>
          <t>ITAU</t>
        </is>
      </c>
      <c r="K3636" s="179" t="inlineStr">
        <is>
          <t>A IDEAL</t>
        </is>
      </c>
    </row>
    <row r="3637" hidden="1" s="180">
      <c r="A3637" s="17" t="n">
        <v>45789</v>
      </c>
      <c r="B3637" s="179" t="inlineStr">
        <is>
          <t>BONIFICAÇÃO NF 2423-BONIFICAÇOES (100,00%);</t>
        </is>
      </c>
      <c r="C3637" s="8" t="n"/>
      <c r="D3637" s="8" t="n">
        <v>4000</v>
      </c>
      <c r="E3637" s="8" t="n">
        <v>7606.079999999991</v>
      </c>
      <c r="F3637" s="213" t="inlineStr">
        <is>
          <t>BONIFICAÇOES</t>
        </is>
      </c>
      <c r="G3637" s="172">
        <f>YEAR(A3637)</f>
        <v/>
      </c>
      <c r="H3637" s="214">
        <f>MONTH(A3637)</f>
        <v/>
      </c>
      <c r="I3637" s="179">
        <f>INDEX(mês[],Consolidado!H3637,2)</f>
        <v/>
      </c>
      <c r="J3637" s="179" t="inlineStr">
        <is>
          <t>ITAU</t>
        </is>
      </c>
      <c r="K3637" s="179" t="inlineStr">
        <is>
          <t>A IDEAL</t>
        </is>
      </c>
    </row>
    <row r="3638" hidden="1" s="180">
      <c r="A3638" s="17" t="n">
        <v>45789</v>
      </c>
      <c r="B3638" s="179" t="inlineStr">
        <is>
          <t>PASSAGENS COLABORADORES-PASSAGENS COLABORADORES (100,00%);</t>
        </is>
      </c>
      <c r="C3638" s="8" t="n"/>
      <c r="D3638" s="8" t="n">
        <v>200</v>
      </c>
      <c r="E3638" s="8" t="n">
        <v>7406.079999999991</v>
      </c>
      <c r="F3638" s="213" t="inlineStr">
        <is>
          <t>PASSAGENS COLABORADORES</t>
        </is>
      </c>
      <c r="G3638" s="172">
        <f>YEAR(A3638)</f>
        <v/>
      </c>
      <c r="H3638" s="214">
        <f>MONTH(A3638)</f>
        <v/>
      </c>
      <c r="I3638" s="179">
        <f>INDEX(mês[],Consolidado!H3638,2)</f>
        <v/>
      </c>
      <c r="J3638" s="179" t="inlineStr">
        <is>
          <t>ITAU</t>
        </is>
      </c>
      <c r="K3638" s="179" t="inlineStr">
        <is>
          <t>A IDEAL</t>
        </is>
      </c>
    </row>
    <row r="3639" hidden="1" s="180">
      <c r="A3639" s="17" t="n">
        <v>45789</v>
      </c>
      <c r="B3639" s="179" t="inlineStr">
        <is>
          <t>TINTAS E SOLVENTES-TINTAS E SOLVENTES (100,00%);</t>
        </is>
      </c>
      <c r="C3639" s="8" t="n"/>
      <c r="D3639" s="8" t="n">
        <v>7898.76</v>
      </c>
      <c r="E3639" s="8" t="n">
        <v>-492.6800000000094</v>
      </c>
      <c r="F3639" s="213" t="inlineStr">
        <is>
          <t>TINTAS E SOLVENTES</t>
        </is>
      </c>
      <c r="G3639" s="172">
        <f>YEAR(A3639)</f>
        <v/>
      </c>
      <c r="H3639" s="214">
        <f>MONTH(A3639)</f>
        <v/>
      </c>
      <c r="I3639" s="179">
        <f>INDEX(mês[],Consolidado!H3639,2)</f>
        <v/>
      </c>
      <c r="J3639" s="179" t="inlineStr">
        <is>
          <t>ITAU</t>
        </is>
      </c>
      <c r="K3639" s="179" t="inlineStr">
        <is>
          <t>A IDEAL</t>
        </is>
      </c>
    </row>
    <row r="3640" hidden="1" s="180">
      <c r="A3640" s="17" t="n">
        <v>45789</v>
      </c>
      <c r="B3640" s="179" t="inlineStr">
        <is>
          <t>TINTAS E SOLVENTES-TINTAS E SOLVENTES (100,00%);</t>
        </is>
      </c>
      <c r="C3640" s="8" t="n"/>
      <c r="D3640" s="8" t="n">
        <v>5273.76</v>
      </c>
      <c r="E3640" s="8" t="n">
        <v>-5766.44000000001</v>
      </c>
      <c r="F3640" s="213" t="inlineStr">
        <is>
          <t>TINTAS E SOLVENTES</t>
        </is>
      </c>
      <c r="G3640" s="172">
        <f>YEAR(A3640)</f>
        <v/>
      </c>
      <c r="H3640" s="214">
        <f>MONTH(A3640)</f>
        <v/>
      </c>
      <c r="I3640" s="179">
        <f>INDEX(mês[],Consolidado!H3640,2)</f>
        <v/>
      </c>
      <c r="J3640" s="179" t="inlineStr">
        <is>
          <t>ITAU</t>
        </is>
      </c>
      <c r="K3640" s="179" t="inlineStr">
        <is>
          <t>A IDEAL</t>
        </is>
      </c>
    </row>
    <row r="3641" hidden="1" s="180">
      <c r="A3641" s="17" t="n">
        <v>45789</v>
      </c>
      <c r="B3641" s="179" t="inlineStr">
        <is>
          <t>TRANSFERÊNCIA ENTRE BANCOS ITAÚ X SAFRA-Transferência entre Bancos (100,00%);</t>
        </is>
      </c>
      <c r="C3641" s="8" t="n"/>
      <c r="D3641" s="8" t="n">
        <v>5887.77</v>
      </c>
      <c r="E3641" s="8" t="n">
        <v>-11654.21000000001</v>
      </c>
      <c r="F3641" s="213" t="inlineStr">
        <is>
          <t>Transferência Emitida</t>
        </is>
      </c>
      <c r="G3641" s="172">
        <f>YEAR(A3641)</f>
        <v/>
      </c>
      <c r="H3641" s="214">
        <f>MONTH(A3641)</f>
        <v/>
      </c>
      <c r="I3641" s="179">
        <f>INDEX(mês[],Consolidado!H3641,2)</f>
        <v/>
      </c>
      <c r="J3641" s="179" t="inlineStr">
        <is>
          <t>ITAU</t>
        </is>
      </c>
      <c r="K3641" s="179" t="inlineStr">
        <is>
          <t>A IDEAL</t>
        </is>
      </c>
    </row>
    <row r="3642" hidden="1" s="180">
      <c r="A3642" s="17" t="n">
        <v>45789</v>
      </c>
      <c r="B3642" s="179" t="inlineStr">
        <is>
          <t>TRANSFERÊNCIA ENTRE BANCOS ITAÚ ANDAIMES X ITAÚ-Transferência entre Bancos (100,00%);</t>
        </is>
      </c>
      <c r="C3642" s="8" t="n">
        <v>70000</v>
      </c>
      <c r="E3642" s="8" t="n">
        <v>58345.78999999999</v>
      </c>
      <c r="F3642" s="213" t="inlineStr">
        <is>
          <t>Transferência Recebida</t>
        </is>
      </c>
      <c r="G3642" s="172">
        <f>YEAR(A3642)</f>
        <v/>
      </c>
      <c r="H3642" s="214">
        <f>MONTH(A3642)</f>
        <v/>
      </c>
      <c r="I3642" s="179">
        <f>INDEX(mês[],Consolidado!H3642,2)</f>
        <v/>
      </c>
      <c r="J3642" s="179" t="inlineStr">
        <is>
          <t>ITAU</t>
        </is>
      </c>
      <c r="K3642" s="179" t="inlineStr">
        <is>
          <t>A IDEAL</t>
        </is>
      </c>
    </row>
    <row r="3643" hidden="1" s="180">
      <c r="A3643" s="17" t="n">
        <v>45789</v>
      </c>
      <c r="B3643" s="179" t="inlineStr">
        <is>
          <t>INTERNET ADM-INTERNET / TELEFONE ADM  (100,00%);</t>
        </is>
      </c>
      <c r="C3643" s="8" t="n"/>
      <c r="D3643" s="8" t="n">
        <v>143.9</v>
      </c>
      <c r="E3643" s="8" t="n">
        <v>58201.88999999999</v>
      </c>
      <c r="F3643" s="213" t="inlineStr">
        <is>
          <t xml:space="preserve">INTERNET / TELEFONE ADM </t>
        </is>
      </c>
      <c r="G3643" s="172">
        <f>YEAR(A3643)</f>
        <v/>
      </c>
      <c r="H3643" s="214">
        <f>MONTH(A3643)</f>
        <v/>
      </c>
      <c r="I3643" s="179">
        <f>INDEX(mês[],Consolidado!H3643,2)</f>
        <v/>
      </c>
      <c r="J3643" s="179" t="inlineStr">
        <is>
          <t>ITAU</t>
        </is>
      </c>
      <c r="K3643" s="179" t="inlineStr">
        <is>
          <t>A IDEAL</t>
        </is>
      </c>
    </row>
    <row r="3644" hidden="1" s="180">
      <c r="A3644" s="17" t="n">
        <v>45789</v>
      </c>
      <c r="B3644" s="179" t="inlineStr">
        <is>
          <t>ALIMENTAÇÃO ADM-ALIMENTAÇÃO ADM (100,00%);</t>
        </is>
      </c>
      <c r="C3644" s="8" t="n"/>
      <c r="D3644" s="8" t="n">
        <v>96</v>
      </c>
      <c r="E3644" s="8" t="n">
        <v>58105.88999999999</v>
      </c>
      <c r="F3644" s="213" t="inlineStr">
        <is>
          <t>ALIMENTAÇÃO ADM</t>
        </is>
      </c>
      <c r="G3644" s="172">
        <f>YEAR(A3644)</f>
        <v/>
      </c>
      <c r="H3644" s="214">
        <f>MONTH(A3644)</f>
        <v/>
      </c>
      <c r="I3644" s="179">
        <f>INDEX(mês[],Consolidado!H3644,2)</f>
        <v/>
      </c>
      <c r="J3644" s="179" t="inlineStr">
        <is>
          <t>ITAU</t>
        </is>
      </c>
      <c r="K3644" s="179" t="inlineStr">
        <is>
          <t>A IDEAL</t>
        </is>
      </c>
    </row>
    <row r="3645" hidden="1" s="180">
      <c r="A3645" s="17" t="n">
        <v>45790</v>
      </c>
      <c r="B3645" s="179" t="inlineStr">
        <is>
          <t>R. DAS ANGÉLICAS S/N REF.  04/25-AGUA ADM (100,00%);</t>
        </is>
      </c>
      <c r="C3645" s="8" t="n"/>
      <c r="D3645" s="8" t="n">
        <v>228.33</v>
      </c>
      <c r="E3645" s="8" t="n">
        <v>57877.55999999999</v>
      </c>
      <c r="F3645" s="213" t="inlineStr">
        <is>
          <t>AGUA ADM</t>
        </is>
      </c>
      <c r="G3645" s="172">
        <f>YEAR(A3645)</f>
        <v/>
      </c>
      <c r="H3645" s="214">
        <f>MONTH(A3645)</f>
        <v/>
      </c>
      <c r="I3645" s="179">
        <f>INDEX(mês[],Consolidado!H3645,2)</f>
        <v/>
      </c>
      <c r="J3645" s="179" t="inlineStr">
        <is>
          <t>ITAU</t>
        </is>
      </c>
      <c r="K3645" s="179" t="inlineStr">
        <is>
          <t>A IDEAL</t>
        </is>
      </c>
    </row>
    <row r="3646" hidden="1" s="180">
      <c r="A3646" s="17" t="n">
        <v>45790</v>
      </c>
      <c r="B3646" s="179" t="inlineStr">
        <is>
          <t>R. JACY GUIMARAES 12 CS REF. 04/2025-ENERGIA ALOJAMENTO (100,00%);</t>
        </is>
      </c>
      <c r="C3646" s="8" t="n"/>
      <c r="D3646" s="8" t="n">
        <v>134.56</v>
      </c>
      <c r="E3646" s="8" t="n">
        <v>57742.99999999999</v>
      </c>
      <c r="F3646" s="213" t="inlineStr">
        <is>
          <t>ENERGIA ALOJAMENTO</t>
        </is>
      </c>
      <c r="G3646" s="172">
        <f>YEAR(A3646)</f>
        <v/>
      </c>
      <c r="H3646" s="214">
        <f>MONTH(A3646)</f>
        <v/>
      </c>
      <c r="I3646" s="179">
        <f>INDEX(mês[],Consolidado!H3646,2)</f>
        <v/>
      </c>
      <c r="J3646" s="179" t="inlineStr">
        <is>
          <t>ITAU</t>
        </is>
      </c>
      <c r="K3646" s="179" t="inlineStr">
        <is>
          <t>A IDEAL</t>
        </is>
      </c>
    </row>
    <row r="3647" hidden="1" s="180">
      <c r="A3647" s="17" t="n">
        <v>45790</v>
      </c>
      <c r="B3647" s="179" t="inlineStr">
        <is>
          <t>R. JACY GUIMARÃES, 12 REF. 04/2025-AGUA ALOJAMENTO (100,00%);</t>
        </is>
      </c>
      <c r="C3647" s="8" t="n"/>
      <c r="D3647" s="8" t="n">
        <v>84.34999999999999</v>
      </c>
      <c r="E3647" s="8" t="n">
        <v>57658.64999999999</v>
      </c>
      <c r="F3647" s="213" t="inlineStr">
        <is>
          <t>AGUA ALOJAMENTO</t>
        </is>
      </c>
      <c r="G3647" s="172">
        <f>YEAR(A3647)</f>
        <v/>
      </c>
      <c r="H3647" s="214">
        <f>MONTH(A3647)</f>
        <v/>
      </c>
      <c r="I3647" s="179">
        <f>INDEX(mês[],Consolidado!H3647,2)</f>
        <v/>
      </c>
      <c r="J3647" s="179" t="inlineStr">
        <is>
          <t>ITAU</t>
        </is>
      </c>
      <c r="K3647" s="179" t="inlineStr">
        <is>
          <t>A IDEAL</t>
        </is>
      </c>
    </row>
    <row r="3648" hidden="1" s="180">
      <c r="A3648" s="17" t="n">
        <v>45790</v>
      </c>
      <c r="B3648" s="179" t="inlineStr">
        <is>
          <t>R. ALFEU MARRA Nº 65 CASA 02 CENTRO REF. 04/2025-AGUA ALOJAMENTO (100,00%);</t>
        </is>
      </c>
      <c r="C3648" s="8" t="n"/>
      <c r="D3648" s="8" t="n">
        <v>269.55</v>
      </c>
      <c r="E3648" s="8" t="n">
        <v>57389.09999999999</v>
      </c>
      <c r="F3648" s="213" t="inlineStr">
        <is>
          <t>AGUA ALOJAMENTO</t>
        </is>
      </c>
      <c r="G3648" s="172">
        <f>YEAR(A3648)</f>
        <v/>
      </c>
      <c r="H3648" s="214">
        <f>MONTH(A3648)</f>
        <v/>
      </c>
      <c r="I3648" s="179">
        <f>INDEX(mês[],Consolidado!H3648,2)</f>
        <v/>
      </c>
      <c r="J3648" s="179" t="inlineStr">
        <is>
          <t>ITAU</t>
        </is>
      </c>
      <c r="K3648" s="179" t="inlineStr">
        <is>
          <t>A IDEAL</t>
        </is>
      </c>
    </row>
    <row r="3649" hidden="1" s="180">
      <c r="A3649" s="17" t="n">
        <v>45790</v>
      </c>
      <c r="B3649" s="179" t="inlineStr">
        <is>
          <t>LOCAÇÃO VEÍCULO-LOCAÇAO VEICULOS  (100,00%);</t>
        </is>
      </c>
      <c r="C3649" s="8" t="n"/>
      <c r="D3649" s="8" t="n">
        <v>3025.46</v>
      </c>
      <c r="E3649" s="8" t="n">
        <v>54363.63999999999</v>
      </c>
      <c r="F3649" s="213" t="inlineStr">
        <is>
          <t xml:space="preserve">LOCAÇAO VEICULOS </t>
        </is>
      </c>
      <c r="G3649" s="172">
        <f>YEAR(A3649)</f>
        <v/>
      </c>
      <c r="H3649" s="214">
        <f>MONTH(A3649)</f>
        <v/>
      </c>
      <c r="I3649" s="179">
        <f>INDEX(mês[],Consolidado!H3649,2)</f>
        <v/>
      </c>
      <c r="J3649" s="179" t="inlineStr">
        <is>
          <t>ITAU</t>
        </is>
      </c>
      <c r="K3649" s="179" t="inlineStr">
        <is>
          <t>A IDEAL</t>
        </is>
      </c>
    </row>
    <row r="3650" hidden="1" s="180">
      <c r="A3650" s="17" t="n">
        <v>45790</v>
      </c>
      <c r="B3650" s="179" t="inlineStr">
        <is>
          <t>R. SANTO ANTONIO QD 04 LT 07 REF. 04/2025-ENERGIA ALOJAMENTO (100,00%);</t>
        </is>
      </c>
      <c r="C3650" s="8" t="n"/>
      <c r="D3650" s="8" t="n">
        <v>530.08</v>
      </c>
      <c r="E3650" s="8" t="n">
        <v>53833.55999999999</v>
      </c>
      <c r="F3650" s="213" t="inlineStr">
        <is>
          <t>ENERGIA ALOJAMENTO</t>
        </is>
      </c>
      <c r="G3650" s="172">
        <f>YEAR(A3650)</f>
        <v/>
      </c>
      <c r="H3650" s="214">
        <f>MONTH(A3650)</f>
        <v/>
      </c>
      <c r="I3650" s="179">
        <f>INDEX(mês[],Consolidado!H3650,2)</f>
        <v/>
      </c>
      <c r="J3650" s="179" t="inlineStr">
        <is>
          <t>ITAU</t>
        </is>
      </c>
      <c r="K3650" s="179" t="inlineStr">
        <is>
          <t>A IDEAL</t>
        </is>
      </c>
    </row>
    <row r="3651" hidden="1" s="180">
      <c r="A3651" s="17" t="n">
        <v>45790</v>
      </c>
      <c r="B3651" s="179" t="inlineStr">
        <is>
          <t>SANEAMENTO RUA . 2, 44 JK CATALÃO  MES 04/2025-AGUA ALOJAMENTO (100,00%);</t>
        </is>
      </c>
      <c r="C3651" s="8" t="n"/>
      <c r="D3651" s="8" t="n">
        <v>172.82</v>
      </c>
      <c r="E3651" s="8" t="n">
        <v>53660.73999999999</v>
      </c>
      <c r="F3651" s="213" t="inlineStr">
        <is>
          <t>AGUA ALOJAMENTO</t>
        </is>
      </c>
      <c r="G3651" s="172">
        <f>YEAR(A3651)</f>
        <v/>
      </c>
      <c r="H3651" s="214">
        <f>MONTH(A3651)</f>
        <v/>
      </c>
      <c r="I3651" s="179">
        <f>INDEX(mês[],Consolidado!H3651,2)</f>
        <v/>
      </c>
      <c r="J3651" s="179" t="inlineStr">
        <is>
          <t>ITAU</t>
        </is>
      </c>
      <c r="K3651" s="179" t="inlineStr">
        <is>
          <t>A IDEAL</t>
        </is>
      </c>
    </row>
    <row r="3652" hidden="1" s="180">
      <c r="A3652" s="17" t="n">
        <v>45790</v>
      </c>
      <c r="B3652" s="179" t="inlineStr">
        <is>
          <t>RUA . 2, 44 JK CATALÃO  MES 04/2025-ENERGIA ALOJAMENTO (100,00%);</t>
        </is>
      </c>
      <c r="C3652" s="8" t="n"/>
      <c r="D3652" s="8" t="n">
        <v>159.5</v>
      </c>
      <c r="E3652" s="8" t="n">
        <v>53501.23999999999</v>
      </c>
      <c r="F3652" s="213" t="inlineStr">
        <is>
          <t>ENERGIA ALOJAMENTO</t>
        </is>
      </c>
      <c r="G3652" s="172">
        <f>YEAR(A3652)</f>
        <v/>
      </c>
      <c r="H3652" s="214">
        <f>MONTH(A3652)</f>
        <v/>
      </c>
      <c r="I3652" s="179">
        <f>INDEX(mês[],Consolidado!H3652,2)</f>
        <v/>
      </c>
      <c r="J3652" s="179" t="inlineStr">
        <is>
          <t>ITAU</t>
        </is>
      </c>
      <c r="K3652" s="179" t="inlineStr">
        <is>
          <t>A IDEAL</t>
        </is>
      </c>
    </row>
    <row r="3653" hidden="1" s="180">
      <c r="A3653" s="17" t="n">
        <v>45790</v>
      </c>
      <c r="B3653" s="179" t="inlineStr">
        <is>
          <t>RUA 402 Nº 916 CASA 02 BAIRRO PORTAL NORTE REF. 04/2025-ENERGIA ALOJAMENTO (100,00%);</t>
        </is>
      </c>
      <c r="C3653" s="8" t="n"/>
      <c r="D3653" s="8" t="n">
        <v>188.71</v>
      </c>
      <c r="E3653" s="8" t="n">
        <v>53312.52999999999</v>
      </c>
      <c r="F3653" s="213" t="inlineStr">
        <is>
          <t>ENERGIA ALOJAMENTO</t>
        </is>
      </c>
      <c r="G3653" s="172">
        <f>YEAR(A3653)</f>
        <v/>
      </c>
      <c r="H3653" s="214">
        <f>MONTH(A3653)</f>
        <v/>
      </c>
      <c r="I3653" s="179">
        <f>INDEX(mês[],Consolidado!H3653,2)</f>
        <v/>
      </c>
      <c r="J3653" s="179" t="inlineStr">
        <is>
          <t>ITAU</t>
        </is>
      </c>
      <c r="K3653" s="179" t="inlineStr">
        <is>
          <t>A IDEAL</t>
        </is>
      </c>
    </row>
    <row r="3654" hidden="1" s="180">
      <c r="A3654" s="17" t="n">
        <v>45790</v>
      </c>
      <c r="B3654" s="179" t="inlineStr">
        <is>
          <t>R. 402 Nº 916 QD 64 LT 08 REF. 04/2025-AGUA ALOJAMENTO (100,00%);</t>
        </is>
      </c>
      <c r="C3654" s="8" t="n"/>
      <c r="D3654" s="8" t="n">
        <v>182.84</v>
      </c>
      <c r="E3654" s="8" t="n">
        <v>53129.69</v>
      </c>
      <c r="F3654" s="213" t="inlineStr">
        <is>
          <t>AGUA ALOJAMENTO</t>
        </is>
      </c>
      <c r="G3654" s="172">
        <f>YEAR(A3654)</f>
        <v/>
      </c>
      <c r="H3654" s="214">
        <f>MONTH(A3654)</f>
        <v/>
      </c>
      <c r="I3654" s="179">
        <f>INDEX(mês[],Consolidado!H3654,2)</f>
        <v/>
      </c>
      <c r="J3654" s="179" t="inlineStr">
        <is>
          <t>ITAU</t>
        </is>
      </c>
      <c r="K3654" s="179" t="inlineStr">
        <is>
          <t>A IDEAL</t>
        </is>
      </c>
    </row>
    <row r="3655" hidden="1" s="180">
      <c r="A3655" s="17" t="n">
        <v>45790</v>
      </c>
      <c r="B3655" s="179" t="inlineStr">
        <is>
          <t>RUA 413, 315 CASA 01 PONTAL NORTE REF. 04/2025-AGUA ALOJAMENTO (100,00%);</t>
        </is>
      </c>
      <c r="C3655" s="8" t="n"/>
      <c r="D3655" s="8" t="n">
        <v>225.21</v>
      </c>
      <c r="E3655" s="8" t="n">
        <v>52904.48</v>
      </c>
      <c r="F3655" s="213" t="inlineStr">
        <is>
          <t>AGUA ALOJAMENTO</t>
        </is>
      </c>
      <c r="G3655" s="172">
        <f>YEAR(A3655)</f>
        <v/>
      </c>
      <c r="H3655" s="214">
        <f>MONTH(A3655)</f>
        <v/>
      </c>
      <c r="I3655" s="179">
        <f>INDEX(mês[],Consolidado!H3655,2)</f>
        <v/>
      </c>
      <c r="J3655" s="179" t="inlineStr">
        <is>
          <t>ITAU</t>
        </is>
      </c>
      <c r="K3655" s="179" t="inlineStr">
        <is>
          <t>A IDEAL</t>
        </is>
      </c>
    </row>
    <row r="3656" hidden="1" s="180">
      <c r="A3656" s="17" t="n">
        <v>45790</v>
      </c>
      <c r="B3656" s="179" t="inlineStr">
        <is>
          <t>RUA 419 Nº 85 QD 27 LT 11 PONTAL NORTE REF. 04/25-AGUA ALOJAMENTO (100,00%);</t>
        </is>
      </c>
      <c r="C3656" s="8" t="n"/>
      <c r="D3656" s="8" t="n">
        <v>181.48</v>
      </c>
      <c r="E3656" s="8" t="n">
        <v>52722.99999999999</v>
      </c>
      <c r="F3656" s="213" t="inlineStr">
        <is>
          <t>AGUA ALOJAMENTO</t>
        </is>
      </c>
      <c r="G3656" s="172">
        <f>YEAR(A3656)</f>
        <v/>
      </c>
      <c r="H3656" s="214">
        <f>MONTH(A3656)</f>
        <v/>
      </c>
      <c r="I3656" s="179">
        <f>INDEX(mês[],Consolidado!H3656,2)</f>
        <v/>
      </c>
      <c r="J3656" s="179" t="inlineStr">
        <is>
          <t>ITAU</t>
        </is>
      </c>
      <c r="K3656" s="179" t="inlineStr">
        <is>
          <t>A IDEAL</t>
        </is>
      </c>
    </row>
    <row r="3657" hidden="1" s="180">
      <c r="A3657" s="17" t="n">
        <v>45790</v>
      </c>
      <c r="B3657" s="179" t="inlineStr">
        <is>
          <t>R. ALFEU MARRA Nº 65 CASA 02 REF. 04/2025-ENERGIA ALOJAMENTO (100,00%);</t>
        </is>
      </c>
      <c r="C3657" s="8" t="n"/>
      <c r="D3657" s="8" t="n">
        <v>288.55</v>
      </c>
      <c r="E3657" s="8" t="n">
        <v>52434.44999999999</v>
      </c>
      <c r="F3657" s="213" t="inlineStr">
        <is>
          <t>ENERGIA ALOJAMENTO</t>
        </is>
      </c>
      <c r="G3657" s="172">
        <f>YEAR(A3657)</f>
        <v/>
      </c>
      <c r="H3657" s="214">
        <f>MONTH(A3657)</f>
        <v/>
      </c>
      <c r="I3657" s="179">
        <f>INDEX(mês[],Consolidado!H3657,2)</f>
        <v/>
      </c>
      <c r="J3657" s="179" t="inlineStr">
        <is>
          <t>ITAU</t>
        </is>
      </c>
      <c r="K3657" s="179" t="inlineStr">
        <is>
          <t>A IDEAL</t>
        </is>
      </c>
    </row>
    <row r="3658" hidden="1" s="180">
      <c r="A3658" s="17" t="n">
        <v>45790</v>
      </c>
      <c r="B3658" s="179" t="inlineStr">
        <is>
          <t>RUA DAS ANGELICAS Nº 309 REF. 04/2025-ENERGIA ALOJAMENTO (100,00%);</t>
        </is>
      </c>
      <c r="C3658" s="8" t="n"/>
      <c r="D3658" s="8" t="n">
        <v>1077.55</v>
      </c>
      <c r="E3658" s="8" t="n">
        <v>51356.89999999999</v>
      </c>
      <c r="F3658" s="213" t="inlineStr">
        <is>
          <t>ENERGIA ALOJAMENTO</t>
        </is>
      </c>
      <c r="G3658" s="172">
        <f>YEAR(A3658)</f>
        <v/>
      </c>
      <c r="H3658" s="214">
        <f>MONTH(A3658)</f>
        <v/>
      </c>
      <c r="I3658" s="179">
        <f>INDEX(mês[],Consolidado!H3658,2)</f>
        <v/>
      </c>
      <c r="J3658" s="179" t="inlineStr">
        <is>
          <t>ITAU</t>
        </is>
      </c>
      <c r="K3658" s="179" t="inlineStr">
        <is>
          <t>A IDEAL</t>
        </is>
      </c>
    </row>
    <row r="3659" hidden="1" s="180">
      <c r="A3659" s="17" t="n">
        <v>45790</v>
      </c>
      <c r="B3659" s="179" t="inlineStr">
        <is>
          <t>RUA 413, Nº 315 BAIRRO PONTAL NORTE REF. 04/2025-ENERGIA ALOJAMENTO (100,00%);</t>
        </is>
      </c>
      <c r="C3659" s="8" t="n"/>
      <c r="D3659" s="8" t="n">
        <v>207.8</v>
      </c>
      <c r="E3659" s="8" t="n">
        <v>51149.09999999998</v>
      </c>
      <c r="F3659" s="213" t="inlineStr">
        <is>
          <t>ENERGIA ALOJAMENTO</t>
        </is>
      </c>
      <c r="G3659" s="172">
        <f>YEAR(A3659)</f>
        <v/>
      </c>
      <c r="H3659" s="214">
        <f>MONTH(A3659)</f>
        <v/>
      </c>
      <c r="I3659" s="179">
        <f>INDEX(mês[],Consolidado!H3659,2)</f>
        <v/>
      </c>
      <c r="J3659" s="179" t="inlineStr">
        <is>
          <t>ITAU</t>
        </is>
      </c>
      <c r="K3659" s="179" t="inlineStr">
        <is>
          <t>A IDEAL</t>
        </is>
      </c>
    </row>
    <row r="3660" hidden="1" s="180">
      <c r="A3660" s="17" t="n">
        <v>45790</v>
      </c>
      <c r="B3660" s="179" t="inlineStr">
        <is>
          <t>RUA 02, Nº 175 LOTEAMENTO JK REF. 04/2025-ENERGIA ALOJAMENTO (100,00%);</t>
        </is>
      </c>
      <c r="C3660" s="8" t="n"/>
      <c r="D3660" s="8" t="n">
        <v>182.09</v>
      </c>
      <c r="E3660" s="8" t="n">
        <v>50967.00999999999</v>
      </c>
      <c r="F3660" s="213" t="inlineStr">
        <is>
          <t>ENERGIA ALOJAMENTO</t>
        </is>
      </c>
      <c r="G3660" s="172">
        <f>YEAR(A3660)</f>
        <v/>
      </c>
      <c r="H3660" s="214">
        <f>MONTH(A3660)</f>
        <v/>
      </c>
      <c r="I3660" s="179">
        <f>INDEX(mês[],Consolidado!H3660,2)</f>
        <v/>
      </c>
      <c r="J3660" s="179" t="inlineStr">
        <is>
          <t>ITAU</t>
        </is>
      </c>
      <c r="K3660" s="179" t="inlineStr">
        <is>
          <t>A IDEAL</t>
        </is>
      </c>
    </row>
    <row r="3661" hidden="1" s="180">
      <c r="A3661" s="17" t="n">
        <v>45790</v>
      </c>
      <c r="B3661" s="179" t="inlineStr">
        <is>
          <t>AV. LENCOIS, 5 REF. 04/2025-ENERGIA ALOJAMENTO (100,00%);</t>
        </is>
      </c>
      <c r="C3661" s="8" t="n"/>
      <c r="D3661" s="8" t="n">
        <v>182.41</v>
      </c>
      <c r="E3661" s="8" t="n">
        <v>50784.59999999998</v>
      </c>
      <c r="F3661" s="213" t="inlineStr">
        <is>
          <t>ENERGIA ALOJAMENTO</t>
        </is>
      </c>
      <c r="G3661" s="172">
        <f>YEAR(A3661)</f>
        <v/>
      </c>
      <c r="H3661" s="214">
        <f>MONTH(A3661)</f>
        <v/>
      </c>
      <c r="I3661" s="179">
        <f>INDEX(mês[],Consolidado!H3661,2)</f>
        <v/>
      </c>
      <c r="J3661" s="179" t="inlineStr">
        <is>
          <t>ITAU</t>
        </is>
      </c>
      <c r="K3661" s="179" t="inlineStr">
        <is>
          <t>A IDEAL</t>
        </is>
      </c>
    </row>
    <row r="3662" hidden="1" s="180">
      <c r="A3662" s="17" t="n">
        <v>45790</v>
      </c>
      <c r="B3662" s="179" t="inlineStr">
        <is>
          <t>RUA 02, 175 QD C LT 09 JK CATALÃO REF. 04/2025-AGUA ALOJAMENTO (100,00%);</t>
        </is>
      </c>
      <c r="C3662" s="8" t="n"/>
      <c r="D3662" s="8" t="n">
        <v>185.68</v>
      </c>
      <c r="E3662" s="8" t="n">
        <v>50598.91999999998</v>
      </c>
      <c r="F3662" s="213" t="inlineStr">
        <is>
          <t>AGUA ALOJAMENTO</t>
        </is>
      </c>
      <c r="G3662" s="172">
        <f>YEAR(A3662)</f>
        <v/>
      </c>
      <c r="H3662" s="214">
        <f>MONTH(A3662)</f>
        <v/>
      </c>
      <c r="I3662" s="179">
        <f>INDEX(mês[],Consolidado!H3662,2)</f>
        <v/>
      </c>
      <c r="J3662" s="179" t="inlineStr">
        <is>
          <t>ITAU</t>
        </is>
      </c>
      <c r="K3662" s="179" t="inlineStr">
        <is>
          <t>A IDEAL</t>
        </is>
      </c>
    </row>
    <row r="3663" hidden="1" s="180">
      <c r="A3663" s="17" t="n">
        <v>45790</v>
      </c>
      <c r="B3663" s="179" t="inlineStr">
        <is>
          <t>RUA 419 Nº 85 QD 27 LT 11 PONTAL NORTE REF. 04/25-ENERGIA ALOJAMENTO (100,00%);</t>
        </is>
      </c>
      <c r="C3663" s="8" t="n"/>
      <c r="D3663" s="8" t="n">
        <v>203.06</v>
      </c>
      <c r="E3663" s="8" t="n">
        <v>50395.85999999999</v>
      </c>
      <c r="F3663" s="213" t="inlineStr">
        <is>
          <t>ENERGIA ALOJAMENTO</t>
        </is>
      </c>
      <c r="G3663" s="172">
        <f>YEAR(A3663)</f>
        <v/>
      </c>
      <c r="H3663" s="214">
        <f>MONTH(A3663)</f>
        <v/>
      </c>
      <c r="I3663" s="179">
        <f>INDEX(mês[],Consolidado!H3663,2)</f>
        <v/>
      </c>
      <c r="J3663" s="179" t="inlineStr">
        <is>
          <t>ITAU</t>
        </is>
      </c>
      <c r="K3663" s="179" t="inlineStr">
        <is>
          <t>A IDEAL</t>
        </is>
      </c>
    </row>
    <row r="3664" hidden="1" s="180">
      <c r="A3664" s="17" t="n">
        <v>45790</v>
      </c>
      <c r="B3664" s="179" t="inlineStr">
        <is>
          <t>R. DOS ANDRADAS 211 REF. 04/2025-ENERGIA ALOJAMENTO (100,00%);</t>
        </is>
      </c>
      <c r="C3664" s="8" t="n"/>
      <c r="D3664" s="8" t="n">
        <v>577.76</v>
      </c>
      <c r="E3664" s="8" t="n">
        <v>49818.09999999998</v>
      </c>
      <c r="F3664" s="213" t="inlineStr">
        <is>
          <t>ENERGIA ALOJAMENTO</t>
        </is>
      </c>
      <c r="G3664" s="172">
        <f>YEAR(A3664)</f>
        <v/>
      </c>
      <c r="H3664" s="214">
        <f>MONTH(A3664)</f>
        <v/>
      </c>
      <c r="I3664" s="179">
        <f>INDEX(mês[],Consolidado!H3664,2)</f>
        <v/>
      </c>
      <c r="J3664" s="179" t="inlineStr">
        <is>
          <t>ITAU</t>
        </is>
      </c>
      <c r="K3664" s="179" t="inlineStr">
        <is>
          <t>A IDEAL</t>
        </is>
      </c>
    </row>
    <row r="3665" hidden="1" s="180">
      <c r="A3665" s="17" t="n">
        <v>45790</v>
      </c>
      <c r="B3665" s="179" t="inlineStr">
        <is>
          <t>R. DOS ANDRADAS 211 REF. 05/2025-AGUA ALOJAMENTO (100,00%);</t>
        </is>
      </c>
      <c r="C3665" s="8" t="n"/>
      <c r="D3665" s="8" t="n">
        <v>525.14</v>
      </c>
      <c r="E3665" s="8" t="n">
        <v>49292.95999999998</v>
      </c>
      <c r="F3665" s="213" t="inlineStr">
        <is>
          <t>AGUA ALOJAMENTO</t>
        </is>
      </c>
      <c r="G3665" s="172">
        <f>YEAR(A3665)</f>
        <v/>
      </c>
      <c r="H3665" s="214">
        <f>MONTH(A3665)</f>
        <v/>
      </c>
      <c r="I3665" s="179">
        <f>INDEX(mês[],Consolidado!H3665,2)</f>
        <v/>
      </c>
      <c r="J3665" s="179" t="inlineStr">
        <is>
          <t>ITAU</t>
        </is>
      </c>
      <c r="K3665" s="179" t="inlineStr">
        <is>
          <t>A IDEAL</t>
        </is>
      </c>
    </row>
    <row r="3666" hidden="1" s="180">
      <c r="A3666" s="17" t="n">
        <v>45790</v>
      </c>
      <c r="B3666" s="179" t="inlineStr">
        <is>
          <t>GUIA PROCESSO PAULO GOMES FARIAS-GUIAS TRABALHISTAS E PROCESSO (100,00%);</t>
        </is>
      </c>
      <c r="C3666" s="8" t="n"/>
      <c r="D3666" s="8" t="n">
        <v>7246.62</v>
      </c>
      <c r="E3666" s="8" t="n">
        <v>42046.33999999998</v>
      </c>
      <c r="F3666" s="213" t="inlineStr">
        <is>
          <t>Processos Trabalhistas</t>
        </is>
      </c>
      <c r="G3666" s="172">
        <f>YEAR(A3666)</f>
        <v/>
      </c>
      <c r="H3666" s="214">
        <f>MONTH(A3666)</f>
        <v/>
      </c>
      <c r="I3666" s="179">
        <f>INDEX(mês[],Consolidado!H3666,2)</f>
        <v/>
      </c>
      <c r="J3666" s="179" t="inlineStr">
        <is>
          <t>ITAU</t>
        </is>
      </c>
      <c r="K3666" s="179" t="inlineStr">
        <is>
          <t>A IDEAL</t>
        </is>
      </c>
    </row>
    <row r="3667" hidden="1" s="180">
      <c r="A3667" s="17" t="n">
        <v>45790</v>
      </c>
      <c r="B3667" s="179" t="inlineStr">
        <is>
          <t>JK FARDAMENTOS 32.510.826/0001-97-UNIFORMES (100,00%);</t>
        </is>
      </c>
      <c r="C3667" s="8" t="n"/>
      <c r="D3667" s="8" t="n">
        <v>2300</v>
      </c>
      <c r="E3667" s="8" t="n">
        <v>39746.33999999998</v>
      </c>
      <c r="F3667" s="213" t="inlineStr">
        <is>
          <t>UNIFORMES</t>
        </is>
      </c>
      <c r="G3667" s="172">
        <f>YEAR(A3667)</f>
        <v/>
      </c>
      <c r="H3667" s="214">
        <f>MONTH(A3667)</f>
        <v/>
      </c>
      <c r="I3667" s="179">
        <f>INDEX(mês[],Consolidado!H3667,2)</f>
        <v/>
      </c>
      <c r="J3667" s="179" t="inlineStr">
        <is>
          <t>ITAU</t>
        </is>
      </c>
      <c r="K3667" s="179" t="inlineStr">
        <is>
          <t>A IDEAL</t>
        </is>
      </c>
    </row>
    <row r="3668" hidden="1" s="180">
      <c r="A3668" s="17" t="n">
        <v>45790</v>
      </c>
      <c r="B3668" s="179" t="inlineStr">
        <is>
          <t>VISITA OBRA MOSAIC ARAXA-COMBUSTIVEL VEICULOS (60,00%);</t>
        </is>
      </c>
      <c r="C3668" s="8" t="n"/>
      <c r="D3668" s="8" t="n">
        <v>180</v>
      </c>
      <c r="E3668" s="8" t="n">
        <v>39566.33999999998</v>
      </c>
      <c r="F3668" s="213" t="inlineStr">
        <is>
          <t>COMBUSTIVEL VEICULOS</t>
        </is>
      </c>
      <c r="G3668" s="172">
        <f>YEAR(A3668)</f>
        <v/>
      </c>
      <c r="H3668" s="214">
        <f>MONTH(A3668)</f>
        <v/>
      </c>
      <c r="I3668" s="179">
        <f>INDEX(mês[],Consolidado!H3668,2)</f>
        <v/>
      </c>
      <c r="J3668" s="179" t="inlineStr">
        <is>
          <t>ITAU</t>
        </is>
      </c>
      <c r="K3668" s="179" t="inlineStr">
        <is>
          <t>A IDEAL</t>
        </is>
      </c>
    </row>
    <row r="3669" hidden="1" s="180">
      <c r="A3669" s="17" t="n">
        <v>45790</v>
      </c>
      <c r="B3669" s="174" t="inlineStr">
        <is>
          <t>VISITA OBRA MOSAIC ARAXA-HOTEL COLABORADORES  (23,33%);</t>
        </is>
      </c>
      <c r="C3669" s="8" t="n"/>
      <c r="D3669" s="8" t="n">
        <v>69.98999999999999</v>
      </c>
      <c r="E3669" s="8" t="n">
        <v>39496.34999999998</v>
      </c>
      <c r="F3669" s="213" t="inlineStr">
        <is>
          <t xml:space="preserve">HOTEL COLABORADORES </t>
        </is>
      </c>
      <c r="G3669" s="172">
        <f>YEAR(A3669)</f>
        <v/>
      </c>
      <c r="H3669" s="214">
        <f>MONTH(A3669)</f>
        <v/>
      </c>
      <c r="I3669" s="179">
        <f>INDEX(mês[],Consolidado!H3669,2)</f>
        <v/>
      </c>
      <c r="J3669" s="179" t="inlineStr">
        <is>
          <t>ITAU</t>
        </is>
      </c>
      <c r="K3669" s="179" t="inlineStr">
        <is>
          <t>A IDEAL</t>
        </is>
      </c>
    </row>
    <row r="3670" hidden="1" s="180">
      <c r="A3670" s="17" t="n">
        <v>45790</v>
      </c>
      <c r="B3670" s="179" t="inlineStr">
        <is>
          <t>VISITA OBRA MOSAIC ARAXA-REFEIÇÕES COLABORADORES (16,67%);</t>
        </is>
      </c>
      <c r="C3670" s="8" t="n"/>
      <c r="D3670" s="8" t="n">
        <v>50.01</v>
      </c>
      <c r="E3670" s="8" t="n">
        <v>39446.33999999998</v>
      </c>
      <c r="F3670" s="213" t="inlineStr">
        <is>
          <t>REFEIÇÕES COLABORADORES</t>
        </is>
      </c>
      <c r="G3670" s="172">
        <f>YEAR(A3670)</f>
        <v/>
      </c>
      <c r="H3670" s="214">
        <f>MONTH(A3670)</f>
        <v/>
      </c>
      <c r="I3670" s="179">
        <f>INDEX(mês[],Consolidado!H3670,2)</f>
        <v/>
      </c>
      <c r="J3670" s="179" t="inlineStr">
        <is>
          <t>ITAU</t>
        </is>
      </c>
      <c r="K3670" s="179" t="inlineStr">
        <is>
          <t>A IDEAL</t>
        </is>
      </c>
    </row>
    <row r="3671" hidden="1" s="180">
      <c r="A3671" s="17" t="n">
        <v>45790</v>
      </c>
      <c r="B3671" s="179" t="inlineStr">
        <is>
          <t>AV. LENCOIS, 5 REF. 05/2025-ENERGIA ALOJAMENTO (100,00%);</t>
        </is>
      </c>
      <c r="C3671" s="8" t="n"/>
      <c r="D3671" s="8" t="n">
        <v>171.07</v>
      </c>
      <c r="E3671" s="8" t="n">
        <v>39275.26999999998</v>
      </c>
      <c r="F3671" s="213" t="inlineStr">
        <is>
          <t>ENERGIA ALOJAMENTO</t>
        </is>
      </c>
      <c r="G3671" s="172">
        <f>YEAR(A3671)</f>
        <v/>
      </c>
      <c r="H3671" s="214">
        <f>MONTH(A3671)</f>
        <v/>
      </c>
      <c r="I3671" s="179">
        <f>INDEX(mês[],Consolidado!H3671,2)</f>
        <v/>
      </c>
      <c r="J3671" s="179" t="inlineStr">
        <is>
          <t>ITAU</t>
        </is>
      </c>
      <c r="K3671" s="179" t="inlineStr">
        <is>
          <t>A IDEAL</t>
        </is>
      </c>
    </row>
    <row r="3672" hidden="1" s="180">
      <c r="A3672" s="17" t="n">
        <v>45790</v>
      </c>
      <c r="B3672" s="179" t="inlineStr">
        <is>
          <t>R. PONTE 7 D CENTRO REF. 05/2025-ENERGIA ALOJAMENTO (100,00%);</t>
        </is>
      </c>
      <c r="C3672" s="8" t="n"/>
      <c r="D3672" s="8" t="n">
        <v>94.28</v>
      </c>
      <c r="E3672" s="8" t="n">
        <v>39180.98999999998</v>
      </c>
      <c r="F3672" s="213" t="inlineStr">
        <is>
          <t>ENERGIA ALOJAMENTO</t>
        </is>
      </c>
      <c r="G3672" s="172">
        <f>YEAR(A3672)</f>
        <v/>
      </c>
      <c r="H3672" s="214">
        <f>MONTH(A3672)</f>
        <v/>
      </c>
      <c r="I3672" s="179">
        <f>INDEX(mês[],Consolidado!H3672,2)</f>
        <v/>
      </c>
      <c r="J3672" s="179" t="inlineStr">
        <is>
          <t>ITAU</t>
        </is>
      </c>
      <c r="K3672" s="179" t="inlineStr">
        <is>
          <t>A IDEAL</t>
        </is>
      </c>
    </row>
    <row r="3673" hidden="1" s="180">
      <c r="A3673" s="17" t="n">
        <v>45790</v>
      </c>
      <c r="B3673" s="179" t="inlineStr">
        <is>
          <t>PASSAGEM COLABORADOR EZEQUIAS FERNANDES-PASSAGENS COLABORADORES (100,00%);</t>
        </is>
      </c>
      <c r="C3673" s="8" t="n"/>
      <c r="D3673" s="8" t="n">
        <v>200</v>
      </c>
      <c r="E3673" s="8" t="n">
        <v>38980.98999999998</v>
      </c>
      <c r="F3673" s="213" t="inlineStr">
        <is>
          <t>PASSAGENS COLABORADORES</t>
        </is>
      </c>
      <c r="G3673" s="172">
        <f>YEAR(A3673)</f>
        <v/>
      </c>
      <c r="H3673" s="214">
        <f>MONTH(A3673)</f>
        <v/>
      </c>
      <c r="I3673" s="179">
        <f>INDEX(mês[],Consolidado!H3673,2)</f>
        <v/>
      </c>
      <c r="J3673" s="179" t="inlineStr">
        <is>
          <t>ITAU</t>
        </is>
      </c>
      <c r="K3673" s="179" t="inlineStr">
        <is>
          <t>A IDEAL</t>
        </is>
      </c>
    </row>
    <row r="3674" hidden="1" s="180">
      <c r="A3674" s="17" t="n">
        <v>45790</v>
      </c>
      <c r="B3674" s="179" t="inlineStr">
        <is>
          <t>R. DOS INCONFIDENTES Nº 395 NOSSA SENHORA DA ABADIA-ENERGIA ALOJAMENTO (100,00%);</t>
        </is>
      </c>
      <c r="C3674" s="8" t="n"/>
      <c r="D3674" s="8" t="n">
        <v>335.03</v>
      </c>
      <c r="E3674" s="8" t="n">
        <v>38645.95999999998</v>
      </c>
      <c r="F3674" s="213" t="inlineStr">
        <is>
          <t>ENERGIA ALOJAMENTO</t>
        </is>
      </c>
      <c r="G3674" s="172">
        <f>YEAR(A3674)</f>
        <v/>
      </c>
      <c r="H3674" s="214">
        <f>MONTH(A3674)</f>
        <v/>
      </c>
      <c r="I3674" s="179">
        <f>INDEX(mês[],Consolidado!H3674,2)</f>
        <v/>
      </c>
      <c r="J3674" s="179" t="inlineStr">
        <is>
          <t>ITAU</t>
        </is>
      </c>
      <c r="K3674" s="179" t="inlineStr">
        <is>
          <t>A IDEAL</t>
        </is>
      </c>
    </row>
    <row r="3675" hidden="1" s="180">
      <c r="A3675" s="17" t="n">
        <v>45790</v>
      </c>
      <c r="B3675" s="179" t="inlineStr">
        <is>
          <t>AV. DOS INCONFIDENTES 395, ABADIA MÊS 05/2025-AGUA ALOJAMENTO (100,00%);</t>
        </is>
      </c>
      <c r="C3675" s="8" t="n"/>
      <c r="D3675" s="8" t="n">
        <v>241.23</v>
      </c>
      <c r="E3675" s="8" t="n">
        <v>38404.72999999998</v>
      </c>
      <c r="F3675" s="213" t="inlineStr">
        <is>
          <t>AGUA ALOJAMENTO</t>
        </is>
      </c>
      <c r="G3675" s="172">
        <f>YEAR(A3675)</f>
        <v/>
      </c>
      <c r="H3675" s="214">
        <f>MONTH(A3675)</f>
        <v/>
      </c>
      <c r="I3675" s="179">
        <f>INDEX(mês[],Consolidado!H3675,2)</f>
        <v/>
      </c>
      <c r="J3675" s="179" t="inlineStr">
        <is>
          <t>ITAU</t>
        </is>
      </c>
      <c r="K3675" s="179" t="inlineStr">
        <is>
          <t>A IDEAL</t>
        </is>
      </c>
    </row>
    <row r="3676" hidden="1" s="180">
      <c r="A3676" s="17" t="n">
        <v>45790</v>
      </c>
      <c r="B3676" s="179" t="inlineStr">
        <is>
          <t>ALIMENTAÇÃO ADM-ALIMENTAÇÃO ADM (100,00%);</t>
        </is>
      </c>
      <c r="C3676" s="8" t="n"/>
      <c r="D3676" s="8" t="n">
        <v>112</v>
      </c>
      <c r="E3676" s="8" t="n">
        <v>38292.72999999998</v>
      </c>
      <c r="F3676" s="213" t="inlineStr">
        <is>
          <t>ALIMENTAÇÃO ADM</t>
        </is>
      </c>
      <c r="G3676" s="172">
        <f>YEAR(A3676)</f>
        <v/>
      </c>
      <c r="H3676" s="214">
        <f>MONTH(A3676)</f>
        <v/>
      </c>
      <c r="I3676" s="179">
        <f>INDEX(mês[],Consolidado!H3676,2)</f>
        <v/>
      </c>
      <c r="J3676" s="179" t="inlineStr">
        <is>
          <t>ITAU</t>
        </is>
      </c>
      <c r="K3676" s="179" t="inlineStr">
        <is>
          <t>A IDEAL</t>
        </is>
      </c>
    </row>
    <row r="3677" hidden="1" s="180">
      <c r="A3677" s="17" t="n">
        <v>45790</v>
      </c>
      <c r="B3677" s="179" t="inlineStr">
        <is>
          <t>LUIZ CARLOS DOS SANTOS-FERIAS  (100,00%);</t>
        </is>
      </c>
      <c r="C3677" s="8" t="n"/>
      <c r="D3677" s="8" t="n">
        <v>2643.93</v>
      </c>
      <c r="E3677" s="8" t="n">
        <v>35648.79999999998</v>
      </c>
      <c r="F3677" s="213" t="inlineStr">
        <is>
          <t xml:space="preserve">FERIAS </t>
        </is>
      </c>
      <c r="G3677" s="172">
        <f>YEAR(A3677)</f>
        <v/>
      </c>
      <c r="H3677" s="214">
        <f>MONTH(A3677)</f>
        <v/>
      </c>
      <c r="I3677" s="179">
        <f>INDEX(mês[],Consolidado!H3677,2)</f>
        <v/>
      </c>
      <c r="J3677" s="179" t="inlineStr">
        <is>
          <t>ITAU</t>
        </is>
      </c>
      <c r="K3677" s="179" t="inlineStr">
        <is>
          <t>A IDEAL</t>
        </is>
      </c>
    </row>
    <row r="3678" hidden="1" s="180">
      <c r="A3678" s="17" t="n">
        <v>45790</v>
      </c>
      <c r="B3678" s="179" t="inlineStr">
        <is>
          <t>VALDMAR AUGUSTO CARVALHO-FERIAS  (100,00%);</t>
        </is>
      </c>
      <c r="C3678" s="8" t="n"/>
      <c r="D3678" s="8" t="n">
        <v>6214.18</v>
      </c>
      <c r="E3678" s="8" t="n">
        <v>29434.61999999998</v>
      </c>
      <c r="F3678" s="213" t="inlineStr">
        <is>
          <t xml:space="preserve">FERIAS </t>
        </is>
      </c>
      <c r="G3678" s="172">
        <f>YEAR(A3678)</f>
        <v/>
      </c>
      <c r="H3678" s="214">
        <f>MONTH(A3678)</f>
        <v/>
      </c>
      <c r="I3678" s="179">
        <f>INDEX(mês[],Consolidado!H3678,2)</f>
        <v/>
      </c>
      <c r="J3678" s="179" t="inlineStr">
        <is>
          <t>ITAU</t>
        </is>
      </c>
      <c r="K3678" s="179" t="inlineStr">
        <is>
          <t>A IDEAL</t>
        </is>
      </c>
    </row>
    <row r="3679" hidden="1" s="180">
      <c r="A3679" s="17" t="n">
        <v>45790</v>
      </c>
      <c r="B3679" s="179" t="inlineStr">
        <is>
          <t>OLEO GULF ULTRASYNTH-MANUTENÇÃO/PEÇAS MAQUINAS E EQUIPAMENTOS (100,00%);</t>
        </is>
      </c>
      <c r="C3679" s="8" t="n"/>
      <c r="D3679" s="8" t="n">
        <v>29</v>
      </c>
      <c r="E3679" s="8" t="n">
        <v>29405.61999999998</v>
      </c>
      <c r="F3679" s="213" t="inlineStr">
        <is>
          <t>MANUTENÇÃO/PEÇAS MAQUINAS E EQUIPAMENTOS</t>
        </is>
      </c>
      <c r="G3679" s="172">
        <f>YEAR(A3679)</f>
        <v/>
      </c>
      <c r="H3679" s="214">
        <f>MONTH(A3679)</f>
        <v/>
      </c>
      <c r="I3679" s="179">
        <f>INDEX(mês[],Consolidado!H3679,2)</f>
        <v/>
      </c>
      <c r="J3679" s="179" t="inlineStr">
        <is>
          <t>ITAU</t>
        </is>
      </c>
      <c r="K3679" s="179" t="inlineStr">
        <is>
          <t>A IDEAL</t>
        </is>
      </c>
    </row>
    <row r="3680" hidden="1" s="180">
      <c r="A3680" s="17" t="n">
        <v>45790</v>
      </c>
      <c r="B3680" s="179" t="inlineStr">
        <is>
          <t>MATERIAIS DE ESCRITORIO-MATERIAS DE ESCRITORIO (100,00%);</t>
        </is>
      </c>
      <c r="C3680" s="8" t="n"/>
      <c r="D3680" s="8" t="n">
        <v>5.8</v>
      </c>
      <c r="E3680" s="8" t="n">
        <v>29399.81999999998</v>
      </c>
      <c r="F3680" s="213" t="inlineStr">
        <is>
          <t xml:space="preserve">MATERIAS DE ESCRITORIO / PAPELARIA </t>
        </is>
      </c>
      <c r="G3680" s="172">
        <f>YEAR(A3680)</f>
        <v/>
      </c>
      <c r="H3680" s="214">
        <f>MONTH(A3680)</f>
        <v/>
      </c>
      <c r="I3680" s="179">
        <f>INDEX(mês[],Consolidado!H3680,2)</f>
        <v/>
      </c>
      <c r="J3680" s="179" t="inlineStr">
        <is>
          <t>ITAU</t>
        </is>
      </c>
      <c r="K3680" s="179" t="inlineStr">
        <is>
          <t>A IDEAL</t>
        </is>
      </c>
    </row>
    <row r="3681" hidden="1" s="180">
      <c r="A3681" s="17" t="n">
        <v>45790</v>
      </c>
      <c r="B3681" s="179" t="inlineStr">
        <is>
          <t>UNIMED GILVAN MÊS 04/2025-PLANO DE SAUDE GILVAN / GENILDO (100,00%);</t>
        </is>
      </c>
      <c r="C3681" s="8" t="n"/>
      <c r="D3681" s="8" t="n">
        <v>2418.54</v>
      </c>
      <c r="E3681" s="8" t="n">
        <v>26981.27999999998</v>
      </c>
      <c r="F3681" s="213" t="inlineStr">
        <is>
          <t xml:space="preserve">PLANO DE SAUDE </t>
        </is>
      </c>
      <c r="G3681" s="172">
        <f>YEAR(A3681)</f>
        <v/>
      </c>
      <c r="H3681" s="214">
        <f>MONTH(A3681)</f>
        <v/>
      </c>
      <c r="I3681" s="179">
        <f>INDEX(mês[],Consolidado!H3681,2)</f>
        <v/>
      </c>
      <c r="J3681" s="179" t="inlineStr">
        <is>
          <t>ITAU</t>
        </is>
      </c>
      <c r="K3681" s="179" t="inlineStr">
        <is>
          <t>A IDEAL</t>
        </is>
      </c>
    </row>
    <row r="3682" hidden="1" s="180">
      <c r="A3682" s="17" t="n">
        <v>45790</v>
      </c>
      <c r="B3682" s="179" t="inlineStr">
        <is>
          <t>UNIMED GENILDO MÊS 04/2025-PLANO DE SAUDE GILVAN / GENILDO (100,00%);</t>
        </is>
      </c>
      <c r="C3682" s="8" t="n"/>
      <c r="D3682" s="8" t="n">
        <v>3305.21</v>
      </c>
      <c r="E3682" s="8" t="n">
        <v>23676.06999999998</v>
      </c>
      <c r="F3682" s="213" t="inlineStr">
        <is>
          <t xml:space="preserve">PLANO DE SAUDE </t>
        </is>
      </c>
      <c r="G3682" s="172">
        <f>YEAR(A3682)</f>
        <v/>
      </c>
      <c r="H3682" s="214">
        <f>MONTH(A3682)</f>
        <v/>
      </c>
      <c r="I3682" s="179">
        <f>INDEX(mês[],Consolidado!H3682,2)</f>
        <v/>
      </c>
      <c r="J3682" s="179" t="inlineStr">
        <is>
          <t>ITAU</t>
        </is>
      </c>
      <c r="K3682" s="179" t="inlineStr">
        <is>
          <t>A IDEAL</t>
        </is>
      </c>
    </row>
    <row r="3683" hidden="1" s="180">
      <c r="A3683" s="17" t="n">
        <v>45790</v>
      </c>
      <c r="B3683" s="179" t="inlineStr">
        <is>
          <t>DESPESA VIAGEM REF. SEMANA 12/05 A 16/05-REFEIÇÕES COLABORADORES (49,61%)</t>
        </is>
      </c>
      <c r="C3683" s="8" t="n"/>
      <c r="D3683" s="8" t="n">
        <v>1919.9</v>
      </c>
      <c r="E3683" s="8" t="n">
        <v>21756.16999999998</v>
      </c>
      <c r="F3683" s="213" t="inlineStr">
        <is>
          <t>REFEIÇÕES COLABORADORES</t>
        </is>
      </c>
      <c r="G3683" s="172">
        <f>YEAR(A3683)</f>
        <v/>
      </c>
      <c r="H3683" s="214">
        <f>MONTH(A3683)</f>
        <v/>
      </c>
      <c r="I3683" s="179">
        <f>INDEX(mês[],Consolidado!H3683,2)</f>
        <v/>
      </c>
      <c r="J3683" s="179" t="inlineStr">
        <is>
          <t>ITAU</t>
        </is>
      </c>
      <c r="K3683" s="179" t="inlineStr">
        <is>
          <t>A IDEAL</t>
        </is>
      </c>
    </row>
    <row r="3684" hidden="1" s="180">
      <c r="A3684" s="17" t="n">
        <v>45790</v>
      </c>
      <c r="B3684" s="179" t="inlineStr">
        <is>
          <t>DESPESA VIAGEM REF. SEMANA 12/05 A 16/05-PASSAGENS COLABORADORES (50,39%);</t>
        </is>
      </c>
      <c r="C3684" s="8" t="n"/>
      <c r="D3684" s="8" t="n">
        <v>1950.1</v>
      </c>
      <c r="E3684" s="8" t="n">
        <v>19806.06999999998</v>
      </c>
      <c r="F3684" s="213" t="inlineStr">
        <is>
          <t>PASSAGENS COLABORADORES</t>
        </is>
      </c>
      <c r="G3684" s="172">
        <f>YEAR(A3684)</f>
        <v/>
      </c>
      <c r="H3684" s="214">
        <f>MONTH(A3684)</f>
        <v/>
      </c>
      <c r="I3684" s="179">
        <f>INDEX(mês[],Consolidado!H3684,2)</f>
        <v/>
      </c>
      <c r="J3684" s="179" t="inlineStr">
        <is>
          <t>ITAU</t>
        </is>
      </c>
      <c r="K3684" s="179" t="inlineStr">
        <is>
          <t>A IDEAL</t>
        </is>
      </c>
    </row>
    <row r="3685" hidden="1" s="180">
      <c r="A3685" s="17" t="n">
        <v>45790</v>
      </c>
      <c r="B3685" s="179" t="inlineStr">
        <is>
          <t>REFEIÇÃO COLABORADORES-REFEIÇÕES COLABORADORES (100,00%);</t>
        </is>
      </c>
      <c r="C3685" s="8" t="n"/>
      <c r="D3685" s="8" t="n">
        <v>264</v>
      </c>
      <c r="E3685" s="8" t="n">
        <v>19542.06999999998</v>
      </c>
      <c r="F3685" s="213" t="inlineStr">
        <is>
          <t>REFEIÇÕES COLABORADORES</t>
        </is>
      </c>
      <c r="G3685" s="172">
        <f>YEAR(A3685)</f>
        <v/>
      </c>
      <c r="H3685" s="214">
        <f>MONTH(A3685)</f>
        <v/>
      </c>
      <c r="I3685" s="179">
        <f>INDEX(mês[],Consolidado!H3685,2)</f>
        <v/>
      </c>
      <c r="J3685" s="179" t="inlineStr">
        <is>
          <t>ITAU</t>
        </is>
      </c>
      <c r="K3685" s="179" t="inlineStr">
        <is>
          <t>A IDEAL</t>
        </is>
      </c>
    </row>
    <row r="3686" hidden="1" s="180">
      <c r="A3686" s="17" t="n">
        <v>45790</v>
      </c>
      <c r="B3686" s="179" t="inlineStr">
        <is>
          <t>AVALIAÇÃO DA TERRA - FAZENDA PG 50%-SERVIÇO CARTORIO (100,00%);</t>
        </is>
      </c>
      <c r="C3686" s="8" t="n"/>
      <c r="D3686" s="8" t="n">
        <v>1150</v>
      </c>
      <c r="E3686" s="8" t="n">
        <v>18392.06999999998</v>
      </c>
      <c r="F3686" s="213" t="inlineStr">
        <is>
          <t>SERVIÇO CARTORIO</t>
        </is>
      </c>
      <c r="G3686" s="172">
        <f>YEAR(A3686)</f>
        <v/>
      </c>
      <c r="H3686" s="214">
        <f>MONTH(A3686)</f>
        <v/>
      </c>
      <c r="I3686" s="179">
        <f>INDEX(mês[],Consolidado!H3686,2)</f>
        <v/>
      </c>
      <c r="J3686" s="179" t="inlineStr">
        <is>
          <t>ITAU</t>
        </is>
      </c>
      <c r="K3686" s="179" t="inlineStr">
        <is>
          <t>A IDEAL</t>
        </is>
      </c>
    </row>
    <row r="3687" hidden="1" s="180">
      <c r="A3687" s="17" t="n">
        <v>45791</v>
      </c>
      <c r="B3687" s="179" t="inlineStr">
        <is>
          <t>PLACAS DE AGULHEIRO-MANUTENÇÃO/PEÇAS MAQUINAS E EQUIPAMENTOS (100,00%);</t>
        </is>
      </c>
      <c r="C3687" s="8" t="n"/>
      <c r="D3687" s="8" t="n">
        <v>2587.57</v>
      </c>
      <c r="E3687" s="8" t="n">
        <v>15804.49999999998</v>
      </c>
      <c r="F3687" s="213" t="inlineStr">
        <is>
          <t>MANUTENÇÃO/PEÇAS MAQUINAS E EQUIPAMENTOS</t>
        </is>
      </c>
      <c r="G3687" s="172">
        <f>YEAR(A3687)</f>
        <v/>
      </c>
      <c r="H3687" s="214">
        <f>MONTH(A3687)</f>
        <v/>
      </c>
      <c r="I3687" s="179">
        <f>INDEX(mês[],Consolidado!H3687,2)</f>
        <v/>
      </c>
      <c r="J3687" s="179" t="inlineStr">
        <is>
          <t>ITAU</t>
        </is>
      </c>
      <c r="K3687" s="179" t="inlineStr">
        <is>
          <t>A IDEAL</t>
        </is>
      </c>
    </row>
    <row r="3688" hidden="1" s="180">
      <c r="A3688" s="17" t="n">
        <v>45791</v>
      </c>
      <c r="B3688" s="179" t="inlineStr">
        <is>
          <t>TREINAMENTO NR6 EPIs e EPCs-CURSOS / TREINAMENTOS  (100,00%);</t>
        </is>
      </c>
      <c r="C3688" s="8" t="n"/>
      <c r="D3688" s="8" t="n">
        <v>795.6</v>
      </c>
      <c r="E3688" s="8" t="n">
        <v>15008.89999999998</v>
      </c>
      <c r="F3688" s="213" t="inlineStr">
        <is>
          <t xml:space="preserve">CURSOS / TREINAMENTOS </t>
        </is>
      </c>
      <c r="G3688" s="172">
        <f>YEAR(A3688)</f>
        <v/>
      </c>
      <c r="H3688" s="214">
        <f>MONTH(A3688)</f>
        <v/>
      </c>
      <c r="I3688" s="179">
        <f>INDEX(mês[],Consolidado!H3688,2)</f>
        <v/>
      </c>
      <c r="J3688" s="179" t="inlineStr">
        <is>
          <t>ITAU</t>
        </is>
      </c>
      <c r="K3688" s="179" t="inlineStr">
        <is>
          <t>A IDEAL</t>
        </is>
      </c>
    </row>
    <row r="3689" hidden="1" s="180">
      <c r="A3689" s="17" t="n">
        <v>45791</v>
      </c>
      <c r="B3689" s="179" t="inlineStr">
        <is>
          <t>TREINAMENTO ATENDIMENTO PRÉ HOSPITALAR-CURSOS / TREINAMENTOS  (100,00%);</t>
        </is>
      </c>
      <c r="C3689" s="8" t="n"/>
      <c r="D3689" s="8" t="n">
        <v>76.48</v>
      </c>
      <c r="E3689" s="8" t="n">
        <v>14932.41999999998</v>
      </c>
      <c r="F3689" s="213" t="inlineStr">
        <is>
          <t xml:space="preserve">CURSOS / TREINAMENTOS </t>
        </is>
      </c>
      <c r="G3689" s="172">
        <f>YEAR(A3689)</f>
        <v/>
      </c>
      <c r="H3689" s="214">
        <f>MONTH(A3689)</f>
        <v/>
      </c>
      <c r="I3689" s="179">
        <f>INDEX(mês[],Consolidado!H3689,2)</f>
        <v/>
      </c>
      <c r="J3689" s="179" t="inlineStr">
        <is>
          <t>ITAU</t>
        </is>
      </c>
      <c r="K3689" s="179" t="inlineStr">
        <is>
          <t>A IDEAL</t>
        </is>
      </c>
    </row>
    <row r="3690" hidden="1" s="180">
      <c r="A3690" s="17" t="n">
        <v>45791</v>
      </c>
      <c r="B3690" s="179" t="inlineStr">
        <is>
          <t>LOTE 14 REF. 04/2025-IPTU (100,00%);</t>
        </is>
      </c>
      <c r="C3690" s="8" t="n"/>
      <c r="D3690" s="8" t="n">
        <v>363.44</v>
      </c>
      <c r="E3690" s="8" t="n">
        <v>14568.97999999998</v>
      </c>
      <c r="F3690" s="213" t="inlineStr">
        <is>
          <t>IPTU</t>
        </is>
      </c>
      <c r="G3690" s="172">
        <f>YEAR(A3690)</f>
        <v/>
      </c>
      <c r="H3690" s="214">
        <f>MONTH(A3690)</f>
        <v/>
      </c>
      <c r="I3690" s="179">
        <f>INDEX(mês[],Consolidado!H3690,2)</f>
        <v/>
      </c>
      <c r="J3690" s="179" t="inlineStr">
        <is>
          <t>ITAU</t>
        </is>
      </c>
      <c r="K3690" s="179" t="inlineStr">
        <is>
          <t>A IDEAL</t>
        </is>
      </c>
    </row>
    <row r="3691" hidden="1" s="180">
      <c r="A3691" s="17" t="n">
        <v>45791</v>
      </c>
      <c r="B3691" s="179" t="inlineStr">
        <is>
          <t>MATERIAIS DE LIMPEZA-MATERIAIS DE LIMPEZA / HIGIENE  (100,00%);</t>
        </is>
      </c>
      <c r="C3691" s="8" t="n"/>
      <c r="D3691" s="8" t="n">
        <v>353</v>
      </c>
      <c r="E3691" s="8" t="n">
        <v>14215.97999999998</v>
      </c>
      <c r="F3691" s="213" t="inlineStr">
        <is>
          <t xml:space="preserve">MATERIAIS DE LIMPEZA / HIGIENE </t>
        </is>
      </c>
      <c r="G3691" s="172">
        <f>YEAR(A3691)</f>
        <v/>
      </c>
      <c r="H3691" s="214">
        <f>MONTH(A3691)</f>
        <v/>
      </c>
      <c r="I3691" s="179">
        <f>INDEX(mês[],Consolidado!H3691,2)</f>
        <v/>
      </c>
      <c r="J3691" s="179" t="inlineStr">
        <is>
          <t>ITAU</t>
        </is>
      </c>
      <c r="K3691" s="179" t="inlineStr">
        <is>
          <t>A IDEAL</t>
        </is>
      </c>
    </row>
    <row r="3692" hidden="1" s="180">
      <c r="A3692" s="17" t="n">
        <v>45791</v>
      </c>
      <c r="B3692" s="179" t="inlineStr">
        <is>
          <t>MATERIAIS DE CONSUMO-MATERIAIS DE CONSUMO EM OBRAS  (100,00%);</t>
        </is>
      </c>
      <c r="C3692" s="8" t="n"/>
      <c r="D3692" s="8" t="n">
        <v>460.44</v>
      </c>
      <c r="E3692" s="8" t="n">
        <v>13755.53999999998</v>
      </c>
      <c r="F3692" s="213" t="inlineStr">
        <is>
          <t xml:space="preserve">MATERIAIS DE CONSUMO EM OBRAS </t>
        </is>
      </c>
      <c r="G3692" s="172">
        <f>YEAR(A3692)</f>
        <v/>
      </c>
      <c r="H3692" s="214">
        <f>MONTH(A3692)</f>
        <v/>
      </c>
      <c r="I3692" s="179">
        <f>INDEX(mês[],Consolidado!H3692,2)</f>
        <v/>
      </c>
      <c r="J3692" s="179" t="inlineStr">
        <is>
          <t>ITAU</t>
        </is>
      </c>
      <c r="K3692" s="179" t="inlineStr">
        <is>
          <t>A IDEAL</t>
        </is>
      </c>
    </row>
    <row r="3693" hidden="1" s="180">
      <c r="A3693" s="17" t="n">
        <v>45791</v>
      </c>
      <c r="B3693" s="179" t="inlineStr">
        <is>
          <t>EPIS-EPIS (100,00%);</t>
        </is>
      </c>
      <c r="C3693" s="8" t="n"/>
      <c r="D3693" s="8" t="n">
        <v>1024.85</v>
      </c>
      <c r="E3693" s="8" t="n">
        <v>12730.68999999998</v>
      </c>
      <c r="F3693" s="213" t="inlineStr">
        <is>
          <t>EPIS</t>
        </is>
      </c>
      <c r="G3693" s="172">
        <f>YEAR(A3693)</f>
        <v/>
      </c>
      <c r="H3693" s="214">
        <f>MONTH(A3693)</f>
        <v/>
      </c>
      <c r="I3693" s="179">
        <f>INDEX(mês[],Consolidado!H3693,2)</f>
        <v/>
      </c>
      <c r="J3693" s="179" t="inlineStr">
        <is>
          <t>ITAU</t>
        </is>
      </c>
      <c r="K3693" s="179" t="inlineStr">
        <is>
          <t>A IDEAL</t>
        </is>
      </c>
    </row>
    <row r="3694" hidden="1" s="180">
      <c r="A3694" s="17" t="n">
        <v>45791</v>
      </c>
      <c r="B3694" s="179" t="inlineStr">
        <is>
          <t>MATERIAL DE CONSUMO-MATERIAIS DE CONSUMO EM OBRAS  (100,00%);</t>
        </is>
      </c>
      <c r="C3694" s="8" t="n"/>
      <c r="D3694" s="8" t="n">
        <v>501</v>
      </c>
      <c r="E3694" s="8" t="n">
        <v>12229.68999999998</v>
      </c>
      <c r="F3694" s="213" t="inlineStr">
        <is>
          <t xml:space="preserve">MATERIAIS DE CONSUMO EM OBRAS </t>
        </is>
      </c>
      <c r="G3694" s="172">
        <f>YEAR(A3694)</f>
        <v/>
      </c>
      <c r="H3694" s="214">
        <f>MONTH(A3694)</f>
        <v/>
      </c>
      <c r="I3694" s="179">
        <f>INDEX(mês[],Consolidado!H3694,2)</f>
        <v/>
      </c>
      <c r="J3694" s="179" t="inlineStr">
        <is>
          <t>ITAU</t>
        </is>
      </c>
      <c r="K3694" s="179" t="inlineStr">
        <is>
          <t>A IDEAL</t>
        </is>
      </c>
    </row>
    <row r="3695" hidden="1" s="180">
      <c r="A3695" s="17" t="n">
        <v>45791</v>
      </c>
      <c r="B3695" s="179" t="inlineStr">
        <is>
          <t>EPIS-EPIS (100,00%);</t>
        </is>
      </c>
      <c r="C3695" s="8" t="n"/>
      <c r="D3695" s="8" t="n">
        <v>1033.2</v>
      </c>
      <c r="E3695" s="8" t="n">
        <v>11196.48999999998</v>
      </c>
      <c r="F3695" s="213" t="inlineStr">
        <is>
          <t>EPIS</t>
        </is>
      </c>
      <c r="G3695" s="172">
        <f>YEAR(A3695)</f>
        <v/>
      </c>
      <c r="H3695" s="214">
        <f>MONTH(A3695)</f>
        <v/>
      </c>
      <c r="I3695" s="179">
        <f>INDEX(mês[],Consolidado!H3695,2)</f>
        <v/>
      </c>
      <c r="J3695" s="179" t="inlineStr">
        <is>
          <t>ITAU</t>
        </is>
      </c>
      <c r="K3695" s="179" t="inlineStr">
        <is>
          <t>A IDEAL</t>
        </is>
      </c>
    </row>
    <row r="3696" hidden="1" s="180">
      <c r="A3696" s="17" t="n">
        <v>45791</v>
      </c>
      <c r="B3696" s="179" t="inlineStr">
        <is>
          <t>EPIS-EPIS (100,00%);</t>
        </is>
      </c>
      <c r="C3696" s="8" t="n"/>
      <c r="D3696" s="8" t="n">
        <v>1396.72</v>
      </c>
      <c r="E3696" s="8" t="n">
        <v>9799.76999999998</v>
      </c>
      <c r="F3696" s="213" t="inlineStr">
        <is>
          <t>EPIS</t>
        </is>
      </c>
      <c r="G3696" s="172">
        <f>YEAR(A3696)</f>
        <v/>
      </c>
      <c r="H3696" s="214">
        <f>MONTH(A3696)</f>
        <v/>
      </c>
      <c r="I3696" s="179">
        <f>INDEX(mês[],Consolidado!H3696,2)</f>
        <v/>
      </c>
      <c r="J3696" s="179" t="inlineStr">
        <is>
          <t>ITAU</t>
        </is>
      </c>
      <c r="K3696" s="179" t="inlineStr">
        <is>
          <t>A IDEAL</t>
        </is>
      </c>
    </row>
    <row r="3697" hidden="1" s="180">
      <c r="A3697" s="17" t="n">
        <v>45791</v>
      </c>
      <c r="B3697" s="179" t="inlineStr">
        <is>
          <t>EPIS-EPIS (100,00%);</t>
        </is>
      </c>
      <c r="C3697" s="8" t="n"/>
      <c r="D3697" s="8" t="n">
        <v>1015.63</v>
      </c>
      <c r="E3697" s="8" t="n">
        <v>8784.139999999981</v>
      </c>
      <c r="F3697" s="213" t="inlineStr">
        <is>
          <t>EPIS</t>
        </is>
      </c>
      <c r="G3697" s="172">
        <f>YEAR(A3697)</f>
        <v/>
      </c>
      <c r="H3697" s="214">
        <f>MONTH(A3697)</f>
        <v/>
      </c>
      <c r="I3697" s="179">
        <f>INDEX(mês[],Consolidado!H3697,2)</f>
        <v/>
      </c>
      <c r="J3697" s="179" t="inlineStr">
        <is>
          <t>ITAU</t>
        </is>
      </c>
      <c r="K3697" s="179" t="inlineStr">
        <is>
          <t>A IDEAL</t>
        </is>
      </c>
    </row>
    <row r="3698" hidden="1" s="180">
      <c r="A3698" s="17" t="n">
        <v>45791</v>
      </c>
      <c r="B3698" s="179" t="inlineStr">
        <is>
          <t>CONFECÇÃO DE PCA E CONFECÇÃO DE PPR-PROGRAMA DE SEGURANÇA DO TRABALHO  (100,00%);</t>
        </is>
      </c>
      <c r="C3698" s="8" t="n"/>
      <c r="D3698" s="8" t="n">
        <v>685.1</v>
      </c>
      <c r="E3698" s="8" t="n">
        <v>8099.039999999981</v>
      </c>
      <c r="F3698" s="213" t="inlineStr">
        <is>
          <t xml:space="preserve">PROGRAMA DE SEGURANÇA DO TRABALHO </t>
        </is>
      </c>
      <c r="G3698" s="172">
        <f>YEAR(A3698)</f>
        <v/>
      </c>
      <c r="H3698" s="214">
        <f>MONTH(A3698)</f>
        <v/>
      </c>
      <c r="I3698" s="179">
        <f>INDEX(mês[],Consolidado!H3698,2)</f>
        <v/>
      </c>
      <c r="J3698" s="179" t="inlineStr">
        <is>
          <t>ITAU</t>
        </is>
      </c>
      <c r="K3698" s="179" t="inlineStr">
        <is>
          <t>A IDEAL</t>
        </is>
      </c>
    </row>
    <row r="3699" hidden="1" s="180">
      <c r="A3699" s="17" t="n">
        <v>45791</v>
      </c>
      <c r="B3699" s="179" t="inlineStr">
        <is>
          <t>MATERIAIS DE CONSUMO-MATERIAIS DE CONSUMO EM OBRAS  (100,00%);</t>
        </is>
      </c>
      <c r="C3699" s="8" t="n"/>
      <c r="D3699" s="8" t="n">
        <v>512.4</v>
      </c>
      <c r="E3699" s="8" t="n">
        <v>7586.639999999981</v>
      </c>
      <c r="F3699" s="213" t="inlineStr">
        <is>
          <t xml:space="preserve">MATERIAIS DE CONSUMO EM OBRAS </t>
        </is>
      </c>
      <c r="G3699" s="172">
        <f>YEAR(A3699)</f>
        <v/>
      </c>
      <c r="H3699" s="214">
        <f>MONTH(A3699)</f>
        <v/>
      </c>
      <c r="I3699" s="179">
        <f>INDEX(mês[],Consolidado!H3699,2)</f>
        <v/>
      </c>
      <c r="J3699" s="179" t="inlineStr">
        <is>
          <t>ITAU</t>
        </is>
      </c>
      <c r="K3699" s="179" t="inlineStr">
        <is>
          <t>A IDEAL</t>
        </is>
      </c>
    </row>
    <row r="3700" hidden="1" s="180">
      <c r="A3700" s="17" t="n">
        <v>45791</v>
      </c>
      <c r="B3700" s="179" t="inlineStr">
        <is>
          <t>MATERIAIS ELETRICOS-MATERIAL ELETRICO  (100,00%);</t>
        </is>
      </c>
      <c r="C3700" s="8" t="n"/>
      <c r="D3700" s="8" t="n">
        <v>414.95</v>
      </c>
      <c r="E3700" s="8" t="n">
        <v>7171.689999999981</v>
      </c>
      <c r="F3700" s="213" t="inlineStr">
        <is>
          <t xml:space="preserve">MATERIAL ELETRICO </t>
        </is>
      </c>
      <c r="G3700" s="172">
        <f>YEAR(A3700)</f>
        <v/>
      </c>
      <c r="H3700" s="214">
        <f>MONTH(A3700)</f>
        <v/>
      </c>
      <c r="I3700" s="179">
        <f>INDEX(mês[],Consolidado!H3700,2)</f>
        <v/>
      </c>
      <c r="J3700" s="179" t="inlineStr">
        <is>
          <t>ITAU</t>
        </is>
      </c>
      <c r="K3700" s="179" t="inlineStr">
        <is>
          <t>A IDEAL</t>
        </is>
      </c>
    </row>
    <row r="3701" hidden="1" s="180">
      <c r="A3701" s="17" t="n">
        <v>45791</v>
      </c>
      <c r="B3701" s="179" t="inlineStr">
        <is>
          <t>MANGUEIRA E CONEXÕES-MANGUEIRAS / CONEXÕES (100,00%);</t>
        </is>
      </c>
      <c r="C3701" s="8" t="n"/>
      <c r="D3701" s="8" t="n">
        <v>688.34</v>
      </c>
      <c r="E3701" s="8" t="n">
        <v>6483.349999999981</v>
      </c>
      <c r="F3701" s="213" t="inlineStr">
        <is>
          <t>MANGUEIRAS / CONEXÕES</t>
        </is>
      </c>
      <c r="G3701" s="172">
        <f>YEAR(A3701)</f>
        <v/>
      </c>
      <c r="H3701" s="214">
        <f>MONTH(A3701)</f>
        <v/>
      </c>
      <c r="I3701" s="179">
        <f>INDEX(mês[],Consolidado!H3701,2)</f>
        <v/>
      </c>
      <c r="J3701" s="179" t="inlineStr">
        <is>
          <t>ITAU</t>
        </is>
      </c>
      <c r="K3701" s="179" t="inlineStr">
        <is>
          <t>A IDEAL</t>
        </is>
      </c>
    </row>
    <row r="3702" hidden="1" s="180">
      <c r="A3702" s="17" t="n">
        <v>45791</v>
      </c>
      <c r="B3702" s="179" t="inlineStr">
        <is>
          <t>EPIS-EPIS (100,00%);</t>
        </is>
      </c>
      <c r="C3702" s="8" t="n"/>
      <c r="D3702" s="8" t="n">
        <v>164.25</v>
      </c>
      <c r="E3702" s="8" t="n">
        <v>6319.099999999981</v>
      </c>
      <c r="F3702" s="213" t="inlineStr">
        <is>
          <t>EPIS</t>
        </is>
      </c>
      <c r="G3702" s="172">
        <f>YEAR(A3702)</f>
        <v/>
      </c>
      <c r="H3702" s="214">
        <f>MONTH(A3702)</f>
        <v/>
      </c>
      <c r="I3702" s="179">
        <f>INDEX(mês[],Consolidado!H3702,2)</f>
        <v/>
      </c>
      <c r="J3702" s="179" t="inlineStr">
        <is>
          <t>ITAU</t>
        </is>
      </c>
      <c r="K3702" s="179" t="inlineStr">
        <is>
          <t>A IDEAL</t>
        </is>
      </c>
    </row>
    <row r="3703" hidden="1" s="180">
      <c r="A3703" s="17" t="n">
        <v>45791</v>
      </c>
      <c r="B3703" s="179" t="inlineStr">
        <is>
          <t>SISTEMA OBRA PRIMA-SISTEMA / SERVIDOR  (100,00%);</t>
        </is>
      </c>
      <c r="C3703" s="8" t="n"/>
      <c r="D3703" s="8" t="n">
        <v>765.54</v>
      </c>
      <c r="E3703" s="8" t="n">
        <v>5553.559999999981</v>
      </c>
      <c r="F3703" s="213" t="inlineStr">
        <is>
          <t xml:space="preserve">SISTEMA / SERVIDOR </t>
        </is>
      </c>
      <c r="G3703" s="172">
        <f>YEAR(A3703)</f>
        <v/>
      </c>
      <c r="H3703" s="214">
        <f>MONTH(A3703)</f>
        <v/>
      </c>
      <c r="I3703" s="179">
        <f>INDEX(mês[],Consolidado!H3703,2)</f>
        <v/>
      </c>
      <c r="J3703" s="179" t="inlineStr">
        <is>
          <t>ITAU</t>
        </is>
      </c>
      <c r="K3703" s="179" t="inlineStr">
        <is>
          <t>A IDEAL</t>
        </is>
      </c>
    </row>
    <row r="3704" hidden="1" s="180">
      <c r="A3704" s="17" t="n">
        <v>45791</v>
      </c>
      <c r="B3704" s="179" t="inlineStr">
        <is>
          <t>EPIS-EPIS (100,00%);</t>
        </is>
      </c>
      <c r="C3704" s="8" t="n"/>
      <c r="D3704" s="8" t="n">
        <v>833.25</v>
      </c>
      <c r="E3704" s="8" t="n">
        <v>4720.309999999981</v>
      </c>
      <c r="F3704" s="213" t="inlineStr">
        <is>
          <t>EPIS</t>
        </is>
      </c>
      <c r="G3704" s="172">
        <f>YEAR(A3704)</f>
        <v/>
      </c>
      <c r="H3704" s="214">
        <f>MONTH(A3704)</f>
        <v/>
      </c>
      <c r="I3704" s="179">
        <f>INDEX(mês[],Consolidado!H3704,2)</f>
        <v/>
      </c>
      <c r="J3704" s="179" t="inlineStr">
        <is>
          <t>ITAU</t>
        </is>
      </c>
      <c r="K3704" s="179" t="inlineStr">
        <is>
          <t>A IDEAL</t>
        </is>
      </c>
    </row>
    <row r="3705" hidden="1" s="180">
      <c r="A3705" s="17" t="n">
        <v>45791</v>
      </c>
      <c r="B3705" s="179" t="inlineStr">
        <is>
          <t>PLANO ODONTOLÓGICO REF. 04/2024-PLANO DE SAUDE  (100,00%);</t>
        </is>
      </c>
      <c r="C3705" s="8" t="n"/>
      <c r="D3705" s="8" t="n">
        <v>304.47</v>
      </c>
      <c r="E3705" s="8" t="n">
        <v>4415.839999999981</v>
      </c>
      <c r="F3705" s="213" t="inlineStr">
        <is>
          <t xml:space="preserve">PLANO DE SAUDE </t>
        </is>
      </c>
      <c r="G3705" s="172">
        <f>YEAR(A3705)</f>
        <v/>
      </c>
      <c r="H3705" s="214">
        <f>MONTH(A3705)</f>
        <v/>
      </c>
      <c r="I3705" s="179">
        <f>INDEX(mês[],Consolidado!H3705,2)</f>
        <v/>
      </c>
      <c r="J3705" s="179" t="inlineStr">
        <is>
          <t>ITAU</t>
        </is>
      </c>
      <c r="K3705" s="179" t="inlineStr">
        <is>
          <t>A IDEAL</t>
        </is>
      </c>
    </row>
    <row r="3706" hidden="1" s="180">
      <c r="A3706" s="17" t="n">
        <v>45791</v>
      </c>
      <c r="B3706" s="179" t="inlineStr">
        <is>
          <t>UNIFORMES-UNIFORMES (100,00%);</t>
        </is>
      </c>
      <c r="C3706" s="8" t="n"/>
      <c r="D3706" s="8" t="n">
        <v>6760</v>
      </c>
      <c r="E3706" s="8" t="n">
        <v>-2344.160000000019</v>
      </c>
      <c r="F3706" s="213" t="inlineStr">
        <is>
          <t>UNIFORMES</t>
        </is>
      </c>
      <c r="G3706" s="172">
        <f>YEAR(A3706)</f>
        <v/>
      </c>
      <c r="H3706" s="214">
        <f>MONTH(A3706)</f>
        <v/>
      </c>
      <c r="I3706" s="179">
        <f>INDEX(mês[],Consolidado!H3706,2)</f>
        <v/>
      </c>
      <c r="J3706" s="179" t="inlineStr">
        <is>
          <t>ITAU</t>
        </is>
      </c>
      <c r="K3706" s="179" t="inlineStr">
        <is>
          <t>A IDEAL</t>
        </is>
      </c>
    </row>
    <row r="3707" hidden="1" s="180">
      <c r="A3707" s="17" t="n">
        <v>45791</v>
      </c>
      <c r="B3707" s="179" t="inlineStr">
        <is>
          <t>MAT. CONSUMO EM OBRA-MATERIAIS DE CONSUMO EM OBRAS  (100,00%);</t>
        </is>
      </c>
      <c r="C3707" s="8" t="n"/>
      <c r="D3707" s="8" t="n">
        <v>245</v>
      </c>
      <c r="E3707" s="8" t="n">
        <v>-2589.160000000019</v>
      </c>
      <c r="F3707" s="213" t="inlineStr">
        <is>
          <t xml:space="preserve">MATERIAIS DE CONSUMO EM OBRAS </t>
        </is>
      </c>
      <c r="G3707" s="172">
        <f>YEAR(A3707)</f>
        <v/>
      </c>
      <c r="H3707" s="214">
        <f>MONTH(A3707)</f>
        <v/>
      </c>
      <c r="I3707" s="179">
        <f>INDEX(mês[],Consolidado!H3707,2)</f>
        <v/>
      </c>
      <c r="J3707" s="179" t="inlineStr">
        <is>
          <t>ITAU</t>
        </is>
      </c>
      <c r="K3707" s="179" t="inlineStr">
        <is>
          <t>A IDEAL</t>
        </is>
      </c>
    </row>
    <row r="3708" hidden="1" s="180">
      <c r="A3708" s="17" t="n">
        <v>45791</v>
      </c>
      <c r="B3708" s="179" t="inlineStr">
        <is>
          <t>FRETE TRANSPORTADORA SÃO PAULO X GOIÂNIA-FRETE TRANSPORTADORA (100,00%);</t>
        </is>
      </c>
      <c r="C3708" s="8" t="n"/>
      <c r="D3708" s="8" t="n">
        <v>222.91</v>
      </c>
      <c r="E3708" s="8" t="n">
        <v>-2812.070000000019</v>
      </c>
      <c r="F3708" s="213" t="inlineStr">
        <is>
          <t>FRETE TRANSPORTADORA</t>
        </is>
      </c>
      <c r="G3708" s="172">
        <f>YEAR(A3708)</f>
        <v/>
      </c>
      <c r="H3708" s="214">
        <f>MONTH(A3708)</f>
        <v/>
      </c>
      <c r="I3708" s="179">
        <f>INDEX(mês[],Consolidado!H3708,2)</f>
        <v/>
      </c>
      <c r="J3708" s="179" t="inlineStr">
        <is>
          <t>ITAU</t>
        </is>
      </c>
      <c r="K3708" s="179" t="inlineStr">
        <is>
          <t>A IDEAL</t>
        </is>
      </c>
    </row>
    <row r="3709" hidden="1" s="180">
      <c r="A3709" s="17" t="n">
        <v>45791</v>
      </c>
      <c r="B3709" s="179" t="inlineStr">
        <is>
          <t>LOCAÇÃO CONTAINER REF. 23/03 A 23/04-LOCAÇÃO CONTAINER  (100,00%);</t>
        </is>
      </c>
      <c r="C3709" s="8" t="n"/>
      <c r="D3709" s="8" t="n">
        <v>1505</v>
      </c>
      <c r="E3709" s="8" t="n">
        <v>-4317.070000000019</v>
      </c>
      <c r="F3709" s="213" t="inlineStr">
        <is>
          <t xml:space="preserve">LOCAÇÃO CONTAINER </t>
        </is>
      </c>
      <c r="G3709" s="172">
        <f>YEAR(A3709)</f>
        <v/>
      </c>
      <c r="H3709" s="214">
        <f>MONTH(A3709)</f>
        <v/>
      </c>
      <c r="I3709" s="179">
        <f>INDEX(mês[],Consolidado!H3709,2)</f>
        <v/>
      </c>
      <c r="J3709" s="179" t="inlineStr">
        <is>
          <t>ITAU</t>
        </is>
      </c>
      <c r="K3709" s="179" t="inlineStr">
        <is>
          <t>A IDEAL</t>
        </is>
      </c>
    </row>
    <row r="3710" hidden="1" s="180">
      <c r="A3710" s="17" t="n">
        <v>45791</v>
      </c>
      <c r="B3710" s="179" t="inlineStr">
        <is>
          <t>REFEIÇÃO COLABORADORES-REFEIÇÕES COLABORADORES (100,00%);</t>
        </is>
      </c>
      <c r="C3710" s="8" t="n"/>
      <c r="D3710" s="8" t="n">
        <v>5044</v>
      </c>
      <c r="E3710" s="8" t="n">
        <v>-9361.070000000018</v>
      </c>
      <c r="F3710" s="213" t="inlineStr">
        <is>
          <t>REFEIÇÕES COLABORADORES</t>
        </is>
      </c>
      <c r="G3710" s="172">
        <f>YEAR(A3710)</f>
        <v/>
      </c>
      <c r="H3710" s="214">
        <f>MONTH(A3710)</f>
        <v/>
      </c>
      <c r="I3710" s="179">
        <f>INDEX(mês[],Consolidado!H3710,2)</f>
        <v/>
      </c>
      <c r="J3710" s="179" t="inlineStr">
        <is>
          <t>ITAU</t>
        </is>
      </c>
      <c r="K3710" s="179" t="inlineStr">
        <is>
          <t>A IDEAL</t>
        </is>
      </c>
    </row>
    <row r="3711" hidden="1" s="180">
      <c r="A3711" s="17" t="n">
        <v>45791</v>
      </c>
      <c r="B3711" s="179" t="inlineStr">
        <is>
          <t>SISTEMA/SERVIDOR REF. 04/2025-SISTEMA / SERVIDOR  (100,00%);</t>
        </is>
      </c>
      <c r="C3711" s="8" t="n"/>
      <c r="D3711" s="8" t="n">
        <v>1567.02</v>
      </c>
      <c r="E3711" s="8" t="n">
        <v>-10928.09000000002</v>
      </c>
      <c r="F3711" s="213" t="inlineStr">
        <is>
          <t xml:space="preserve">SISTEMA / SERVIDOR </t>
        </is>
      </c>
      <c r="G3711" s="172">
        <f>YEAR(A3711)</f>
        <v/>
      </c>
      <c r="H3711" s="214">
        <f>MONTH(A3711)</f>
        <v/>
      </c>
      <c r="I3711" s="179">
        <f>INDEX(mês[],Consolidado!H3711,2)</f>
        <v/>
      </c>
      <c r="J3711" s="179" t="inlineStr">
        <is>
          <t>ITAU</t>
        </is>
      </c>
      <c r="K3711" s="179" t="inlineStr">
        <is>
          <t>A IDEAL</t>
        </is>
      </c>
    </row>
    <row r="3712" hidden="1" s="180">
      <c r="A3712" s="17" t="n">
        <v>45791</v>
      </c>
      <c r="B3712" s="179" t="inlineStr">
        <is>
          <t>CALIBRAÇÃO RUGOSÍMETRO-MANUTENÇÃO/PEÇAS MAQUINAS E EQUIPAMENTOS (100,00%);</t>
        </is>
      </c>
      <c r="C3712" s="8" t="n"/>
      <c r="D3712" s="8" t="n">
        <v>167</v>
      </c>
      <c r="E3712" s="8" t="n">
        <v>-11095.09000000002</v>
      </c>
      <c r="F3712" s="213" t="inlineStr">
        <is>
          <t>MANUTENÇÃO/PEÇAS MAQUINAS E EQUIPAMENTOS</t>
        </is>
      </c>
      <c r="G3712" s="172">
        <f>YEAR(A3712)</f>
        <v/>
      </c>
      <c r="H3712" s="214">
        <f>MONTH(A3712)</f>
        <v/>
      </c>
      <c r="I3712" s="179">
        <f>INDEX(mês[],Consolidado!H3712,2)</f>
        <v/>
      </c>
      <c r="J3712" s="179" t="inlineStr">
        <is>
          <t>ITAU</t>
        </is>
      </c>
      <c r="K3712" s="179" t="inlineStr">
        <is>
          <t>A IDEAL</t>
        </is>
      </c>
    </row>
    <row r="3713" hidden="1" s="180">
      <c r="A3713" s="17" t="n">
        <v>45791</v>
      </c>
      <c r="B3713" s="179" t="inlineStr">
        <is>
          <t>TELEMETRIA / COBLI-SERVIÇO TELEMETRIA / FADIGA (100,00%);</t>
        </is>
      </c>
      <c r="C3713" s="8" t="n"/>
      <c r="D3713" s="8" t="n">
        <v>1999.4</v>
      </c>
      <c r="E3713" s="8" t="n">
        <v>-13094.49000000002</v>
      </c>
      <c r="F3713" s="213" t="inlineStr">
        <is>
          <t>SERVIÇO TELEMETRIA / FADIGA</t>
        </is>
      </c>
      <c r="G3713" s="172">
        <f>YEAR(A3713)</f>
        <v/>
      </c>
      <c r="H3713" s="214">
        <f>MONTH(A3713)</f>
        <v/>
      </c>
      <c r="I3713" s="179">
        <f>INDEX(mês[],Consolidado!H3713,2)</f>
        <v/>
      </c>
      <c r="J3713" s="179" t="inlineStr">
        <is>
          <t>ITAU</t>
        </is>
      </c>
      <c r="K3713" s="179" t="inlineStr">
        <is>
          <t>A IDEAL</t>
        </is>
      </c>
    </row>
    <row r="3714" hidden="1" s="180">
      <c r="A3714" s="17" t="n">
        <v>45791</v>
      </c>
      <c r="B3714" s="179" t="inlineStr">
        <is>
          <t>RESTAURANTE MATA FOME - PIX 57.730.611/0001-02-REFEIÇÕES COLABORADORES (100,00%);</t>
        </is>
      </c>
      <c r="C3714" s="8" t="n"/>
      <c r="D3714" s="8" t="n">
        <v>4136</v>
      </c>
      <c r="E3714" s="8" t="n">
        <v>-17230.49000000002</v>
      </c>
      <c r="F3714" s="213" t="inlineStr">
        <is>
          <t>REFEIÇÕES COLABORADORES</t>
        </is>
      </c>
      <c r="G3714" s="172">
        <f>YEAR(A3714)</f>
        <v/>
      </c>
      <c r="H3714" s="214">
        <f>MONTH(A3714)</f>
        <v/>
      </c>
      <c r="I3714" s="179">
        <f>INDEX(mês[],Consolidado!H3714,2)</f>
        <v/>
      </c>
      <c r="J3714" s="179" t="inlineStr">
        <is>
          <t>ITAU</t>
        </is>
      </c>
      <c r="K3714" s="179" t="inlineStr">
        <is>
          <t>A IDEAL</t>
        </is>
      </c>
    </row>
    <row r="3715" hidden="1" s="180">
      <c r="A3715" s="17" t="n">
        <v>45791</v>
      </c>
      <c r="B3715" s="179" t="inlineStr">
        <is>
          <t>MASTER TUR TRANSPORTE - PIX 46.829.447/0001-79-TRANSPORTE DE COLABORADORES  (100,00%);</t>
        </is>
      </c>
      <c r="C3715" s="8" t="n"/>
      <c r="D3715" s="8" t="n">
        <v>10000</v>
      </c>
      <c r="E3715" s="8" t="n">
        <v>-27230.49000000002</v>
      </c>
      <c r="F3715" s="213" t="inlineStr">
        <is>
          <t xml:space="preserve">TRANSPORTE DE COLABORADORES </t>
        </is>
      </c>
      <c r="G3715" s="172">
        <f>YEAR(A3715)</f>
        <v/>
      </c>
      <c r="H3715" s="214">
        <f>MONTH(A3715)</f>
        <v/>
      </c>
      <c r="I3715" s="179">
        <f>INDEX(mês[],Consolidado!H3715,2)</f>
        <v/>
      </c>
      <c r="J3715" s="179" t="inlineStr">
        <is>
          <t>ITAU</t>
        </is>
      </c>
      <c r="K3715" s="179" t="inlineStr">
        <is>
          <t>A IDEAL</t>
        </is>
      </c>
    </row>
    <row r="3716" hidden="1" s="180">
      <c r="A3716" s="17" t="n">
        <v>45791</v>
      </c>
      <c r="B3716" s="179" t="inlineStr">
        <is>
          <t>LOCAÇÃO CONTAINER REF. 05/05 A 04/06-LOCAÇÃO CONTAINER  (100,00%);</t>
        </is>
      </c>
      <c r="C3716" s="8" t="n"/>
      <c r="D3716" s="8" t="n">
        <v>925.2</v>
      </c>
      <c r="E3716" s="8" t="n">
        <v>-28155.69000000002</v>
      </c>
      <c r="F3716" s="213" t="inlineStr">
        <is>
          <t xml:space="preserve">LOCAÇÃO CONTAINER </t>
        </is>
      </c>
      <c r="G3716" s="172">
        <f>YEAR(A3716)</f>
        <v/>
      </c>
      <c r="H3716" s="214">
        <f>MONTH(A3716)</f>
        <v/>
      </c>
      <c r="I3716" s="179">
        <f>INDEX(mês[],Consolidado!H3716,2)</f>
        <v/>
      </c>
      <c r="J3716" s="179" t="inlineStr">
        <is>
          <t>ITAU</t>
        </is>
      </c>
      <c r="K3716" s="179" t="inlineStr">
        <is>
          <t>A IDEAL</t>
        </is>
      </c>
    </row>
    <row r="3717" hidden="1" s="180">
      <c r="A3717" s="17" t="n">
        <v>45791</v>
      </c>
      <c r="B3717" s="179" t="inlineStr">
        <is>
          <t>REFEIÇÕES COLABORADORES-REFEIÇÕES COLABORADORES (100,00%);</t>
        </is>
      </c>
      <c r="C3717" s="8" t="n"/>
      <c r="D3717" s="8" t="n">
        <v>961.86</v>
      </c>
      <c r="E3717" s="8" t="n">
        <v>-29117.55000000002</v>
      </c>
      <c r="F3717" s="213" t="inlineStr">
        <is>
          <t>REFEIÇÕES COLABORADORES</t>
        </is>
      </c>
      <c r="G3717" s="172">
        <f>YEAR(A3717)</f>
        <v/>
      </c>
      <c r="H3717" s="214">
        <f>MONTH(A3717)</f>
        <v/>
      </c>
      <c r="I3717" s="179">
        <f>INDEX(mês[],Consolidado!H3717,2)</f>
        <v/>
      </c>
      <c r="J3717" s="179" t="inlineStr">
        <is>
          <t>ITAU</t>
        </is>
      </c>
      <c r="K3717" s="179" t="inlineStr">
        <is>
          <t>A IDEAL</t>
        </is>
      </c>
    </row>
    <row r="3718" hidden="1" s="180">
      <c r="A3718" s="17" t="n">
        <v>45791</v>
      </c>
      <c r="B3718" s="179" t="inlineStr">
        <is>
          <t>SISTEMA / SERVIDOR-SISTEMA / SERVIDOR  (100,00%);</t>
        </is>
      </c>
      <c r="C3718" s="8" t="n"/>
      <c r="D3718" s="8" t="n">
        <v>730.9400000000001</v>
      </c>
      <c r="E3718" s="8" t="n">
        <v>-29848.49000000002</v>
      </c>
      <c r="F3718" s="213" t="inlineStr">
        <is>
          <t xml:space="preserve">SISTEMA / SERVIDOR </t>
        </is>
      </c>
      <c r="G3718" s="172">
        <f>YEAR(A3718)</f>
        <v/>
      </c>
      <c r="H3718" s="214">
        <f>MONTH(A3718)</f>
        <v/>
      </c>
      <c r="I3718" s="179">
        <f>INDEX(mês[],Consolidado!H3718,2)</f>
        <v/>
      </c>
      <c r="J3718" s="179" t="inlineStr">
        <is>
          <t>ITAU</t>
        </is>
      </c>
      <c r="K3718" s="179" t="inlineStr">
        <is>
          <t>A IDEAL</t>
        </is>
      </c>
    </row>
    <row r="3719" hidden="1" s="180">
      <c r="A3719" s="17" t="n">
        <v>45791</v>
      </c>
      <c r="B3719" s="179" t="inlineStr">
        <is>
          <t>VALE ALIMENTAÇÃO REF. 04/2025-VALE ALIMENTAÇÃO (100,00%);</t>
        </is>
      </c>
      <c r="C3719" s="8" t="n"/>
      <c r="D3719" s="8" t="n">
        <v>18858.67</v>
      </c>
      <c r="E3719" s="8" t="n">
        <v>-48707.16000000002</v>
      </c>
      <c r="F3719" s="213" t="inlineStr">
        <is>
          <t>VALE ALIMENTAÇÃO</t>
        </is>
      </c>
      <c r="G3719" s="172">
        <f>YEAR(A3719)</f>
        <v/>
      </c>
      <c r="H3719" s="214">
        <f>MONTH(A3719)</f>
        <v/>
      </c>
      <c r="I3719" s="179">
        <f>INDEX(mês[],Consolidado!H3719,2)</f>
        <v/>
      </c>
      <c r="J3719" s="179" t="inlineStr">
        <is>
          <t>ITAU</t>
        </is>
      </c>
      <c r="K3719" s="179" t="inlineStr">
        <is>
          <t>A IDEAL</t>
        </is>
      </c>
    </row>
    <row r="3720" hidden="1" s="180">
      <c r="A3720" s="17" t="n">
        <v>45791</v>
      </c>
      <c r="B3720" s="179" t="inlineStr">
        <is>
          <t>EXAMES - ASO-EXAMES  (100,00%);</t>
        </is>
      </c>
      <c r="C3720" s="8" t="n"/>
      <c r="D3720" s="8" t="n">
        <v>1750</v>
      </c>
      <c r="E3720" s="8" t="n">
        <v>-50457.16000000002</v>
      </c>
      <c r="F3720" s="213" t="inlineStr">
        <is>
          <t>EXAMES MÉDICOS</t>
        </is>
      </c>
      <c r="G3720" s="172">
        <f>YEAR(A3720)</f>
        <v/>
      </c>
      <c r="H3720" s="214">
        <f>MONTH(A3720)</f>
        <v/>
      </c>
      <c r="I3720" s="179">
        <f>INDEX(mês[],Consolidado!H3720,2)</f>
        <v/>
      </c>
      <c r="J3720" s="179" t="inlineStr">
        <is>
          <t>ITAU</t>
        </is>
      </c>
      <c r="K3720" s="179" t="inlineStr">
        <is>
          <t>A IDEAL</t>
        </is>
      </c>
    </row>
    <row r="3721" hidden="1" s="180">
      <c r="A3721" s="17" t="n">
        <v>45791</v>
      </c>
      <c r="B3721" s="179" t="inlineStr">
        <is>
          <t>COMBUSTIVEL-COMBUSTIVEL VEICULOS (43,53%);</t>
        </is>
      </c>
      <c r="C3721" s="8" t="n"/>
      <c r="D3721" s="8" t="n">
        <v>1235.35</v>
      </c>
      <c r="E3721" s="8" t="n">
        <v>-51692.51000000002</v>
      </c>
      <c r="F3721" s="213" t="inlineStr">
        <is>
          <t>COMBUSTIVEL VEICULOS</t>
        </is>
      </c>
      <c r="G3721" s="172">
        <f>YEAR(A3721)</f>
        <v/>
      </c>
      <c r="H3721" s="214">
        <f>MONTH(A3721)</f>
        <v/>
      </c>
      <c r="I3721" s="179">
        <f>INDEX(mês[],Consolidado!H3721,2)</f>
        <v/>
      </c>
      <c r="J3721" s="179" t="inlineStr">
        <is>
          <t>ITAU</t>
        </is>
      </c>
      <c r="K3721" s="179" t="inlineStr">
        <is>
          <t>A IDEAL</t>
        </is>
      </c>
    </row>
    <row r="3722" hidden="1" s="180">
      <c r="A3722" s="17" t="n">
        <v>45791</v>
      </c>
      <c r="B3722" s="179" t="inlineStr">
        <is>
          <t>COMBUSTIVELCOMBUSTIVEL EQUIPAMENTOS (56,47%);</t>
        </is>
      </c>
      <c r="C3722" s="8" t="n"/>
      <c r="D3722" s="8" t="n">
        <v>1602.59</v>
      </c>
      <c r="E3722" s="8" t="n">
        <v>-53295.10000000001</v>
      </c>
      <c r="F3722" s="213" t="inlineStr">
        <is>
          <t>COMBUSTIVEL EQUIPAMENTOS</t>
        </is>
      </c>
      <c r="G3722" s="172">
        <f>YEAR(A3722)</f>
        <v/>
      </c>
      <c r="H3722" s="214">
        <f>MONTH(A3722)</f>
        <v/>
      </c>
      <c r="I3722" s="179">
        <f>INDEX(mês[],Consolidado!H3722,2)</f>
        <v/>
      </c>
      <c r="J3722" s="179" t="inlineStr">
        <is>
          <t>ITAU</t>
        </is>
      </c>
      <c r="K3722" s="179" t="inlineStr">
        <is>
          <t>A IDEAL</t>
        </is>
      </c>
    </row>
    <row r="3723" hidden="1" s="180">
      <c r="A3723" s="17" t="n">
        <v>45791</v>
      </c>
      <c r="B3723" s="179" t="inlineStr">
        <is>
          <t>AUTO POSTO VITÓRIA RÉGIA - PIX 04.157.583/0001-10-COMBUSTIVEL VEICULOS (100,00%);</t>
        </is>
      </c>
      <c r="C3723" s="8" t="n"/>
      <c r="D3723" s="8" t="n">
        <v>2019.32</v>
      </c>
      <c r="E3723" s="8" t="n">
        <v>-55314.42000000001</v>
      </c>
      <c r="F3723" s="213" t="inlineStr">
        <is>
          <t>COMBUSTIVEL VEICULOS</t>
        </is>
      </c>
      <c r="G3723" s="172">
        <f>YEAR(A3723)</f>
        <v/>
      </c>
      <c r="H3723" s="214">
        <f>MONTH(A3723)</f>
        <v/>
      </c>
      <c r="I3723" s="179">
        <f>INDEX(mês[],Consolidado!H3723,2)</f>
        <v/>
      </c>
      <c r="J3723" s="179" t="inlineStr">
        <is>
          <t>ITAU</t>
        </is>
      </c>
      <c r="K3723" s="179" t="inlineStr">
        <is>
          <t>A IDEAL</t>
        </is>
      </c>
    </row>
    <row r="3724" hidden="1" s="180">
      <c r="A3724" s="17" t="n">
        <v>45791</v>
      </c>
      <c r="B3724" s="179" t="inlineStr">
        <is>
          <t>HOSPEDAGEM DE SITE / E-MAIL-SISTEMA / SERVIDOR  (100,00%);</t>
        </is>
      </c>
      <c r="C3724" s="8" t="n"/>
      <c r="D3724" s="8" t="n">
        <v>773.22</v>
      </c>
      <c r="E3724" s="8" t="n">
        <v>-56087.64000000001</v>
      </c>
      <c r="F3724" s="213" t="inlineStr">
        <is>
          <t xml:space="preserve">SISTEMA / SERVIDOR </t>
        </is>
      </c>
      <c r="G3724" s="172">
        <f>YEAR(A3724)</f>
        <v/>
      </c>
      <c r="H3724" s="214">
        <f>MONTH(A3724)</f>
        <v/>
      </c>
      <c r="I3724" s="179">
        <f>INDEX(mês[],Consolidado!H3724,2)</f>
        <v/>
      </c>
      <c r="J3724" s="179" t="inlineStr">
        <is>
          <t>ITAU</t>
        </is>
      </c>
      <c r="K3724" s="179" t="inlineStr">
        <is>
          <t>A IDEAL</t>
        </is>
      </c>
    </row>
    <row r="3725" hidden="1" s="180">
      <c r="A3725" s="17" t="n">
        <v>45791</v>
      </c>
      <c r="B3725" s="179" t="inlineStr">
        <is>
          <t>JULIO CESAR DE OLIVEIRA QUEIROZ - PIX 416.142.593-72-TRANSPORTE DE COLABORADORES  (100,00%);</t>
        </is>
      </c>
      <c r="C3725" s="8" t="n"/>
      <c r="D3725" s="8" t="n">
        <v>6640</v>
      </c>
      <c r="E3725" s="8" t="n">
        <v>-62727.64000000002</v>
      </c>
      <c r="F3725" s="213" t="inlineStr">
        <is>
          <t xml:space="preserve">TRANSPORTE DE COLABORADORES </t>
        </is>
      </c>
      <c r="G3725" s="172">
        <f>YEAR(A3725)</f>
        <v/>
      </c>
      <c r="H3725" s="214">
        <f>MONTH(A3725)</f>
        <v/>
      </c>
      <c r="I3725" s="179">
        <f>INDEX(mês[],Consolidado!H3725,2)</f>
        <v/>
      </c>
      <c r="J3725" s="179" t="inlineStr">
        <is>
          <t>ITAU</t>
        </is>
      </c>
      <c r="K3725" s="179" t="inlineStr">
        <is>
          <t>A IDEAL</t>
        </is>
      </c>
    </row>
    <row r="3726" hidden="1" s="180">
      <c r="A3726" s="17" t="n">
        <v>45791</v>
      </c>
      <c r="B3726" s="179" t="inlineStr">
        <is>
          <t>CASARÃO MATERIAIS P/ CONSTRUÇÃO - PIX (62) 9 8134-3072-MATERIAIS DE CONSUMO EM OBRAS  (100,00%);</t>
        </is>
      </c>
      <c r="C3726" s="8" t="n"/>
      <c r="D3726" s="8" t="n">
        <v>239.47</v>
      </c>
      <c r="E3726" s="8" t="n">
        <v>-62967.11000000002</v>
      </c>
      <c r="F3726" s="213" t="inlineStr">
        <is>
          <t xml:space="preserve">MATERIAIS DE CONSUMO EM OBRAS </t>
        </is>
      </c>
      <c r="G3726" s="172">
        <f>YEAR(A3726)</f>
        <v/>
      </c>
      <c r="H3726" s="214">
        <f>MONTH(A3726)</f>
        <v/>
      </c>
      <c r="I3726" s="179">
        <f>INDEX(mês[],Consolidado!H3726,2)</f>
        <v/>
      </c>
      <c r="J3726" s="179" t="inlineStr">
        <is>
          <t>ITAU</t>
        </is>
      </c>
      <c r="K3726" s="179" t="inlineStr">
        <is>
          <t>A IDEAL</t>
        </is>
      </c>
    </row>
    <row r="3727" hidden="1" s="180">
      <c r="A3727" s="17" t="n">
        <v>45791</v>
      </c>
      <c r="B3727" s="179" t="inlineStr">
        <is>
          <t>SERVIÇOS DE UBER-SERVIÇO MOTOBOY / UBER  (100,00%);</t>
        </is>
      </c>
      <c r="C3727" s="8" t="n"/>
      <c r="D3727" s="8" t="n">
        <v>50</v>
      </c>
      <c r="E3727" s="8" t="n">
        <v>-63017.11000000002</v>
      </c>
      <c r="F3727" s="213" t="inlineStr">
        <is>
          <t xml:space="preserve">SERVIÇO MOTOBOY / UBER </t>
        </is>
      </c>
      <c r="G3727" s="172">
        <f>YEAR(A3727)</f>
        <v/>
      </c>
      <c r="H3727" s="214">
        <f>MONTH(A3727)</f>
        <v/>
      </c>
      <c r="I3727" s="179">
        <f>INDEX(mês[],Consolidado!H3727,2)</f>
        <v/>
      </c>
      <c r="J3727" s="179" t="inlineStr">
        <is>
          <t>ITAU</t>
        </is>
      </c>
      <c r="K3727" s="179" t="inlineStr">
        <is>
          <t>A IDEAL</t>
        </is>
      </c>
    </row>
    <row r="3728" hidden="1" s="180">
      <c r="A3728" s="17" t="n">
        <v>45791</v>
      </c>
      <c r="B3728" s="179" t="inlineStr">
        <is>
          <t>BM ELETROMOVEIS - PIX 54-712-878-0001/89-MOVEIS OBRAS  (100,00%);</t>
        </is>
      </c>
      <c r="C3728" s="8" t="n"/>
      <c r="D3728" s="8" t="n">
        <v>1490</v>
      </c>
      <c r="E3728" s="8" t="n">
        <v>-64507.11000000002</v>
      </c>
      <c r="F3728" s="213" t="inlineStr">
        <is>
          <t xml:space="preserve">MOVEIS OBRAS </t>
        </is>
      </c>
      <c r="G3728" s="172">
        <f>YEAR(A3728)</f>
        <v/>
      </c>
      <c r="H3728" s="214">
        <f>MONTH(A3728)</f>
        <v/>
      </c>
      <c r="I3728" s="179">
        <f>INDEX(mês[],Consolidado!H3728,2)</f>
        <v/>
      </c>
      <c r="J3728" s="179" t="inlineStr">
        <is>
          <t>ITAU</t>
        </is>
      </c>
      <c r="K3728" s="179" t="inlineStr">
        <is>
          <t>A IDEAL</t>
        </is>
      </c>
    </row>
    <row r="3729" hidden="1" s="180">
      <c r="A3729" s="17" t="n">
        <v>45791</v>
      </c>
      <c r="B3729" s="179" t="inlineStr">
        <is>
          <t>CAIXA ROTATIVO MES ABRIL A MAIO 2025-MATERIAIS DE LIMPEZA / HIGIENE  (100,00%);</t>
        </is>
      </c>
      <c r="C3729" s="8" t="n"/>
      <c r="D3729" s="8" t="n">
        <v>500</v>
      </c>
      <c r="E3729" s="8" t="n">
        <v>-65007.11000000002</v>
      </c>
      <c r="F3729" s="213" t="inlineStr">
        <is>
          <t xml:space="preserve">MATERIAIS DE LIMPEZA / HIGIENE </t>
        </is>
      </c>
      <c r="G3729" s="172">
        <f>YEAR(A3729)</f>
        <v/>
      </c>
      <c r="H3729" s="214">
        <f>MONTH(A3729)</f>
        <v/>
      </c>
      <c r="I3729" s="179">
        <f>INDEX(mês[],Consolidado!H3729,2)</f>
        <v/>
      </c>
      <c r="J3729" s="179" t="inlineStr">
        <is>
          <t>ITAU</t>
        </is>
      </c>
      <c r="K3729" s="179" t="inlineStr">
        <is>
          <t>A IDEAL</t>
        </is>
      </c>
    </row>
    <row r="3730" hidden="1" s="180">
      <c r="A3730" s="17" t="n">
        <v>45791</v>
      </c>
      <c r="B3730" s="179" t="inlineStr">
        <is>
          <t>ARTHUR RODRIGUES SEIDEMAN - PIX (64) 9 9302-3866-TRANSPORTE DE COLABORADORES  (100,00%);</t>
        </is>
      </c>
      <c r="C3730" s="8" t="n"/>
      <c r="D3730" s="8" t="n">
        <v>560</v>
      </c>
      <c r="E3730" s="8" t="n">
        <v>-65567.11000000002</v>
      </c>
      <c r="F3730" s="213" t="inlineStr">
        <is>
          <t xml:space="preserve">TRANSPORTE DE COLABORADORES </t>
        </is>
      </c>
      <c r="G3730" s="172">
        <f>YEAR(A3730)</f>
        <v/>
      </c>
      <c r="H3730" s="214">
        <f>MONTH(A3730)</f>
        <v/>
      </c>
      <c r="I3730" s="179">
        <f>INDEX(mês[],Consolidado!H3730,2)</f>
        <v/>
      </c>
      <c r="J3730" s="179" t="inlineStr">
        <is>
          <t>ITAU</t>
        </is>
      </c>
      <c r="K3730" s="179" t="inlineStr">
        <is>
          <t>A IDEAL</t>
        </is>
      </c>
    </row>
    <row r="3731" hidden="1" s="180">
      <c r="A3731" s="17" t="n">
        <v>45791</v>
      </c>
      <c r="B3731" s="179" t="inlineStr">
        <is>
          <t>ESPEDITO NICOLAU DOS SANTOS - PIX 271.495.521-53-SERVIÇO PLOTAGEM / ADESIVO / PLACAS / CRACHAS  (100,00%);</t>
        </is>
      </c>
      <c r="C3731" s="8" t="n"/>
      <c r="D3731" s="8" t="n">
        <v>380</v>
      </c>
      <c r="E3731" s="8" t="n">
        <v>-65947.11000000002</v>
      </c>
      <c r="F3731" s="213" t="inlineStr">
        <is>
          <t xml:space="preserve">SERVIÇO PLOTAGEM / ADESIVO / PLACAS / CRACHAS </t>
        </is>
      </c>
      <c r="G3731" s="172">
        <f>YEAR(A3731)</f>
        <v/>
      </c>
      <c r="H3731" s="214">
        <f>MONTH(A3731)</f>
        <v/>
      </c>
      <c r="I3731" s="179">
        <f>INDEX(mês[],Consolidado!H3731,2)</f>
        <v/>
      </c>
      <c r="J3731" s="179" t="inlineStr">
        <is>
          <t>ITAU</t>
        </is>
      </c>
      <c r="K3731" s="179" t="inlineStr">
        <is>
          <t>A IDEAL</t>
        </is>
      </c>
    </row>
    <row r="3732" hidden="1" s="180">
      <c r="A3732" s="17" t="n">
        <v>45791</v>
      </c>
      <c r="B3732" s="179" t="inlineStr">
        <is>
          <t>REFEIÇÃO COLABORADORES-REFEIÇÕES COLABORADORES (100,00%);</t>
        </is>
      </c>
      <c r="C3732" s="8" t="n"/>
      <c r="D3732" s="8" t="n">
        <v>3690</v>
      </c>
      <c r="E3732" s="8" t="n">
        <v>-69637.11000000002</v>
      </c>
      <c r="F3732" s="213" t="inlineStr">
        <is>
          <t>REFEIÇÕES COLABORADORES</t>
        </is>
      </c>
      <c r="G3732" s="172">
        <f>YEAR(A3732)</f>
        <v/>
      </c>
      <c r="H3732" s="214">
        <f>MONTH(A3732)</f>
        <v/>
      </c>
      <c r="I3732" s="179">
        <f>INDEX(mês[],Consolidado!H3732,2)</f>
        <v/>
      </c>
      <c r="J3732" s="179" t="inlineStr">
        <is>
          <t>ITAU</t>
        </is>
      </c>
      <c r="K3732" s="179" t="inlineStr">
        <is>
          <t>A IDEAL</t>
        </is>
      </c>
    </row>
    <row r="3733" hidden="1" s="180">
      <c r="A3733" s="17" t="n">
        <v>45791</v>
      </c>
      <c r="B3733" s="179" t="inlineStr">
        <is>
          <t>MULTA DE TRANSITO YCARO GOMES-MULTAS DE TRANSITO  (100,00%);</t>
        </is>
      </c>
      <c r="C3733" s="8" t="n"/>
      <c r="D3733" s="8" t="n">
        <v>1540.71</v>
      </c>
      <c r="E3733" s="8" t="n">
        <v>-71177.82000000002</v>
      </c>
      <c r="F3733" s="213" t="inlineStr">
        <is>
          <t xml:space="preserve">MULTAS DE TRANSITO </t>
        </is>
      </c>
      <c r="G3733" s="172">
        <f>YEAR(A3733)</f>
        <v/>
      </c>
      <c r="H3733" s="214">
        <f>MONTH(A3733)</f>
        <v/>
      </c>
      <c r="I3733" s="179">
        <f>INDEX(mês[],Consolidado!H3733,2)</f>
        <v/>
      </c>
      <c r="J3733" s="179" t="inlineStr">
        <is>
          <t>ITAU</t>
        </is>
      </c>
      <c r="K3733" s="179" t="inlineStr">
        <is>
          <t>A IDEAL</t>
        </is>
      </c>
    </row>
    <row r="3734" hidden="1" s="180">
      <c r="A3734" s="17" t="n">
        <v>45791</v>
      </c>
      <c r="B3734" s="179" t="inlineStr">
        <is>
          <t>CARLOS DE JESUS SANTANA-ACERTO RESCISORIOS  (100,00%);</t>
        </is>
      </c>
      <c r="C3734" s="8" t="n"/>
      <c r="D3734" s="8" t="n">
        <v>13789.26</v>
      </c>
      <c r="E3734" s="8" t="n">
        <v>-84967.08000000002</v>
      </c>
      <c r="F3734" s="213" t="inlineStr">
        <is>
          <t xml:space="preserve">ACERTO RESCISORIOS </t>
        </is>
      </c>
      <c r="G3734" s="172">
        <f>YEAR(A3734)</f>
        <v/>
      </c>
      <c r="H3734" s="214">
        <f>MONTH(A3734)</f>
        <v/>
      </c>
      <c r="I3734" s="179">
        <f>INDEX(mês[],Consolidado!H3734,2)</f>
        <v/>
      </c>
      <c r="J3734" s="179" t="inlineStr">
        <is>
          <t>ITAU</t>
        </is>
      </c>
      <c r="K3734" s="179" t="inlineStr">
        <is>
          <t>A IDEAL</t>
        </is>
      </c>
    </row>
    <row r="3735" hidden="1" s="180">
      <c r="A3735" s="17" t="n">
        <v>45791</v>
      </c>
      <c r="B3735" s="179" t="inlineStr">
        <is>
          <t>PLANO DE SAÚDE REF. MÊS 05/2025-PLANO DE SAUDE  (100,00%);</t>
        </is>
      </c>
      <c r="C3735" s="8" t="n"/>
      <c r="D3735" s="8" t="n">
        <v>1592.15</v>
      </c>
      <c r="E3735" s="8" t="n">
        <v>-86559.23000000001</v>
      </c>
      <c r="F3735" s="213" t="inlineStr">
        <is>
          <t xml:space="preserve">PLANO DE SAUDE </t>
        </is>
      </c>
      <c r="G3735" s="172">
        <f>YEAR(A3735)</f>
        <v/>
      </c>
      <c r="H3735" s="214">
        <f>MONTH(A3735)</f>
        <v/>
      </c>
      <c r="I3735" s="179">
        <f>INDEX(mês[],Consolidado!H3735,2)</f>
        <v/>
      </c>
      <c r="J3735" s="179" t="inlineStr">
        <is>
          <t>ITAU</t>
        </is>
      </c>
      <c r="K3735" s="179" t="inlineStr">
        <is>
          <t>A IDEAL</t>
        </is>
      </c>
    </row>
    <row r="3736" hidden="1" s="180">
      <c r="A3736" s="17" t="n">
        <v>45791</v>
      </c>
      <c r="B3736" s="179" t="inlineStr">
        <is>
          <t>ANTONIO CARLOS SILVA ALVES - PIX Cs123phb@gmail.com-TRANSPORTE DE COLABORADORES  (100,00%);</t>
        </is>
      </c>
      <c r="C3736" s="8" t="n"/>
      <c r="D3736" s="8" t="n">
        <v>100</v>
      </c>
      <c r="E3736" s="8" t="n">
        <v>-86659.23000000001</v>
      </c>
      <c r="F3736" s="213" t="inlineStr">
        <is>
          <t xml:space="preserve">TRANSPORTE DE COLABORADORES </t>
        </is>
      </c>
      <c r="G3736" s="172">
        <f>YEAR(A3736)</f>
        <v/>
      </c>
      <c r="H3736" s="214">
        <f>MONTH(A3736)</f>
        <v/>
      </c>
      <c r="I3736" s="179">
        <f>INDEX(mês[],Consolidado!H3736,2)</f>
        <v/>
      </c>
      <c r="J3736" s="179" t="inlineStr">
        <is>
          <t>ITAU</t>
        </is>
      </c>
      <c r="K3736" s="179" t="inlineStr">
        <is>
          <t>A IDEAL</t>
        </is>
      </c>
    </row>
    <row r="3737" hidden="1" s="180">
      <c r="A3737" s="17" t="n">
        <v>45791</v>
      </c>
      <c r="B3737" s="179" t="inlineStr">
        <is>
          <t>PAGAMENTO 50% BACIA DE CONTENÇÃO P/ PRODUTOS QUÍMICOS-MATERIAIS DE CONSUMO EM OBRAS  (100,00%);</t>
        </is>
      </c>
      <c r="C3737" s="8" t="n"/>
      <c r="D3737" s="8" t="n">
        <v>245</v>
      </c>
      <c r="E3737" s="8" t="n">
        <v>-86904.23000000001</v>
      </c>
      <c r="F3737" s="213" t="inlineStr">
        <is>
          <t xml:space="preserve">MATERIAIS DE CONSUMO EM OBRAS </t>
        </is>
      </c>
      <c r="G3737" s="172">
        <f>YEAR(A3737)</f>
        <v/>
      </c>
      <c r="H3737" s="214">
        <f>MONTH(A3737)</f>
        <v/>
      </c>
      <c r="I3737" s="179">
        <f>INDEX(mês[],Consolidado!H3737,2)</f>
        <v/>
      </c>
      <c r="J3737" s="179" t="inlineStr">
        <is>
          <t>ITAU</t>
        </is>
      </c>
      <c r="K3737" s="179" t="inlineStr">
        <is>
          <t>A IDEAL</t>
        </is>
      </c>
    </row>
    <row r="3738" hidden="1" s="180">
      <c r="A3738" s="17" t="n">
        <v>45791</v>
      </c>
      <c r="B3738" s="179" t="inlineStr">
        <is>
          <t>ALIMENTAÇÃO ADM-ALIMENTAÇÃO ADM (100,00%);</t>
        </is>
      </c>
      <c r="C3738" s="8" t="n"/>
      <c r="D3738" s="8" t="n">
        <v>128</v>
      </c>
      <c r="E3738" s="8" t="n">
        <v>-87032.23000000001</v>
      </c>
      <c r="F3738" s="213" t="inlineStr">
        <is>
          <t>ALIMENTAÇÃO ADM</t>
        </is>
      </c>
      <c r="G3738" s="172">
        <f>YEAR(A3738)</f>
        <v/>
      </c>
      <c r="H3738" s="214">
        <f>MONTH(A3738)</f>
        <v/>
      </c>
      <c r="I3738" s="179">
        <f>INDEX(mês[],Consolidado!H3738,2)</f>
        <v/>
      </c>
      <c r="J3738" s="179" t="inlineStr">
        <is>
          <t>ITAU</t>
        </is>
      </c>
      <c r="K3738" s="179" t="inlineStr">
        <is>
          <t>A IDEAL</t>
        </is>
      </c>
    </row>
    <row r="3739" hidden="1" s="180">
      <c r="A3739" s="17" t="n">
        <v>45791</v>
      </c>
      <c r="B3739" s="179" t="inlineStr">
        <is>
          <t>MAT. DE CONSUMO-MATERIAIS DE CONSUMO EM OBRAS  (100,00%);</t>
        </is>
      </c>
      <c r="C3739" s="8" t="n"/>
      <c r="D3739" s="8" t="n">
        <v>19.5</v>
      </c>
      <c r="E3739" s="8" t="n">
        <v>-87051.73000000001</v>
      </c>
      <c r="F3739" s="213" t="inlineStr">
        <is>
          <t xml:space="preserve">MATERIAIS DE CONSUMO EM OBRAS </t>
        </is>
      </c>
      <c r="G3739" s="172">
        <f>YEAR(A3739)</f>
        <v/>
      </c>
      <c r="H3739" s="214">
        <f>MONTH(A3739)</f>
        <v/>
      </c>
      <c r="I3739" s="179">
        <f>INDEX(mês[],Consolidado!H3739,2)</f>
        <v/>
      </c>
      <c r="J3739" s="179" t="inlineStr">
        <is>
          <t>ITAU</t>
        </is>
      </c>
      <c r="K3739" s="179" t="inlineStr">
        <is>
          <t>A IDEAL</t>
        </is>
      </c>
    </row>
    <row r="3740" hidden="1" s="180">
      <c r="A3740" s="17" t="n">
        <v>45791</v>
      </c>
      <c r="B3740" s="179" t="inlineStr">
        <is>
          <t>MATERIAIS DE LIMPEZA-MATERIAIS DE LIMPEZA / HIGIENE  (100,00%);</t>
        </is>
      </c>
      <c r="C3740" s="8" t="n"/>
      <c r="D3740" s="8" t="n">
        <v>36</v>
      </c>
      <c r="E3740" s="8" t="n">
        <v>-87087.73000000001</v>
      </c>
      <c r="F3740" s="213" t="inlineStr">
        <is>
          <t xml:space="preserve">MATERIAIS DE LIMPEZA / HIGIENE </t>
        </is>
      </c>
      <c r="G3740" s="172">
        <f>YEAR(A3740)</f>
        <v/>
      </c>
      <c r="H3740" s="214">
        <f>MONTH(A3740)</f>
        <v/>
      </c>
      <c r="I3740" s="179">
        <f>INDEX(mês[],Consolidado!H3740,2)</f>
        <v/>
      </c>
      <c r="J3740" s="179" t="inlineStr">
        <is>
          <t>ITAU</t>
        </is>
      </c>
      <c r="K3740" s="179" t="inlineStr">
        <is>
          <t>A IDEAL</t>
        </is>
      </c>
    </row>
    <row r="3741" hidden="1" s="180">
      <c r="A3741" s="17" t="n">
        <v>45791</v>
      </c>
      <c r="B3741" s="179" t="inlineStr">
        <is>
          <t>AUTO POSTO VITÓRIA RÉGIA - PIX 04.157.583/0001-10-SERVIÇO LAVA JATO (100,00%);</t>
        </is>
      </c>
      <c r="C3741" s="8" t="n"/>
      <c r="D3741" s="8" t="n">
        <v>210</v>
      </c>
      <c r="E3741" s="8" t="n">
        <v>-87297.73000000001</v>
      </c>
      <c r="F3741" s="213" t="inlineStr">
        <is>
          <t>SERVIÇO LAVA JATO</t>
        </is>
      </c>
      <c r="G3741" s="172">
        <f>YEAR(A3741)</f>
        <v/>
      </c>
      <c r="H3741" s="214">
        <f>MONTH(A3741)</f>
        <v/>
      </c>
      <c r="I3741" s="179">
        <f>INDEX(mês[],Consolidado!H3741,2)</f>
        <v/>
      </c>
      <c r="J3741" s="179" t="inlineStr">
        <is>
          <t>ITAU</t>
        </is>
      </c>
      <c r="K3741" s="179" t="inlineStr">
        <is>
          <t>A IDEAL</t>
        </is>
      </c>
    </row>
    <row r="3742" hidden="1" s="180">
      <c r="A3742" s="17" t="n">
        <v>45791</v>
      </c>
      <c r="B3742" s="179" t="inlineStr">
        <is>
          <t>PASSAGEM COLABORADOR ALISSON MELO-PASSAGENS COLABORADORES (100,00%);</t>
        </is>
      </c>
      <c r="C3742" s="8" t="n"/>
      <c r="D3742" s="8" t="n">
        <v>1520</v>
      </c>
      <c r="E3742" s="8" t="n">
        <v>-88817.73000000001</v>
      </c>
      <c r="F3742" s="213" t="inlineStr">
        <is>
          <t>PASSAGENS COLABORADORES</t>
        </is>
      </c>
      <c r="G3742" s="172">
        <f>YEAR(A3742)</f>
        <v/>
      </c>
      <c r="H3742" s="214">
        <f>MONTH(A3742)</f>
        <v/>
      </c>
      <c r="I3742" s="179">
        <f>INDEX(mês[],Consolidado!H3742,2)</f>
        <v/>
      </c>
      <c r="J3742" s="179" t="inlineStr">
        <is>
          <t>ITAU</t>
        </is>
      </c>
      <c r="K3742" s="179" t="inlineStr">
        <is>
          <t>A IDEAL</t>
        </is>
      </c>
    </row>
    <row r="3743" hidden="1" s="180">
      <c r="A3743" s="17" t="n">
        <v>45791</v>
      </c>
      <c r="B3743" s="179" t="inlineStr">
        <is>
          <t>TRANSFERÊNCIA ENTRE BANCOS SAFRA X ITAÚ-Transferência entre Bancos (100,00%);</t>
        </is>
      </c>
      <c r="C3743" s="8" t="n">
        <v>70000</v>
      </c>
      <c r="E3743" s="8" t="n">
        <v>-18817.73000000001</v>
      </c>
      <c r="F3743" s="213" t="inlineStr">
        <is>
          <t>Transferência Recebida</t>
        </is>
      </c>
      <c r="G3743" s="172">
        <f>YEAR(A3743)</f>
        <v/>
      </c>
      <c r="H3743" s="214">
        <f>MONTH(A3743)</f>
        <v/>
      </c>
      <c r="I3743" s="179">
        <f>INDEX(mês[],Consolidado!H3743,2)</f>
        <v/>
      </c>
      <c r="J3743" s="179" t="inlineStr">
        <is>
          <t>ITAU</t>
        </is>
      </c>
      <c r="K3743" s="179" t="inlineStr">
        <is>
          <t>A IDEAL</t>
        </is>
      </c>
    </row>
    <row r="3744" hidden="1" s="180">
      <c r="A3744" s="17" t="n">
        <v>45791</v>
      </c>
      <c r="B3744" s="179" t="inlineStr">
        <is>
          <t>PASSAGEM COLABORADOR ERIVALDO NASCIMENTO-PASSAGENS COLABORADORES (100,00%);</t>
        </is>
      </c>
      <c r="C3744" s="8" t="n"/>
      <c r="D3744" s="8" t="n">
        <v>30</v>
      </c>
      <c r="E3744" s="8" t="n">
        <v>-18847.73000000001</v>
      </c>
      <c r="F3744" s="213" t="inlineStr">
        <is>
          <t>PASSAGENS COLABORADORES</t>
        </is>
      </c>
      <c r="G3744" s="172">
        <f>YEAR(A3744)</f>
        <v/>
      </c>
      <c r="H3744" s="214">
        <f>MONTH(A3744)</f>
        <v/>
      </c>
      <c r="I3744" s="179">
        <f>INDEX(mês[],Consolidado!H3744,2)</f>
        <v/>
      </c>
      <c r="J3744" s="179" t="inlineStr">
        <is>
          <t>ITAU</t>
        </is>
      </c>
      <c r="K3744" s="179" t="inlineStr">
        <is>
          <t>A IDEAL</t>
        </is>
      </c>
    </row>
    <row r="3745" hidden="1" s="180">
      <c r="A3745" s="17" t="n">
        <v>45791</v>
      </c>
      <c r="B3745" s="179" t="inlineStr">
        <is>
          <t>DESPESA VIAGEM COLABORADOR GIVANILSON BARBOSA-REFEIÇÕES COLABORADORES (54,55%);</t>
        </is>
      </c>
      <c r="C3745" s="8" t="n"/>
      <c r="D3745" s="8" t="n">
        <v>240.02</v>
      </c>
      <c r="E3745" s="8" t="n">
        <v>-19087.75000000001</v>
      </c>
      <c r="F3745" s="213" t="inlineStr">
        <is>
          <t>REFEIÇÕES COLABORADORES</t>
        </is>
      </c>
      <c r="G3745" s="172">
        <f>YEAR(A3745)</f>
        <v/>
      </c>
      <c r="H3745" s="214">
        <f>MONTH(A3745)</f>
        <v/>
      </c>
      <c r="I3745" s="179">
        <f>INDEX(mês[],Consolidado!H3745,2)</f>
        <v/>
      </c>
      <c r="J3745" s="179" t="inlineStr">
        <is>
          <t>ITAU</t>
        </is>
      </c>
      <c r="K3745" s="179" t="inlineStr">
        <is>
          <t>A IDEAL</t>
        </is>
      </c>
    </row>
    <row r="3746" hidden="1" s="180">
      <c r="A3746" s="17" t="n">
        <v>45791</v>
      </c>
      <c r="B3746" s="179" t="inlineStr">
        <is>
          <t>DESPESA VIAGEM COLABORADOR GIVANILSON BARBOSA-PASSAGENS COLABORADORES (45,45%);</t>
        </is>
      </c>
      <c r="C3746" s="8" t="n"/>
      <c r="D3746" s="8" t="n">
        <v>199.98</v>
      </c>
      <c r="E3746" s="8" t="n">
        <v>-19287.73000000001</v>
      </c>
      <c r="F3746" s="213" t="inlineStr">
        <is>
          <t>PASSAGENS COLABORADORES</t>
        </is>
      </c>
      <c r="G3746" s="172">
        <f>YEAR(A3746)</f>
        <v/>
      </c>
      <c r="H3746" s="214">
        <f>MONTH(A3746)</f>
        <v/>
      </c>
      <c r="I3746" s="179">
        <f>INDEX(mês[],Consolidado!H3746,2)</f>
        <v/>
      </c>
      <c r="J3746" s="179" t="inlineStr">
        <is>
          <t>ITAU</t>
        </is>
      </c>
      <c r="K3746" s="179" t="inlineStr">
        <is>
          <t>A IDEAL</t>
        </is>
      </c>
    </row>
    <row r="3747" hidden="1" s="180">
      <c r="A3747" s="17" t="n">
        <v>45791</v>
      </c>
      <c r="B3747" s="179" t="inlineStr">
        <is>
          <t>EXAME - ASO-EXAMES  (100,00%);</t>
        </is>
      </c>
      <c r="C3747" s="8" t="n"/>
      <c r="D3747" s="8" t="n">
        <v>177</v>
      </c>
      <c r="E3747" s="8" t="n">
        <v>-19464.73000000001</v>
      </c>
      <c r="F3747" s="213" t="inlineStr">
        <is>
          <t>EXAMES MÉDICOS</t>
        </is>
      </c>
      <c r="G3747" s="172">
        <f>YEAR(A3747)</f>
        <v/>
      </c>
      <c r="H3747" s="214">
        <f>MONTH(A3747)</f>
        <v/>
      </c>
      <c r="I3747" s="179">
        <f>INDEX(mês[],Consolidado!H3747,2)</f>
        <v/>
      </c>
      <c r="J3747" s="179" t="inlineStr">
        <is>
          <t>ITAU</t>
        </is>
      </c>
      <c r="K3747" s="179" t="inlineStr">
        <is>
          <t>A IDEAL</t>
        </is>
      </c>
    </row>
    <row r="3748" hidden="1" s="180">
      <c r="A3748" s="17" t="n">
        <v>45792</v>
      </c>
      <c r="B3748" s="179" t="inlineStr">
        <is>
          <t>FOSFATO-Recebimento de Clientes (100,00%);</t>
        </is>
      </c>
      <c r="C3748" s="8" t="n">
        <v>18294.9</v>
      </c>
      <c r="E3748" s="8" t="n">
        <v>-1169.830000000009</v>
      </c>
      <c r="F3748" s="213" t="inlineStr">
        <is>
          <t>Recebimento de Clientes</t>
        </is>
      </c>
      <c r="G3748" s="172">
        <f>YEAR(A3748)</f>
        <v/>
      </c>
      <c r="H3748" s="214">
        <f>MONTH(A3748)</f>
        <v/>
      </c>
      <c r="I3748" s="179">
        <f>INDEX(mês[],Consolidado!H3748,2)</f>
        <v/>
      </c>
      <c r="J3748" s="179" t="inlineStr">
        <is>
          <t>ITAU</t>
        </is>
      </c>
      <c r="K3748" s="179" t="inlineStr">
        <is>
          <t>A IDEAL</t>
        </is>
      </c>
    </row>
    <row r="3749" hidden="1" s="180">
      <c r="A3749" s="17" t="n">
        <v>45792</v>
      </c>
      <c r="B3749" s="179" t="inlineStr">
        <is>
          <t>NIOBIO-Recebimento de Clientes (100,00%);</t>
        </is>
      </c>
      <c r="C3749" s="8" t="n">
        <v>82032.51999999999</v>
      </c>
      <c r="E3749" s="8" t="n">
        <v>80862.68999999997</v>
      </c>
      <c r="F3749" s="213" t="inlineStr">
        <is>
          <t>Recebimento de Clientes</t>
        </is>
      </c>
      <c r="G3749" s="172">
        <f>YEAR(A3749)</f>
        <v/>
      </c>
      <c r="H3749" s="214">
        <f>MONTH(A3749)</f>
        <v/>
      </c>
      <c r="I3749" s="179">
        <f>INDEX(mês[],Consolidado!H3749,2)</f>
        <v/>
      </c>
      <c r="J3749" s="179" t="inlineStr">
        <is>
          <t>ITAU</t>
        </is>
      </c>
      <c r="K3749" s="179" t="inlineStr">
        <is>
          <t>A IDEAL</t>
        </is>
      </c>
    </row>
    <row r="3750" hidden="1" s="180">
      <c r="A3750" s="17" t="n">
        <v>45792</v>
      </c>
      <c r="B3750" s="179" t="inlineStr">
        <is>
          <t>NIOBIO-Recebimento de Clientes (100,00%);</t>
        </is>
      </c>
      <c r="C3750" s="8" t="n">
        <v>53487.46</v>
      </c>
      <c r="E3750" s="8" t="n">
        <v>134350.15</v>
      </c>
      <c r="F3750" s="213" t="inlineStr">
        <is>
          <t>Recebimento de Clientes</t>
        </is>
      </c>
      <c r="G3750" s="172">
        <f>YEAR(A3750)</f>
        <v/>
      </c>
      <c r="H3750" s="214">
        <f>MONTH(A3750)</f>
        <v/>
      </c>
      <c r="I3750" s="179">
        <f>INDEX(mês[],Consolidado!H3750,2)</f>
        <v/>
      </c>
      <c r="J3750" s="179" t="inlineStr">
        <is>
          <t>ITAU</t>
        </is>
      </c>
      <c r="K3750" s="179" t="inlineStr">
        <is>
          <t>A IDEAL</t>
        </is>
      </c>
    </row>
    <row r="3751" hidden="1" s="180">
      <c r="A3751" s="17" t="n">
        <v>45792</v>
      </c>
      <c r="B3751" s="179" t="inlineStr">
        <is>
          <t>GASTOS COM PROPAGANDA/ COMERCIAL-SERVIÇO GOOGLE ADS (100,00%);</t>
        </is>
      </c>
      <c r="C3751" s="8" t="n"/>
      <c r="D3751" s="8" t="n">
        <v>2000</v>
      </c>
      <c r="E3751" s="8" t="n">
        <v>132350.15</v>
      </c>
      <c r="F3751" s="213" t="inlineStr">
        <is>
          <t>SERVIÇO GOOGLE ADS</t>
        </is>
      </c>
      <c r="G3751" s="172">
        <f>YEAR(A3751)</f>
        <v/>
      </c>
      <c r="H3751" s="214">
        <f>MONTH(A3751)</f>
        <v/>
      </c>
      <c r="I3751" s="179">
        <f>INDEX(mês[],Consolidado!H3751,2)</f>
        <v/>
      </c>
      <c r="J3751" s="179" t="inlineStr">
        <is>
          <t>ITAU</t>
        </is>
      </c>
      <c r="K3751" s="179" t="inlineStr">
        <is>
          <t>A IDEAL</t>
        </is>
      </c>
    </row>
    <row r="3752" hidden="1" s="180">
      <c r="A3752" s="17" t="n">
        <v>45792</v>
      </c>
      <c r="B3752" s="179" t="inlineStr">
        <is>
          <t>ANUIDADE ITAÚ-TARIFAS BANCARIAS (100,00%);</t>
        </is>
      </c>
      <c r="C3752" s="8" t="n"/>
      <c r="D3752" s="8" t="n">
        <v>109.75</v>
      </c>
      <c r="E3752" s="8" t="n">
        <v>132240.4</v>
      </c>
      <c r="F3752" s="213" t="inlineStr">
        <is>
          <t>TARIFAS BANCARIAS</t>
        </is>
      </c>
      <c r="G3752" s="172">
        <f>YEAR(A3752)</f>
        <v/>
      </c>
      <c r="H3752" s="214">
        <f>MONTH(A3752)</f>
        <v/>
      </c>
      <c r="I3752" s="179">
        <f>INDEX(mês[],Consolidado!H3752,2)</f>
        <v/>
      </c>
      <c r="J3752" s="179" t="inlineStr">
        <is>
          <t>ITAU</t>
        </is>
      </c>
      <c r="K3752" s="179" t="inlineStr">
        <is>
          <t>A IDEAL</t>
        </is>
      </c>
    </row>
    <row r="3753" hidden="1" s="180">
      <c r="A3753" s="17" t="n">
        <v>45792</v>
      </c>
      <c r="B3753" s="179" t="inlineStr">
        <is>
          <t>ANUIDADE ITAÚ NOVO 9/12-TARIFAS BANCARIAS (100,00%);</t>
        </is>
      </c>
      <c r="C3753" s="8" t="n"/>
      <c r="D3753" s="8" t="n">
        <v>38.25</v>
      </c>
      <c r="E3753" s="8" t="n">
        <v>132202.15</v>
      </c>
      <c r="F3753" s="213" t="inlineStr">
        <is>
          <t>TARIFAS BANCARIAS</t>
        </is>
      </c>
      <c r="G3753" s="172">
        <f>YEAR(A3753)</f>
        <v/>
      </c>
      <c r="H3753" s="214">
        <f>MONTH(A3753)</f>
        <v/>
      </c>
      <c r="I3753" s="179">
        <f>INDEX(mês[],Consolidado!H3753,2)</f>
        <v/>
      </c>
      <c r="J3753" s="179" t="inlineStr">
        <is>
          <t>ITAU</t>
        </is>
      </c>
      <c r="K3753" s="179" t="inlineStr">
        <is>
          <t>A IDEAL</t>
        </is>
      </c>
    </row>
    <row r="3754" hidden="1" s="180">
      <c r="A3754" s="17" t="n">
        <v>45792</v>
      </c>
      <c r="B3754" s="179" t="inlineStr">
        <is>
          <t>SEGURO RANGER PRW 5/10-SEGUROS DE VEICULOS  (100,00%);</t>
        </is>
      </c>
      <c r="C3754" s="8" t="n"/>
      <c r="D3754" s="8" t="n">
        <v>564.98</v>
      </c>
      <c r="E3754" s="8" t="n">
        <v>131637.17</v>
      </c>
      <c r="F3754" s="213" t="inlineStr">
        <is>
          <t xml:space="preserve">SEGUROS DE VEICULOS </t>
        </is>
      </c>
      <c r="G3754" s="172">
        <f>YEAR(A3754)</f>
        <v/>
      </c>
      <c r="H3754" s="214">
        <f>MONTH(A3754)</f>
        <v/>
      </c>
      <c r="I3754" s="179">
        <f>INDEX(mês[],Consolidado!H3754,2)</f>
        <v/>
      </c>
      <c r="J3754" s="179" t="inlineStr">
        <is>
          <t>ITAU</t>
        </is>
      </c>
      <c r="K3754" s="179" t="inlineStr">
        <is>
          <t>A IDEAL</t>
        </is>
      </c>
    </row>
    <row r="3755" hidden="1" s="180">
      <c r="A3755" s="17" t="n">
        <v>45792</v>
      </c>
      <c r="B3755" s="179" t="inlineStr">
        <is>
          <t>YELUMSEG / RANGER GENILDO 5/10-SEGUROS DE VEICULOS  (100,00%);</t>
        </is>
      </c>
      <c r="C3755" s="8" t="n"/>
      <c r="D3755" s="8" t="n">
        <v>580.6900000000001</v>
      </c>
      <c r="E3755" s="8" t="n">
        <v>131056.48</v>
      </c>
      <c r="F3755" s="213" t="inlineStr">
        <is>
          <t xml:space="preserve">SEGUROS DE VEICULOS </t>
        </is>
      </c>
      <c r="G3755" s="172">
        <f>YEAR(A3755)</f>
        <v/>
      </c>
      <c r="H3755" s="214">
        <f>MONTH(A3755)</f>
        <v/>
      </c>
      <c r="I3755" s="179">
        <f>INDEX(mês[],Consolidado!H3755,2)</f>
        <v/>
      </c>
      <c r="J3755" s="179" t="inlineStr">
        <is>
          <t>ITAU</t>
        </is>
      </c>
      <c r="K3755" s="179" t="inlineStr">
        <is>
          <t>A IDEAL</t>
        </is>
      </c>
    </row>
    <row r="3756" hidden="1" s="180">
      <c r="A3756" s="17" t="n">
        <v>45792</v>
      </c>
      <c r="B3756" s="179" t="inlineStr">
        <is>
          <t>INFOMIDIA / NOTEBOOK SANSUMG 4/6-MATERIAIS DE INFORMATICA / COMPUTADOR (100,00%);</t>
        </is>
      </c>
      <c r="C3756" s="8" t="n"/>
      <c r="D3756" s="8" t="n">
        <v>301.37</v>
      </c>
      <c r="E3756" s="8" t="n">
        <v>130755.11</v>
      </c>
      <c r="F3756" s="213" t="inlineStr">
        <is>
          <t>MATERIAIS DE INFORMATICA / COMPUTADOR</t>
        </is>
      </c>
      <c r="G3756" s="172">
        <f>YEAR(A3756)</f>
        <v/>
      </c>
      <c r="H3756" s="214">
        <f>MONTH(A3756)</f>
        <v/>
      </c>
      <c r="I3756" s="179">
        <f>INDEX(mês[],Consolidado!H3756,2)</f>
        <v/>
      </c>
      <c r="J3756" s="179" t="inlineStr">
        <is>
          <t>ITAU</t>
        </is>
      </c>
      <c r="K3756" s="179" t="inlineStr">
        <is>
          <t>A IDEAL</t>
        </is>
      </c>
    </row>
    <row r="3757" hidden="1" s="180">
      <c r="A3757" s="17" t="n">
        <v>45792</v>
      </c>
      <c r="B3757" s="179" t="inlineStr">
        <is>
          <t>PISOS P/ GALPÃO ADM 4/10-DESPESAS C/ CONSTRUÇÃO ESCRITORIO ADM  (100,00%);</t>
        </is>
      </c>
      <c r="C3757" s="8" t="n"/>
      <c r="D3757" s="8" t="n">
        <v>445</v>
      </c>
      <c r="E3757" s="8" t="n">
        <v>130310.11</v>
      </c>
      <c r="F3757" s="213" t="inlineStr">
        <is>
          <t>Construção da Nova Sede</t>
        </is>
      </c>
      <c r="G3757" s="172">
        <f>YEAR(A3757)</f>
        <v/>
      </c>
      <c r="H3757" s="214">
        <f>MONTH(A3757)</f>
        <v/>
      </c>
      <c r="I3757" s="179">
        <f>INDEX(mês[],Consolidado!H3757,2)</f>
        <v/>
      </c>
      <c r="J3757" s="179" t="inlineStr">
        <is>
          <t>ITAU</t>
        </is>
      </c>
      <c r="K3757" s="179" t="inlineStr">
        <is>
          <t>A IDEAL</t>
        </is>
      </c>
    </row>
    <row r="3758" hidden="1" s="180">
      <c r="A3758" s="17" t="n">
        <v>45792</v>
      </c>
      <c r="B3758" s="179" t="inlineStr">
        <is>
          <t>PISOS P/ GALPÃO ADM 4/10-DESPESAS C/ CONSTRUÇÃO ESCRITORIO ADM  (100,00%);</t>
        </is>
      </c>
      <c r="C3758" s="8" t="n"/>
      <c r="D3758" s="8" t="n">
        <v>1500</v>
      </c>
      <c r="E3758" s="8" t="n">
        <v>128810.11</v>
      </c>
      <c r="F3758" s="213" t="inlineStr">
        <is>
          <t>Construção da Nova Sede</t>
        </is>
      </c>
      <c r="G3758" s="172">
        <f>YEAR(A3758)</f>
        <v/>
      </c>
      <c r="H3758" s="214">
        <f>MONTH(A3758)</f>
        <v/>
      </c>
      <c r="I3758" s="179">
        <f>INDEX(mês[],Consolidado!H3758,2)</f>
        <v/>
      </c>
      <c r="J3758" s="179" t="inlineStr">
        <is>
          <t>ITAU</t>
        </is>
      </c>
      <c r="K3758" s="179" t="inlineStr">
        <is>
          <t>A IDEAL</t>
        </is>
      </c>
    </row>
    <row r="3759" hidden="1" s="180">
      <c r="A3759" s="17" t="n">
        <v>45792</v>
      </c>
      <c r="B3759" s="179" t="inlineStr">
        <is>
          <t>MANUTENÇÃO VEÍCULO FIAT TORO 3/4-MANUTENÇÃO/PEÇAS  VEICULOS (100,00%);</t>
        </is>
      </c>
      <c r="C3759" s="8" t="n"/>
      <c r="D3759" s="8" t="n">
        <v>1050</v>
      </c>
      <c r="E3759" s="8" t="n">
        <v>127760.11</v>
      </c>
      <c r="F3759" s="213" t="inlineStr">
        <is>
          <t>MANUTENÇÃO/PEÇAS  VEICULOS</t>
        </is>
      </c>
      <c r="G3759" s="172">
        <f>YEAR(A3759)</f>
        <v/>
      </c>
      <c r="H3759" s="214">
        <f>MONTH(A3759)</f>
        <v/>
      </c>
      <c r="I3759" s="179">
        <f>INDEX(mês[],Consolidado!H3759,2)</f>
        <v/>
      </c>
      <c r="J3759" s="179" t="inlineStr">
        <is>
          <t>ITAU</t>
        </is>
      </c>
      <c r="K3759" s="179" t="inlineStr">
        <is>
          <t>A IDEAL</t>
        </is>
      </c>
    </row>
    <row r="3760" hidden="1" s="180">
      <c r="A3760" s="17" t="n">
        <v>45792</v>
      </c>
      <c r="B3760" s="179" t="inlineStr">
        <is>
          <t>INFOMIDIA / ALEX COMPUTADOR ADM 3/6-MATERIAIS DE INFORMATICA / COMPUTADOR (100,00%);</t>
        </is>
      </c>
      <c r="C3760" s="8" t="n"/>
      <c r="D3760" s="8" t="n">
        <v>332.22</v>
      </c>
      <c r="E3760" s="8" t="n">
        <v>127427.89</v>
      </c>
      <c r="F3760" s="213" t="inlineStr">
        <is>
          <t>MATERIAIS DE INFORMATICA / COMPUTADOR</t>
        </is>
      </c>
      <c r="G3760" s="172">
        <f>YEAR(A3760)</f>
        <v/>
      </c>
      <c r="H3760" s="214">
        <f>MONTH(A3760)</f>
        <v/>
      </c>
      <c r="I3760" s="179">
        <f>INDEX(mês[],Consolidado!H3760,2)</f>
        <v/>
      </c>
      <c r="J3760" s="179" t="inlineStr">
        <is>
          <t>ITAU</t>
        </is>
      </c>
      <c r="K3760" s="179" t="inlineStr">
        <is>
          <t>A IDEAL</t>
        </is>
      </c>
    </row>
    <row r="3761" hidden="1" s="180">
      <c r="A3761" s="17" t="n">
        <v>45792</v>
      </c>
      <c r="B3761" s="179" t="inlineStr">
        <is>
          <t>MANUTENÇÃO VEÍCULO FIAT TORO (BOMBA INJETORA) 3/4-MANUTENÇÃO/PEÇAS  VEICULOS (100,00%);</t>
        </is>
      </c>
      <c r="C3761" s="8" t="n"/>
      <c r="D3761" s="8" t="n">
        <v>1032.5</v>
      </c>
      <c r="E3761" s="8" t="n">
        <v>126395.39</v>
      </c>
      <c r="F3761" s="213" t="inlineStr">
        <is>
          <t>MANUTENÇÃO/PEÇAS  VEICULOS</t>
        </is>
      </c>
      <c r="G3761" s="172">
        <f>YEAR(A3761)</f>
        <v/>
      </c>
      <c r="H3761" s="214">
        <f>MONTH(A3761)</f>
        <v/>
      </c>
      <c r="I3761" s="179">
        <f>INDEX(mês[],Consolidado!H3761,2)</f>
        <v/>
      </c>
      <c r="J3761" s="179" t="inlineStr">
        <is>
          <t>ITAU</t>
        </is>
      </c>
      <c r="K3761" s="179" t="inlineStr">
        <is>
          <t>A IDEAL</t>
        </is>
      </c>
    </row>
    <row r="3762" hidden="1" s="180">
      <c r="A3762" s="17" t="n">
        <v>45792</v>
      </c>
      <c r="B3762" s="179" t="inlineStr">
        <is>
          <t>REDE MENDES / 06 PNEUS ÔNIBUS SCANER 03/03-MANUTENÇÃO/PEÇAS  VEICULOS (100,00%);</t>
        </is>
      </c>
      <c r="C3762" s="8" t="n"/>
      <c r="D3762" s="8" t="n">
        <v>1360</v>
      </c>
      <c r="E3762" s="8" t="n">
        <v>125035.39</v>
      </c>
      <c r="F3762" s="213" t="inlineStr">
        <is>
          <t>MANUTENÇÃO/PEÇAS  VEICULOS</t>
        </is>
      </c>
      <c r="G3762" s="172">
        <f>YEAR(A3762)</f>
        <v/>
      </c>
      <c r="H3762" s="214">
        <f>MONTH(A3762)</f>
        <v/>
      </c>
      <c r="I3762" s="179">
        <f>INDEX(mês[],Consolidado!H3762,2)</f>
        <v/>
      </c>
      <c r="J3762" s="179" t="inlineStr">
        <is>
          <t>ITAU</t>
        </is>
      </c>
      <c r="K3762" s="179" t="inlineStr">
        <is>
          <t>A IDEAL</t>
        </is>
      </c>
    </row>
    <row r="3763" hidden="1" s="180">
      <c r="A3763" s="17" t="n">
        <v>45792</v>
      </c>
      <c r="B3763" s="179" t="inlineStr">
        <is>
          <t>CENTER PISOS / PISOS CONSTRUÇÃO ADM 2/2-DESPESAS C/ CONSTRUÇÃO ESCRITORIO ADM  (100,00%);</t>
        </is>
      </c>
      <c r="C3763" s="8" t="n"/>
      <c r="D3763" s="8" t="n">
        <v>1316.8</v>
      </c>
      <c r="E3763" s="8" t="n">
        <v>123718.59</v>
      </c>
      <c r="F3763" s="213" t="inlineStr">
        <is>
          <t>Construção da Nova Sede</t>
        </is>
      </c>
      <c r="G3763" s="172">
        <f>YEAR(A3763)</f>
        <v/>
      </c>
      <c r="H3763" s="214">
        <f>MONTH(A3763)</f>
        <v/>
      </c>
      <c r="I3763" s="179">
        <f>INDEX(mês[],Consolidado!H3763,2)</f>
        <v/>
      </c>
      <c r="J3763" s="179" t="inlineStr">
        <is>
          <t>ITAU</t>
        </is>
      </c>
      <c r="K3763" s="179" t="inlineStr">
        <is>
          <t>A IDEAL</t>
        </is>
      </c>
    </row>
    <row r="3764" hidden="1" s="180">
      <c r="A3764" s="17" t="n">
        <v>45792</v>
      </c>
      <c r="B3764" s="179" t="inlineStr">
        <is>
          <t>COMPUTADOR / ADM RH 2/6-MATERIAIS DE INFORMATICA / COMPUTADOR (100,00%);</t>
        </is>
      </c>
      <c r="C3764" s="8" t="n"/>
      <c r="D3764" s="8" t="n">
        <v>331.38</v>
      </c>
      <c r="E3764" s="8" t="n">
        <v>123387.2099999999</v>
      </c>
      <c r="F3764" s="213" t="inlineStr">
        <is>
          <t>MATERIAIS DE INFORMATICA / COMPUTADOR</t>
        </is>
      </c>
      <c r="G3764" s="172">
        <f>YEAR(A3764)</f>
        <v/>
      </c>
      <c r="H3764" s="214">
        <f>MONTH(A3764)</f>
        <v/>
      </c>
      <c r="I3764" s="179">
        <f>INDEX(mês[],Consolidado!H3764,2)</f>
        <v/>
      </c>
      <c r="J3764" s="179" t="inlineStr">
        <is>
          <t>ITAU</t>
        </is>
      </c>
      <c r="K3764" s="179" t="inlineStr">
        <is>
          <t>A IDEAL</t>
        </is>
      </c>
    </row>
    <row r="3765" hidden="1" s="180">
      <c r="A3765" s="17" t="n">
        <v>45792</v>
      </c>
      <c r="B3765" s="179" t="inlineStr">
        <is>
          <t>REFORMULAÇÃO SITE A IDEAL PARTNER GOOGLE 2/10-SISTEMA / SERVIDOR  (100,00%);</t>
        </is>
      </c>
      <c r="C3765" s="8" t="n"/>
      <c r="D3765" s="8" t="n">
        <v>250</v>
      </c>
      <c r="E3765" s="8" t="n">
        <v>123137.2099999999</v>
      </c>
      <c r="F3765" s="213" t="inlineStr">
        <is>
          <t xml:space="preserve">SISTEMA / SERVIDOR </t>
        </is>
      </c>
      <c r="G3765" s="172">
        <f>YEAR(A3765)</f>
        <v/>
      </c>
      <c r="H3765" s="214">
        <f>MONTH(A3765)</f>
        <v/>
      </c>
      <c r="I3765" s="179">
        <f>INDEX(mês[],Consolidado!H3765,2)</f>
        <v/>
      </c>
      <c r="J3765" s="179" t="inlineStr">
        <is>
          <t>ITAU</t>
        </is>
      </c>
      <c r="K3765" s="179" t="inlineStr">
        <is>
          <t>A IDEAL</t>
        </is>
      </c>
    </row>
    <row r="3766" hidden="1" s="180">
      <c r="A3766" s="17" t="n">
        <v>45792</v>
      </c>
      <c r="B3766" s="179" t="inlineStr">
        <is>
          <t>UBER-SERVIÇO MOTOBOY / UBER  (100,00%);</t>
        </is>
      </c>
      <c r="C3766" s="8" t="n"/>
      <c r="D3766" s="8" t="n">
        <v>339.06</v>
      </c>
      <c r="E3766" s="8" t="n">
        <v>122798.15</v>
      </c>
      <c r="F3766" s="213" t="inlineStr">
        <is>
          <t xml:space="preserve">SERVIÇO MOTOBOY / UBER </t>
        </is>
      </c>
      <c r="G3766" s="172">
        <f>YEAR(A3766)</f>
        <v/>
      </c>
      <c r="H3766" s="214">
        <f>MONTH(A3766)</f>
        <v/>
      </c>
      <c r="I3766" s="179">
        <f>INDEX(mês[],Consolidado!H3766,2)</f>
        <v/>
      </c>
      <c r="J3766" s="179" t="inlineStr">
        <is>
          <t>ITAU</t>
        </is>
      </c>
      <c r="K3766" s="179" t="inlineStr">
        <is>
          <t>A IDEAL</t>
        </is>
      </c>
    </row>
    <row r="3767" hidden="1" s="180">
      <c r="A3767" s="17" t="n">
        <v>45792</v>
      </c>
      <c r="B3767" s="179" t="inlineStr">
        <is>
          <t>CASA DO MARCINEIRO / MESA ADM ESCRITÓRIO 1/10-DESPESAS C/ CONSTRUÇÃO ESCRITORIO ADM  (100,00%);</t>
        </is>
      </c>
      <c r="C3767" s="8" t="n"/>
      <c r="D3767" s="8" t="n">
        <v>1495</v>
      </c>
      <c r="E3767" s="8" t="n">
        <v>121303.15</v>
      </c>
      <c r="F3767" s="213" t="inlineStr">
        <is>
          <t>Construção da Nova Sede</t>
        </is>
      </c>
      <c r="G3767" s="172">
        <f>YEAR(A3767)</f>
        <v/>
      </c>
      <c r="H3767" s="214">
        <f>MONTH(A3767)</f>
        <v/>
      </c>
      <c r="I3767" s="179">
        <f>INDEX(mês[],Consolidado!H3767,2)</f>
        <v/>
      </c>
      <c r="J3767" s="179" t="inlineStr">
        <is>
          <t>ITAU</t>
        </is>
      </c>
      <c r="K3767" s="179" t="inlineStr">
        <is>
          <t>A IDEAL</t>
        </is>
      </c>
    </row>
    <row r="3768" hidden="1" s="180">
      <c r="A3768" s="17" t="n">
        <v>45792</v>
      </c>
      <c r="B3768" s="179" t="inlineStr">
        <is>
          <t>PASSAGEM AZUL / YCARO-PASSAGENS COLABORADORES (100,00%);</t>
        </is>
      </c>
      <c r="C3768" s="8" t="n"/>
      <c r="D3768" s="8" t="n">
        <v>1411.47</v>
      </c>
      <c r="E3768" s="8" t="n">
        <v>119891.6799999999</v>
      </c>
      <c r="F3768" s="213" t="inlineStr">
        <is>
          <t>PASSAGENS COLABORADORES</t>
        </is>
      </c>
      <c r="G3768" s="172">
        <f>YEAR(A3768)</f>
        <v/>
      </c>
      <c r="H3768" s="214">
        <f>MONTH(A3768)</f>
        <v/>
      </c>
      <c r="I3768" s="179">
        <f>INDEX(mês[],Consolidado!H3768,2)</f>
        <v/>
      </c>
      <c r="J3768" s="179" t="inlineStr">
        <is>
          <t>ITAU</t>
        </is>
      </c>
      <c r="K3768" s="179" t="inlineStr">
        <is>
          <t>A IDEAL</t>
        </is>
      </c>
    </row>
    <row r="3769" hidden="1" s="180">
      <c r="A3769" s="17" t="n">
        <v>45792</v>
      </c>
      <c r="B3769" s="179" t="inlineStr">
        <is>
          <t>PASSAGEM 123 MILHA STEFÂNIA 1/3-PASSAGENS COLABORADORES (100,00%);</t>
        </is>
      </c>
      <c r="C3769" s="8" t="n"/>
      <c r="D3769" s="8" t="n">
        <v>589.6799999999999</v>
      </c>
      <c r="E3769" s="8" t="n">
        <v>119302</v>
      </c>
      <c r="F3769" s="213" t="inlineStr">
        <is>
          <t>PASSAGENS COLABORADORES</t>
        </is>
      </c>
      <c r="G3769" s="172">
        <f>YEAR(A3769)</f>
        <v/>
      </c>
      <c r="H3769" s="214">
        <f>MONTH(A3769)</f>
        <v/>
      </c>
      <c r="I3769" s="179">
        <f>INDEX(mês[],Consolidado!H3769,2)</f>
        <v/>
      </c>
      <c r="J3769" s="179" t="inlineStr">
        <is>
          <t>ITAU</t>
        </is>
      </c>
      <c r="K3769" s="179" t="inlineStr">
        <is>
          <t>A IDEAL</t>
        </is>
      </c>
    </row>
    <row r="3770" hidden="1" s="180">
      <c r="A3770" s="17" t="n">
        <v>45792</v>
      </c>
      <c r="B3770" s="179" t="inlineStr">
        <is>
          <t>GUIA CARTÓRIO 2º-SERVIÇO CARTORIO (100,00%);</t>
        </is>
      </c>
      <c r="C3770" s="8" t="n"/>
      <c r="D3770" s="8" t="n">
        <v>90.34</v>
      </c>
      <c r="E3770" s="8" t="n">
        <v>119211.66</v>
      </c>
      <c r="F3770" s="213" t="inlineStr">
        <is>
          <t>SERVIÇO CARTORIO</t>
        </is>
      </c>
      <c r="G3770" s="172">
        <f>YEAR(A3770)</f>
        <v/>
      </c>
      <c r="H3770" s="214">
        <f>MONTH(A3770)</f>
        <v/>
      </c>
      <c r="I3770" s="179">
        <f>INDEX(mês[],Consolidado!H3770,2)</f>
        <v/>
      </c>
      <c r="J3770" s="179" t="inlineStr">
        <is>
          <t>ITAU</t>
        </is>
      </c>
      <c r="K3770" s="179" t="inlineStr">
        <is>
          <t>A IDEAL</t>
        </is>
      </c>
    </row>
    <row r="3771" hidden="1" s="180">
      <c r="A3771" s="17" t="n">
        <v>45792</v>
      </c>
      <c r="B3771" s="179" t="inlineStr">
        <is>
          <t>GUIA CARTÓRIO 2º-SERVIÇO CARTORIO (100,00%);</t>
        </is>
      </c>
      <c r="C3771" s="8" t="n"/>
      <c r="D3771" s="8" t="n">
        <v>90.34</v>
      </c>
      <c r="E3771" s="8" t="n">
        <v>119121.32</v>
      </c>
      <c r="F3771" s="213" t="inlineStr">
        <is>
          <t>SERVIÇO CARTORIO</t>
        </is>
      </c>
      <c r="G3771" s="172">
        <f>YEAR(A3771)</f>
        <v/>
      </c>
      <c r="H3771" s="214">
        <f>MONTH(A3771)</f>
        <v/>
      </c>
      <c r="I3771" s="179">
        <f>INDEX(mês[],Consolidado!H3771,2)</f>
        <v/>
      </c>
      <c r="J3771" s="179" t="inlineStr">
        <is>
          <t>ITAU</t>
        </is>
      </c>
      <c r="K3771" s="179" t="inlineStr">
        <is>
          <t>A IDEAL</t>
        </is>
      </c>
    </row>
    <row r="3772" hidden="1" s="180">
      <c r="A3772" s="17" t="n">
        <v>45792</v>
      </c>
      <c r="B3772" s="179" t="inlineStr">
        <is>
          <t>STARLINK INTERNET-INTERNET OBRAS  (100,00%);</t>
        </is>
      </c>
      <c r="C3772" s="8" t="n"/>
      <c r="D3772" s="8" t="n">
        <v>235.52</v>
      </c>
      <c r="E3772" s="8" t="n">
        <v>118885.8</v>
      </c>
      <c r="F3772" s="213" t="inlineStr">
        <is>
          <t xml:space="preserve">INTERNET OBRAS </t>
        </is>
      </c>
      <c r="G3772" s="172">
        <f>YEAR(A3772)</f>
        <v/>
      </c>
      <c r="H3772" s="214">
        <f>MONTH(A3772)</f>
        <v/>
      </c>
      <c r="I3772" s="179">
        <f>INDEX(mês[],Consolidado!H3772,2)</f>
        <v/>
      </c>
      <c r="J3772" s="179" t="inlineStr">
        <is>
          <t>ITAU</t>
        </is>
      </c>
      <c r="K3772" s="179" t="inlineStr">
        <is>
          <t>A IDEAL</t>
        </is>
      </c>
    </row>
    <row r="3773" hidden="1" s="180">
      <c r="A3773" s="17" t="n">
        <v>45792</v>
      </c>
      <c r="B3773" s="179" t="inlineStr">
        <is>
          <t>STARLINK INTERNET-INTERNET OBRAS  (100,00%);</t>
        </is>
      </c>
      <c r="C3773" s="8" t="n"/>
      <c r="D3773" s="8" t="n">
        <v>235.52</v>
      </c>
      <c r="E3773" s="8" t="n">
        <v>118650.28</v>
      </c>
      <c r="F3773" s="213" t="inlineStr">
        <is>
          <t xml:space="preserve">INTERNET OBRAS </t>
        </is>
      </c>
      <c r="G3773" s="172">
        <f>YEAR(A3773)</f>
        <v/>
      </c>
      <c r="H3773" s="214">
        <f>MONTH(A3773)</f>
        <v/>
      </c>
      <c r="I3773" s="179">
        <f>INDEX(mês[],Consolidado!H3773,2)</f>
        <v/>
      </c>
      <c r="J3773" s="179" t="inlineStr">
        <is>
          <t>ITAU</t>
        </is>
      </c>
      <c r="K3773" s="179" t="inlineStr">
        <is>
          <t>A IDEAL</t>
        </is>
      </c>
    </row>
    <row r="3774" hidden="1" s="180">
      <c r="A3774" s="17" t="n">
        <v>45792</v>
      </c>
      <c r="B3774" s="179" t="inlineStr">
        <is>
          <t>AUTENTIQUE.COM-SISTEMA / SERVIDOR  (100,00%);</t>
        </is>
      </c>
      <c r="C3774" s="8" t="n"/>
      <c r="D3774" s="8" t="n">
        <v>99</v>
      </c>
      <c r="E3774" s="8" t="n">
        <v>118551.28</v>
      </c>
      <c r="F3774" s="213" t="inlineStr">
        <is>
          <t xml:space="preserve">SISTEMA / SERVIDOR </t>
        </is>
      </c>
      <c r="G3774" s="172">
        <f>YEAR(A3774)</f>
        <v/>
      </c>
      <c r="H3774" s="214">
        <f>MONTH(A3774)</f>
        <v/>
      </c>
      <c r="I3774" s="179">
        <f>INDEX(mês[],Consolidado!H3774,2)</f>
        <v/>
      </c>
      <c r="J3774" s="179" t="inlineStr">
        <is>
          <t>ITAU</t>
        </is>
      </c>
      <c r="K3774" s="179" t="inlineStr">
        <is>
          <t>A IDEAL</t>
        </is>
      </c>
    </row>
    <row r="3775" hidden="1" s="180">
      <c r="A3775" s="17" t="n">
        <v>45792</v>
      </c>
      <c r="B3775" s="179" t="inlineStr">
        <is>
          <t>PORTO SEGURO / RANGER GILVAN 1/10-SEGUROS DE VEICULOS  (100,00%);</t>
        </is>
      </c>
      <c r="C3775" s="8" t="n"/>
      <c r="D3775" s="8" t="n">
        <v>363.41</v>
      </c>
      <c r="E3775" s="8" t="n">
        <v>118187.87</v>
      </c>
      <c r="F3775" s="213" t="inlineStr">
        <is>
          <t xml:space="preserve">SEGUROS DE VEICULOS </t>
        </is>
      </c>
      <c r="G3775" s="172">
        <f>YEAR(A3775)</f>
        <v/>
      </c>
      <c r="H3775" s="214">
        <f>MONTH(A3775)</f>
        <v/>
      </c>
      <c r="I3775" s="179">
        <f>INDEX(mês[],Consolidado!H3775,2)</f>
        <v/>
      </c>
      <c r="J3775" s="179" t="inlineStr">
        <is>
          <t>ITAU</t>
        </is>
      </c>
      <c r="K3775" s="179" t="inlineStr">
        <is>
          <t>A IDEAL</t>
        </is>
      </c>
    </row>
    <row r="3776" hidden="1" s="180">
      <c r="A3776" s="17" t="n">
        <v>45792</v>
      </c>
      <c r="B3776" s="179" t="inlineStr">
        <is>
          <t>MERCADO LIVRE / GRAVADOR DE REUNIÃO 1/2-MATERIAIS DE INFORMATICA / COMPUTADOR (100,00%);</t>
        </is>
      </c>
      <c r="C3776" s="8" t="n"/>
      <c r="D3776" s="8" t="n">
        <v>638.1799999999999</v>
      </c>
      <c r="E3776" s="8" t="n">
        <v>117549.69</v>
      </c>
      <c r="F3776" s="213" t="inlineStr">
        <is>
          <t>MATERIAIS DE INFORMATICA / COMPUTADOR</t>
        </is>
      </c>
      <c r="G3776" s="172">
        <f>YEAR(A3776)</f>
        <v/>
      </c>
      <c r="H3776" s="214">
        <f>MONTH(A3776)</f>
        <v/>
      </c>
      <c r="I3776" s="179">
        <f>INDEX(mês[],Consolidado!H3776,2)</f>
        <v/>
      </c>
      <c r="J3776" s="179" t="inlineStr">
        <is>
          <t>ITAU</t>
        </is>
      </c>
      <c r="K3776" s="179" t="inlineStr">
        <is>
          <t>A IDEAL</t>
        </is>
      </c>
    </row>
    <row r="3777" hidden="1" s="180">
      <c r="A3777" s="17" t="n">
        <v>45792</v>
      </c>
      <c r="B3777" s="179" t="inlineStr">
        <is>
          <t>GOOGLE ONE GENILDO / ADM SISTEMA-SISTEMA / SERVIDOR  (100,00%);</t>
        </is>
      </c>
      <c r="C3777" s="8" t="n"/>
      <c r="D3777" s="8" t="n">
        <v>499.9</v>
      </c>
      <c r="E3777" s="8" t="n">
        <v>117049.79</v>
      </c>
      <c r="F3777" s="213" t="inlineStr">
        <is>
          <t xml:space="preserve">SISTEMA / SERVIDOR </t>
        </is>
      </c>
      <c r="G3777" s="172">
        <f>YEAR(A3777)</f>
        <v/>
      </c>
      <c r="H3777" s="214">
        <f>MONTH(A3777)</f>
        <v/>
      </c>
      <c r="I3777" s="179">
        <f>INDEX(mês[],Consolidado!H3777,2)</f>
        <v/>
      </c>
      <c r="J3777" s="179" t="inlineStr">
        <is>
          <t>ITAU</t>
        </is>
      </c>
      <c r="K3777" s="179" t="inlineStr">
        <is>
          <t>A IDEAL</t>
        </is>
      </c>
    </row>
    <row r="3778" hidden="1" s="180">
      <c r="A3778" s="17" t="n">
        <v>45792</v>
      </c>
      <c r="B3778" s="179" t="inlineStr">
        <is>
          <t>MERCADO LIVRE / SISTEMA-SISTEMA / SERVIDOR  (100,00%);</t>
        </is>
      </c>
      <c r="C3778" s="8" t="n"/>
      <c r="D3778" s="8" t="n">
        <v>24.9</v>
      </c>
      <c r="E3778" s="8" t="n">
        <v>117024.89</v>
      </c>
      <c r="F3778" s="213" t="inlineStr">
        <is>
          <t xml:space="preserve">SISTEMA / SERVIDOR </t>
        </is>
      </c>
      <c r="G3778" s="172">
        <f>YEAR(A3778)</f>
        <v/>
      </c>
      <c r="H3778" s="214">
        <f>MONTH(A3778)</f>
        <v/>
      </c>
      <c r="I3778" s="179">
        <f>INDEX(mês[],Consolidado!H3778,2)</f>
        <v/>
      </c>
      <c r="J3778" s="179" t="inlineStr">
        <is>
          <t>ITAU</t>
        </is>
      </c>
      <c r="K3778" s="179" t="inlineStr">
        <is>
          <t>A IDEAL</t>
        </is>
      </c>
    </row>
    <row r="3779" hidden="1" s="180">
      <c r="A3779" s="17" t="n">
        <v>45792</v>
      </c>
      <c r="B3779" s="179" t="inlineStr">
        <is>
          <t>NAVESA / MANUTENÇÃO RANGER GILVAN 1/4-MANUTENÇÃO/PEÇAS  VEICULOS (100,00%);</t>
        </is>
      </c>
      <c r="C3779" s="8" t="n"/>
      <c r="D3779" s="8" t="n">
        <v>1686.25</v>
      </c>
      <c r="E3779" s="8" t="n">
        <v>115338.64</v>
      </c>
      <c r="F3779" s="213" t="inlineStr">
        <is>
          <t>MANUTENÇÃO/PEÇAS  VEICULOS</t>
        </is>
      </c>
      <c r="G3779" s="172">
        <f>YEAR(A3779)</f>
        <v/>
      </c>
      <c r="H3779" s="214">
        <f>MONTH(A3779)</f>
        <v/>
      </c>
      <c r="I3779" s="179">
        <f>INDEX(mês[],Consolidado!H3779,2)</f>
        <v/>
      </c>
      <c r="J3779" s="179" t="inlineStr">
        <is>
          <t>ITAU</t>
        </is>
      </c>
      <c r="K3779" s="179" t="inlineStr">
        <is>
          <t>A IDEAL</t>
        </is>
      </c>
    </row>
    <row r="3780" hidden="1" s="180">
      <c r="A3780" s="17" t="n">
        <v>45792</v>
      </c>
      <c r="B3780" s="179" t="inlineStr">
        <is>
          <t>ATLANTA CARTUCHO / ADM IMPRESSORA-MATERIAIS DE INFORMATICA / COMPUTADOR (100,00%);</t>
        </is>
      </c>
      <c r="C3780" s="8" t="n"/>
      <c r="D3780" s="8" t="n">
        <v>670</v>
      </c>
      <c r="E3780" s="8" t="n">
        <v>114668.64</v>
      </c>
      <c r="F3780" s="213" t="inlineStr">
        <is>
          <t>MATERIAIS DE INFORMATICA / COMPUTADOR</t>
        </is>
      </c>
      <c r="G3780" s="172">
        <f>YEAR(A3780)</f>
        <v/>
      </c>
      <c r="H3780" s="214">
        <f>MONTH(A3780)</f>
        <v/>
      </c>
      <c r="I3780" s="179">
        <f>INDEX(mês[],Consolidado!H3780,2)</f>
        <v/>
      </c>
      <c r="J3780" s="179" t="inlineStr">
        <is>
          <t>ITAU</t>
        </is>
      </c>
      <c r="K3780" s="179" t="inlineStr">
        <is>
          <t>A IDEAL</t>
        </is>
      </c>
    </row>
    <row r="3781" hidden="1" s="180">
      <c r="A3781" s="17" t="n">
        <v>45792</v>
      </c>
      <c r="B3781" s="179" t="inlineStr">
        <is>
          <t>ARMARIO SERVIDOR / COMPUTADOR 1/6-MATERIAIS DE INFORMATICA / COMPUTADOR (100,00%);</t>
        </is>
      </c>
      <c r="C3781" s="8" t="n"/>
      <c r="D3781" s="8" t="n">
        <v>845.66</v>
      </c>
      <c r="E3781" s="8" t="n">
        <v>113822.98</v>
      </c>
      <c r="F3781" s="213" t="inlineStr">
        <is>
          <t>MATERIAIS DE INFORMATICA / COMPUTADOR</t>
        </is>
      </c>
      <c r="G3781" s="172">
        <f>YEAR(A3781)</f>
        <v/>
      </c>
      <c r="H3781" s="214">
        <f>MONTH(A3781)</f>
        <v/>
      </c>
      <c r="I3781" s="179">
        <f>INDEX(mês[],Consolidado!H3781,2)</f>
        <v/>
      </c>
      <c r="J3781" s="179" t="inlineStr">
        <is>
          <t>ITAU</t>
        </is>
      </c>
      <c r="K3781" s="179" t="inlineStr">
        <is>
          <t>A IDEAL</t>
        </is>
      </c>
    </row>
    <row r="3782" hidden="1" s="180">
      <c r="A3782" s="17" t="n">
        <v>45792</v>
      </c>
      <c r="B3782" s="179" t="inlineStr">
        <is>
          <t>CADEIRA ESCRITÓRIO / ADM 1/6-DESPESAS C/ CONSTRUÇÃO ESCRITORIO ADM  (100,00%);</t>
        </is>
      </c>
      <c r="C3782" s="8" t="n"/>
      <c r="D3782" s="8" t="n">
        <v>635.36</v>
      </c>
      <c r="E3782" s="8" t="n">
        <v>113187.62</v>
      </c>
      <c r="F3782" s="213" t="inlineStr">
        <is>
          <t>Construção da Nova Sede</t>
        </is>
      </c>
      <c r="G3782" s="172">
        <f>YEAR(A3782)</f>
        <v/>
      </c>
      <c r="H3782" s="214">
        <f>MONTH(A3782)</f>
        <v/>
      </c>
      <c r="I3782" s="179">
        <f>INDEX(mês[],Consolidado!H3782,2)</f>
        <v/>
      </c>
      <c r="J3782" s="179" t="inlineStr">
        <is>
          <t>ITAU</t>
        </is>
      </c>
      <c r="K3782" s="179" t="inlineStr">
        <is>
          <t>A IDEAL</t>
        </is>
      </c>
    </row>
    <row r="3783" hidden="1" s="180">
      <c r="A3783" s="17" t="n">
        <v>45792</v>
      </c>
      <c r="B3783" s="179" t="inlineStr">
        <is>
          <t>NAVESA / REVISÃO RANGER GILVAN 1/4-MANUTENÇÃO/PEÇAS  VEICULOS (100,00%);</t>
        </is>
      </c>
      <c r="C3783" s="8" t="n"/>
      <c r="D3783" s="8" t="n">
        <v>900</v>
      </c>
      <c r="E3783" s="8" t="n">
        <v>112287.62</v>
      </c>
      <c r="F3783" s="213" t="inlineStr">
        <is>
          <t>MANUTENÇÃO/PEÇAS  VEICULOS</t>
        </is>
      </c>
      <c r="G3783" s="172">
        <f>YEAR(A3783)</f>
        <v/>
      </c>
      <c r="H3783" s="214">
        <f>MONTH(A3783)</f>
        <v/>
      </c>
      <c r="I3783" s="179">
        <f>INDEX(mês[],Consolidado!H3783,2)</f>
        <v/>
      </c>
      <c r="J3783" s="179" t="inlineStr">
        <is>
          <t>ITAU</t>
        </is>
      </c>
      <c r="K3783" s="179" t="inlineStr">
        <is>
          <t>A IDEAL</t>
        </is>
      </c>
    </row>
    <row r="3784" hidden="1" s="180">
      <c r="A3784" s="17" t="n">
        <v>45792</v>
      </c>
      <c r="B3784" s="179" t="inlineStr">
        <is>
          <t>NAVESA / REVISÃO RANGER GENILDO 1/4-MANUTENÇÃO/PEÇAS  VEICULOS (100,00%);</t>
        </is>
      </c>
      <c r="C3784" s="8" t="n"/>
      <c r="D3784" s="8" t="n">
        <v>472.05</v>
      </c>
      <c r="E3784" s="8" t="n">
        <v>111815.57</v>
      </c>
      <c r="F3784" s="213" t="inlineStr">
        <is>
          <t>MANUTENÇÃO/PEÇAS  VEICULOS</t>
        </is>
      </c>
      <c r="G3784" s="172">
        <f>YEAR(A3784)</f>
        <v/>
      </c>
      <c r="H3784" s="214">
        <f>MONTH(A3784)</f>
        <v/>
      </c>
      <c r="I3784" s="179">
        <f>INDEX(mês[],Consolidado!H3784,2)</f>
        <v/>
      </c>
      <c r="J3784" s="179" t="inlineStr">
        <is>
          <t>ITAU</t>
        </is>
      </c>
      <c r="K3784" s="179" t="inlineStr">
        <is>
          <t>A IDEAL</t>
        </is>
      </c>
    </row>
    <row r="3785" hidden="1" s="180">
      <c r="A3785" s="17" t="n">
        <v>45792</v>
      </c>
      <c r="B3785" s="179" t="inlineStr">
        <is>
          <t>INTERNET AABA-INTERNET OBRAS  (100,00%);</t>
        </is>
      </c>
      <c r="C3785" s="8" t="n"/>
      <c r="D3785" s="8" t="n">
        <v>70</v>
      </c>
      <c r="E3785" s="8" t="n">
        <v>111745.57</v>
      </c>
      <c r="F3785" s="213" t="inlineStr">
        <is>
          <t xml:space="preserve">INTERNET OBRAS </t>
        </is>
      </c>
      <c r="G3785" s="172">
        <f>YEAR(A3785)</f>
        <v/>
      </c>
      <c r="H3785" s="214">
        <f>MONTH(A3785)</f>
        <v/>
      </c>
      <c r="I3785" s="179">
        <f>INDEX(mês[],Consolidado!H3785,2)</f>
        <v/>
      </c>
      <c r="J3785" s="179" t="inlineStr">
        <is>
          <t>ITAU</t>
        </is>
      </c>
      <c r="K3785" s="179" t="inlineStr">
        <is>
          <t>A IDEAL</t>
        </is>
      </c>
    </row>
    <row r="3786" hidden="1" s="180">
      <c r="A3786" s="17" t="n">
        <v>45792</v>
      </c>
      <c r="B3786" s="179" t="inlineStr">
        <is>
          <t>IPVA SAVEIRO RB MBVS - PLACA QTN3I85 5º PARCELA-IPVA (100,00%);</t>
        </is>
      </c>
      <c r="C3786" s="8" t="n"/>
      <c r="D3786" s="8" t="n">
        <v>198.65</v>
      </c>
      <c r="E3786" s="8" t="n">
        <v>111546.92</v>
      </c>
      <c r="F3786" s="213" t="inlineStr">
        <is>
          <t>IPVA</t>
        </is>
      </c>
      <c r="G3786" s="172">
        <f>YEAR(A3786)</f>
        <v/>
      </c>
      <c r="H3786" s="214">
        <f>MONTH(A3786)</f>
        <v/>
      </c>
      <c r="I3786" s="179">
        <f>INDEX(mês[],Consolidado!H3786,2)</f>
        <v/>
      </c>
      <c r="J3786" s="179" t="inlineStr">
        <is>
          <t>ITAU</t>
        </is>
      </c>
      <c r="K3786" s="179" t="inlineStr">
        <is>
          <t>A IDEAL</t>
        </is>
      </c>
    </row>
    <row r="3787" hidden="1" s="180">
      <c r="A3787" s="17" t="n">
        <v>45792</v>
      </c>
      <c r="B3787" s="179" t="inlineStr">
        <is>
          <t>IPVA FIAT/TORO FREEDOM AT9 D - PLACA PLQ2I02 5º PARCELA-IPVA (100,00%);</t>
        </is>
      </c>
      <c r="C3787" s="8" t="n"/>
      <c r="D3787" s="8" t="n">
        <v>440.35</v>
      </c>
      <c r="E3787" s="8" t="n">
        <v>111106.57</v>
      </c>
      <c r="F3787" s="213" t="inlineStr">
        <is>
          <t>IPVA</t>
        </is>
      </c>
      <c r="G3787" s="172">
        <f>YEAR(A3787)</f>
        <v/>
      </c>
      <c r="H3787" s="214">
        <f>MONTH(A3787)</f>
        <v/>
      </c>
      <c r="I3787" s="179">
        <f>INDEX(mês[],Consolidado!H3787,2)</f>
        <v/>
      </c>
      <c r="J3787" s="179" t="inlineStr">
        <is>
          <t>ITAU</t>
        </is>
      </c>
      <c r="K3787" s="179" t="inlineStr">
        <is>
          <t>A IDEAL</t>
        </is>
      </c>
    </row>
    <row r="3788" hidden="1" s="180">
      <c r="A3788" s="17" t="n">
        <v>45792</v>
      </c>
      <c r="B3788" s="179" t="inlineStr">
        <is>
          <t>IPVA CHEVROLET/S10 LT DD4 - PLACA OBA1J57 5º PARCELA-IPVA (100,00%);</t>
        </is>
      </c>
      <c r="C3788" s="8" t="n"/>
      <c r="D3788" s="8" t="n">
        <v>354.6</v>
      </c>
      <c r="E3788" s="8" t="n">
        <v>110751.97</v>
      </c>
      <c r="F3788" s="213" t="inlineStr">
        <is>
          <t>IPVA</t>
        </is>
      </c>
      <c r="G3788" s="172">
        <f>YEAR(A3788)</f>
        <v/>
      </c>
      <c r="H3788" s="214">
        <f>MONTH(A3788)</f>
        <v/>
      </c>
      <c r="I3788" s="179">
        <f>INDEX(mês[],Consolidado!H3788,2)</f>
        <v/>
      </c>
      <c r="J3788" s="179" t="inlineStr">
        <is>
          <t>ITAU</t>
        </is>
      </c>
      <c r="K3788" s="179" t="inlineStr">
        <is>
          <t>A IDEAL</t>
        </is>
      </c>
    </row>
    <row r="3789" hidden="1" s="180">
      <c r="A3789" s="17" t="n">
        <v>45792</v>
      </c>
      <c r="B3789" s="179" t="inlineStr">
        <is>
          <t>IPVA RENAULT/OROCH PRO 16 - PLACA SDK1B29 5º PARCELA-IPVA (100,00%);</t>
        </is>
      </c>
      <c r="C3789" s="8" t="n"/>
      <c r="D3789" s="8" t="n">
        <v>353.48</v>
      </c>
      <c r="E3789" s="8" t="n">
        <v>110398.49</v>
      </c>
      <c r="F3789" s="213" t="inlineStr">
        <is>
          <t>IPVA</t>
        </is>
      </c>
      <c r="G3789" s="172">
        <f>YEAR(A3789)</f>
        <v/>
      </c>
      <c r="H3789" s="214">
        <f>MONTH(A3789)</f>
        <v/>
      </c>
      <c r="I3789" s="179">
        <f>INDEX(mês[],Consolidado!H3789,2)</f>
        <v/>
      </c>
      <c r="J3789" s="179" t="inlineStr">
        <is>
          <t>ITAU</t>
        </is>
      </c>
      <c r="K3789" s="179" t="inlineStr">
        <is>
          <t>A IDEAL</t>
        </is>
      </c>
    </row>
    <row r="3790" hidden="1" s="180">
      <c r="A3790" s="17" t="n">
        <v>45792</v>
      </c>
      <c r="B3790" s="179" t="inlineStr">
        <is>
          <t>IPVA IVECO/CITYCLASS 70C17 - PLACA ONB7A66 5º PARCELA-IPVA (100,00%);</t>
        </is>
      </c>
      <c r="C3790" s="8" t="n"/>
      <c r="D3790" s="8" t="n">
        <v>117.39</v>
      </c>
      <c r="E3790" s="8" t="n">
        <v>110281.1</v>
      </c>
      <c r="F3790" s="213" t="inlineStr">
        <is>
          <t>IPVA</t>
        </is>
      </c>
      <c r="G3790" s="172">
        <f>YEAR(A3790)</f>
        <v/>
      </c>
      <c r="H3790" s="214">
        <f>MONTH(A3790)</f>
        <v/>
      </c>
      <c r="I3790" s="179">
        <f>INDEX(mês[],Consolidado!H3790,2)</f>
        <v/>
      </c>
      <c r="J3790" s="179" t="inlineStr">
        <is>
          <t>ITAU</t>
        </is>
      </c>
      <c r="K3790" s="179" t="inlineStr">
        <is>
          <t>A IDEAL</t>
        </is>
      </c>
    </row>
    <row r="3791" hidden="1" s="180">
      <c r="A3791" s="17" t="n">
        <v>45792</v>
      </c>
      <c r="B3791" s="179" t="inlineStr">
        <is>
          <t>IPVA HYUNDAI/HB20S 1.6A PREM - PLACA QTS7F16 5º PARCELA-IPVA (100,00%);</t>
        </is>
      </c>
      <c r="C3791" s="8" t="n"/>
      <c r="D3791" s="8" t="n">
        <v>253.11</v>
      </c>
      <c r="E3791" s="8" t="n">
        <v>110027.99</v>
      </c>
      <c r="F3791" s="213" t="inlineStr">
        <is>
          <t>IPVA</t>
        </is>
      </c>
      <c r="G3791" s="172">
        <f>YEAR(A3791)</f>
        <v/>
      </c>
      <c r="H3791" s="214">
        <f>MONTH(A3791)</f>
        <v/>
      </c>
      <c r="I3791" s="179">
        <f>INDEX(mês[],Consolidado!H3791,2)</f>
        <v/>
      </c>
      <c r="J3791" s="179" t="inlineStr">
        <is>
          <t>ITAU</t>
        </is>
      </c>
      <c r="K3791" s="179" t="inlineStr">
        <is>
          <t>A IDEAL</t>
        </is>
      </c>
    </row>
    <row r="3792" hidden="1" s="180">
      <c r="A3792" s="17" t="n">
        <v>45792</v>
      </c>
      <c r="B3792" s="179" t="inlineStr">
        <is>
          <t>IPVA FORD/KA SE 1.0 HA C - PLACA RBM4C88 5º PARCELA-IPVA (100,00%);</t>
        </is>
      </c>
      <c r="C3792" s="8" t="n"/>
      <c r="D3792" s="8" t="n">
        <v>132.57</v>
      </c>
      <c r="E3792" s="8" t="n">
        <v>109895.42</v>
      </c>
      <c r="F3792" s="213" t="inlineStr">
        <is>
          <t>IPVA</t>
        </is>
      </c>
      <c r="G3792" s="172">
        <f>YEAR(A3792)</f>
        <v/>
      </c>
      <c r="H3792" s="214">
        <f>MONTH(A3792)</f>
        <v/>
      </c>
      <c r="I3792" s="179">
        <f>INDEX(mês[],Consolidado!H3792,2)</f>
        <v/>
      </c>
      <c r="J3792" s="179" t="inlineStr">
        <is>
          <t>ITAU</t>
        </is>
      </c>
      <c r="K3792" s="179" t="inlineStr">
        <is>
          <t>A IDEAL</t>
        </is>
      </c>
    </row>
    <row r="3793" hidden="1" s="180">
      <c r="A3793" s="17" t="n">
        <v>45792</v>
      </c>
      <c r="B3793" s="179" t="inlineStr">
        <is>
          <t>IPVA FIAT/ARGO DRIVE 1.0 - PLACA PBE2E75 5º PARCELA-IPVA (100,00%);</t>
        </is>
      </c>
      <c r="C3793" s="8" t="n"/>
      <c r="D3793" s="8" t="n">
        <v>129.22</v>
      </c>
      <c r="E3793" s="8" t="n">
        <v>109766.2</v>
      </c>
      <c r="F3793" s="213" t="inlineStr">
        <is>
          <t>IPVA</t>
        </is>
      </c>
      <c r="G3793" s="172">
        <f>YEAR(A3793)</f>
        <v/>
      </c>
      <c r="H3793" s="214">
        <f>MONTH(A3793)</f>
        <v/>
      </c>
      <c r="I3793" s="179">
        <f>INDEX(mês[],Consolidado!H3793,2)</f>
        <v/>
      </c>
      <c r="J3793" s="179" t="inlineStr">
        <is>
          <t>ITAU</t>
        </is>
      </c>
      <c r="K3793" s="179" t="inlineStr">
        <is>
          <t>A IDEAL</t>
        </is>
      </c>
    </row>
    <row r="3794" hidden="1" s="180">
      <c r="A3794" s="17" t="n">
        <v>45792</v>
      </c>
      <c r="B3794" s="179" t="inlineStr">
        <is>
          <t>IPVA I/FORD RANGER XLTCD3D4A - PLACA SDN9A29 5º PARCELA-IPVA (100,00%);</t>
        </is>
      </c>
      <c r="C3794" s="8" t="n"/>
      <c r="D3794" s="8" t="n">
        <v>980.62</v>
      </c>
      <c r="E3794" s="8" t="n">
        <v>108785.58</v>
      </c>
      <c r="F3794" s="213" t="inlineStr">
        <is>
          <t>IPVA</t>
        </is>
      </c>
      <c r="G3794" s="172">
        <f>YEAR(A3794)</f>
        <v/>
      </c>
      <c r="H3794" s="214">
        <f>MONTH(A3794)</f>
        <v/>
      </c>
      <c r="I3794" s="179">
        <f>INDEX(mês[],Consolidado!H3794,2)</f>
        <v/>
      </c>
      <c r="J3794" s="179" t="inlineStr">
        <is>
          <t>ITAU</t>
        </is>
      </c>
      <c r="K3794" s="179" t="inlineStr">
        <is>
          <t>A IDEAL</t>
        </is>
      </c>
    </row>
    <row r="3795" hidden="1" s="180">
      <c r="A3795" s="17" t="n">
        <v>45792</v>
      </c>
      <c r="B3795" s="179" t="inlineStr">
        <is>
          <t>IPVA I/FORD RANGER XLTCD4A32C - PLACA RCF2A85 5º PARCELA-IPVA (100,00%);</t>
        </is>
      </c>
      <c r="C3795" s="8" t="n"/>
      <c r="D3795" s="8" t="n">
        <v>621.51</v>
      </c>
      <c r="E3795" s="8" t="n">
        <v>108164.07</v>
      </c>
      <c r="F3795" s="213" t="inlineStr">
        <is>
          <t>IPVA</t>
        </is>
      </c>
      <c r="G3795" s="172">
        <f>YEAR(A3795)</f>
        <v/>
      </c>
      <c r="H3795" s="214">
        <f>MONTH(A3795)</f>
        <v/>
      </c>
      <c r="I3795" s="179">
        <f>INDEX(mês[],Consolidado!H3795,2)</f>
        <v/>
      </c>
      <c r="J3795" s="179" t="inlineStr">
        <is>
          <t>ITAU</t>
        </is>
      </c>
      <c r="K3795" s="179" t="inlineStr">
        <is>
          <t>A IDEAL</t>
        </is>
      </c>
    </row>
    <row r="3796" hidden="1" s="180">
      <c r="A3796" s="17" t="n">
        <v>45792</v>
      </c>
      <c r="B3796" s="179" t="inlineStr">
        <is>
          <t>IPVA I/FORD RANGER XLTCD4A32C - PLACA PRW6F12 5º PARCELA-IPVA (100,00%);</t>
        </is>
      </c>
      <c r="C3796" s="8" t="n"/>
      <c r="D3796" s="8" t="n">
        <v>562.98</v>
      </c>
      <c r="E3796" s="8" t="n">
        <v>107601.09</v>
      </c>
      <c r="F3796" s="213" t="inlineStr">
        <is>
          <t>IPVA</t>
        </is>
      </c>
      <c r="G3796" s="172">
        <f>YEAR(A3796)</f>
        <v/>
      </c>
      <c r="H3796" s="214">
        <f>MONTH(A3796)</f>
        <v/>
      </c>
      <c r="I3796" s="179">
        <f>INDEX(mês[],Consolidado!H3796,2)</f>
        <v/>
      </c>
      <c r="J3796" s="179" t="inlineStr">
        <is>
          <t>ITAU</t>
        </is>
      </c>
      <c r="K3796" s="179" t="inlineStr">
        <is>
          <t>A IDEAL</t>
        </is>
      </c>
    </row>
    <row r="3797" hidden="1" s="180">
      <c r="A3797" s="17" t="n">
        <v>45792</v>
      </c>
      <c r="B3797" s="179" t="inlineStr">
        <is>
          <t>IPVA EFFA/V21 - PLACA SDJ9E34 5º PARCELA-IPVA (100,00%);</t>
        </is>
      </c>
      <c r="C3797" s="8" t="n"/>
      <c r="D3797" s="8" t="n">
        <v>323.81</v>
      </c>
      <c r="E3797" s="8" t="n">
        <v>107277.28</v>
      </c>
      <c r="F3797" s="213" t="inlineStr">
        <is>
          <t>IPVA</t>
        </is>
      </c>
      <c r="G3797" s="172">
        <f>YEAR(A3797)</f>
        <v/>
      </c>
      <c r="H3797" s="214">
        <f>MONTH(A3797)</f>
        <v/>
      </c>
      <c r="I3797" s="179">
        <f>INDEX(mês[],Consolidado!H3797,2)</f>
        <v/>
      </c>
      <c r="J3797" s="179" t="inlineStr">
        <is>
          <t>ITAU</t>
        </is>
      </c>
      <c r="K3797" s="179" t="inlineStr">
        <is>
          <t>A IDEAL</t>
        </is>
      </c>
    </row>
    <row r="3798" hidden="1" s="180">
      <c r="A3798" s="17" t="n">
        <v>45792</v>
      </c>
      <c r="B3798" s="179" t="inlineStr">
        <is>
          <t>IPVA FIAT/DOBLO ESSENCE 7L E - PLACA RMN9D83 5º PARCELA-IPVA (100,00%);</t>
        </is>
      </c>
      <c r="C3798" s="8" t="n"/>
      <c r="D3798" s="8" t="n">
        <v>276.27</v>
      </c>
      <c r="E3798" s="8" t="n">
        <v>107001.01</v>
      </c>
      <c r="F3798" s="213" t="inlineStr">
        <is>
          <t>IPVA</t>
        </is>
      </c>
      <c r="G3798" s="172">
        <f>YEAR(A3798)</f>
        <v/>
      </c>
      <c r="H3798" s="214">
        <f>MONTH(A3798)</f>
        <v/>
      </c>
      <c r="I3798" s="179">
        <f>INDEX(mês[],Consolidado!H3798,2)</f>
        <v/>
      </c>
      <c r="J3798" s="179" t="inlineStr">
        <is>
          <t>ITAU</t>
        </is>
      </c>
      <c r="K3798" s="179" t="inlineStr">
        <is>
          <t>A IDEAL</t>
        </is>
      </c>
    </row>
    <row r="3799" hidden="1" s="180">
      <c r="A3799" s="17" t="n">
        <v>45792</v>
      </c>
      <c r="B3799" s="179" t="inlineStr">
        <is>
          <t>IPVA RENAULT/OROCH EXP 16 SCE - PLACA RTP7H45 5º PARCELA-IPVA (100,00%);</t>
        </is>
      </c>
      <c r="C3799" s="8" t="n"/>
      <c r="D3799" s="8" t="n">
        <v>283.44</v>
      </c>
      <c r="E3799" s="8" t="n">
        <v>106717.57</v>
      </c>
      <c r="F3799" s="213" t="inlineStr">
        <is>
          <t>IPVA</t>
        </is>
      </c>
      <c r="G3799" s="172">
        <f>YEAR(A3799)</f>
        <v/>
      </c>
      <c r="H3799" s="214">
        <f>MONTH(A3799)</f>
        <v/>
      </c>
      <c r="I3799" s="179">
        <f>INDEX(mês[],Consolidado!H3799,2)</f>
        <v/>
      </c>
      <c r="J3799" s="179" t="inlineStr">
        <is>
          <t>ITAU</t>
        </is>
      </c>
      <c r="K3799" s="179" t="inlineStr">
        <is>
          <t>A IDEAL</t>
        </is>
      </c>
    </row>
    <row r="3800" hidden="1" s="180">
      <c r="A3800" s="17" t="n">
        <v>45792</v>
      </c>
      <c r="B3800" s="179" t="inlineStr">
        <is>
          <t>DESP. REF. 31/03 A 06/04-SERVIÇO LAVA JATO (92,11%);
MATERIAIS DE CONSUMO EM OBRAS  (7,89%);</t>
        </is>
      </c>
      <c r="C3800" s="8" t="n"/>
      <c r="D3800" s="8" t="n">
        <v>152</v>
      </c>
      <c r="E3800" s="8" t="n">
        <v>106565.57</v>
      </c>
      <c r="F3800" s="213" t="inlineStr">
        <is>
          <t xml:space="preserve">MATERIAIS DE CONSUMO EM OBRAS </t>
        </is>
      </c>
      <c r="G3800" s="172">
        <f>YEAR(A3800)</f>
        <v/>
      </c>
      <c r="H3800" s="214">
        <f>MONTH(A3800)</f>
        <v/>
      </c>
      <c r="I3800" s="179">
        <f>INDEX(mês[],Consolidado!H3800,2)</f>
        <v/>
      </c>
      <c r="J3800" s="179" t="inlineStr">
        <is>
          <t>ITAU</t>
        </is>
      </c>
      <c r="K3800" s="179" t="inlineStr">
        <is>
          <t>A IDEAL</t>
        </is>
      </c>
    </row>
    <row r="3801" hidden="1" s="180">
      <c r="A3801" s="17" t="n">
        <v>45792</v>
      </c>
      <c r="B3801" s="179" t="inlineStr">
        <is>
          <t>RUA AV. BEATRIZ BRAGA CASA 03 REF. 15-05 A 15-06-25-ALUGUEL ALOJAMENTO  (100,00%);</t>
        </is>
      </c>
      <c r="C3801" s="8" t="n"/>
      <c r="D3801" s="8" t="n">
        <v>800</v>
      </c>
      <c r="E3801" s="8" t="n">
        <v>105765.57</v>
      </c>
      <c r="F3801" s="213" t="inlineStr">
        <is>
          <t xml:space="preserve">ALUGUEL ALOJAMENTO </t>
        </is>
      </c>
      <c r="G3801" s="172">
        <f>YEAR(A3801)</f>
        <v/>
      </c>
      <c r="H3801" s="214">
        <f>MONTH(A3801)</f>
        <v/>
      </c>
      <c r="I3801" s="179">
        <f>INDEX(mês[],Consolidado!H3801,2)</f>
        <v/>
      </c>
      <c r="J3801" s="179" t="inlineStr">
        <is>
          <t>ITAU</t>
        </is>
      </c>
      <c r="K3801" s="179" t="inlineStr">
        <is>
          <t>A IDEAL</t>
        </is>
      </c>
    </row>
    <row r="3802" hidden="1" s="180">
      <c r="A3802" s="17" t="n">
        <v>45792</v>
      </c>
      <c r="B3802" s="179" t="inlineStr">
        <is>
          <t>R. FRANCISCA NOG. COSTA Nº 564  15.05 A 15.06-ALUGUEL ALOJAMENTO  (100,00%);</t>
        </is>
      </c>
      <c r="C3802" s="8" t="n"/>
      <c r="D3802" s="8" t="n">
        <v>1500</v>
      </c>
      <c r="E3802" s="8" t="n">
        <v>104265.57</v>
      </c>
      <c r="F3802" s="213" t="inlineStr">
        <is>
          <t xml:space="preserve">ALUGUEL ALOJAMENTO </t>
        </is>
      </c>
      <c r="G3802" s="172">
        <f>YEAR(A3802)</f>
        <v/>
      </c>
      <c r="H3802" s="214">
        <f>MONTH(A3802)</f>
        <v/>
      </c>
      <c r="I3802" s="179">
        <f>INDEX(mês[],Consolidado!H3802,2)</f>
        <v/>
      </c>
      <c r="J3802" s="179" t="inlineStr">
        <is>
          <t>ITAU</t>
        </is>
      </c>
      <c r="K3802" s="179" t="inlineStr">
        <is>
          <t>A IDEAL</t>
        </is>
      </c>
    </row>
    <row r="3803" hidden="1" s="180">
      <c r="A3803" s="17" t="n">
        <v>45792</v>
      </c>
      <c r="B3803" s="179" t="inlineStr">
        <is>
          <t>RUA DO NIQUEL COND. ACACIA APT. 102 REF. 15-05 A 15-06-ALUGUEL ALOJAMENTO  (100,00%);</t>
        </is>
      </c>
      <c r="C3803" s="8" t="n"/>
      <c r="D3803" s="8" t="n">
        <v>1160</v>
      </c>
      <c r="E3803" s="8" t="n">
        <v>103105.57</v>
      </c>
      <c r="F3803" s="213" t="inlineStr">
        <is>
          <t xml:space="preserve">ALUGUEL ALOJAMENTO </t>
        </is>
      </c>
      <c r="G3803" s="172">
        <f>YEAR(A3803)</f>
        <v/>
      </c>
      <c r="H3803" s="214">
        <f>MONTH(A3803)</f>
        <v/>
      </c>
      <c r="I3803" s="179">
        <f>INDEX(mês[],Consolidado!H3803,2)</f>
        <v/>
      </c>
      <c r="J3803" s="179" t="inlineStr">
        <is>
          <t>ITAU</t>
        </is>
      </c>
      <c r="K3803" s="179" t="inlineStr">
        <is>
          <t>A IDEAL</t>
        </is>
      </c>
    </row>
    <row r="3804" hidden="1" s="180">
      <c r="A3804" s="17" t="n">
        <v>45792</v>
      </c>
      <c r="B3804" s="179" t="inlineStr">
        <is>
          <t>MACELO FELIX DE MORAES-FERIAS  (100,00%);</t>
        </is>
      </c>
      <c r="C3804" s="8" t="n"/>
      <c r="D3804" s="8" t="n">
        <v>3480.4</v>
      </c>
      <c r="E3804" s="8" t="n">
        <v>99625.16999999997</v>
      </c>
      <c r="F3804" s="213" t="inlineStr">
        <is>
          <t xml:space="preserve">FERIAS </t>
        </is>
      </c>
      <c r="G3804" s="172">
        <f>YEAR(A3804)</f>
        <v/>
      </c>
      <c r="H3804" s="214">
        <f>MONTH(A3804)</f>
        <v/>
      </c>
      <c r="I3804" s="179">
        <f>INDEX(mês[],Consolidado!H3804,2)</f>
        <v/>
      </c>
      <c r="J3804" s="179" t="inlineStr">
        <is>
          <t>ITAU</t>
        </is>
      </c>
      <c r="K3804" s="179" t="inlineStr">
        <is>
          <t>A IDEAL</t>
        </is>
      </c>
    </row>
    <row r="3805" hidden="1" s="180">
      <c r="A3805" s="17" t="n">
        <v>45792</v>
      </c>
      <c r="B3805" s="179" t="inlineStr">
        <is>
          <t>HONORÁRIO ADVOCATÍCIO - STELLA-HONORARIOS ADVOCATICIOS  (100,00%);</t>
        </is>
      </c>
      <c r="C3805" s="8" t="n"/>
      <c r="D3805" s="8" t="n">
        <v>150</v>
      </c>
      <c r="E3805" s="8" t="n">
        <v>99475.16999999997</v>
      </c>
      <c r="F3805" s="213" t="inlineStr">
        <is>
          <t>HONORÁRIOS ADVOCATÍCIOS</t>
        </is>
      </c>
      <c r="G3805" s="172">
        <f>YEAR(A3805)</f>
        <v/>
      </c>
      <c r="H3805" s="214">
        <f>MONTH(A3805)</f>
        <v/>
      </c>
      <c r="I3805" s="179">
        <f>INDEX(mês[],Consolidado!H3805,2)</f>
        <v/>
      </c>
      <c r="J3805" s="179" t="inlineStr">
        <is>
          <t>ITAU</t>
        </is>
      </c>
      <c r="K3805" s="179" t="inlineStr">
        <is>
          <t>A IDEAL</t>
        </is>
      </c>
    </row>
    <row r="3806" hidden="1" s="180">
      <c r="A3806" s="17" t="n">
        <v>45792</v>
      </c>
      <c r="B3806" s="179" t="inlineStr">
        <is>
          <t>EDIVALDO RIBEIRO DA SILVA-FERIAS  (100,00%);</t>
        </is>
      </c>
      <c r="C3806" s="8" t="n"/>
      <c r="D3806" s="8" t="n">
        <v>4501.51</v>
      </c>
      <c r="E3806" s="8" t="n">
        <v>94973.65999999997</v>
      </c>
      <c r="F3806" s="213" t="inlineStr">
        <is>
          <t xml:space="preserve">FERIAS </t>
        </is>
      </c>
      <c r="G3806" s="172">
        <f>YEAR(A3806)</f>
        <v/>
      </c>
      <c r="H3806" s="214">
        <f>MONTH(A3806)</f>
        <v/>
      </c>
      <c r="I3806" s="179">
        <f>INDEX(mês[],Consolidado!H3806,2)</f>
        <v/>
      </c>
      <c r="J3806" s="179" t="inlineStr">
        <is>
          <t>ITAU</t>
        </is>
      </c>
      <c r="K3806" s="179" t="inlineStr">
        <is>
          <t>A IDEAL</t>
        </is>
      </c>
    </row>
    <row r="3807" hidden="1" s="180">
      <c r="A3807" s="17" t="n">
        <v>45792</v>
      </c>
      <c r="B3807" s="179" t="inlineStr">
        <is>
          <t>REF. FOLHA PAGAMENTO 04/2025-SALARIO (100,00%);</t>
        </is>
      </c>
      <c r="C3807" s="8" t="n"/>
      <c r="D3807" s="8" t="n">
        <v>13420</v>
      </c>
      <c r="E3807" s="8" t="n">
        <v>81553.65999999997</v>
      </c>
      <c r="F3807" s="213" t="inlineStr">
        <is>
          <t>SALARIO</t>
        </is>
      </c>
      <c r="G3807" s="172">
        <f>YEAR(A3807)</f>
        <v/>
      </c>
      <c r="H3807" s="214">
        <f>MONTH(A3807)</f>
        <v/>
      </c>
      <c r="I3807" s="179">
        <f>INDEX(mês[],Consolidado!H3807,2)</f>
        <v/>
      </c>
      <c r="J3807" s="179" t="inlineStr">
        <is>
          <t>ITAU</t>
        </is>
      </c>
      <c r="K3807" s="179" t="inlineStr">
        <is>
          <t>A IDEAL</t>
        </is>
      </c>
    </row>
    <row r="3808" hidden="1" s="180">
      <c r="A3808" s="17" t="n">
        <v>45792</v>
      </c>
      <c r="B3808" s="179" t="inlineStr">
        <is>
          <t>ELOSINO SOUSA JUNIOR-FERIAS  (100,00%);</t>
        </is>
      </c>
      <c r="C3808" s="8" t="n"/>
      <c r="D3808" s="8" t="n">
        <v>3037.44</v>
      </c>
      <c r="E3808" s="8" t="n">
        <v>78516.21999999997</v>
      </c>
      <c r="F3808" s="213" t="inlineStr">
        <is>
          <t xml:space="preserve">FERIAS </t>
        </is>
      </c>
      <c r="G3808" s="172">
        <f>YEAR(A3808)</f>
        <v/>
      </c>
      <c r="H3808" s="214">
        <f>MONTH(A3808)</f>
        <v/>
      </c>
      <c r="I3808" s="179">
        <f>INDEX(mês[],Consolidado!H3808,2)</f>
        <v/>
      </c>
      <c r="J3808" s="179" t="inlineStr">
        <is>
          <t>ITAU</t>
        </is>
      </c>
      <c r="K3808" s="179" t="inlineStr">
        <is>
          <t>A IDEAL</t>
        </is>
      </c>
    </row>
    <row r="3809" hidden="1" s="180">
      <c r="A3809" s="17" t="n">
        <v>45792</v>
      </c>
      <c r="B3809" s="179" t="inlineStr">
        <is>
          <t>ANTONIO HILTON DA CONCEICAO-FERIAS  (100,00%);</t>
        </is>
      </c>
      <c r="C3809" s="8" t="n"/>
      <c r="D3809" s="8" t="n">
        <v>3040.28</v>
      </c>
      <c r="E3809" s="8" t="n">
        <v>75475.93999999997</v>
      </c>
      <c r="F3809" s="213" t="inlineStr">
        <is>
          <t xml:space="preserve">FERIAS </t>
        </is>
      </c>
      <c r="G3809" s="172">
        <f>YEAR(A3809)</f>
        <v/>
      </c>
      <c r="H3809" s="214">
        <f>MONTH(A3809)</f>
        <v/>
      </c>
      <c r="I3809" s="179">
        <f>INDEX(mês[],Consolidado!H3809,2)</f>
        <v/>
      </c>
      <c r="J3809" s="179" t="inlineStr">
        <is>
          <t>ITAU</t>
        </is>
      </c>
      <c r="K3809" s="179" t="inlineStr">
        <is>
          <t>A IDEAL</t>
        </is>
      </c>
    </row>
    <row r="3810" hidden="1" s="180">
      <c r="A3810" s="17" t="n">
        <v>45792</v>
      </c>
      <c r="B3810" s="179" t="inlineStr">
        <is>
          <t>IADSON DA SILVA BASTOS-FERIAS  (100,00%);</t>
        </is>
      </c>
      <c r="C3810" s="8" t="n"/>
      <c r="D3810" s="8" t="n">
        <v>3442.27</v>
      </c>
      <c r="E3810" s="8" t="n">
        <v>72033.66999999997</v>
      </c>
      <c r="F3810" s="213" t="inlineStr">
        <is>
          <t xml:space="preserve">FERIAS </t>
        </is>
      </c>
      <c r="G3810" s="172">
        <f>YEAR(A3810)</f>
        <v/>
      </c>
      <c r="H3810" s="214">
        <f>MONTH(A3810)</f>
        <v/>
      </c>
      <c r="I3810" s="179">
        <f>INDEX(mês[],Consolidado!H3810,2)</f>
        <v/>
      </c>
      <c r="J3810" s="179" t="inlineStr">
        <is>
          <t>ITAU</t>
        </is>
      </c>
      <c r="K3810" s="179" t="inlineStr">
        <is>
          <t>A IDEAL</t>
        </is>
      </c>
    </row>
    <row r="3811" hidden="1" s="180">
      <c r="A3811" s="17" t="n">
        <v>45792</v>
      </c>
      <c r="B3811" s="179" t="inlineStr">
        <is>
          <t>NOTAS DA SEMANA 31-03 A 04-05 2025-SERVIÇO LAVA JATO (100,00%);</t>
        </is>
      </c>
      <c r="C3811" s="8" t="n"/>
      <c r="D3811" s="8" t="n">
        <v>590</v>
      </c>
      <c r="E3811" s="8" t="n">
        <v>71443.66999999997</v>
      </c>
      <c r="F3811" s="213" t="inlineStr">
        <is>
          <t>SERVIÇO LAVA JATO</t>
        </is>
      </c>
      <c r="G3811" s="172">
        <f>YEAR(A3811)</f>
        <v/>
      </c>
      <c r="H3811" s="214">
        <f>MONTH(A3811)</f>
        <v/>
      </c>
      <c r="I3811" s="179">
        <f>INDEX(mês[],Consolidado!H3811,2)</f>
        <v/>
      </c>
      <c r="J3811" s="179" t="inlineStr">
        <is>
          <t>ITAU</t>
        </is>
      </c>
      <c r="K3811" s="179" t="inlineStr">
        <is>
          <t>A IDEAL</t>
        </is>
      </c>
    </row>
    <row r="3812" hidden="1" s="180">
      <c r="A3812" s="17" t="n">
        <v>45792</v>
      </c>
      <c r="B3812" s="179" t="inlineStr">
        <is>
          <t>NOTINHAS DA SEMANA 05-05 A 11-05-PASSAGENS COLABORADORES (100,00%);</t>
        </is>
      </c>
      <c r="C3812" s="8" t="n"/>
      <c r="D3812" s="8" t="n">
        <v>225.4</v>
      </c>
      <c r="E3812" s="8" t="n">
        <v>71218.26999999997</v>
      </c>
      <c r="F3812" s="213" t="inlineStr">
        <is>
          <t>PASSAGENS COLABORADORES</t>
        </is>
      </c>
      <c r="G3812" s="172">
        <f>YEAR(A3812)</f>
        <v/>
      </c>
      <c r="H3812" s="214">
        <f>MONTH(A3812)</f>
        <v/>
      </c>
      <c r="I3812" s="179">
        <f>INDEX(mês[],Consolidado!H3812,2)</f>
        <v/>
      </c>
      <c r="J3812" s="179" t="inlineStr">
        <is>
          <t>ITAU</t>
        </is>
      </c>
      <c r="K3812" s="179" t="inlineStr">
        <is>
          <t>A IDEAL</t>
        </is>
      </c>
    </row>
    <row r="3813" hidden="1" s="180">
      <c r="A3813" s="17" t="n">
        <v>45792</v>
      </c>
      <c r="B3813" s="179" t="inlineStr">
        <is>
          <t>CARLOS DE JESUS SANTANA-MULTA RESCISORIAS FGTS (100,00%);</t>
        </is>
      </c>
      <c r="C3813" s="8" t="n"/>
      <c r="D3813" s="8" t="n">
        <v>2535.63</v>
      </c>
      <c r="E3813" s="8" t="n">
        <v>68682.63999999997</v>
      </c>
      <c r="F3813" s="213" t="inlineStr">
        <is>
          <t>MULTA RESCISORIAS FGTS</t>
        </is>
      </c>
      <c r="G3813" s="172">
        <f>YEAR(A3813)</f>
        <v/>
      </c>
      <c r="H3813" s="214">
        <f>MONTH(A3813)</f>
        <v/>
      </c>
      <c r="I3813" s="179">
        <f>INDEX(mês[],Consolidado!H3813,2)</f>
        <v/>
      </c>
      <c r="J3813" s="179" t="inlineStr">
        <is>
          <t>ITAU</t>
        </is>
      </c>
      <c r="K3813" s="179" t="inlineStr">
        <is>
          <t>A IDEAL</t>
        </is>
      </c>
    </row>
    <row r="3814" hidden="1" s="180">
      <c r="A3814" s="17" t="n">
        <v>45792</v>
      </c>
      <c r="B3814" s="179" t="inlineStr">
        <is>
          <t>LUCAS DA CRUZ DOS SANTOS-FERIAS  (100,00%);</t>
        </is>
      </c>
      <c r="C3814" s="8" t="n"/>
      <c r="D3814" s="8" t="n">
        <v>2950.05</v>
      </c>
      <c r="E3814" s="8" t="n">
        <v>65732.58999999997</v>
      </c>
      <c r="F3814" s="213" t="inlineStr">
        <is>
          <t xml:space="preserve">FERIAS </t>
        </is>
      </c>
      <c r="G3814" s="172">
        <f>YEAR(A3814)</f>
        <v/>
      </c>
      <c r="H3814" s="214">
        <f>MONTH(A3814)</f>
        <v/>
      </c>
      <c r="I3814" s="179">
        <f>INDEX(mês[],Consolidado!H3814,2)</f>
        <v/>
      </c>
      <c r="J3814" s="179" t="inlineStr">
        <is>
          <t>ITAU</t>
        </is>
      </c>
      <c r="K3814" s="179" t="inlineStr">
        <is>
          <t>A IDEAL</t>
        </is>
      </c>
    </row>
    <row r="3815" hidden="1" s="180">
      <c r="A3815" s="17" t="n">
        <v>45792</v>
      </c>
      <c r="B3815" s="179" t="inlineStr">
        <is>
          <t>EVA FASHION SERVICOS DA MODA EIRELI - PIX 37.245.919/0001-55-UNIFORMES (100,00%);</t>
        </is>
      </c>
      <c r="C3815" s="8" t="n"/>
      <c r="D3815" s="8" t="n">
        <v>857.67</v>
      </c>
      <c r="E3815" s="8" t="n">
        <v>64874.91999999997</v>
      </c>
      <c r="F3815" s="213" t="inlineStr">
        <is>
          <t>UNIFORMES</t>
        </is>
      </c>
      <c r="G3815" s="172">
        <f>YEAR(A3815)</f>
        <v/>
      </c>
      <c r="H3815" s="214">
        <f>MONTH(A3815)</f>
        <v/>
      </c>
      <c r="I3815" s="179">
        <f>INDEX(mês[],Consolidado!H3815,2)</f>
        <v/>
      </c>
      <c r="J3815" s="179" t="inlineStr">
        <is>
          <t>ITAU</t>
        </is>
      </c>
      <c r="K3815" s="179" t="inlineStr">
        <is>
          <t>A IDEAL</t>
        </is>
      </c>
    </row>
    <row r="3816" hidden="1" s="180">
      <c r="A3816" s="17" t="n">
        <v>45792</v>
      </c>
      <c r="B3816" s="179" t="inlineStr">
        <is>
          <t>LORRANE CAROLINE DE OLIVEIRA - PIX 13.553.365/0001-95-HOTEL COLABORADORES  (100,00%);</t>
        </is>
      </c>
      <c r="C3816" s="8" t="n"/>
      <c r="D3816" s="8" t="n">
        <v>2625</v>
      </c>
      <c r="E3816" s="8" t="n">
        <v>62249.91999999997</v>
      </c>
      <c r="F3816" s="213" t="inlineStr">
        <is>
          <t xml:space="preserve">HOTEL COLABORADORES </t>
        </is>
      </c>
      <c r="G3816" s="172">
        <f>YEAR(A3816)</f>
        <v/>
      </c>
      <c r="H3816" s="214">
        <f>MONTH(A3816)</f>
        <v/>
      </c>
      <c r="I3816" s="179">
        <f>INDEX(mês[],Consolidado!H3816,2)</f>
        <v/>
      </c>
      <c r="J3816" s="179" t="inlineStr">
        <is>
          <t>ITAU</t>
        </is>
      </c>
      <c r="K3816" s="179" t="inlineStr">
        <is>
          <t>A IDEAL</t>
        </is>
      </c>
    </row>
    <row r="3817" hidden="1" s="180">
      <c r="A3817" s="17" t="n">
        <v>45792</v>
      </c>
      <c r="B3817" s="179" t="inlineStr">
        <is>
          <t>ANTONIO CARLOS SILVA ALVES - PIX Cs123phb@gmail.com-TRANSPORTE DE COLABORADORES  (100,00%);</t>
        </is>
      </c>
      <c r="C3817" s="8" t="n"/>
      <c r="D3817" s="8" t="n">
        <v>100</v>
      </c>
      <c r="E3817" s="8" t="n">
        <v>62149.91999999997</v>
      </c>
      <c r="F3817" s="213" t="inlineStr">
        <is>
          <t xml:space="preserve">HOTEL COLABORADORES </t>
        </is>
      </c>
      <c r="G3817" s="172">
        <f>YEAR(A3817)</f>
        <v/>
      </c>
      <c r="H3817" s="214">
        <f>MONTH(A3817)</f>
        <v/>
      </c>
      <c r="I3817" s="179">
        <f>INDEX(mês[],Consolidado!H3817,2)</f>
        <v/>
      </c>
      <c r="J3817" s="179" t="inlineStr">
        <is>
          <t>ITAU</t>
        </is>
      </c>
      <c r="K3817" s="179" t="inlineStr">
        <is>
          <t>A IDEAL</t>
        </is>
      </c>
    </row>
    <row r="3818" hidden="1" s="180">
      <c r="A3818" s="17" t="n">
        <v>45792</v>
      </c>
      <c r="B3818" s="179" t="inlineStr">
        <is>
          <t>ALIMENTAÇÃO ADM-ALIMENTAÇÃO ADM (100,00%);</t>
        </is>
      </c>
      <c r="C3818" s="8" t="n"/>
      <c r="D3818" s="8" t="n">
        <v>128</v>
      </c>
      <c r="E3818" s="8" t="n">
        <v>62021.91999999997</v>
      </c>
      <c r="F3818" s="213" t="inlineStr">
        <is>
          <t>ALIMENTAÇÃO ADM</t>
        </is>
      </c>
      <c r="G3818" s="172">
        <f>YEAR(A3818)</f>
        <v/>
      </c>
      <c r="H3818" s="214">
        <f>MONTH(A3818)</f>
        <v/>
      </c>
      <c r="I3818" s="179">
        <f>INDEX(mês[],Consolidado!H3818,2)</f>
        <v/>
      </c>
      <c r="J3818" s="179" t="inlineStr">
        <is>
          <t>ITAU</t>
        </is>
      </c>
      <c r="K3818" s="179" t="inlineStr">
        <is>
          <t>A IDEAL</t>
        </is>
      </c>
    </row>
    <row r="3819" hidden="1" s="180">
      <c r="A3819" s="17" t="n">
        <v>45792</v>
      </c>
      <c r="B3819" s="179" t="inlineStr">
        <is>
          <t>VEICULO RANGER GILVAN-COMBUSTIVEL VEICULOS (100,00%);</t>
        </is>
      </c>
      <c r="C3819" s="8" t="n"/>
      <c r="D3819" s="8" t="n">
        <v>410.7</v>
      </c>
      <c r="E3819" s="8" t="n">
        <v>61611.21999999997</v>
      </c>
      <c r="F3819" s="213" t="inlineStr">
        <is>
          <t>COMBUSTIVEL VEICULOS</t>
        </is>
      </c>
      <c r="G3819" s="172">
        <f>YEAR(A3819)</f>
        <v/>
      </c>
      <c r="H3819" s="214">
        <f>MONTH(A3819)</f>
        <v/>
      </c>
      <c r="I3819" s="179">
        <f>INDEX(mês[],Consolidado!H3819,2)</f>
        <v/>
      </c>
      <c r="J3819" s="179" t="inlineStr">
        <is>
          <t>ITAU</t>
        </is>
      </c>
      <c r="K3819" s="179" t="inlineStr">
        <is>
          <t>A IDEAL</t>
        </is>
      </c>
    </row>
    <row r="3820" hidden="1" s="180">
      <c r="A3820" s="17" t="n">
        <v>45792</v>
      </c>
      <c r="B3820" s="179" t="inlineStr">
        <is>
          <t>DIARISTA SR. APRIGIO-RETIRADAS GILVAN / GENILDO (100,00%);</t>
        </is>
      </c>
      <c r="C3820" s="8" t="n"/>
      <c r="D3820" s="8" t="n">
        <v>583.33</v>
      </c>
      <c r="E3820" s="8" t="n">
        <v>61027.88999999997</v>
      </c>
      <c r="F3820" s="213" t="inlineStr">
        <is>
          <t>Pró-Labore</t>
        </is>
      </c>
      <c r="G3820" s="172">
        <f>YEAR(A3820)</f>
        <v/>
      </c>
      <c r="H3820" s="214">
        <f>MONTH(A3820)</f>
        <v/>
      </c>
      <c r="I3820" s="179">
        <f>INDEX(mês[],Consolidado!H3820,2)</f>
        <v/>
      </c>
      <c r="J3820" s="179" t="inlineStr">
        <is>
          <t>ITAU</t>
        </is>
      </c>
      <c r="K3820" s="179" t="inlineStr">
        <is>
          <t>A IDEAL</t>
        </is>
      </c>
    </row>
    <row r="3821" hidden="1" s="180">
      <c r="A3821" s="17" t="n">
        <v>45792</v>
      </c>
      <c r="B3821" s="179" t="inlineStr">
        <is>
          <t>COMBUSTÍVEL RANGER PRETA-COMBUSTIVEL VEICULOS (100,00%);</t>
        </is>
      </c>
      <c r="C3821" s="8" t="n"/>
      <c r="D3821" s="8" t="n">
        <v>100</v>
      </c>
      <c r="E3821" s="8" t="n">
        <v>60927.88999999997</v>
      </c>
      <c r="F3821" s="213" t="inlineStr">
        <is>
          <t>COMBUSTIVEL VEICULOS</t>
        </is>
      </c>
      <c r="G3821" s="172">
        <f>YEAR(A3821)</f>
        <v/>
      </c>
      <c r="H3821" s="214">
        <f>MONTH(A3821)</f>
        <v/>
      </c>
      <c r="I3821" s="179">
        <f>INDEX(mês[],Consolidado!H3821,2)</f>
        <v/>
      </c>
      <c r="J3821" s="179" t="inlineStr">
        <is>
          <t>ITAU</t>
        </is>
      </c>
      <c r="K3821" s="179" t="inlineStr">
        <is>
          <t>A IDEAL</t>
        </is>
      </c>
    </row>
    <row r="3822" hidden="1" s="180">
      <c r="A3822" s="17" t="n">
        <v>45792</v>
      </c>
      <c r="B3822" s="179" t="inlineStr">
        <is>
          <t>VALDMAR AUGUSTO CARVALHO-FERIAS  (100,00%);</t>
        </is>
      </c>
      <c r="C3822" s="8" t="n"/>
      <c r="D3822" s="8" t="n">
        <v>3004.86</v>
      </c>
      <c r="E3822" s="8" t="n">
        <v>57923.02999999997</v>
      </c>
      <c r="F3822" s="213" t="inlineStr">
        <is>
          <t xml:space="preserve">FERIAS </t>
        </is>
      </c>
      <c r="G3822" s="172">
        <f>YEAR(A3822)</f>
        <v/>
      </c>
      <c r="H3822" s="214">
        <f>MONTH(A3822)</f>
        <v/>
      </c>
      <c r="I3822" s="179">
        <f>INDEX(mês[],Consolidado!H3822,2)</f>
        <v/>
      </c>
      <c r="J3822" s="179" t="inlineStr">
        <is>
          <t>ITAU</t>
        </is>
      </c>
      <c r="K3822" s="179" t="inlineStr">
        <is>
          <t>A IDEAL</t>
        </is>
      </c>
    </row>
    <row r="3823" hidden="1" s="180">
      <c r="A3823" s="17" t="n">
        <v>45792</v>
      </c>
      <c r="B3823" s="179" t="inlineStr">
        <is>
          <t>CONSULTA CONNECT REF. MÊS 04/2025-SERVIÇO SERASA (100,00%);</t>
        </is>
      </c>
      <c r="C3823" s="8" t="n"/>
      <c r="D3823" s="8" t="n">
        <v>2043.47</v>
      </c>
      <c r="E3823" s="8" t="n">
        <v>55879.55999999997</v>
      </c>
      <c r="F3823" s="213" t="inlineStr">
        <is>
          <t>SERVIÇO SERASA</t>
        </is>
      </c>
      <c r="G3823" s="172">
        <f>YEAR(A3823)</f>
        <v/>
      </c>
      <c r="H3823" s="214">
        <f>MONTH(A3823)</f>
        <v/>
      </c>
      <c r="I3823" s="179">
        <f>INDEX(mês[],Consolidado!H3823,2)</f>
        <v/>
      </c>
      <c r="J3823" s="179" t="inlineStr">
        <is>
          <t>ITAU</t>
        </is>
      </c>
      <c r="K3823" s="179" t="inlineStr">
        <is>
          <t>A IDEAL</t>
        </is>
      </c>
    </row>
    <row r="3824" hidden="1" s="180">
      <c r="A3824" s="17" t="n">
        <v>45792</v>
      </c>
      <c r="B3824" s="179" t="inlineStr">
        <is>
          <t>LOCAÇÃO CONTAINER REF. 05/2025-LOCAÇÃO CONTAINER  (100,00%);</t>
        </is>
      </c>
      <c r="C3824" s="8" t="n"/>
      <c r="D3824" s="8" t="n">
        <v>1000</v>
      </c>
      <c r="E3824" s="8" t="n">
        <v>54879.55999999997</v>
      </c>
      <c r="F3824" s="213" t="inlineStr">
        <is>
          <t xml:space="preserve">LOCAÇÃO CONTAINER </t>
        </is>
      </c>
      <c r="G3824" s="172">
        <f>YEAR(A3824)</f>
        <v/>
      </c>
      <c r="H3824" s="214">
        <f>MONTH(A3824)</f>
        <v/>
      </c>
      <c r="I3824" s="179">
        <f>INDEX(mês[],Consolidado!H3824,2)</f>
        <v/>
      </c>
      <c r="J3824" s="179" t="inlineStr">
        <is>
          <t>ITAU</t>
        </is>
      </c>
      <c r="K3824" s="179" t="inlineStr">
        <is>
          <t>A IDEAL</t>
        </is>
      </c>
    </row>
    <row r="3825" hidden="1" s="180">
      <c r="A3825" s="17" t="n">
        <v>45792</v>
      </c>
      <c r="B3825" s="179" t="inlineStr">
        <is>
          <t>ELABORAÇÃO PGR, PCA, PPR E PCMSO-PROGRAMA DE SEGURANÇA DO TRABALHO  (100,00%);</t>
        </is>
      </c>
      <c r="C3825" s="8" t="n"/>
      <c r="D3825" s="8" t="n">
        <v>2681.22</v>
      </c>
      <c r="E3825" s="8" t="n">
        <v>52198.33999999997</v>
      </c>
      <c r="F3825" s="213" t="inlineStr">
        <is>
          <t xml:space="preserve">PROGRAMA DE SEGURANÇA DO TRABALHO </t>
        </is>
      </c>
      <c r="G3825" s="172">
        <f>YEAR(A3825)</f>
        <v/>
      </c>
      <c r="H3825" s="214">
        <f>MONTH(A3825)</f>
        <v/>
      </c>
      <c r="I3825" s="179">
        <f>INDEX(mês[],Consolidado!H3825,2)</f>
        <v/>
      </c>
      <c r="J3825" s="179" t="inlineStr">
        <is>
          <t>ITAU</t>
        </is>
      </c>
      <c r="K3825" s="179" t="inlineStr">
        <is>
          <t>A IDEAL</t>
        </is>
      </c>
    </row>
    <row r="3826" hidden="1" s="180">
      <c r="A3826" s="17" t="n">
        <v>45792</v>
      </c>
      <c r="B3826" s="179" t="inlineStr">
        <is>
          <t>ABRASIVO MINERAL-ABRASIVOS (100,00%);</t>
        </is>
      </c>
      <c r="C3826" s="8" t="n"/>
      <c r="D3826" s="8" t="n">
        <v>6641.05</v>
      </c>
      <c r="E3826" s="8" t="n">
        <v>45557.28999999996</v>
      </c>
      <c r="F3826" s="213" t="inlineStr">
        <is>
          <t>ABRASIVOS</t>
        </is>
      </c>
      <c r="G3826" s="172">
        <f>YEAR(A3826)</f>
        <v/>
      </c>
      <c r="H3826" s="214">
        <f>MONTH(A3826)</f>
        <v/>
      </c>
      <c r="I3826" s="179">
        <f>INDEX(mês[],Consolidado!H3826,2)</f>
        <v/>
      </c>
      <c r="J3826" s="179" t="inlineStr">
        <is>
          <t>ITAU</t>
        </is>
      </c>
      <c r="K3826" s="179" t="inlineStr">
        <is>
          <t>A IDEAL</t>
        </is>
      </c>
    </row>
    <row r="3827" hidden="1" s="180">
      <c r="A3827" s="17" t="n">
        <v>45792</v>
      </c>
      <c r="B3827" s="179" t="inlineStr">
        <is>
          <t>MASTER TUR TRANSPORTE - PIX 46.829.447/0001-79-TRANSPORTE DE COLABORADORES  (100,00%);</t>
        </is>
      </c>
      <c r="C3827" s="8" t="n"/>
      <c r="D3827" s="8" t="n">
        <v>19650</v>
      </c>
      <c r="E3827" s="8" t="n">
        <v>25907.28999999996</v>
      </c>
      <c r="F3827" s="213" t="inlineStr">
        <is>
          <t xml:space="preserve">TRANSPORTE DE COLABORADORES </t>
        </is>
      </c>
      <c r="G3827" s="172">
        <f>YEAR(A3827)</f>
        <v/>
      </c>
      <c r="H3827" s="214">
        <f>MONTH(A3827)</f>
        <v/>
      </c>
      <c r="I3827" s="179">
        <f>INDEX(mês[],Consolidado!H3827,2)</f>
        <v/>
      </c>
      <c r="J3827" s="179" t="inlineStr">
        <is>
          <t>ITAU</t>
        </is>
      </c>
      <c r="K3827" s="179" t="inlineStr">
        <is>
          <t>A IDEAL</t>
        </is>
      </c>
    </row>
    <row r="3828" hidden="1" s="180">
      <c r="A3828" s="17" t="n">
        <v>45792</v>
      </c>
      <c r="B3828" s="179" t="inlineStr">
        <is>
          <t>PASSAGEM COLABORADOR P/ RODOVIÁRIA-SERVIÇO MOTOBOY / UBER  (100,00%);</t>
        </is>
      </c>
      <c r="C3828" s="8" t="n"/>
      <c r="D3828" s="8" t="n">
        <v>50</v>
      </c>
      <c r="E3828" s="8" t="n">
        <v>25857.28999999996</v>
      </c>
      <c r="F3828" s="213" t="inlineStr">
        <is>
          <t xml:space="preserve">SERVIÇO MOTOBOY / UBER </t>
        </is>
      </c>
      <c r="G3828" s="172">
        <f>YEAR(A3828)</f>
        <v/>
      </c>
      <c r="H3828" s="214">
        <f>MONTH(A3828)</f>
        <v/>
      </c>
      <c r="I3828" s="179">
        <f>INDEX(mês[],Consolidado!H3828,2)</f>
        <v/>
      </c>
      <c r="J3828" s="179" t="inlineStr">
        <is>
          <t>ITAU</t>
        </is>
      </c>
      <c r="K3828" s="179" t="inlineStr">
        <is>
          <t>A IDEAL</t>
        </is>
      </c>
    </row>
    <row r="3829" hidden="1" s="180">
      <c r="A3829" s="17" t="n">
        <v>45792</v>
      </c>
      <c r="B3829" s="179" t="inlineStr">
        <is>
          <t>TRANSFERÊNCIA ENTRE BANCOS ITAÚ X SAFRA-Transferência entre Bancos (100,00%);</t>
        </is>
      </c>
      <c r="C3829" s="8" t="n"/>
      <c r="D3829" s="8" t="n">
        <v>9139</v>
      </c>
      <c r="E3829" s="8" t="n">
        <v>16718.28999999996</v>
      </c>
      <c r="F3829" s="213" t="inlineStr">
        <is>
          <t>Transferência Emitida</t>
        </is>
      </c>
      <c r="G3829" s="172">
        <f>YEAR(A3829)</f>
        <v/>
      </c>
      <c r="H3829" s="214">
        <f>MONTH(A3829)</f>
        <v/>
      </c>
      <c r="I3829" s="179">
        <f>INDEX(mês[],Consolidado!H3829,2)</f>
        <v/>
      </c>
      <c r="J3829" s="179" t="inlineStr">
        <is>
          <t>ITAU</t>
        </is>
      </c>
      <c r="K3829" s="179" t="inlineStr">
        <is>
          <t>A IDEAL</t>
        </is>
      </c>
    </row>
    <row r="3830" hidden="1" s="180">
      <c r="A3830" s="17" t="n">
        <v>45792</v>
      </c>
      <c r="B3830" s="179" t="inlineStr">
        <is>
          <t>TRANSFERÊNCIA ENTRA BANCOS CEF X ITAÚ-Transferência entre Bancos (100,00%);</t>
        </is>
      </c>
      <c r="C3830" s="8" t="n">
        <v>101343.3</v>
      </c>
      <c r="E3830" s="8" t="n">
        <v>118061.59</v>
      </c>
      <c r="F3830" s="213" t="inlineStr">
        <is>
          <t>Transferência Recebida</t>
        </is>
      </c>
      <c r="G3830" s="172">
        <f>YEAR(A3830)</f>
        <v/>
      </c>
      <c r="H3830" s="214">
        <f>MONTH(A3830)</f>
        <v/>
      </c>
      <c r="I3830" s="179">
        <f>INDEX(mês[],Consolidado!H3830,2)</f>
        <v/>
      </c>
      <c r="J3830" s="179" t="inlineStr">
        <is>
          <t>ITAU</t>
        </is>
      </c>
      <c r="K3830" s="179" t="inlineStr">
        <is>
          <t>A IDEAL</t>
        </is>
      </c>
    </row>
    <row r="3831" hidden="1" s="180">
      <c r="A3831" s="17" t="n">
        <v>45792</v>
      </c>
      <c r="B3831" s="179" t="inlineStr">
        <is>
          <t>JUROS LIMITE DA CONTA-JUROS BANCARIOS  (100,00%);</t>
        </is>
      </c>
      <c r="C3831" s="8" t="n"/>
      <c r="D3831" s="8" t="n">
        <v>454.2</v>
      </c>
      <c r="E3831" s="8" t="n">
        <v>117607.39</v>
      </c>
      <c r="F3831" s="213" t="inlineStr">
        <is>
          <t>Juros Bancários</t>
        </is>
      </c>
      <c r="G3831" s="172">
        <f>YEAR(A3831)</f>
        <v/>
      </c>
      <c r="H3831" s="214">
        <f>MONTH(A3831)</f>
        <v/>
      </c>
      <c r="I3831" s="179">
        <f>INDEX(mês[],Consolidado!H3831,2)</f>
        <v/>
      </c>
      <c r="J3831" s="179" t="inlineStr">
        <is>
          <t>ITAU</t>
        </is>
      </c>
      <c r="K3831" s="179" t="inlineStr">
        <is>
          <t>A IDEAL</t>
        </is>
      </c>
    </row>
    <row r="3832" hidden="1" s="180">
      <c r="A3832" s="17" t="n">
        <v>45793</v>
      </c>
      <c r="B3832" s="179" t="inlineStr">
        <is>
          <t>TINTAS E SOLVENTES-TINTAS E SOLVENTES (100,00%);</t>
        </is>
      </c>
      <c r="C3832" s="8" t="n"/>
      <c r="D3832" s="8" t="n">
        <v>2020</v>
      </c>
      <c r="E3832" s="8" t="n">
        <v>115587.39</v>
      </c>
      <c r="F3832" s="213" t="inlineStr">
        <is>
          <t>TINTAS E SOLVENTES</t>
        </is>
      </c>
      <c r="G3832" s="172">
        <f>YEAR(A3832)</f>
        <v/>
      </c>
      <c r="H3832" s="214">
        <f>MONTH(A3832)</f>
        <v/>
      </c>
      <c r="I3832" s="179">
        <f>INDEX(mês[],Consolidado!H3832,2)</f>
        <v/>
      </c>
      <c r="J3832" s="179" t="inlineStr">
        <is>
          <t>ITAU</t>
        </is>
      </c>
      <c r="K3832" s="179" t="inlineStr">
        <is>
          <t>A IDEAL</t>
        </is>
      </c>
    </row>
    <row r="3833" hidden="1" s="180">
      <c r="A3833" s="17" t="n">
        <v>45793</v>
      </c>
      <c r="B3833" s="179" t="inlineStr">
        <is>
          <t>MATERIAL DE CONSUMO E TINTAS E SOLVENTES-TINTAS E SOLVENTES (56,58%);</t>
        </is>
      </c>
      <c r="C3833" s="8" t="n"/>
      <c r="D3833" s="8" t="n">
        <v>860.01</v>
      </c>
      <c r="E3833" s="8" t="n">
        <v>114727.38</v>
      </c>
      <c r="F3833" s="213" t="inlineStr">
        <is>
          <t>TINTAS E SOLVENTES</t>
        </is>
      </c>
      <c r="G3833" s="172">
        <f>YEAR(A3833)</f>
        <v/>
      </c>
      <c r="H3833" s="214">
        <f>MONTH(A3833)</f>
        <v/>
      </c>
      <c r="I3833" s="179">
        <f>INDEX(mês[],Consolidado!H3833,2)</f>
        <v/>
      </c>
      <c r="J3833" s="179" t="inlineStr">
        <is>
          <t>ITAU</t>
        </is>
      </c>
      <c r="K3833" s="179" t="inlineStr">
        <is>
          <t>A IDEAL</t>
        </is>
      </c>
    </row>
    <row r="3834" hidden="1" s="180">
      <c r="A3834" s="17" t="n">
        <v>45793</v>
      </c>
      <c r="B3834" s="179" t="inlineStr">
        <is>
          <t>MATERIAL DE CONSUMO E TINTAS E SOLVENTESMATERIAIS DE CONSUMO EM OBRAS  (43,42%);</t>
        </is>
      </c>
      <c r="C3834" s="8" t="n"/>
      <c r="D3834" s="8" t="n">
        <v>659.99</v>
      </c>
      <c r="E3834" s="8" t="n">
        <v>114067.39</v>
      </c>
      <c r="F3834" s="213" t="inlineStr">
        <is>
          <t xml:space="preserve">MATERIAIS DE CONSUMO EM OBRAS </t>
        </is>
      </c>
      <c r="G3834" s="172">
        <f>YEAR(A3834)</f>
        <v/>
      </c>
      <c r="H3834" s="214">
        <f>MONTH(A3834)</f>
        <v/>
      </c>
      <c r="I3834" s="179">
        <f>INDEX(mês[],Consolidado!H3834,2)</f>
        <v/>
      </c>
      <c r="J3834" s="179" t="inlineStr">
        <is>
          <t>ITAU</t>
        </is>
      </c>
      <c r="K3834" s="179" t="inlineStr">
        <is>
          <t>A IDEAL</t>
        </is>
      </c>
    </row>
    <row r="3835" hidden="1" s="180">
      <c r="A3835" s="17" t="n">
        <v>45793</v>
      </c>
      <c r="B3835" s="179" t="inlineStr">
        <is>
          <t>TINTAS E SOLVENTES-TINTAS E SOLVENTES (100,00%);</t>
        </is>
      </c>
      <c r="C3835" s="8" t="n"/>
      <c r="D3835" s="8" t="n">
        <v>1040.5</v>
      </c>
      <c r="E3835" s="8" t="n">
        <v>113026.89</v>
      </c>
      <c r="F3835" s="213" t="inlineStr">
        <is>
          <t>TINTAS E SOLVENTES</t>
        </is>
      </c>
      <c r="G3835" s="172">
        <f>YEAR(A3835)</f>
        <v/>
      </c>
      <c r="H3835" s="214">
        <f>MONTH(A3835)</f>
        <v/>
      </c>
      <c r="I3835" s="179">
        <f>INDEX(mês[],Consolidado!H3835,2)</f>
        <v/>
      </c>
      <c r="J3835" s="179" t="inlineStr">
        <is>
          <t>ITAU</t>
        </is>
      </c>
      <c r="K3835" s="179" t="inlineStr">
        <is>
          <t>A IDEAL</t>
        </is>
      </c>
    </row>
    <row r="3836" hidden="1" s="180">
      <c r="A3836" s="17" t="n">
        <v>45793</v>
      </c>
      <c r="B3836" s="179" t="inlineStr">
        <is>
          <t>TINTAS E SOLVENTES-TINTAS E SOLVENTES (100,00%);</t>
        </is>
      </c>
      <c r="C3836" s="8" t="n"/>
      <c r="D3836" s="8" t="n">
        <v>1035</v>
      </c>
      <c r="E3836" s="8" t="n">
        <v>111991.89</v>
      </c>
      <c r="F3836" s="213" t="inlineStr">
        <is>
          <t>TINTAS E SOLVENTES</t>
        </is>
      </c>
      <c r="G3836" s="172">
        <f>YEAR(A3836)</f>
        <v/>
      </c>
      <c r="H3836" s="214">
        <f>MONTH(A3836)</f>
        <v/>
      </c>
      <c r="I3836" s="179">
        <f>INDEX(mês[],Consolidado!H3836,2)</f>
        <v/>
      </c>
      <c r="J3836" s="179" t="inlineStr">
        <is>
          <t>ITAU</t>
        </is>
      </c>
      <c r="K3836" s="179" t="inlineStr">
        <is>
          <t>A IDEAL</t>
        </is>
      </c>
    </row>
    <row r="3837" hidden="1" s="180">
      <c r="A3837" s="17" t="n">
        <v>45793</v>
      </c>
      <c r="B3837" s="179" t="inlineStr">
        <is>
          <t>MAT. DE CONSUMO EM OBRA: ROLO, TRINCHA E ESPATULA-MATERIAIS DE CONSUMO EM OBRAS  (100,00%);</t>
        </is>
      </c>
      <c r="C3837" s="8" t="n"/>
      <c r="D3837" s="8" t="n">
        <v>748</v>
      </c>
      <c r="E3837" s="8" t="n">
        <v>111243.89</v>
      </c>
      <c r="F3837" s="213" t="inlineStr">
        <is>
          <t xml:space="preserve">MATERIAIS DE CONSUMO EM OBRAS </t>
        </is>
      </c>
      <c r="G3837" s="172">
        <f>YEAR(A3837)</f>
        <v/>
      </c>
      <c r="H3837" s="214">
        <f>MONTH(A3837)</f>
        <v/>
      </c>
      <c r="I3837" s="179">
        <f>INDEX(mês[],Consolidado!H3837,2)</f>
        <v/>
      </c>
      <c r="J3837" s="179" t="inlineStr">
        <is>
          <t>ITAU</t>
        </is>
      </c>
      <c r="K3837" s="179" t="inlineStr">
        <is>
          <t>A IDEAL</t>
        </is>
      </c>
    </row>
    <row r="3838" hidden="1" s="180">
      <c r="A3838" s="17" t="n">
        <v>45793</v>
      </c>
      <c r="B3838" s="179" t="inlineStr">
        <is>
          <t>MATERIAL DE CONSUMO - ROLO , TRINCHAS , LIXA FERRO E ESPATULA-MATERIAIS DE CONSUMO EM OBRAS  (100,00%);</t>
        </is>
      </c>
      <c r="C3838" s="8" t="n"/>
      <c r="D3838" s="8" t="n">
        <v>992.5</v>
      </c>
      <c r="E3838" s="8" t="n">
        <v>110251.39</v>
      </c>
      <c r="F3838" s="213" t="inlineStr">
        <is>
          <t xml:space="preserve">MATERIAIS DE CONSUMO EM OBRAS </t>
        </is>
      </c>
      <c r="G3838" s="172">
        <f>YEAR(A3838)</f>
        <v/>
      </c>
      <c r="H3838" s="214">
        <f>MONTH(A3838)</f>
        <v/>
      </c>
      <c r="I3838" s="179">
        <f>INDEX(mês[],Consolidado!H3838,2)</f>
        <v/>
      </c>
      <c r="J3838" s="179" t="inlineStr">
        <is>
          <t>ITAU</t>
        </is>
      </c>
      <c r="K3838" s="179" t="inlineStr">
        <is>
          <t>A IDEAL</t>
        </is>
      </c>
    </row>
    <row r="3839" hidden="1" s="180">
      <c r="A3839" s="17" t="n">
        <v>45793</v>
      </c>
      <c r="B3839" s="179" t="inlineStr">
        <is>
          <t>SERVIÇO DE CONSULTORIA CONSELHO CONSULTIVO GERECIAL-SERVIÇOS DE CONSULTORIA  (100,00%);</t>
        </is>
      </c>
      <c r="C3839" s="8" t="n"/>
      <c r="D3839" s="8" t="n">
        <v>5000</v>
      </c>
      <c r="E3839" s="8" t="n">
        <v>105251.39</v>
      </c>
      <c r="F3839" s="213" t="inlineStr">
        <is>
          <t xml:space="preserve">SERVIÇOS DE CONSULTORIA </t>
        </is>
      </c>
      <c r="G3839" s="172">
        <f>YEAR(A3839)</f>
        <v/>
      </c>
      <c r="H3839" s="214">
        <f>MONTH(A3839)</f>
        <v/>
      </c>
      <c r="I3839" s="179">
        <f>INDEX(mês[],Consolidado!H3839,2)</f>
        <v/>
      </c>
      <c r="J3839" s="179" t="inlineStr">
        <is>
          <t>ITAU</t>
        </is>
      </c>
      <c r="K3839" s="179" t="inlineStr">
        <is>
          <t>A IDEAL</t>
        </is>
      </c>
    </row>
    <row r="3840" hidden="1" s="180">
      <c r="A3840" s="17" t="n">
        <v>45793</v>
      </c>
      <c r="B3840" s="179" t="inlineStr">
        <is>
          <t>LABORATORIO POPULAR LTDA - PIX 18.409.521/0001-62-EXAMES  (100,00%);</t>
        </is>
      </c>
      <c r="C3840" s="8" t="n"/>
      <c r="D3840" s="8" t="n">
        <v>1570</v>
      </c>
      <c r="E3840" s="8" t="n">
        <v>103681.39</v>
      </c>
      <c r="F3840" s="213" t="inlineStr">
        <is>
          <t>EXAMES MÉDICOS</t>
        </is>
      </c>
      <c r="G3840" s="172">
        <f>YEAR(A3840)</f>
        <v/>
      </c>
      <c r="H3840" s="214">
        <f>MONTH(A3840)</f>
        <v/>
      </c>
      <c r="I3840" s="179">
        <f>INDEX(mês[],Consolidado!H3840,2)</f>
        <v/>
      </c>
      <c r="J3840" s="179" t="inlineStr">
        <is>
          <t>ITAU</t>
        </is>
      </c>
      <c r="K3840" s="179" t="inlineStr">
        <is>
          <t>A IDEAL</t>
        </is>
      </c>
    </row>
    <row r="3841" hidden="1" s="180">
      <c r="A3841" s="17" t="n">
        <v>45793</v>
      </c>
      <c r="B3841" s="179" t="inlineStr">
        <is>
          <t>LABORATORIO POPULAR LTDA - PIX 18.409.521/0001-62-EXAMES  (100,00%);</t>
        </is>
      </c>
      <c r="C3841" s="8" t="n"/>
      <c r="D3841" s="8" t="n">
        <v>680</v>
      </c>
      <c r="E3841" s="8" t="n">
        <v>103001.39</v>
      </c>
      <c r="F3841" s="213" t="inlineStr">
        <is>
          <t>EXAMES MÉDICOS</t>
        </is>
      </c>
      <c r="G3841" s="172">
        <f>YEAR(A3841)</f>
        <v/>
      </c>
      <c r="H3841" s="214">
        <f>MONTH(A3841)</f>
        <v/>
      </c>
      <c r="I3841" s="179">
        <f>INDEX(mês[],Consolidado!H3841,2)</f>
        <v/>
      </c>
      <c r="J3841" s="179" t="inlineStr">
        <is>
          <t>ITAU</t>
        </is>
      </c>
      <c r="K3841" s="179" t="inlineStr">
        <is>
          <t>A IDEAL</t>
        </is>
      </c>
    </row>
    <row r="3842" hidden="1" s="180">
      <c r="A3842" s="17" t="n">
        <v>45793</v>
      </c>
      <c r="B3842" s="179" t="inlineStr">
        <is>
          <t>PASSAGEM COLABORADOR EDIMILSON DUARTE-PASSAGENS COLABORADORES (100,00%);</t>
        </is>
      </c>
      <c r="C3842" s="8" t="n"/>
      <c r="D3842" s="8" t="n">
        <v>200</v>
      </c>
      <c r="E3842" s="8" t="n">
        <v>102801.39</v>
      </c>
      <c r="F3842" s="213" t="inlineStr">
        <is>
          <t>PASSAGENS COLABORADORES</t>
        </is>
      </c>
      <c r="G3842" s="172">
        <f>YEAR(A3842)</f>
        <v/>
      </c>
      <c r="H3842" s="214">
        <f>MONTH(A3842)</f>
        <v/>
      </c>
      <c r="I3842" s="179">
        <f>INDEX(mês[],Consolidado!H3842,2)</f>
        <v/>
      </c>
      <c r="J3842" s="179" t="inlineStr">
        <is>
          <t>ITAU</t>
        </is>
      </c>
      <c r="K3842" s="179" t="inlineStr">
        <is>
          <t>A IDEAL</t>
        </is>
      </c>
    </row>
    <row r="3843" hidden="1" s="180">
      <c r="A3843" s="17" t="n">
        <v>45793</v>
      </c>
      <c r="B3843" s="179" t="inlineStr">
        <is>
          <t>PASSAGEM COLABORADOR JOSE MARCELO-TRANSPORTE DE COLABORADORES  (100,00%);</t>
        </is>
      </c>
      <c r="C3843" s="8" t="n"/>
      <c r="D3843" s="8" t="n">
        <v>200</v>
      </c>
      <c r="E3843" s="8" t="n">
        <v>102601.39</v>
      </c>
      <c r="F3843" s="213" t="inlineStr">
        <is>
          <t xml:space="preserve">TRANSPORTE DE COLABORADORES </t>
        </is>
      </c>
      <c r="G3843" s="172">
        <f>YEAR(A3843)</f>
        <v/>
      </c>
      <c r="H3843" s="214">
        <f>MONTH(A3843)</f>
        <v/>
      </c>
      <c r="I3843" s="179">
        <f>INDEX(mês[],Consolidado!H3843,2)</f>
        <v/>
      </c>
      <c r="J3843" s="179" t="inlineStr">
        <is>
          <t>ITAU</t>
        </is>
      </c>
      <c r="K3843" s="179" t="inlineStr">
        <is>
          <t>A IDEAL</t>
        </is>
      </c>
    </row>
    <row r="3844" hidden="1" s="180">
      <c r="A3844" s="17" t="n">
        <v>45793</v>
      </c>
      <c r="B3844" s="179" t="inlineStr">
        <is>
          <t>RIBEIRO REMOCOES LEVES - PIX (64) 9 9671-3849-FRETE MATERIAIS E EQUIPAMENTOS (100,00%);</t>
        </is>
      </c>
      <c r="C3844" s="8" t="n"/>
      <c r="D3844" s="8" t="n">
        <v>500</v>
      </c>
      <c r="E3844" s="8" t="n">
        <v>102101.39</v>
      </c>
      <c r="F3844" s="213" t="inlineStr">
        <is>
          <t>FRETE MATERIAIS E EQUIPAMENTOS</t>
        </is>
      </c>
      <c r="G3844" s="172">
        <f>YEAR(A3844)</f>
        <v/>
      </c>
      <c r="H3844" s="214">
        <f>MONTH(A3844)</f>
        <v/>
      </c>
      <c r="I3844" s="179">
        <f>INDEX(mês[],Consolidado!H3844,2)</f>
        <v/>
      </c>
      <c r="J3844" s="179" t="inlineStr">
        <is>
          <t>ITAU</t>
        </is>
      </c>
      <c r="K3844" s="179" t="inlineStr">
        <is>
          <t>A IDEAL</t>
        </is>
      </c>
    </row>
    <row r="3845" hidden="1" s="180">
      <c r="A3845" s="17" t="n">
        <v>45793</v>
      </c>
      <c r="B3845" s="179" t="inlineStr">
        <is>
          <t>MANUTENCAO DE MAQUINA DE LAVAR-MOVEIS OBRAS  (100,00%);</t>
        </is>
      </c>
      <c r="C3845" s="8" t="n"/>
      <c r="D3845" s="8" t="n">
        <v>250</v>
      </c>
      <c r="E3845" s="8" t="n">
        <v>101851.39</v>
      </c>
      <c r="F3845" s="213" t="inlineStr">
        <is>
          <t xml:space="preserve">MOVEIS OBRAS </t>
        </is>
      </c>
      <c r="G3845" s="172">
        <f>YEAR(A3845)</f>
        <v/>
      </c>
      <c r="H3845" s="214">
        <f>MONTH(A3845)</f>
        <v/>
      </c>
      <c r="I3845" s="179">
        <f>INDEX(mês[],Consolidado!H3845,2)</f>
        <v/>
      </c>
      <c r="J3845" s="179" t="inlineStr">
        <is>
          <t>ITAU</t>
        </is>
      </c>
      <c r="K3845" s="179" t="inlineStr">
        <is>
          <t>A IDEAL</t>
        </is>
      </c>
    </row>
    <row r="3846" hidden="1" s="180">
      <c r="A3846" s="17" t="n">
        <v>45793</v>
      </c>
      <c r="B3846" s="179" t="inlineStr">
        <is>
          <t>EVA FASHION SERVICOS DA MODA EIRELI - PIX 37.245.919/0001-55-UNIFORMES (100,00%);</t>
        </is>
      </c>
      <c r="C3846" s="8" t="n"/>
      <c r="D3846" s="8" t="n">
        <v>410.7</v>
      </c>
      <c r="E3846" s="8" t="n">
        <v>101440.69</v>
      </c>
      <c r="F3846" s="213" t="inlineStr">
        <is>
          <t>UNIFORMES</t>
        </is>
      </c>
      <c r="G3846" s="172">
        <f>YEAR(A3846)</f>
        <v/>
      </c>
      <c r="H3846" s="214">
        <f>MONTH(A3846)</f>
        <v/>
      </c>
      <c r="I3846" s="179">
        <f>INDEX(mês[],Consolidado!H3846,2)</f>
        <v/>
      </c>
      <c r="J3846" s="179" t="inlineStr">
        <is>
          <t>ITAU</t>
        </is>
      </c>
      <c r="K3846" s="179" t="inlineStr">
        <is>
          <t>A IDEAL</t>
        </is>
      </c>
    </row>
    <row r="3847" hidden="1" s="180">
      <c r="A3847" s="17" t="n">
        <v>45793</v>
      </c>
      <c r="B3847" s="179" t="inlineStr">
        <is>
          <t>ULTIMA CONTA ENERGIA WANDERSON-ENERGIA ALOJAMENTO (100,00%);</t>
        </is>
      </c>
      <c r="C3847" s="8" t="n"/>
      <c r="D3847" s="8" t="n">
        <v>65</v>
      </c>
      <c r="E3847" s="8" t="n">
        <v>101375.69</v>
      </c>
      <c r="F3847" s="213" t="inlineStr">
        <is>
          <t>ENERGIA ALOJAMENTO</t>
        </is>
      </c>
      <c r="G3847" s="172">
        <f>YEAR(A3847)</f>
        <v/>
      </c>
      <c r="H3847" s="214">
        <f>MONTH(A3847)</f>
        <v/>
      </c>
      <c r="I3847" s="179">
        <f>INDEX(mês[],Consolidado!H3847,2)</f>
        <v/>
      </c>
      <c r="J3847" s="179" t="inlineStr">
        <is>
          <t>ITAU</t>
        </is>
      </c>
      <c r="K3847" s="179" t="inlineStr">
        <is>
          <t>A IDEAL</t>
        </is>
      </c>
    </row>
    <row r="3848" hidden="1" s="180">
      <c r="A3848" s="17" t="n">
        <v>45793</v>
      </c>
      <c r="B3848" s="179" t="inlineStr">
        <is>
          <t>PASSAGEM COLABORADOR EDIVALDO RIBEIRO-PASSAGENS COLABORADORES (100,00%);</t>
        </is>
      </c>
      <c r="C3848" s="8" t="n"/>
      <c r="D3848" s="8" t="n">
        <v>60</v>
      </c>
      <c r="E3848" s="8" t="n">
        <v>101315.69</v>
      </c>
      <c r="F3848" s="213" t="inlineStr">
        <is>
          <t>PASSAGENS COLABORADORES</t>
        </is>
      </c>
      <c r="G3848" s="172">
        <f>YEAR(A3848)</f>
        <v/>
      </c>
      <c r="H3848" s="214">
        <f>MONTH(A3848)</f>
        <v/>
      </c>
      <c r="I3848" s="179">
        <f>INDEX(mês[],Consolidado!H3848,2)</f>
        <v/>
      </c>
      <c r="J3848" s="179" t="inlineStr">
        <is>
          <t>ITAU</t>
        </is>
      </c>
      <c r="K3848" s="179" t="inlineStr">
        <is>
          <t>A IDEAL</t>
        </is>
      </c>
    </row>
    <row r="3849" hidden="1" s="180">
      <c r="A3849" s="17" t="n">
        <v>45793</v>
      </c>
      <c r="B3849" s="179" t="inlineStr">
        <is>
          <t>LAVA RAPIDO-SERVIÇO LAVA JATO (100,00%);</t>
        </is>
      </c>
      <c r="C3849" s="8" t="n"/>
      <c r="D3849" s="8" t="n">
        <v>280</v>
      </c>
      <c r="E3849" s="8" t="n">
        <v>101035.69</v>
      </c>
      <c r="F3849" s="213" t="inlineStr">
        <is>
          <t>SERVIÇO LAVA JATO</t>
        </is>
      </c>
      <c r="G3849" s="172">
        <f>YEAR(A3849)</f>
        <v/>
      </c>
      <c r="H3849" s="214">
        <f>MONTH(A3849)</f>
        <v/>
      </c>
      <c r="I3849" s="179">
        <f>INDEX(mês[],Consolidado!H3849,2)</f>
        <v/>
      </c>
      <c r="J3849" s="179" t="inlineStr">
        <is>
          <t>ITAU</t>
        </is>
      </c>
      <c r="K3849" s="179" t="inlineStr">
        <is>
          <t>A IDEAL</t>
        </is>
      </c>
    </row>
    <row r="3850" hidden="1" s="180">
      <c r="A3850" s="17" t="n">
        <v>45793</v>
      </c>
      <c r="B3850" s="179" t="inlineStr">
        <is>
          <t>REFEIÇÕES COLABORADORES REF. 16/05 A 31/05-REFEIÇÕES COLABORADORES (100,00%);</t>
        </is>
      </c>
      <c r="C3850" s="8" t="n"/>
      <c r="D3850" s="8" t="n">
        <v>2932.5</v>
      </c>
      <c r="E3850" s="8" t="n">
        <v>98103.18999999997</v>
      </c>
      <c r="F3850" s="213" t="inlineStr">
        <is>
          <t>REFEIÇÕES COLABORADORES</t>
        </is>
      </c>
      <c r="G3850" s="172">
        <f>YEAR(A3850)</f>
        <v/>
      </c>
      <c r="H3850" s="214">
        <f>MONTH(A3850)</f>
        <v/>
      </c>
      <c r="I3850" s="179">
        <f>INDEX(mês[],Consolidado!H3850,2)</f>
        <v/>
      </c>
      <c r="J3850" s="179" t="inlineStr">
        <is>
          <t>ITAU</t>
        </is>
      </c>
      <c r="K3850" s="179" t="inlineStr">
        <is>
          <t>A IDEAL</t>
        </is>
      </c>
    </row>
    <row r="3851" hidden="1" s="180">
      <c r="A3851" s="17" t="n">
        <v>45793</v>
      </c>
      <c r="B3851" s="179" t="inlineStr">
        <is>
          <t>REFEIÇÕES COLABORADORES REF. 16/05 A 31/05-REFEIÇÕES COLABORADORES (100,00%);</t>
        </is>
      </c>
      <c r="C3851" s="8" t="n"/>
      <c r="D3851" s="8" t="n">
        <v>2328</v>
      </c>
      <c r="E3851" s="8" t="n">
        <v>95775.18999999997</v>
      </c>
      <c r="F3851" s="213" t="inlineStr">
        <is>
          <t>REFEIÇÕES COLABORADORES</t>
        </is>
      </c>
      <c r="G3851" s="172">
        <f>YEAR(A3851)</f>
        <v/>
      </c>
      <c r="H3851" s="214">
        <f>MONTH(A3851)</f>
        <v/>
      </c>
      <c r="I3851" s="179">
        <f>INDEX(mês[],Consolidado!H3851,2)</f>
        <v/>
      </c>
      <c r="J3851" s="179" t="inlineStr">
        <is>
          <t>ITAU</t>
        </is>
      </c>
      <c r="K3851" s="179" t="inlineStr">
        <is>
          <t>A IDEAL</t>
        </is>
      </c>
    </row>
    <row r="3852" hidden="1" s="180">
      <c r="A3852" s="17" t="n">
        <v>45793</v>
      </c>
      <c r="B3852" s="179" t="inlineStr">
        <is>
          <t>EDIVALDO PEREIRA DE ARAUJO 34 9 9907-1602-TRANSPORTE DE COLABORADORES  (100,00%);</t>
        </is>
      </c>
      <c r="C3852" s="8" t="n"/>
      <c r="D3852" s="8" t="n">
        <v>2680</v>
      </c>
      <c r="E3852" s="8" t="n">
        <v>93095.18999999997</v>
      </c>
      <c r="F3852" s="213" t="inlineStr">
        <is>
          <t xml:space="preserve">TRANSPORTE DE COLABORADORES </t>
        </is>
      </c>
      <c r="G3852" s="172">
        <f>YEAR(A3852)</f>
        <v/>
      </c>
      <c r="H3852" s="214">
        <f>MONTH(A3852)</f>
        <v/>
      </c>
      <c r="I3852" s="179">
        <f>INDEX(mês[],Consolidado!H3852,2)</f>
        <v/>
      </c>
      <c r="J3852" s="179" t="inlineStr">
        <is>
          <t>ITAU</t>
        </is>
      </c>
      <c r="K3852" s="179" t="inlineStr">
        <is>
          <t>A IDEAL</t>
        </is>
      </c>
    </row>
    <row r="3853" hidden="1" s="180">
      <c r="A3853" s="17" t="n">
        <v>45793</v>
      </c>
      <c r="B3853" s="179" t="inlineStr">
        <is>
          <t>PASSAGEM COLABORADOR TARCISIO-PASSAGENS COLABORADORES (100,00%);</t>
        </is>
      </c>
      <c r="C3853" s="8" t="n"/>
      <c r="D3853" s="8" t="n">
        <v>50</v>
      </c>
      <c r="E3853" s="8" t="n">
        <v>93045.18999999997</v>
      </c>
      <c r="F3853" s="213" t="inlineStr">
        <is>
          <t>PASSAGENS COLABORADORES</t>
        </is>
      </c>
      <c r="G3853" s="172">
        <f>YEAR(A3853)</f>
        <v/>
      </c>
      <c r="H3853" s="214">
        <f>MONTH(A3853)</f>
        <v/>
      </c>
      <c r="I3853" s="179">
        <f>INDEX(mês[],Consolidado!H3853,2)</f>
        <v/>
      </c>
      <c r="J3853" s="179" t="inlineStr">
        <is>
          <t>ITAU</t>
        </is>
      </c>
      <c r="K3853" s="179" t="inlineStr">
        <is>
          <t>A IDEAL</t>
        </is>
      </c>
    </row>
    <row r="3854" hidden="1" s="180">
      <c r="A3854" s="17" t="n">
        <v>45793</v>
      </c>
      <c r="B3854" s="179" t="inlineStr">
        <is>
          <t>FRANCISCO RERISON - PIX 54.666.752/0001-15-REFEIÇÕES COLABORADORES (100,00%);</t>
        </is>
      </c>
      <c r="C3854" s="8" t="n"/>
      <c r="D3854" s="8" t="n">
        <v>1725</v>
      </c>
      <c r="E3854" s="8" t="n">
        <v>91320.18999999997</v>
      </c>
      <c r="F3854" s="213" t="inlineStr">
        <is>
          <t>REFEIÇÕES COLABORADORES</t>
        </is>
      </c>
      <c r="G3854" s="172">
        <f>YEAR(A3854)</f>
        <v/>
      </c>
      <c r="H3854" s="214">
        <f>MONTH(A3854)</f>
        <v/>
      </c>
      <c r="I3854" s="179">
        <f>INDEX(mês[],Consolidado!H3854,2)</f>
        <v/>
      </c>
      <c r="J3854" s="179" t="inlineStr">
        <is>
          <t>ITAU</t>
        </is>
      </c>
      <c r="K3854" s="179" t="inlineStr">
        <is>
          <t>A IDEAL</t>
        </is>
      </c>
    </row>
    <row r="3855" hidden="1" s="180">
      <c r="A3855" s="17" t="n">
        <v>45793</v>
      </c>
      <c r="B3855" s="179" t="inlineStr">
        <is>
          <t>LOCAÇÃO DE COMPRESSOR REF. 03/03 A 19/04-LOCAÇÃO COMPRESSORES (100,00%);</t>
        </is>
      </c>
      <c r="C3855" s="8" t="n"/>
      <c r="D3855" s="8" t="n">
        <v>11450</v>
      </c>
      <c r="E3855" s="8" t="n">
        <v>79870.18999999997</v>
      </c>
      <c r="F3855" s="213" t="inlineStr">
        <is>
          <t>LOCAÇÃO COMPRESSORES</t>
        </is>
      </c>
      <c r="G3855" s="172">
        <f>YEAR(A3855)</f>
        <v/>
      </c>
      <c r="H3855" s="214">
        <f>MONTH(A3855)</f>
        <v/>
      </c>
      <c r="I3855" s="179">
        <f>INDEX(mês[],Consolidado!H3855,2)</f>
        <v/>
      </c>
      <c r="J3855" s="179" t="inlineStr">
        <is>
          <t>ITAU</t>
        </is>
      </c>
      <c r="K3855" s="179" t="inlineStr">
        <is>
          <t>A IDEAL</t>
        </is>
      </c>
    </row>
    <row r="3856" hidden="1" s="180">
      <c r="A3856" s="17" t="n">
        <v>45793</v>
      </c>
      <c r="B3856" s="179" t="inlineStr">
        <is>
          <t>REEMBOLSO CAIXA ROTATIVO REF. MÊS 04/2025-MANUTENÇÃO/PEÇAS  VEICULOS (100,00%);</t>
        </is>
      </c>
      <c r="C3856" s="8" t="n"/>
      <c r="D3856" s="8" t="n">
        <v>528.3</v>
      </c>
      <c r="E3856" s="8" t="n">
        <v>79341.88999999997</v>
      </c>
      <c r="F3856" s="213" t="inlineStr">
        <is>
          <t>MANUTENÇÃO/PEÇAS  VEICULOS</t>
        </is>
      </c>
      <c r="G3856" s="172">
        <f>YEAR(A3856)</f>
        <v/>
      </c>
      <c r="H3856" s="214">
        <f>MONTH(A3856)</f>
        <v/>
      </c>
      <c r="I3856" s="179">
        <f>INDEX(mês[],Consolidado!H3856,2)</f>
        <v/>
      </c>
      <c r="J3856" s="179" t="inlineStr">
        <is>
          <t>ITAU</t>
        </is>
      </c>
      <c r="K3856" s="179" t="inlineStr">
        <is>
          <t>A IDEAL</t>
        </is>
      </c>
    </row>
    <row r="3857" hidden="1" s="180">
      <c r="A3857" s="17" t="n">
        <v>45793</v>
      </c>
      <c r="B3857" s="179" t="inlineStr">
        <is>
          <t>DESPESAS DO ÔNIBUS - EIXO TRASEIRO E RETIFICA DO CABECOTE-MANUTENÇÃO/PEÇAS  VEICULOS (100,00%);</t>
        </is>
      </c>
      <c r="C3857" s="8" t="n"/>
      <c r="D3857" s="8" t="n">
        <v>3065</v>
      </c>
      <c r="E3857" s="8" t="n">
        <v>76276.88999999997</v>
      </c>
      <c r="F3857" s="213" t="inlineStr">
        <is>
          <t>MANUTENÇÃO/PEÇAS  VEICULOS</t>
        </is>
      </c>
      <c r="G3857" s="172">
        <f>YEAR(A3857)</f>
        <v/>
      </c>
      <c r="H3857" s="214">
        <f>MONTH(A3857)</f>
        <v/>
      </c>
      <c r="I3857" s="179">
        <f>INDEX(mês[],Consolidado!H3857,2)</f>
        <v/>
      </c>
      <c r="J3857" s="179" t="inlineStr">
        <is>
          <t>ITAU</t>
        </is>
      </c>
      <c r="K3857" s="179" t="inlineStr">
        <is>
          <t>A IDEAL</t>
        </is>
      </c>
    </row>
    <row r="3858" hidden="1" s="180">
      <c r="A3858" s="17" t="n">
        <v>45793</v>
      </c>
      <c r="B3858" s="179" t="inlineStr">
        <is>
          <t>PASSAGENS COLABORADORES REF. 12/05 A 16/05-PASSAGENS COLABORADORES (100,00%);</t>
        </is>
      </c>
      <c r="C3858" s="8" t="n"/>
      <c r="D3858" s="8" t="n">
        <v>9020.41</v>
      </c>
      <c r="E3858" s="8" t="n">
        <v>67256.47999999997</v>
      </c>
      <c r="F3858" s="213" t="inlineStr">
        <is>
          <t>PASSAGENS COLABORADORES</t>
        </is>
      </c>
      <c r="G3858" s="172">
        <f>YEAR(A3858)</f>
        <v/>
      </c>
      <c r="H3858" s="214">
        <f>MONTH(A3858)</f>
        <v/>
      </c>
      <c r="I3858" s="179">
        <f>INDEX(mês[],Consolidado!H3858,2)</f>
        <v/>
      </c>
      <c r="J3858" s="179" t="inlineStr">
        <is>
          <t>ITAU</t>
        </is>
      </c>
      <c r="K3858" s="179" t="inlineStr">
        <is>
          <t>A IDEAL</t>
        </is>
      </c>
    </row>
    <row r="3859" hidden="1" s="180">
      <c r="A3859" s="17" t="n">
        <v>45793</v>
      </c>
      <c r="B3859" s="179" t="inlineStr">
        <is>
          <t>RETIFICA DO CABECOTE-MANUTENÇÃO/PEÇAS  VEICULOS (100,00%);</t>
        </is>
      </c>
      <c r="C3859" s="8" t="n"/>
      <c r="D3859" s="8" t="n">
        <v>600</v>
      </c>
      <c r="E3859" s="8" t="n">
        <v>66656.47999999997</v>
      </c>
      <c r="F3859" s="213" t="inlineStr">
        <is>
          <t>MANUTENÇÃO/PEÇAS  VEICULOS</t>
        </is>
      </c>
      <c r="G3859" s="172">
        <f>YEAR(A3859)</f>
        <v/>
      </c>
      <c r="H3859" s="214">
        <f>MONTH(A3859)</f>
        <v/>
      </c>
      <c r="I3859" s="179">
        <f>INDEX(mês[],Consolidado!H3859,2)</f>
        <v/>
      </c>
      <c r="J3859" s="179" t="inlineStr">
        <is>
          <t>ITAU</t>
        </is>
      </c>
      <c r="K3859" s="179" t="inlineStr">
        <is>
          <t>A IDEAL</t>
        </is>
      </c>
    </row>
    <row r="3860" hidden="1" s="180">
      <c r="A3860" s="17" t="n">
        <v>45793</v>
      </c>
      <c r="B3860" s="179" t="inlineStr">
        <is>
          <t>CAIXA ROTATIVO REF. MÊS 05/2025-MANUTENÇÃO/PEÇAS  VEICULOS (40,00%);</t>
        </is>
      </c>
      <c r="C3860" s="8" t="n"/>
      <c r="D3860" s="8" t="n">
        <v>400</v>
      </c>
      <c r="E3860" s="8" t="n">
        <v>66256.47999999997</v>
      </c>
      <c r="F3860" s="213" t="inlineStr">
        <is>
          <t>MANUTENÇÃO/PEÇAS  VEICULOS</t>
        </is>
      </c>
      <c r="G3860" s="172">
        <f>YEAR(A3860)</f>
        <v/>
      </c>
      <c r="H3860" s="214">
        <f>MONTH(A3860)</f>
        <v/>
      </c>
      <c r="I3860" s="179">
        <f>INDEX(mês[],Consolidado!H3860,2)</f>
        <v/>
      </c>
      <c r="J3860" s="179" t="inlineStr">
        <is>
          <t>ITAU</t>
        </is>
      </c>
      <c r="K3860" s="179" t="inlineStr">
        <is>
          <t>A IDEAL</t>
        </is>
      </c>
    </row>
    <row r="3861" hidden="1" s="180">
      <c r="A3861" s="17" t="n">
        <v>45793</v>
      </c>
      <c r="B3861" s="174" t="inlineStr">
        <is>
          <t>CAIXA ROTATIVO REF. MÊS 05/2025-REFEIÇÕES COLABORADORES (30,00%)</t>
        </is>
      </c>
      <c r="C3861" s="8" t="n"/>
      <c r="D3861" s="8" t="n">
        <v>300</v>
      </c>
      <c r="E3861" s="8" t="n">
        <v>65956.47999999997</v>
      </c>
      <c r="F3861" s="213" t="inlineStr">
        <is>
          <t>REFEIÇÕES COLABORADORES</t>
        </is>
      </c>
      <c r="G3861" s="172">
        <f>YEAR(A3861)</f>
        <v/>
      </c>
      <c r="H3861" s="214">
        <f>MONTH(A3861)</f>
        <v/>
      </c>
      <c r="I3861" s="179">
        <f>INDEX(mês[],Consolidado!H3861,2)</f>
        <v/>
      </c>
      <c r="J3861" s="179" t="inlineStr">
        <is>
          <t>ITAU</t>
        </is>
      </c>
      <c r="K3861" s="179" t="inlineStr">
        <is>
          <t>A IDEAL</t>
        </is>
      </c>
    </row>
    <row r="3862" hidden="1" s="180">
      <c r="A3862" s="17" t="n">
        <v>45793</v>
      </c>
      <c r="B3862" s="179" t="inlineStr">
        <is>
          <t>CAIXA ROTATIVO REF. MÊS 05/2025-MATERIAIS DE CONSUMO EM OBRAS  (30,00%);</t>
        </is>
      </c>
      <c r="C3862" s="8" t="n"/>
      <c r="D3862" s="8" t="n">
        <v>300</v>
      </c>
      <c r="E3862" s="8" t="n">
        <v>65656.47999999997</v>
      </c>
      <c r="F3862" s="213" t="inlineStr">
        <is>
          <t xml:space="preserve">MATERIAIS DE CONSUMO EM OBRAS </t>
        </is>
      </c>
      <c r="G3862" s="172">
        <f>YEAR(A3862)</f>
        <v/>
      </c>
      <c r="H3862" s="214">
        <f>MONTH(A3862)</f>
        <v/>
      </c>
      <c r="I3862" s="179">
        <f>INDEX(mês[],Consolidado!H3862,2)</f>
        <v/>
      </c>
      <c r="J3862" s="179" t="inlineStr">
        <is>
          <t>ITAU</t>
        </is>
      </c>
      <c r="K3862" s="179" t="inlineStr">
        <is>
          <t>A IDEAL</t>
        </is>
      </c>
    </row>
    <row r="3863" hidden="1" s="180">
      <c r="A3863" s="17" t="n">
        <v>45793</v>
      </c>
      <c r="B3863" s="179" t="inlineStr">
        <is>
          <t>TREINAMENTO NR26-CURSOS / TREINAMENTOS  (100,00%);</t>
        </is>
      </c>
      <c r="C3863" s="8" t="n"/>
      <c r="D3863" s="8" t="n">
        <v>1848.25</v>
      </c>
      <c r="E3863" s="8" t="n">
        <v>63808.22999999997</v>
      </c>
      <c r="F3863" s="213" t="inlineStr">
        <is>
          <t xml:space="preserve">CURSOS / TREINAMENTOS </t>
        </is>
      </c>
      <c r="G3863" s="172">
        <f>YEAR(A3863)</f>
        <v/>
      </c>
      <c r="H3863" s="214">
        <f>MONTH(A3863)</f>
        <v/>
      </c>
      <c r="I3863" s="179">
        <f>INDEX(mês[],Consolidado!H3863,2)</f>
        <v/>
      </c>
      <c r="J3863" s="179" t="inlineStr">
        <is>
          <t>ITAU</t>
        </is>
      </c>
      <c r="K3863" s="179" t="inlineStr">
        <is>
          <t>A IDEAL</t>
        </is>
      </c>
    </row>
    <row r="3864" hidden="1" s="180">
      <c r="A3864" s="17" t="n">
        <v>45793</v>
      </c>
      <c r="B3864" s="179" t="inlineStr">
        <is>
          <t>TREINAMENTO NR12  / NR20 / NR33 E NR35-CURSOS / TREINAMENTOS  (100,00%);</t>
        </is>
      </c>
      <c r="C3864" s="8" t="n"/>
      <c r="D3864" s="8" t="n">
        <v>604.53</v>
      </c>
      <c r="E3864" s="8" t="n">
        <v>63203.69999999997</v>
      </c>
      <c r="F3864" s="213" t="inlineStr">
        <is>
          <t xml:space="preserve">CURSOS / TREINAMENTOS </t>
        </is>
      </c>
      <c r="G3864" s="172">
        <f>YEAR(A3864)</f>
        <v/>
      </c>
      <c r="H3864" s="214">
        <f>MONTH(A3864)</f>
        <v/>
      </c>
      <c r="I3864" s="179">
        <f>INDEX(mês[],Consolidado!H3864,2)</f>
        <v/>
      </c>
      <c r="J3864" s="179" t="inlineStr">
        <is>
          <t>ITAU</t>
        </is>
      </c>
      <c r="K3864" s="179" t="inlineStr">
        <is>
          <t>A IDEAL</t>
        </is>
      </c>
    </row>
    <row r="3865" hidden="1" s="180">
      <c r="A3865" s="17" t="n">
        <v>45793</v>
      </c>
      <c r="B3865" s="179" t="inlineStr">
        <is>
          <t>BAIXA DO PROTESTO SH ANDAIMES-SERVIÇO CARTORIO (100,00%);</t>
        </is>
      </c>
      <c r="C3865" s="8" t="n"/>
      <c r="D3865" s="8" t="n">
        <v>1622.1</v>
      </c>
      <c r="E3865" s="8" t="n">
        <v>61581.59999999997</v>
      </c>
      <c r="F3865" s="213" t="inlineStr">
        <is>
          <t>SERVIÇO CARTORIO</t>
        </is>
      </c>
      <c r="G3865" s="172">
        <f>YEAR(A3865)</f>
        <v/>
      </c>
      <c r="H3865" s="214">
        <f>MONTH(A3865)</f>
        <v/>
      </c>
      <c r="I3865" s="179">
        <f>INDEX(mês[],Consolidado!H3865,2)</f>
        <v/>
      </c>
      <c r="J3865" s="179" t="inlineStr">
        <is>
          <t>ITAU</t>
        </is>
      </c>
      <c r="K3865" s="179" t="inlineStr">
        <is>
          <t>A IDEAL</t>
        </is>
      </c>
    </row>
    <row r="3866" hidden="1" s="180">
      <c r="A3866" s="17" t="n">
        <v>45793</v>
      </c>
      <c r="B3866" s="179" t="inlineStr">
        <is>
          <t>REFEIÇÕES COLABORADORES REF. 16/05 A 31/05-REFEIÇÕES COLABORADORES (100,00%);</t>
        </is>
      </c>
      <c r="C3866" s="8" t="n"/>
      <c r="D3866" s="8" t="n">
        <v>3972.5</v>
      </c>
      <c r="E3866" s="8" t="n">
        <v>57609.09999999997</v>
      </c>
      <c r="F3866" s="213" t="inlineStr">
        <is>
          <t>REFEIÇÕES COLABORADORES</t>
        </is>
      </c>
      <c r="G3866" s="172">
        <f>YEAR(A3866)</f>
        <v/>
      </c>
      <c r="H3866" s="214">
        <f>MONTH(A3866)</f>
        <v/>
      </c>
      <c r="I3866" s="179">
        <f>INDEX(mês[],Consolidado!H3866,2)</f>
        <v/>
      </c>
      <c r="J3866" s="179" t="inlineStr">
        <is>
          <t>ITAU</t>
        </is>
      </c>
      <c r="K3866" s="179" t="inlineStr">
        <is>
          <t>A IDEAL</t>
        </is>
      </c>
    </row>
    <row r="3867" hidden="1" s="180">
      <c r="A3867" s="17" t="n">
        <v>45793</v>
      </c>
      <c r="B3867" s="179" t="inlineStr">
        <is>
          <t>REFEIÇÕES COLABORADORES REF. 16/05 A 31/05-REFEIÇÕES COLABORADORES (100,00%);</t>
        </is>
      </c>
      <c r="C3867" s="8" t="n"/>
      <c r="D3867" s="8" t="n">
        <v>3460</v>
      </c>
      <c r="E3867" s="8" t="n">
        <v>54149.09999999997</v>
      </c>
      <c r="F3867" s="213" t="inlineStr">
        <is>
          <t>REFEIÇÕES COLABORADORES</t>
        </is>
      </c>
      <c r="G3867" s="172">
        <f>YEAR(A3867)</f>
        <v/>
      </c>
      <c r="H3867" s="214">
        <f>MONTH(A3867)</f>
        <v/>
      </c>
      <c r="I3867" s="179">
        <f>INDEX(mês[],Consolidado!H3867,2)</f>
        <v/>
      </c>
      <c r="J3867" s="179" t="inlineStr">
        <is>
          <t>ITAU</t>
        </is>
      </c>
      <c r="K3867" s="179" t="inlineStr">
        <is>
          <t>A IDEAL</t>
        </is>
      </c>
    </row>
    <row r="3868" hidden="1" s="180">
      <c r="A3868" s="17" t="n">
        <v>45793</v>
      </c>
      <c r="B3868" s="179" t="inlineStr">
        <is>
          <t>REFEIÇÕES COLABORADORES REF. 16/05 A 31/05-REFEIÇÕES COLABORADORES (100,00%);</t>
        </is>
      </c>
      <c r="C3868" s="8" t="n"/>
      <c r="D3868" s="8" t="n">
        <v>3740</v>
      </c>
      <c r="E3868" s="8" t="n">
        <v>50409.09999999997</v>
      </c>
      <c r="F3868" s="213" t="inlineStr">
        <is>
          <t>REFEIÇÕES COLABORADORES</t>
        </is>
      </c>
      <c r="G3868" s="172">
        <f>YEAR(A3868)</f>
        <v/>
      </c>
      <c r="H3868" s="214">
        <f>MONTH(A3868)</f>
        <v/>
      </c>
      <c r="I3868" s="179">
        <f>INDEX(mês[],Consolidado!H3868,2)</f>
        <v/>
      </c>
      <c r="J3868" s="179" t="inlineStr">
        <is>
          <t>ITAU</t>
        </is>
      </c>
      <c r="K3868" s="179" t="inlineStr">
        <is>
          <t>A IDEAL</t>
        </is>
      </c>
    </row>
    <row r="3869" hidden="1" s="180">
      <c r="A3869" s="17" t="n">
        <v>45793</v>
      </c>
      <c r="B3869" s="179" t="inlineStr">
        <is>
          <t>REFEICÕES COLABORADORES 16/05 A 31/05-REFEIÇÕES COLABORADORES (100,00%);</t>
        </is>
      </c>
      <c r="C3869" s="8" t="n"/>
      <c r="D3869" s="8" t="n">
        <v>2160</v>
      </c>
      <c r="E3869" s="8" t="n">
        <v>48249.09999999997</v>
      </c>
      <c r="F3869" s="213" t="inlineStr">
        <is>
          <t>REFEIÇÕES COLABORADORES</t>
        </is>
      </c>
      <c r="G3869" s="172">
        <f>YEAR(A3869)</f>
        <v/>
      </c>
      <c r="H3869" s="214">
        <f>MONTH(A3869)</f>
        <v/>
      </c>
      <c r="I3869" s="179">
        <f>INDEX(mês[],Consolidado!H3869,2)</f>
        <v/>
      </c>
      <c r="J3869" s="179" t="inlineStr">
        <is>
          <t>ITAU</t>
        </is>
      </c>
      <c r="K3869" s="179" t="inlineStr">
        <is>
          <t>A IDEAL</t>
        </is>
      </c>
    </row>
    <row r="3870" hidden="1" s="180">
      <c r="A3870" s="17" t="n">
        <v>45793</v>
      </c>
      <c r="B3870" s="179" t="inlineStr">
        <is>
          <t>REFEIÇÕES COLABORADORES REF. 16/05 A 31/05-REFEIÇÕES COLABORADORES (100,00%);</t>
        </is>
      </c>
      <c r="C3870" s="8" t="n"/>
      <c r="D3870" s="8" t="n">
        <v>6792</v>
      </c>
      <c r="E3870" s="8" t="n">
        <v>41457.09999999997</v>
      </c>
      <c r="F3870" s="213" t="inlineStr">
        <is>
          <t>REFEIÇÕES COLABORADORES</t>
        </is>
      </c>
      <c r="G3870" s="172">
        <f>YEAR(A3870)</f>
        <v/>
      </c>
      <c r="H3870" s="214">
        <f>MONTH(A3870)</f>
        <v/>
      </c>
      <c r="I3870" s="179">
        <f>INDEX(mês[],Consolidado!H3870,2)</f>
        <v/>
      </c>
      <c r="J3870" s="179" t="inlineStr">
        <is>
          <t>ITAU</t>
        </is>
      </c>
      <c r="K3870" s="179" t="inlineStr">
        <is>
          <t>A IDEAL</t>
        </is>
      </c>
    </row>
    <row r="3871" hidden="1" s="180">
      <c r="A3871" s="17" t="n">
        <v>45793</v>
      </c>
      <c r="B3871" s="179" t="inlineStr">
        <is>
          <t>LOTE 16 REF. 04/2025-IPTU (100,00%);</t>
        </is>
      </c>
      <c r="C3871" s="8" t="n"/>
      <c r="D3871" s="8" t="n">
        <v>145.29</v>
      </c>
      <c r="E3871" s="8" t="n">
        <v>41311.80999999997</v>
      </c>
      <c r="F3871" s="213" t="inlineStr">
        <is>
          <t>IPTU</t>
        </is>
      </c>
      <c r="G3871" s="172">
        <f>YEAR(A3871)</f>
        <v/>
      </c>
      <c r="H3871" s="214">
        <f>MONTH(A3871)</f>
        <v/>
      </c>
      <c r="I3871" s="179">
        <f>INDEX(mês[],Consolidado!H3871,2)</f>
        <v/>
      </c>
      <c r="J3871" s="179" t="inlineStr">
        <is>
          <t>ITAU</t>
        </is>
      </c>
      <c r="K3871" s="179" t="inlineStr">
        <is>
          <t>A IDEAL</t>
        </is>
      </c>
    </row>
    <row r="3872" hidden="1" s="180">
      <c r="A3872" s="17" t="n">
        <v>45793</v>
      </c>
      <c r="B3872" s="179" t="inlineStr">
        <is>
          <t>LOTE 15 REF. 04/2025-IPTU (100,00%);</t>
        </is>
      </c>
      <c r="C3872" s="8" t="n"/>
      <c r="D3872" s="8" t="n">
        <v>158.95</v>
      </c>
      <c r="E3872" s="8" t="n">
        <v>41152.85999999997</v>
      </c>
      <c r="F3872" s="213" t="inlineStr">
        <is>
          <t>IPTU</t>
        </is>
      </c>
      <c r="G3872" s="172">
        <f>YEAR(A3872)</f>
        <v/>
      </c>
      <c r="H3872" s="214">
        <f>MONTH(A3872)</f>
        <v/>
      </c>
      <c r="I3872" s="179">
        <f>INDEX(mês[],Consolidado!H3872,2)</f>
        <v/>
      </c>
      <c r="J3872" s="179" t="inlineStr">
        <is>
          <t>ITAU</t>
        </is>
      </c>
      <c r="K3872" s="179" t="inlineStr">
        <is>
          <t>A IDEAL</t>
        </is>
      </c>
    </row>
    <row r="3873" hidden="1" s="180">
      <c r="A3873" s="17" t="n">
        <v>45793</v>
      </c>
      <c r="B3873" s="179" t="inlineStr">
        <is>
          <t>LOTE 17 REF. 04/2025-IPTU (100,00%);</t>
        </is>
      </c>
      <c r="C3873" s="8" t="n"/>
      <c r="D3873" s="8" t="n">
        <v>286.25</v>
      </c>
      <c r="E3873" s="8" t="n">
        <v>40866.60999999997</v>
      </c>
      <c r="F3873" s="213" t="inlineStr">
        <is>
          <t>IPTU</t>
        </is>
      </c>
      <c r="G3873" s="172">
        <f>YEAR(A3873)</f>
        <v/>
      </c>
      <c r="H3873" s="214">
        <f>MONTH(A3873)</f>
        <v/>
      </c>
      <c r="I3873" s="179">
        <f>INDEX(mês[],Consolidado!H3873,2)</f>
        <v/>
      </c>
      <c r="J3873" s="179" t="inlineStr">
        <is>
          <t>ITAU</t>
        </is>
      </c>
      <c r="K3873" s="179" t="inlineStr">
        <is>
          <t>A IDEAL</t>
        </is>
      </c>
    </row>
    <row r="3874" hidden="1" s="180">
      <c r="A3874" s="17" t="n">
        <v>45793</v>
      </c>
      <c r="B3874" s="179" t="inlineStr">
        <is>
          <t>FOLGA DE CAMPO MES 04-2025 FERIAS-PASSAGENS COLABORADORES (100,00%);</t>
        </is>
      </c>
      <c r="C3874" s="8" t="n"/>
      <c r="D3874" s="8" t="n">
        <v>350</v>
      </c>
      <c r="E3874" s="8" t="n">
        <v>40516.60999999997</v>
      </c>
      <c r="F3874" s="213" t="inlineStr">
        <is>
          <t>PASSAGENS COLABORADORES</t>
        </is>
      </c>
      <c r="G3874" s="172">
        <f>YEAR(A3874)</f>
        <v/>
      </c>
      <c r="H3874" s="214">
        <f>MONTH(A3874)</f>
        <v/>
      </c>
      <c r="I3874" s="179">
        <f>INDEX(mês[],Consolidado!H3874,2)</f>
        <v/>
      </c>
      <c r="J3874" s="179" t="inlineStr">
        <is>
          <t>ITAU</t>
        </is>
      </c>
      <c r="K3874" s="179" t="inlineStr">
        <is>
          <t>A IDEAL</t>
        </is>
      </c>
    </row>
    <row r="3875" hidden="1" s="180">
      <c r="A3875" s="17" t="n">
        <v>45793</v>
      </c>
      <c r="B3875" s="179" t="inlineStr">
        <is>
          <t>CONTRATO INFORMATICA ALEX-SISTEMA / SERVIDOR  (100,00%);</t>
        </is>
      </c>
      <c r="C3875" s="8" t="n"/>
      <c r="D3875" s="8" t="n">
        <v>500</v>
      </c>
      <c r="E3875" s="8" t="n">
        <v>40016.60999999997</v>
      </c>
      <c r="F3875" s="213" t="inlineStr">
        <is>
          <t xml:space="preserve">SISTEMA / SERVIDOR </t>
        </is>
      </c>
      <c r="G3875" s="172">
        <f>YEAR(A3875)</f>
        <v/>
      </c>
      <c r="H3875" s="214">
        <f>MONTH(A3875)</f>
        <v/>
      </c>
      <c r="I3875" s="179">
        <f>INDEX(mês[],Consolidado!H3875,2)</f>
        <v/>
      </c>
      <c r="J3875" s="179" t="inlineStr">
        <is>
          <t>ITAU</t>
        </is>
      </c>
      <c r="K3875" s="179" t="inlineStr">
        <is>
          <t>A IDEAL</t>
        </is>
      </c>
    </row>
    <row r="3876" hidden="1" s="180">
      <c r="A3876" s="17" t="n">
        <v>45793</v>
      </c>
      <c r="B3876" s="179" t="inlineStr">
        <is>
          <t>TREINAMENTO DE NR06/ NR12/ NR26/ NR33/ NR34/ NR35-CURSOS / TREINAMENTOS  (100,00%);</t>
        </is>
      </c>
      <c r="C3876" s="8" t="n"/>
      <c r="D3876" s="8" t="n">
        <v>1050</v>
      </c>
      <c r="E3876" s="8" t="n">
        <v>38966.60999999997</v>
      </c>
      <c r="F3876" s="213" t="inlineStr">
        <is>
          <t xml:space="preserve">CURSOS / TREINAMENTOS </t>
        </is>
      </c>
      <c r="G3876" s="172">
        <f>YEAR(A3876)</f>
        <v/>
      </c>
      <c r="H3876" s="214">
        <f>MONTH(A3876)</f>
        <v/>
      </c>
      <c r="I3876" s="179">
        <f>INDEX(mês[],Consolidado!H3876,2)</f>
        <v/>
      </c>
      <c r="J3876" s="179" t="inlineStr">
        <is>
          <t>ITAU</t>
        </is>
      </c>
      <c r="K3876" s="179" t="inlineStr">
        <is>
          <t>A IDEAL</t>
        </is>
      </c>
    </row>
    <row r="3877" hidden="1" s="180">
      <c r="A3877" s="17" t="n">
        <v>45793</v>
      </c>
      <c r="B3877" s="179" t="inlineStr">
        <is>
          <t>INTERNET PARCERIA EUROCHEM SERRA-INTERNET OBRAS  (100,00%);</t>
        </is>
      </c>
      <c r="C3877" s="8" t="n"/>
      <c r="D3877" s="8" t="n">
        <v>200</v>
      </c>
      <c r="E3877" s="8" t="n">
        <v>38766.60999999997</v>
      </c>
      <c r="F3877" s="213" t="inlineStr">
        <is>
          <t xml:space="preserve">INTERNET OBRAS </t>
        </is>
      </c>
      <c r="G3877" s="172">
        <f>YEAR(A3877)</f>
        <v/>
      </c>
      <c r="H3877" s="214">
        <f>MONTH(A3877)</f>
        <v/>
      </c>
      <c r="I3877" s="179">
        <f>INDEX(mês[],Consolidado!H3877,2)</f>
        <v/>
      </c>
      <c r="J3877" s="179" t="inlineStr">
        <is>
          <t>ITAU</t>
        </is>
      </c>
      <c r="K3877" s="179" t="inlineStr">
        <is>
          <t>A IDEAL</t>
        </is>
      </c>
    </row>
    <row r="3878" hidden="1" s="180">
      <c r="A3878" s="17" t="n">
        <v>45793</v>
      </c>
      <c r="B3878" s="179" t="inlineStr">
        <is>
          <t>ALIMENTAÇÃO ADM-ALIMENTAÇÃO ADM (100,00%);</t>
        </is>
      </c>
      <c r="C3878" s="8" t="n"/>
      <c r="D3878" s="8" t="n">
        <v>64</v>
      </c>
      <c r="E3878" s="8" t="n">
        <v>38702.60999999997</v>
      </c>
      <c r="F3878" s="213" t="inlineStr">
        <is>
          <t>ALIMENTAÇÃO ADM</t>
        </is>
      </c>
      <c r="G3878" s="172">
        <f>YEAR(A3878)</f>
        <v/>
      </c>
      <c r="H3878" s="214">
        <f>MONTH(A3878)</f>
        <v/>
      </c>
      <c r="I3878" s="179">
        <f>INDEX(mês[],Consolidado!H3878,2)</f>
        <v/>
      </c>
      <c r="J3878" s="179" t="inlineStr">
        <is>
          <t>ITAU</t>
        </is>
      </c>
      <c r="K3878" s="179" t="inlineStr">
        <is>
          <t>A IDEAL</t>
        </is>
      </c>
    </row>
    <row r="3879" hidden="1" s="180">
      <c r="A3879" s="17" t="n">
        <v>45796</v>
      </c>
      <c r="B3879" s="179" t="inlineStr">
        <is>
          <t>SAMERSON ALEXSANDRO DE MELO - PIX 787.510.636-20-HOTEL COLABORADORES  (100,00%);</t>
        </is>
      </c>
      <c r="C3879" s="8" t="n"/>
      <c r="D3879" s="8" t="n">
        <v>4200</v>
      </c>
      <c r="E3879" s="8" t="n">
        <v>34502.60999999997</v>
      </c>
      <c r="F3879" s="213" t="inlineStr">
        <is>
          <t xml:space="preserve">HOTEL COLABORADORES </t>
        </is>
      </c>
      <c r="G3879" s="172">
        <f>YEAR(A3879)</f>
        <v/>
      </c>
      <c r="H3879" s="214">
        <f>MONTH(A3879)</f>
        <v/>
      </c>
      <c r="I3879" s="179">
        <f>INDEX(mês[],Consolidado!H3879,2)</f>
        <v/>
      </c>
      <c r="J3879" s="179" t="inlineStr">
        <is>
          <t>ITAU</t>
        </is>
      </c>
      <c r="K3879" s="179" t="inlineStr">
        <is>
          <t>A IDEAL</t>
        </is>
      </c>
    </row>
    <row r="3880" hidden="1" s="180">
      <c r="A3880" s="17" t="n">
        <v>45796</v>
      </c>
      <c r="B3880" s="179" t="inlineStr">
        <is>
          <t>SERGINHO 006.626.551-76-FRETE TRANSPORTADORA (100,00%);</t>
        </is>
      </c>
      <c r="C3880" s="8" t="n"/>
      <c r="D3880" s="8" t="n">
        <v>220</v>
      </c>
      <c r="E3880" s="8" t="n">
        <v>34282.60999999997</v>
      </c>
      <c r="F3880" s="213" t="inlineStr">
        <is>
          <t>FRETE TRANSPORTADORA</t>
        </is>
      </c>
      <c r="G3880" s="172">
        <f>YEAR(A3880)</f>
        <v/>
      </c>
      <c r="H3880" s="214">
        <f>MONTH(A3880)</f>
        <v/>
      </c>
      <c r="I3880" s="179">
        <f>INDEX(mês[],Consolidado!H3880,2)</f>
        <v/>
      </c>
      <c r="J3880" s="179" t="inlineStr">
        <is>
          <t>ITAU</t>
        </is>
      </c>
      <c r="K3880" s="179" t="inlineStr">
        <is>
          <t>A IDEAL</t>
        </is>
      </c>
    </row>
    <row r="3881" hidden="1" s="180">
      <c r="A3881" s="17" t="n">
        <v>45796</v>
      </c>
      <c r="B3881" s="179" t="inlineStr">
        <is>
          <t>CARLOS RITLER MOREIRA GADELHA - PIX 943.891.013-15-MANUTENÇÃO/PEÇAS  VEICULOS (100,00%);</t>
        </is>
      </c>
      <c r="C3881" s="8" t="n"/>
      <c r="D3881" s="8" t="n">
        <v>916</v>
      </c>
      <c r="E3881" s="8" t="n">
        <v>33366.60999999997</v>
      </c>
      <c r="F3881" s="213" t="inlineStr">
        <is>
          <t>MANUTENÇÃO/PEÇAS  VEICULOS</t>
        </is>
      </c>
      <c r="G3881" s="172">
        <f>YEAR(A3881)</f>
        <v/>
      </c>
      <c r="H3881" s="214">
        <f>MONTH(A3881)</f>
        <v/>
      </c>
      <c r="I3881" s="179">
        <f>INDEX(mês[],Consolidado!H3881,2)</f>
        <v/>
      </c>
      <c r="J3881" s="179" t="inlineStr">
        <is>
          <t>ITAU</t>
        </is>
      </c>
      <c r="K3881" s="179" t="inlineStr">
        <is>
          <t>A IDEAL</t>
        </is>
      </c>
    </row>
    <row r="3882" hidden="1" s="180">
      <c r="A3882" s="17" t="n">
        <v>45796</v>
      </c>
      <c r="B3882" s="179" t="inlineStr">
        <is>
          <t>REFEIÇÃO COLABORADOR SEVERINO CAMARA-REFEIÇÕES COLABORADORES (100,00%);</t>
        </is>
      </c>
      <c r="C3882" s="8" t="n"/>
      <c r="D3882" s="8" t="n">
        <v>417.5</v>
      </c>
      <c r="E3882" s="8" t="n">
        <v>32949.10999999997</v>
      </c>
      <c r="F3882" s="213" t="inlineStr">
        <is>
          <t>REFEIÇÕES COLABORADORES</t>
        </is>
      </c>
      <c r="G3882" s="172">
        <f>YEAR(A3882)</f>
        <v/>
      </c>
      <c r="H3882" s="214">
        <f>MONTH(A3882)</f>
        <v/>
      </c>
      <c r="I3882" s="179">
        <f>INDEX(mês[],Consolidado!H3882,2)</f>
        <v/>
      </c>
      <c r="J3882" s="179" t="inlineStr">
        <is>
          <t>ITAU</t>
        </is>
      </c>
      <c r="K3882" s="179" t="inlineStr">
        <is>
          <t>A IDEAL</t>
        </is>
      </c>
    </row>
    <row r="3883" hidden="1" s="180">
      <c r="A3883" s="17" t="n">
        <v>45796</v>
      </c>
      <c r="B3883" s="179" t="inlineStr">
        <is>
          <t>REFEIÇÃO COLAB. BRENO ALEXANDRE - TREINAMENTO SOUZALANDIA-REFEIÇÕES COLABORADORES (100,00%);</t>
        </is>
      </c>
      <c r="C3883" s="8" t="n"/>
      <c r="D3883" s="8" t="n">
        <v>110</v>
      </c>
      <c r="E3883" s="8" t="n">
        <v>32839.10999999997</v>
      </c>
      <c r="F3883" s="213" t="inlineStr">
        <is>
          <t>REFEIÇÕES COLABORADORES</t>
        </is>
      </c>
      <c r="G3883" s="172">
        <f>YEAR(A3883)</f>
        <v/>
      </c>
      <c r="H3883" s="214">
        <f>MONTH(A3883)</f>
        <v/>
      </c>
      <c r="I3883" s="179">
        <f>INDEX(mês[],Consolidado!H3883,2)</f>
        <v/>
      </c>
      <c r="J3883" s="179" t="inlineStr">
        <is>
          <t>ITAU</t>
        </is>
      </c>
      <c r="K3883" s="179" t="inlineStr">
        <is>
          <t>A IDEAL</t>
        </is>
      </c>
    </row>
    <row r="3884" hidden="1" s="180">
      <c r="A3884" s="17" t="n">
        <v>45796</v>
      </c>
      <c r="B3884" s="179" t="inlineStr">
        <is>
          <t>PASSAGEM COLABORADOR FRANCISCO JOSÉ MACEDO-PASSAGENS COLABORADORES (100,00%);</t>
        </is>
      </c>
      <c r="C3884" s="8" t="n"/>
      <c r="D3884" s="8" t="n">
        <v>50</v>
      </c>
      <c r="E3884" s="8" t="n">
        <v>32789.10999999997</v>
      </c>
      <c r="F3884" s="213" t="inlineStr">
        <is>
          <t>REFEIÇÕES COLABORADORES</t>
        </is>
      </c>
      <c r="G3884" s="172">
        <f>YEAR(A3884)</f>
        <v/>
      </c>
      <c r="H3884" s="214">
        <f>MONTH(A3884)</f>
        <v/>
      </c>
      <c r="I3884" s="179">
        <f>INDEX(mês[],Consolidado!H3884,2)</f>
        <v/>
      </c>
      <c r="J3884" s="179" t="inlineStr">
        <is>
          <t>ITAU</t>
        </is>
      </c>
      <c r="K3884" s="179" t="inlineStr">
        <is>
          <t>A IDEAL</t>
        </is>
      </c>
    </row>
    <row r="3885" hidden="1" s="180">
      <c r="A3885" s="17" t="n">
        <v>45796</v>
      </c>
      <c r="B3885" s="179" t="inlineStr">
        <is>
          <t>MATERIAIS DE LIMPEZA - SACOS / LIXO-MATERIAIS DE LIMPEZA / HIGIENE  (100,00%);</t>
        </is>
      </c>
      <c r="C3885" s="8" t="n"/>
      <c r="D3885" s="8" t="n">
        <v>24</v>
      </c>
      <c r="E3885" s="8" t="n">
        <v>32765.10999999997</v>
      </c>
      <c r="F3885" s="213" t="inlineStr">
        <is>
          <t xml:space="preserve">MATERIAIS DE LIMPEZA / HIGIENE </t>
        </is>
      </c>
      <c r="G3885" s="172">
        <f>YEAR(A3885)</f>
        <v/>
      </c>
      <c r="H3885" s="214">
        <f>MONTH(A3885)</f>
        <v/>
      </c>
      <c r="I3885" s="179">
        <f>INDEX(mês[],Consolidado!H3885,2)</f>
        <v/>
      </c>
      <c r="J3885" s="179" t="inlineStr">
        <is>
          <t>ITAU</t>
        </is>
      </c>
      <c r="K3885" s="179" t="inlineStr">
        <is>
          <t>A IDEAL</t>
        </is>
      </c>
    </row>
    <row r="3886" hidden="1" s="180">
      <c r="A3886" s="17" t="n">
        <v>45796</v>
      </c>
      <c r="B3886" s="179" t="inlineStr">
        <is>
          <t>SERVIÇO DE PLASTIFICAÇÃO-SERVIÇO GRAFICA / IMPRESSAO  (100,00%);</t>
        </is>
      </c>
      <c r="C3886" s="8" t="n"/>
      <c r="D3886" s="8" t="n">
        <v>5</v>
      </c>
      <c r="E3886" s="8" t="n">
        <v>32760.10999999997</v>
      </c>
      <c r="F3886" s="213" t="inlineStr">
        <is>
          <t xml:space="preserve">SERVIÇO GRAFICA / IMPRESSAO </t>
        </is>
      </c>
      <c r="G3886" s="172">
        <f>YEAR(A3886)</f>
        <v/>
      </c>
      <c r="H3886" s="214">
        <f>MONTH(A3886)</f>
        <v/>
      </c>
      <c r="I3886" s="179">
        <f>INDEX(mês[],Consolidado!H3886,2)</f>
        <v/>
      </c>
      <c r="J3886" s="179" t="inlineStr">
        <is>
          <t>ITAU</t>
        </is>
      </c>
      <c r="K3886" s="179" t="inlineStr">
        <is>
          <t>A IDEAL</t>
        </is>
      </c>
    </row>
    <row r="3887" hidden="1" s="180">
      <c r="A3887" s="17" t="n">
        <v>45796</v>
      </c>
      <c r="B3887" s="179" t="inlineStr">
        <is>
          <t>ALIMENTAÇÃO ADM-ALIMENTAÇÃO ADM (100,00%);</t>
        </is>
      </c>
      <c r="C3887" s="8" t="n"/>
      <c r="D3887" s="8" t="n">
        <v>80</v>
      </c>
      <c r="E3887" s="8" t="n">
        <v>32680.10999999997</v>
      </c>
      <c r="F3887" s="213" t="inlineStr">
        <is>
          <t>ALIMENTAÇÃO ADM</t>
        </is>
      </c>
      <c r="G3887" s="172">
        <f>YEAR(A3887)</f>
        <v/>
      </c>
      <c r="H3887" s="214">
        <f>MONTH(A3887)</f>
        <v/>
      </c>
      <c r="I3887" s="179">
        <f>INDEX(mês[],Consolidado!H3887,2)</f>
        <v/>
      </c>
      <c r="J3887" s="179" t="inlineStr">
        <is>
          <t>ITAU</t>
        </is>
      </c>
      <c r="K3887" s="179" t="inlineStr">
        <is>
          <t>A IDEAL</t>
        </is>
      </c>
    </row>
    <row r="3888" hidden="1" s="180">
      <c r="A3888" s="17" t="n">
        <v>45796</v>
      </c>
      <c r="B3888" s="179" t="inlineStr">
        <is>
          <t>DESPESAS DE VIAGEM - GOIANIA X NIQUELANDIA-COMBUSTIVEL VEICULOS (100,00%);</t>
        </is>
      </c>
      <c r="C3888" s="8" t="n"/>
      <c r="D3888" s="8" t="n">
        <v>1000</v>
      </c>
      <c r="E3888" s="8" t="n">
        <v>31680.10999999997</v>
      </c>
      <c r="F3888" s="213" t="inlineStr">
        <is>
          <t>COMBUSTIVEL VEICULOS</t>
        </is>
      </c>
      <c r="G3888" s="172">
        <f>YEAR(A3888)</f>
        <v/>
      </c>
      <c r="H3888" s="214">
        <f>MONTH(A3888)</f>
        <v/>
      </c>
      <c r="I3888" s="179">
        <f>INDEX(mês[],Consolidado!H3888,2)</f>
        <v/>
      </c>
      <c r="J3888" s="179" t="inlineStr">
        <is>
          <t>ITAU</t>
        </is>
      </c>
      <c r="K3888" s="179" t="inlineStr">
        <is>
          <t>A IDEAL</t>
        </is>
      </c>
    </row>
    <row r="3889" hidden="1" s="180">
      <c r="A3889" s="17" t="n">
        <v>45796</v>
      </c>
      <c r="B3889" s="179" t="inlineStr">
        <is>
          <t>COMISSAO PLEITO CMOC MINERAÇÃO - 2024-BONIFICAÇOES (100,00%);</t>
        </is>
      </c>
      <c r="C3889" s="8" t="n"/>
      <c r="D3889" s="8" t="n">
        <v>5000</v>
      </c>
      <c r="E3889" s="8" t="n">
        <v>26680.10999999997</v>
      </c>
      <c r="F3889" s="213" t="inlineStr">
        <is>
          <t>BONIFICAÇOES</t>
        </is>
      </c>
      <c r="G3889" s="172">
        <f>YEAR(A3889)</f>
        <v/>
      </c>
      <c r="H3889" s="214">
        <f>MONTH(A3889)</f>
        <v/>
      </c>
      <c r="I3889" s="179">
        <f>INDEX(mês[],Consolidado!H3889,2)</f>
        <v/>
      </c>
      <c r="J3889" s="179" t="inlineStr">
        <is>
          <t>ITAU</t>
        </is>
      </c>
      <c r="K3889" s="179" t="inlineStr">
        <is>
          <t>A IDEAL</t>
        </is>
      </c>
    </row>
    <row r="3890" hidden="1" s="180">
      <c r="A3890" s="17" t="n">
        <v>45796</v>
      </c>
      <c r="B3890" s="179" t="inlineStr">
        <is>
          <t>COMBUSTIVEL RANGER GILVAN-COMBUSTIVEL VEICULOS (100,00%);</t>
        </is>
      </c>
      <c r="C3890" s="8" t="n"/>
      <c r="D3890" s="8" t="n">
        <v>415.21</v>
      </c>
      <c r="E3890" s="8" t="n">
        <v>26264.89999999997</v>
      </c>
      <c r="F3890" s="213" t="inlineStr">
        <is>
          <t>COMBUSTIVEL VEICULOS</t>
        </is>
      </c>
      <c r="G3890" s="172">
        <f>YEAR(A3890)</f>
        <v/>
      </c>
      <c r="H3890" s="214">
        <f>MONTH(A3890)</f>
        <v/>
      </c>
      <c r="I3890" s="179">
        <f>INDEX(mês[],Consolidado!H3890,2)</f>
        <v/>
      </c>
      <c r="J3890" s="179" t="inlineStr">
        <is>
          <t>ITAU</t>
        </is>
      </c>
      <c r="K3890" s="179" t="inlineStr">
        <is>
          <t>A IDEAL</t>
        </is>
      </c>
    </row>
    <row r="3891" hidden="1" s="180">
      <c r="A3891" s="17" t="n">
        <v>45797</v>
      </c>
      <c r="B3891" s="179" t="inlineStr">
        <is>
          <t>CONSULTORIA ANALISE ENVOLVENDO ORGANIZAÇÃO SOCIETARIA E HOLDING-SERVIÇOS DE CONSULTORIA  (100,00%);</t>
        </is>
      </c>
      <c r="C3891" s="8" t="n"/>
      <c r="D3891" s="8" t="n">
        <v>7900</v>
      </c>
      <c r="E3891" s="8" t="n">
        <v>18364.89999999997</v>
      </c>
      <c r="F3891" s="213" t="inlineStr">
        <is>
          <t xml:space="preserve">SERVIÇOS DE CONSULTORIA </t>
        </is>
      </c>
      <c r="G3891" s="172">
        <f>YEAR(A3891)</f>
        <v/>
      </c>
      <c r="H3891" s="214">
        <f>MONTH(A3891)</f>
        <v/>
      </c>
      <c r="I3891" s="179">
        <f>INDEX(mês[],Consolidado!H3891,2)</f>
        <v/>
      </c>
      <c r="J3891" s="179" t="inlineStr">
        <is>
          <t>ITAU</t>
        </is>
      </c>
      <c r="K3891" s="179" t="inlineStr">
        <is>
          <t>A IDEAL</t>
        </is>
      </c>
    </row>
    <row r="3892" hidden="1" s="180">
      <c r="A3892" s="17" t="n">
        <v>45797</v>
      </c>
      <c r="B3892" s="179" t="inlineStr">
        <is>
          <t>DR BRUNNA ADVOGADA ADM MES 04-2025-HONORARIOS ADVOCATICIOS  (100,00%);</t>
        </is>
      </c>
      <c r="C3892" s="8" t="n"/>
      <c r="D3892" s="8" t="n">
        <v>3600</v>
      </c>
      <c r="E3892" s="8" t="n">
        <v>14764.89999999997</v>
      </c>
      <c r="F3892" s="213" t="inlineStr">
        <is>
          <t>HONORÁRIOS ADVOCATÍCIOS</t>
        </is>
      </c>
      <c r="G3892" s="172">
        <f>YEAR(A3892)</f>
        <v/>
      </c>
      <c r="H3892" s="214">
        <f>MONTH(A3892)</f>
        <v/>
      </c>
      <c r="I3892" s="179">
        <f>INDEX(mês[],Consolidado!H3892,2)</f>
        <v/>
      </c>
      <c r="J3892" s="179" t="inlineStr">
        <is>
          <t>ITAU</t>
        </is>
      </c>
      <c r="K3892" s="179" t="inlineStr">
        <is>
          <t>A IDEAL</t>
        </is>
      </c>
    </row>
    <row r="3893" hidden="1" s="180">
      <c r="A3893" s="17" t="n">
        <v>45797</v>
      </c>
      <c r="B3893" s="179" t="inlineStr">
        <is>
          <t>HONORARIOS ADVOCATICIOS REF. 04/2025-HONORARIOS ADVOCATICIOS  (100,00%);</t>
        </is>
      </c>
      <c r="C3893" s="8" t="n"/>
      <c r="D3893" s="8" t="n">
        <v>2940</v>
      </c>
      <c r="E3893" s="8" t="n">
        <v>11824.89999999997</v>
      </c>
      <c r="F3893" s="213" t="inlineStr">
        <is>
          <t>HONORÁRIOS ADVOCATÍCIOS</t>
        </is>
      </c>
      <c r="G3893" s="172">
        <f>YEAR(A3893)</f>
        <v/>
      </c>
      <c r="H3893" s="214">
        <f>MONTH(A3893)</f>
        <v/>
      </c>
      <c r="I3893" s="179">
        <f>INDEX(mês[],Consolidado!H3893,2)</f>
        <v/>
      </c>
      <c r="J3893" s="179" t="inlineStr">
        <is>
          <t>ITAU</t>
        </is>
      </c>
      <c r="K3893" s="179" t="inlineStr">
        <is>
          <t>A IDEAL</t>
        </is>
      </c>
    </row>
    <row r="3894" hidden="1" s="180">
      <c r="A3894" s="17" t="n">
        <v>45797</v>
      </c>
      <c r="B3894" s="179" t="inlineStr">
        <is>
          <t>AV. LENCOIS, 5 REF. 20.05 A 20.06-ALUGUEL ALOJAMENTO  (100,00%);</t>
        </is>
      </c>
      <c r="C3894" s="8" t="n"/>
      <c r="D3894" s="8" t="n">
        <v>1500</v>
      </c>
      <c r="E3894" s="8" t="n">
        <v>10324.89999999997</v>
      </c>
      <c r="F3894" s="213" t="inlineStr">
        <is>
          <t xml:space="preserve">ALUGUEL ALOJAMENTO </t>
        </is>
      </c>
      <c r="G3894" s="172">
        <f>YEAR(A3894)</f>
        <v/>
      </c>
      <c r="H3894" s="214">
        <f>MONTH(A3894)</f>
        <v/>
      </c>
      <c r="I3894" s="179">
        <f>INDEX(mês[],Consolidado!H3894,2)</f>
        <v/>
      </c>
      <c r="J3894" s="179" t="inlineStr">
        <is>
          <t>ITAU</t>
        </is>
      </c>
      <c r="K3894" s="179" t="inlineStr">
        <is>
          <t>A IDEAL</t>
        </is>
      </c>
    </row>
    <row r="3895" hidden="1" s="180">
      <c r="A3895" s="17" t="n">
        <v>45797</v>
      </c>
      <c r="B3895" s="179" t="inlineStr">
        <is>
          <t>TRAV DA PONTE Nº 07 CENTRO REF. 05/2025-ALUGUEL ALOJAMENTO  (100,00%);</t>
        </is>
      </c>
      <c r="C3895" s="8" t="n"/>
      <c r="D3895" s="8" t="n">
        <v>600</v>
      </c>
      <c r="E3895" s="8" t="n">
        <v>9724.899999999972</v>
      </c>
      <c r="F3895" s="213" t="inlineStr">
        <is>
          <t xml:space="preserve">ALUGUEL ALOJAMENTO </t>
        </is>
      </c>
      <c r="G3895" s="172">
        <f>YEAR(A3895)</f>
        <v/>
      </c>
      <c r="H3895" s="214">
        <f>MONTH(A3895)</f>
        <v/>
      </c>
      <c r="I3895" s="179">
        <f>INDEX(mês[],Consolidado!H3895,2)</f>
        <v/>
      </c>
      <c r="J3895" s="179" t="inlineStr">
        <is>
          <t>ITAU</t>
        </is>
      </c>
      <c r="K3895" s="179" t="inlineStr">
        <is>
          <t>A IDEAL</t>
        </is>
      </c>
    </row>
    <row r="3896" hidden="1" ht="16.5" customHeight="1" s="180">
      <c r="A3896" s="17" t="n">
        <v>45797</v>
      </c>
      <c r="B3896" s="179" t="inlineStr">
        <is>
          <t>FGTS REF. 04/2025-FGTS FUNCIONARIOS  (100,00%);</t>
        </is>
      </c>
      <c r="C3896" s="8" t="n"/>
      <c r="D3896" s="8" t="n">
        <v>40941.72</v>
      </c>
      <c r="E3896" s="8" t="n">
        <v>-31216.82000000003</v>
      </c>
      <c r="F3896" s="213" t="inlineStr">
        <is>
          <t xml:space="preserve">FGTS FUNCIONARIOS </t>
        </is>
      </c>
      <c r="G3896" s="172">
        <f>YEAR(A3896)</f>
        <v/>
      </c>
      <c r="H3896" s="214">
        <f>MONTH(A3896)</f>
        <v/>
      </c>
      <c r="I3896" s="179">
        <f>INDEX(mês[],Consolidado!H3896,2)</f>
        <v/>
      </c>
      <c r="J3896" s="179" t="inlineStr">
        <is>
          <t>ITAU</t>
        </is>
      </c>
      <c r="K3896" s="179" t="inlineStr">
        <is>
          <t>A IDEAL</t>
        </is>
      </c>
    </row>
    <row r="3897" hidden="1" s="180">
      <c r="A3897" s="17" t="n">
        <v>45797</v>
      </c>
      <c r="B3897" s="179" t="inlineStr">
        <is>
          <t>SISTEMA EMISSOR NF-SISTEMA / SERVIDOR  (100,00%);</t>
        </is>
      </c>
      <c r="C3897" s="8" t="n"/>
      <c r="D3897" s="8" t="n">
        <v>195.9</v>
      </c>
      <c r="E3897" s="8" t="n">
        <v>-31412.72000000003</v>
      </c>
      <c r="F3897" s="213" t="inlineStr">
        <is>
          <t xml:space="preserve">SISTEMA / SERVIDOR </t>
        </is>
      </c>
      <c r="G3897" s="172">
        <f>YEAR(A3897)</f>
        <v/>
      </c>
      <c r="H3897" s="214">
        <f>MONTH(A3897)</f>
        <v/>
      </c>
      <c r="I3897" s="179">
        <f>INDEX(mês[],Consolidado!H3897,2)</f>
        <v/>
      </c>
      <c r="J3897" s="179" t="inlineStr">
        <is>
          <t>ITAU</t>
        </is>
      </c>
      <c r="K3897" s="179" t="inlineStr">
        <is>
          <t>A IDEAL</t>
        </is>
      </c>
    </row>
    <row r="3898" hidden="1" s="180">
      <c r="A3898" s="17" t="n">
        <v>45797</v>
      </c>
      <c r="B3898" s="179" t="inlineStr">
        <is>
          <t>VALDIR TOMAZ - PIX 061.328.306-69-SERVIÇO MECANICO  (100,00%);</t>
        </is>
      </c>
      <c r="C3898" s="8" t="n"/>
      <c r="D3898" s="8" t="n">
        <v>2200</v>
      </c>
      <c r="E3898" s="8" t="n">
        <v>-33612.72000000003</v>
      </c>
      <c r="F3898" s="213" t="inlineStr">
        <is>
          <t xml:space="preserve">SERVIÇO MECANICO </t>
        </is>
      </c>
      <c r="G3898" s="172">
        <f>YEAR(A3898)</f>
        <v/>
      </c>
      <c r="H3898" s="214">
        <f>MONTH(A3898)</f>
        <v/>
      </c>
      <c r="I3898" s="179">
        <f>INDEX(mês[],Consolidado!H3898,2)</f>
        <v/>
      </c>
      <c r="J3898" s="179" t="inlineStr">
        <is>
          <t>ITAU</t>
        </is>
      </c>
      <c r="K3898" s="179" t="inlineStr">
        <is>
          <t>A IDEAL</t>
        </is>
      </c>
    </row>
    <row r="3899" hidden="1" s="180">
      <c r="A3899" s="17" t="n">
        <v>45797</v>
      </c>
      <c r="B3899" s="179" t="inlineStr">
        <is>
          <t>DESPESAS REF. VIAGEM P/ EUROCHEM-REFEIÇÕES COLABORADORES (100,00%);</t>
        </is>
      </c>
      <c r="C3899" s="8" t="n"/>
      <c r="D3899" s="8" t="n">
        <v>9.34</v>
      </c>
      <c r="E3899" s="8" t="n">
        <v>-33622.06000000003</v>
      </c>
      <c r="F3899" s="213" t="inlineStr">
        <is>
          <t>REFEIÇÕES COLABORADORES</t>
        </is>
      </c>
      <c r="G3899" s="172">
        <f>YEAR(A3899)</f>
        <v/>
      </c>
      <c r="H3899" s="214">
        <f>MONTH(A3899)</f>
        <v/>
      </c>
      <c r="I3899" s="179">
        <f>INDEX(mês[],Consolidado!H3899,2)</f>
        <v/>
      </c>
      <c r="J3899" s="179" t="inlineStr">
        <is>
          <t>ITAU</t>
        </is>
      </c>
      <c r="K3899" s="179" t="inlineStr">
        <is>
          <t>A IDEAL</t>
        </is>
      </c>
    </row>
    <row r="3900" hidden="1" s="180">
      <c r="A3900" s="17" t="n">
        <v>45797</v>
      </c>
      <c r="B3900" s="179" t="inlineStr">
        <is>
          <t>RODRIGO CANDIDO MARTINS - PIX (64) 9 9927-0424-MANUTENÇÃO/PEÇAS MAQUINAS E EQUIPAMENTOS (100,00%);</t>
        </is>
      </c>
      <c r="C3900" s="8" t="n"/>
      <c r="D3900" s="8" t="n">
        <v>700</v>
      </c>
      <c r="E3900" s="8" t="n">
        <v>-34322.06000000003</v>
      </c>
      <c r="F3900" s="213" t="inlineStr">
        <is>
          <t>MANUTENÇÃO/PEÇAS MAQUINAS E EQUIPAMENTOS</t>
        </is>
      </c>
      <c r="G3900" s="172">
        <f>YEAR(A3900)</f>
        <v/>
      </c>
      <c r="H3900" s="214">
        <f>MONTH(A3900)</f>
        <v/>
      </c>
      <c r="I3900" s="179">
        <f>INDEX(mês[],Consolidado!H3900,2)</f>
        <v/>
      </c>
      <c r="J3900" s="179" t="inlineStr">
        <is>
          <t>ITAU</t>
        </is>
      </c>
      <c r="K3900" s="179" t="inlineStr">
        <is>
          <t>A IDEAL</t>
        </is>
      </c>
    </row>
    <row r="3901" hidden="1" s="180">
      <c r="A3901" s="17" t="n">
        <v>45797</v>
      </c>
      <c r="B3901" s="179" t="inlineStr">
        <is>
          <t>COMPUCARD INDUSTRIA - PIX 05.927.765/0001-95-SERVIÇO PLOTAGEM / ADESIVO / PLACAS / CRACHAS  (100,00%);</t>
        </is>
      </c>
      <c r="C3901" s="8" t="n"/>
      <c r="D3901" s="8" t="n">
        <v>120</v>
      </c>
      <c r="E3901" s="8" t="n">
        <v>-34442.06000000003</v>
      </c>
      <c r="F3901" s="213" t="inlineStr">
        <is>
          <t xml:space="preserve">SERVIÇO PLOTAGEM / ADESIVO / PLACAS / CRACHAS </t>
        </is>
      </c>
      <c r="G3901" s="172">
        <f>YEAR(A3901)</f>
        <v/>
      </c>
      <c r="H3901" s="214">
        <f>MONTH(A3901)</f>
        <v/>
      </c>
      <c r="I3901" s="179">
        <f>INDEX(mês[],Consolidado!H3901,2)</f>
        <v/>
      </c>
      <c r="J3901" s="179" t="inlineStr">
        <is>
          <t>ITAU</t>
        </is>
      </c>
      <c r="K3901" s="179" t="inlineStr">
        <is>
          <t>A IDEAL</t>
        </is>
      </c>
    </row>
    <row r="3902" hidden="1" s="180">
      <c r="A3902" s="17" t="n">
        <v>45797</v>
      </c>
      <c r="B3902" s="179" t="inlineStr">
        <is>
          <t>ALIMENTAÇÃO ADM-ALIMENTAÇÃO ADM (100,00%);</t>
        </is>
      </c>
      <c r="C3902" s="8" t="n"/>
      <c r="D3902" s="8" t="n">
        <v>64</v>
      </c>
      <c r="E3902" s="8" t="n">
        <v>-34506.06000000003</v>
      </c>
      <c r="F3902" s="213" t="inlineStr">
        <is>
          <t>ALIMENTAÇÃO ADM</t>
        </is>
      </c>
      <c r="G3902" s="172">
        <f>YEAR(A3902)</f>
        <v/>
      </c>
      <c r="H3902" s="214">
        <f>MONTH(A3902)</f>
        <v/>
      </c>
      <c r="I3902" s="179">
        <f>INDEX(mês[],Consolidado!H3902,2)</f>
        <v/>
      </c>
      <c r="J3902" s="179" t="inlineStr">
        <is>
          <t>ITAU</t>
        </is>
      </c>
      <c r="K3902" s="179" t="inlineStr">
        <is>
          <t>A IDEAL</t>
        </is>
      </c>
    </row>
    <row r="3903" hidden="1" s="180">
      <c r="A3903" s="17" t="n">
        <v>45797</v>
      </c>
      <c r="B3903" s="179" t="inlineStr">
        <is>
          <t>TRANSFERÊNCIA ENTRE BANCOS SAFRA X ITAÚ-Transferência entre Bancos (100,00%);</t>
        </is>
      </c>
      <c r="C3903" s="8" t="n">
        <v>70000</v>
      </c>
      <c r="E3903" s="8" t="n">
        <v>35493.93999999997</v>
      </c>
      <c r="F3903" s="213" t="inlineStr">
        <is>
          <t>Transferência Recebida</t>
        </is>
      </c>
      <c r="G3903" s="172">
        <f>YEAR(A3903)</f>
        <v/>
      </c>
      <c r="H3903" s="214">
        <f>MONTH(A3903)</f>
        <v/>
      </c>
      <c r="I3903" s="179">
        <f>INDEX(mês[],Consolidado!H3903,2)</f>
        <v/>
      </c>
      <c r="J3903" s="179" t="inlineStr">
        <is>
          <t>ITAU</t>
        </is>
      </c>
      <c r="K3903" s="179" t="inlineStr">
        <is>
          <t>A IDEAL</t>
        </is>
      </c>
    </row>
    <row r="3904" hidden="1" s="180">
      <c r="A3904" s="17" t="n">
        <v>45797</v>
      </c>
      <c r="B3904" s="179" t="inlineStr">
        <is>
          <t>ADIANTAMENTO 40%-SALARIO (100,00%);</t>
        </is>
      </c>
      <c r="C3904" s="8" t="n"/>
      <c r="D3904" s="8" t="n">
        <v>33297.94</v>
      </c>
      <c r="E3904" s="8" t="n">
        <v>2195.999999999978</v>
      </c>
      <c r="F3904" s="213" t="inlineStr">
        <is>
          <t>SALARIO</t>
        </is>
      </c>
      <c r="G3904" s="172">
        <f>YEAR(A3904)</f>
        <v/>
      </c>
      <c r="H3904" s="214">
        <f>MONTH(A3904)</f>
        <v/>
      </c>
      <c r="I3904" s="179">
        <f>INDEX(mês[],Consolidado!H3904,2)</f>
        <v/>
      </c>
      <c r="J3904" s="179" t="inlineStr">
        <is>
          <t>ITAU</t>
        </is>
      </c>
      <c r="K3904" s="179" t="inlineStr">
        <is>
          <t>A IDEAL</t>
        </is>
      </c>
    </row>
    <row r="3905" hidden="1" s="180">
      <c r="A3905" s="17" t="n">
        <v>45798</v>
      </c>
      <c r="B3905" s="179" t="inlineStr">
        <is>
          <t>TINTAS E SOLVENTES-TINTAS E SOLVENTES (100,00%);</t>
        </is>
      </c>
      <c r="C3905" s="8" t="n"/>
      <c r="D3905" s="8" t="n">
        <v>850</v>
      </c>
      <c r="E3905" s="8" t="n">
        <v>1345.999999999978</v>
      </c>
      <c r="F3905" s="213" t="inlineStr">
        <is>
          <t>TINTAS E SOLVENTES</t>
        </is>
      </c>
      <c r="G3905" s="172">
        <f>YEAR(A3905)</f>
        <v/>
      </c>
      <c r="H3905" s="214">
        <f>MONTH(A3905)</f>
        <v/>
      </c>
      <c r="I3905" s="179">
        <f>INDEX(mês[],Consolidado!H3905,2)</f>
        <v/>
      </c>
      <c r="J3905" s="179" t="inlineStr">
        <is>
          <t>ITAU</t>
        </is>
      </c>
      <c r="K3905" s="179" t="inlineStr">
        <is>
          <t>A IDEAL</t>
        </is>
      </c>
    </row>
    <row r="3906" hidden="1" s="180">
      <c r="A3906" s="17" t="n">
        <v>45798</v>
      </c>
      <c r="B3906" s="179" t="inlineStr">
        <is>
          <t>MATERIAS DE CONSUMO-MATERIAIS DE CONSUMO EM OBRAS  (100,00%);</t>
        </is>
      </c>
      <c r="C3906" s="8" t="n"/>
      <c r="D3906" s="8" t="n">
        <v>715</v>
      </c>
      <c r="E3906" s="8" t="n">
        <v>630.9999999999782</v>
      </c>
      <c r="F3906" s="213" t="inlineStr">
        <is>
          <t xml:space="preserve">MATERIAIS DE CONSUMO EM OBRAS </t>
        </is>
      </c>
      <c r="G3906" s="172">
        <f>YEAR(A3906)</f>
        <v/>
      </c>
      <c r="H3906" s="214">
        <f>MONTH(A3906)</f>
        <v/>
      </c>
      <c r="I3906" s="179">
        <f>INDEX(mês[],Consolidado!H3906,2)</f>
        <v/>
      </c>
      <c r="J3906" s="179" t="inlineStr">
        <is>
          <t>ITAU</t>
        </is>
      </c>
      <c r="K3906" s="179" t="inlineStr">
        <is>
          <t>A IDEAL</t>
        </is>
      </c>
    </row>
    <row r="3907" hidden="1" s="180">
      <c r="A3907" s="17" t="n">
        <v>45798</v>
      </c>
      <c r="B3907" s="179" t="inlineStr">
        <is>
          <t>EPIS-EPIS (100,00%);</t>
        </is>
      </c>
      <c r="C3907" s="8" t="n"/>
      <c r="D3907" s="8" t="n">
        <v>1015.63</v>
      </c>
      <c r="E3907" s="8" t="n">
        <v>-384.6300000000218</v>
      </c>
      <c r="F3907" s="213" t="inlineStr">
        <is>
          <t>EPIS</t>
        </is>
      </c>
      <c r="G3907" s="172">
        <f>YEAR(A3907)</f>
        <v/>
      </c>
      <c r="H3907" s="214">
        <f>MONTH(A3907)</f>
        <v/>
      </c>
      <c r="I3907" s="179">
        <f>INDEX(mês[],Consolidado!H3907,2)</f>
        <v/>
      </c>
      <c r="J3907" s="179" t="inlineStr">
        <is>
          <t>ITAU</t>
        </is>
      </c>
      <c r="K3907" s="179" t="inlineStr">
        <is>
          <t>A IDEAL</t>
        </is>
      </c>
    </row>
    <row r="3908" hidden="1" s="180">
      <c r="A3908" s="17" t="n">
        <v>45798</v>
      </c>
      <c r="B3908" s="179" t="inlineStr">
        <is>
          <t>EPIS-EPIS (100,00%);</t>
        </is>
      </c>
      <c r="C3908" s="8" t="n"/>
      <c r="D3908" s="8" t="n">
        <v>158.34</v>
      </c>
      <c r="E3908" s="8" t="n">
        <v>-542.9700000000219</v>
      </c>
      <c r="F3908" s="213" t="inlineStr">
        <is>
          <t>EPIS</t>
        </is>
      </c>
      <c r="G3908" s="172">
        <f>YEAR(A3908)</f>
        <v/>
      </c>
      <c r="H3908" s="214">
        <f>MONTH(A3908)</f>
        <v/>
      </c>
      <c r="I3908" s="179">
        <f>INDEX(mês[],Consolidado!H3908,2)</f>
        <v/>
      </c>
      <c r="J3908" s="179" t="inlineStr">
        <is>
          <t>ITAU</t>
        </is>
      </c>
      <c r="K3908" s="179" t="inlineStr">
        <is>
          <t>A IDEAL</t>
        </is>
      </c>
    </row>
    <row r="3909" hidden="1" s="180">
      <c r="A3909" s="17" t="n">
        <v>45798</v>
      </c>
      <c r="B3909" s="179" t="inlineStr">
        <is>
          <t>EPIS-EPIS (100,00%);</t>
        </is>
      </c>
      <c r="C3909" s="8" t="n"/>
      <c r="D3909" s="8" t="n">
        <v>527</v>
      </c>
      <c r="E3909" s="8" t="n">
        <v>-1069.970000000022</v>
      </c>
      <c r="F3909" s="213" t="inlineStr">
        <is>
          <t>EPIS</t>
        </is>
      </c>
      <c r="G3909" s="172">
        <f>YEAR(A3909)</f>
        <v/>
      </c>
      <c r="H3909" s="214">
        <f>MONTH(A3909)</f>
        <v/>
      </c>
      <c r="I3909" s="179">
        <f>INDEX(mês[],Consolidado!H3909,2)</f>
        <v/>
      </c>
      <c r="J3909" s="179" t="inlineStr">
        <is>
          <t>ITAU</t>
        </is>
      </c>
      <c r="K3909" s="179" t="inlineStr">
        <is>
          <t>A IDEAL</t>
        </is>
      </c>
    </row>
    <row r="3910" hidden="1" s="180">
      <c r="A3910" s="17" t="n">
        <v>45798</v>
      </c>
      <c r="B3910" s="179" t="inlineStr">
        <is>
          <t>EPIS-EPIS (100,00%);</t>
        </is>
      </c>
      <c r="C3910" s="8" t="n"/>
      <c r="D3910" s="8" t="n">
        <v>174.04</v>
      </c>
      <c r="E3910" s="8" t="n">
        <v>-1244.010000000022</v>
      </c>
      <c r="F3910" s="213" t="inlineStr">
        <is>
          <t>EPIS</t>
        </is>
      </c>
      <c r="G3910" s="172">
        <f>YEAR(A3910)</f>
        <v/>
      </c>
      <c r="H3910" s="214">
        <f>MONTH(A3910)</f>
        <v/>
      </c>
      <c r="I3910" s="179">
        <f>INDEX(mês[],Consolidado!H3910,2)</f>
        <v/>
      </c>
      <c r="J3910" s="179" t="inlineStr">
        <is>
          <t>ITAU</t>
        </is>
      </c>
      <c r="K3910" s="179" t="inlineStr">
        <is>
          <t>A IDEAL</t>
        </is>
      </c>
    </row>
    <row r="3911" hidden="1" s="180">
      <c r="A3911" s="17" t="n">
        <v>45798</v>
      </c>
      <c r="B3911" s="179" t="inlineStr">
        <is>
          <t>UNIFORMES-UNIFORMES (100,00%);</t>
        </is>
      </c>
      <c r="C3911" s="8" t="n"/>
      <c r="D3911" s="8" t="n">
        <v>1419.95</v>
      </c>
      <c r="E3911" s="8" t="n">
        <v>-2663.960000000022</v>
      </c>
      <c r="F3911" s="213" t="inlineStr">
        <is>
          <t>UNIFORMES</t>
        </is>
      </c>
      <c r="G3911" s="172">
        <f>YEAR(A3911)</f>
        <v/>
      </c>
      <c r="H3911" s="214">
        <f>MONTH(A3911)</f>
        <v/>
      </c>
      <c r="I3911" s="179">
        <f>INDEX(mês[],Consolidado!H3911,2)</f>
        <v/>
      </c>
      <c r="J3911" s="179" t="inlineStr">
        <is>
          <t>ITAU</t>
        </is>
      </c>
      <c r="K3911" s="179" t="inlineStr">
        <is>
          <t>A IDEAL</t>
        </is>
      </c>
    </row>
    <row r="3912" hidden="1" s="180">
      <c r="A3912" s="17" t="n">
        <v>45798</v>
      </c>
      <c r="B3912" s="179" t="inlineStr">
        <is>
          <t>EXAMES - ASO-EXAMES  (100,00%);</t>
        </is>
      </c>
      <c r="C3912" s="8" t="n"/>
      <c r="D3912" s="8" t="n">
        <v>1116.88</v>
      </c>
      <c r="E3912" s="8" t="n">
        <v>-3780.840000000022</v>
      </c>
      <c r="F3912" s="213" t="inlineStr">
        <is>
          <t>EXAMES MÉDICOS</t>
        </is>
      </c>
      <c r="G3912" s="172">
        <f>YEAR(A3912)</f>
        <v/>
      </c>
      <c r="H3912" s="214">
        <f>MONTH(A3912)</f>
        <v/>
      </c>
      <c r="I3912" s="179">
        <f>INDEX(mês[],Consolidado!H3912,2)</f>
        <v/>
      </c>
      <c r="J3912" s="179" t="inlineStr">
        <is>
          <t>ITAU</t>
        </is>
      </c>
      <c r="K3912" s="179" t="inlineStr">
        <is>
          <t>A IDEAL</t>
        </is>
      </c>
    </row>
    <row r="3913" hidden="1" s="180">
      <c r="A3913" s="17" t="n">
        <v>45798</v>
      </c>
      <c r="B3913" s="179" t="inlineStr">
        <is>
          <t>MOBILIZAÇÃO DE UMA TESOURINHA 10 MTS-FRETE MATERIAIS E EQUIPAMENTOS (100,00%);</t>
        </is>
      </c>
      <c r="C3913" s="8" t="n"/>
      <c r="D3913" s="8" t="n">
        <v>380</v>
      </c>
      <c r="E3913" s="8" t="n">
        <v>-4160.840000000022</v>
      </c>
      <c r="F3913" s="213" t="inlineStr">
        <is>
          <t>FRETE MATERIAIS E EQUIPAMENTOS</t>
        </is>
      </c>
      <c r="G3913" s="172">
        <f>YEAR(A3913)</f>
        <v/>
      </c>
      <c r="H3913" s="214">
        <f>MONTH(A3913)</f>
        <v/>
      </c>
      <c r="I3913" s="179">
        <f>INDEX(mês[],Consolidado!H3913,2)</f>
        <v/>
      </c>
      <c r="J3913" s="179" t="inlineStr">
        <is>
          <t>ITAU</t>
        </is>
      </c>
      <c r="K3913" s="179" t="inlineStr">
        <is>
          <t>A IDEAL</t>
        </is>
      </c>
    </row>
    <row r="3914" hidden="1" s="180">
      <c r="A3914" s="17" t="n">
        <v>45798</v>
      </c>
      <c r="B3914" s="179" t="inlineStr">
        <is>
          <t>FERRAMENTAS MANUAIS-MATERIAIS / FERRAMENTAS  MANUAIS  (100,00%);</t>
        </is>
      </c>
      <c r="C3914" s="8" t="n"/>
      <c r="D3914" s="8" t="n">
        <v>197.7</v>
      </c>
      <c r="E3914" s="8" t="n">
        <v>-4358.540000000022</v>
      </c>
      <c r="F3914" s="213" t="inlineStr">
        <is>
          <t xml:space="preserve">MATERIAIS / FERRAMENTAS  MANUAIS </t>
        </is>
      </c>
      <c r="G3914" s="172">
        <f>YEAR(A3914)</f>
        <v/>
      </c>
      <c r="H3914" s="214">
        <f>MONTH(A3914)</f>
        <v/>
      </c>
      <c r="I3914" s="179">
        <f>INDEX(mês[],Consolidado!H3914,2)</f>
        <v/>
      </c>
      <c r="J3914" s="179" t="inlineStr">
        <is>
          <t>ITAU</t>
        </is>
      </c>
      <c r="K3914" s="179" t="inlineStr">
        <is>
          <t>A IDEAL</t>
        </is>
      </c>
    </row>
    <row r="3915" hidden="1" s="180">
      <c r="A3915" s="17" t="n">
        <v>45798</v>
      </c>
      <c r="B3915" s="179" t="inlineStr">
        <is>
          <t>REFEIÇÃO COLABORADORES-REFEIÇÕES COLABORADORES (100,00%);</t>
        </is>
      </c>
      <c r="C3915" s="8" t="n"/>
      <c r="D3915" s="8" t="n">
        <v>2372.97</v>
      </c>
      <c r="E3915" s="8" t="n">
        <v>-6731.510000000022</v>
      </c>
      <c r="F3915" s="213" t="inlineStr">
        <is>
          <t>REFEIÇÕES COLABORADORES</t>
        </is>
      </c>
      <c r="G3915" s="172">
        <f>YEAR(A3915)</f>
        <v/>
      </c>
      <c r="H3915" s="214">
        <f>MONTH(A3915)</f>
        <v/>
      </c>
      <c r="I3915" s="179">
        <f>INDEX(mês[],Consolidado!H3915,2)</f>
        <v/>
      </c>
      <c r="J3915" s="179" t="inlineStr">
        <is>
          <t>ITAU</t>
        </is>
      </c>
      <c r="K3915" s="179" t="inlineStr">
        <is>
          <t>A IDEAL</t>
        </is>
      </c>
    </row>
    <row r="3916" hidden="1" s="180">
      <c r="A3916" s="17" t="n">
        <v>45798</v>
      </c>
      <c r="B3916" s="179" t="inlineStr">
        <is>
          <t>REFEIÇÃO COLABORADORES-REFEIÇÕES COLABORADORES (100,00%);</t>
        </is>
      </c>
      <c r="C3916" s="8" t="n"/>
      <c r="D3916" s="8" t="n">
        <v>2593.45</v>
      </c>
      <c r="E3916" s="8" t="n">
        <v>-9324.960000000021</v>
      </c>
      <c r="F3916" s="213" t="inlineStr">
        <is>
          <t>REFEIÇÕES COLABORADORES</t>
        </is>
      </c>
      <c r="G3916" s="172">
        <f>YEAR(A3916)</f>
        <v/>
      </c>
      <c r="H3916" s="214">
        <f>MONTH(A3916)</f>
        <v/>
      </c>
      <c r="I3916" s="179">
        <f>INDEX(mês[],Consolidado!H3916,2)</f>
        <v/>
      </c>
      <c r="J3916" s="179" t="inlineStr">
        <is>
          <t>ITAU</t>
        </is>
      </c>
      <c r="K3916" s="179" t="inlineStr">
        <is>
          <t>A IDEAL</t>
        </is>
      </c>
    </row>
    <row r="3917" hidden="1" s="180">
      <c r="A3917" s="17" t="n">
        <v>45798</v>
      </c>
      <c r="B3917" s="179" t="inlineStr">
        <is>
          <t>LOCAÇÃO DE PLATAFORMA TESOURA 10MT-LOCAÇAO PLATAFORMA ELEVATORIA (100,00%);</t>
        </is>
      </c>
      <c r="C3917" s="8" t="n"/>
      <c r="D3917" s="8" t="n">
        <v>2000</v>
      </c>
      <c r="E3917" s="8" t="n">
        <v>-11324.96000000002</v>
      </c>
      <c r="F3917" s="213" t="inlineStr">
        <is>
          <t>LOCAÇAO PLATAFORMA ELEVATORIA</t>
        </is>
      </c>
      <c r="G3917" s="172">
        <f>YEAR(A3917)</f>
        <v/>
      </c>
      <c r="H3917" s="214">
        <f>MONTH(A3917)</f>
        <v/>
      </c>
      <c r="I3917" s="179">
        <f>INDEX(mês[],Consolidado!H3917,2)</f>
        <v/>
      </c>
      <c r="J3917" s="179" t="inlineStr">
        <is>
          <t>ITAU</t>
        </is>
      </c>
      <c r="K3917" s="179" t="inlineStr">
        <is>
          <t>A IDEAL</t>
        </is>
      </c>
    </row>
    <row r="3918" hidden="1" s="180">
      <c r="A3918" s="17" t="n">
        <v>45798</v>
      </c>
      <c r="B3918" s="179" t="inlineStr">
        <is>
          <t>PLANO DE SAÚDE REF. MÊS 05/2025-PLANO DE SAUDE  (100,00%);</t>
        </is>
      </c>
      <c r="C3918" s="8" t="n"/>
      <c r="D3918" s="8" t="n">
        <v>1241.15</v>
      </c>
      <c r="E3918" s="8" t="n">
        <v>-12566.11000000002</v>
      </c>
      <c r="F3918" s="213" t="inlineStr">
        <is>
          <t xml:space="preserve">PLANO DE SAUDE </t>
        </is>
      </c>
      <c r="G3918" s="172">
        <f>YEAR(A3918)</f>
        <v/>
      </c>
      <c r="H3918" s="214">
        <f>MONTH(A3918)</f>
        <v/>
      </c>
      <c r="I3918" s="179">
        <f>INDEX(mês[],Consolidado!H3918,2)</f>
        <v/>
      </c>
      <c r="J3918" s="179" t="inlineStr">
        <is>
          <t>ITAU</t>
        </is>
      </c>
      <c r="K3918" s="179" t="inlineStr">
        <is>
          <t>A IDEAL</t>
        </is>
      </c>
    </row>
    <row r="3919" hidden="1" s="180">
      <c r="A3919" s="17" t="n">
        <v>45798</v>
      </c>
      <c r="B3919" s="179" t="inlineStr">
        <is>
          <t>PLANO DE SAÚDE REF. MÊS 05/2025 (COPARTICIPAÇÃO)-PLANO DE SAUDE  (100,00%);</t>
        </is>
      </c>
      <c r="C3919" s="8" t="n"/>
      <c r="D3919" s="8" t="n">
        <v>108.99</v>
      </c>
      <c r="E3919" s="8" t="n">
        <v>-12675.10000000002</v>
      </c>
      <c r="F3919" s="213" t="inlineStr">
        <is>
          <t xml:space="preserve">PLANO DE SAUDE </t>
        </is>
      </c>
      <c r="G3919" s="172">
        <f>YEAR(A3919)</f>
        <v/>
      </c>
      <c r="H3919" s="214">
        <f>MONTH(A3919)</f>
        <v/>
      </c>
      <c r="I3919" s="179">
        <f>INDEX(mês[],Consolidado!H3919,2)</f>
        <v/>
      </c>
      <c r="J3919" s="179" t="inlineStr">
        <is>
          <t>ITAU</t>
        </is>
      </c>
      <c r="K3919" s="179" t="inlineStr">
        <is>
          <t>A IDEAL</t>
        </is>
      </c>
    </row>
    <row r="3920" hidden="1" s="180">
      <c r="A3920" s="17" t="n">
        <v>45798</v>
      </c>
      <c r="B3920" s="179" t="inlineStr">
        <is>
          <t>LOCAÇÃO CONTAINERS 01/02 A 28/02-LOCAÇÃO CONTAINER  (100,00%);</t>
        </is>
      </c>
      <c r="C3920" s="8" t="n"/>
      <c r="D3920" s="8" t="n">
        <v>1350</v>
      </c>
      <c r="E3920" s="8" t="n">
        <v>-14025.10000000002</v>
      </c>
      <c r="F3920" s="213" t="inlineStr">
        <is>
          <t xml:space="preserve">LOCAÇÃO CONTAINER </t>
        </is>
      </c>
      <c r="G3920" s="172">
        <f>YEAR(A3920)</f>
        <v/>
      </c>
      <c r="H3920" s="214">
        <f>MONTH(A3920)</f>
        <v/>
      </c>
      <c r="I3920" s="179">
        <f>INDEX(mês[],Consolidado!H3920,2)</f>
        <v/>
      </c>
      <c r="J3920" s="179" t="inlineStr">
        <is>
          <t>ITAU</t>
        </is>
      </c>
      <c r="K3920" s="179" t="inlineStr">
        <is>
          <t>A IDEAL</t>
        </is>
      </c>
    </row>
    <row r="3921" hidden="1" s="180">
      <c r="A3921" s="17" t="n">
        <v>45798</v>
      </c>
      <c r="B3921" s="179" t="inlineStr">
        <is>
          <t>LOCAÇÃO CONTAINERS 01/01 A 31/01/25-LOCAÇÃO CONTAINER  (100,00%);</t>
        </is>
      </c>
      <c r="C3921" s="8" t="n"/>
      <c r="D3921" s="8" t="n">
        <v>1350</v>
      </c>
      <c r="E3921" s="8" t="n">
        <v>-15375.10000000002</v>
      </c>
      <c r="F3921" s="213" t="inlineStr">
        <is>
          <t xml:space="preserve">LOCAÇÃO CONTAINER </t>
        </is>
      </c>
      <c r="G3921" s="172">
        <f>YEAR(A3921)</f>
        <v/>
      </c>
      <c r="H3921" s="214">
        <f>MONTH(A3921)</f>
        <v/>
      </c>
      <c r="I3921" s="179">
        <f>INDEX(mês[],Consolidado!H3921,2)</f>
        <v/>
      </c>
      <c r="J3921" s="179" t="inlineStr">
        <is>
          <t>ITAU</t>
        </is>
      </c>
      <c r="K3921" s="179" t="inlineStr">
        <is>
          <t>A IDEAL</t>
        </is>
      </c>
    </row>
    <row r="3922" hidden="1" s="180">
      <c r="A3922" s="17" t="n">
        <v>45798</v>
      </c>
      <c r="B3922" s="179" t="inlineStr">
        <is>
          <t>TRANSP. COLAB. REF. 42 VALES 04/25 E 180 VALES 05/25-TRANSPORTE DE COLABORADORES  (100,00%);</t>
        </is>
      </c>
      <c r="C3922" s="8" t="n"/>
      <c r="D3922" s="8" t="n">
        <v>2237.63</v>
      </c>
      <c r="E3922" s="8" t="n">
        <v>-17612.73000000002</v>
      </c>
      <c r="F3922" s="213" t="inlineStr">
        <is>
          <t xml:space="preserve">TRANSPORTE DE COLABORADORES </t>
        </is>
      </c>
      <c r="G3922" s="172">
        <f>YEAR(A3922)</f>
        <v/>
      </c>
      <c r="H3922" s="214">
        <f>MONTH(A3922)</f>
        <v/>
      </c>
      <c r="I3922" s="179">
        <f>INDEX(mês[],Consolidado!H3922,2)</f>
        <v/>
      </c>
      <c r="J3922" s="179" t="inlineStr">
        <is>
          <t>ITAU</t>
        </is>
      </c>
      <c r="K3922" s="179" t="inlineStr">
        <is>
          <t>A IDEAL</t>
        </is>
      </c>
    </row>
    <row r="3923" hidden="1" s="180">
      <c r="A3923" s="17" t="n">
        <v>45798</v>
      </c>
      <c r="B3923" s="179" t="inlineStr">
        <is>
          <t>EXAMES - ASO REF. 04/2025-EXAMES  (100,00%);</t>
        </is>
      </c>
      <c r="C3923" s="8" t="n"/>
      <c r="D3923" s="8" t="n">
        <v>2147.6</v>
      </c>
      <c r="E3923" s="8" t="n">
        <v>-19760.33000000002</v>
      </c>
      <c r="F3923" s="213" t="inlineStr">
        <is>
          <t>EXAMES MÉDICOS</t>
        </is>
      </c>
      <c r="G3923" s="172">
        <f>YEAR(A3923)</f>
        <v/>
      </c>
      <c r="H3923" s="214">
        <f>MONTH(A3923)</f>
        <v/>
      </c>
      <c r="I3923" s="179">
        <f>INDEX(mês[],Consolidado!H3923,2)</f>
        <v/>
      </c>
      <c r="J3923" s="179" t="inlineStr">
        <is>
          <t>ITAU</t>
        </is>
      </c>
      <c r="K3923" s="179" t="inlineStr">
        <is>
          <t>A IDEAL</t>
        </is>
      </c>
    </row>
    <row r="3924" hidden="1" s="180">
      <c r="A3924" s="17" t="n">
        <v>45798</v>
      </c>
      <c r="B3924" s="179" t="inlineStr">
        <is>
          <t>COMBUSTÍVEL-COMBUSTIVEL VEICULOS (93,40%)</t>
        </is>
      </c>
      <c r="C3924" s="8" t="n"/>
      <c r="D3924" s="8" t="n">
        <v>1281.05</v>
      </c>
      <c r="E3924" s="8" t="n">
        <v>-21041.38000000002</v>
      </c>
      <c r="F3924" s="213" t="inlineStr">
        <is>
          <t>COMBUSTIVEL VEICULOS</t>
        </is>
      </c>
      <c r="G3924" s="172">
        <f>YEAR(A3924)</f>
        <v/>
      </c>
      <c r="H3924" s="214">
        <f>MONTH(A3924)</f>
        <v/>
      </c>
      <c r="I3924" s="179">
        <f>INDEX(mês[],Consolidado!H3924,2)</f>
        <v/>
      </c>
      <c r="J3924" s="179" t="inlineStr">
        <is>
          <t>ITAU</t>
        </is>
      </c>
      <c r="K3924" s="179" t="inlineStr">
        <is>
          <t>A IDEAL</t>
        </is>
      </c>
    </row>
    <row r="3925" hidden="1" s="180">
      <c r="A3925" s="17" t="n">
        <v>45798</v>
      </c>
      <c r="B3925" s="179" t="inlineStr">
        <is>
          <t>COMBUSTÍVEL-COMBUSTIVEL EQUIPAMENTOS (6,60%);</t>
        </is>
      </c>
      <c r="C3925" s="8" t="n"/>
      <c r="D3925" s="8" t="n">
        <v>90.53</v>
      </c>
      <c r="E3925" s="8" t="n">
        <v>-21131.91000000002</v>
      </c>
      <c r="F3925" s="213" t="inlineStr">
        <is>
          <t>COMBUSTIVEL EQUIPAMENTOS</t>
        </is>
      </c>
      <c r="G3925" s="172">
        <f>YEAR(A3925)</f>
        <v/>
      </c>
      <c r="H3925" s="214">
        <f>MONTH(A3925)</f>
        <v/>
      </c>
      <c r="I3925" s="179">
        <f>INDEX(mês[],Consolidado!H3925,2)</f>
        <v/>
      </c>
      <c r="J3925" s="179" t="inlineStr">
        <is>
          <t>ITAU</t>
        </is>
      </c>
      <c r="K3925" s="179" t="inlineStr">
        <is>
          <t>A IDEAL</t>
        </is>
      </c>
    </row>
    <row r="3926" hidden="1" s="180">
      <c r="A3926" s="17" t="n">
        <v>45798</v>
      </c>
      <c r="B3926" s="179" t="inlineStr">
        <is>
          <t>ADIANTAMENTO 40%-SALARIO (100,00%);</t>
        </is>
      </c>
      <c r="C3926" s="8" t="n"/>
      <c r="D3926" s="8" t="n">
        <v>2545.04</v>
      </c>
      <c r="E3926" s="8" t="n">
        <v>-23676.95000000002</v>
      </c>
      <c r="F3926" s="213" t="inlineStr">
        <is>
          <t>SALARIO</t>
        </is>
      </c>
      <c r="G3926" s="172">
        <f>YEAR(A3926)</f>
        <v/>
      </c>
      <c r="H3926" s="214">
        <f>MONTH(A3926)</f>
        <v/>
      </c>
      <c r="I3926" s="179">
        <f>INDEX(mês[],Consolidado!H3926,2)</f>
        <v/>
      </c>
      <c r="J3926" s="179" t="inlineStr">
        <is>
          <t>ITAU</t>
        </is>
      </c>
      <c r="K3926" s="179" t="inlineStr">
        <is>
          <t>A IDEAL</t>
        </is>
      </c>
    </row>
    <row r="3927" hidden="1" s="180">
      <c r="A3927" s="17" t="n">
        <v>45798</v>
      </c>
      <c r="B3927" s="179" t="inlineStr">
        <is>
          <t>MANUTENÇÃO COMPUTADOR GILVAN-MATERIAIS DE INFORMATICA / COMPUTADOR (100,00%);</t>
        </is>
      </c>
      <c r="C3927" s="8" t="n"/>
      <c r="D3927" s="8" t="n">
        <v>360</v>
      </c>
      <c r="E3927" s="8" t="n">
        <v>-24036.95000000002</v>
      </c>
      <c r="F3927" s="213" t="inlineStr">
        <is>
          <t>MATERIAIS DE INFORMATICA / COMPUTADOR</t>
        </is>
      </c>
      <c r="G3927" s="172">
        <f>YEAR(A3927)</f>
        <v/>
      </c>
      <c r="H3927" s="214">
        <f>MONTH(A3927)</f>
        <v/>
      </c>
      <c r="I3927" s="179">
        <f>INDEX(mês[],Consolidado!H3927,2)</f>
        <v/>
      </c>
      <c r="J3927" s="179" t="inlineStr">
        <is>
          <t>ITAU</t>
        </is>
      </c>
      <c r="K3927" s="179" t="inlineStr">
        <is>
          <t>A IDEAL</t>
        </is>
      </c>
    </row>
    <row r="3928" hidden="1" s="180">
      <c r="A3928" s="17" t="n">
        <v>45798</v>
      </c>
      <c r="B3928" s="179" t="inlineStr">
        <is>
          <t>LIMPEZA ESCRITÓRIO-SERVIÇO LIMPEZA ALOJAMENTO/ESCRITORIO (100,00%);</t>
        </is>
      </c>
      <c r="C3928" s="8" t="n"/>
      <c r="D3928" s="8" t="n">
        <v>600</v>
      </c>
      <c r="E3928" s="8" t="n">
        <v>-24636.95000000002</v>
      </c>
      <c r="F3928" s="213" t="inlineStr">
        <is>
          <t>SERVIÇO LIMPEZA ALOJAMENTO/ESCRITORIO</t>
        </is>
      </c>
      <c r="G3928" s="172">
        <f>YEAR(A3928)</f>
        <v/>
      </c>
      <c r="H3928" s="214">
        <f>MONTH(A3928)</f>
        <v/>
      </c>
      <c r="I3928" s="179">
        <f>INDEX(mês[],Consolidado!H3928,2)</f>
        <v/>
      </c>
      <c r="J3928" s="179" t="inlineStr">
        <is>
          <t>ITAU</t>
        </is>
      </c>
      <c r="K3928" s="179" t="inlineStr">
        <is>
          <t>A IDEAL</t>
        </is>
      </c>
    </row>
    <row r="3929" hidden="1" s="180">
      <c r="A3929" s="17" t="n">
        <v>45798</v>
      </c>
      <c r="B3929" s="179" t="inlineStr">
        <is>
          <t>REF. P/ OS COLABORADORES EM TREINAMENTO 22 E 23/05/25-REFEIÇÕES COLABORADORES (100,00%);</t>
        </is>
      </c>
      <c r="C3929" s="8" t="n"/>
      <c r="D3929" s="8" t="n">
        <v>288</v>
      </c>
      <c r="E3929" s="8" t="n">
        <v>-24924.95000000002</v>
      </c>
      <c r="F3929" s="213" t="inlineStr">
        <is>
          <t>REFEIÇÕES COLABORADORES</t>
        </is>
      </c>
      <c r="G3929" s="172">
        <f>YEAR(A3929)</f>
        <v/>
      </c>
      <c r="H3929" s="214">
        <f>MONTH(A3929)</f>
        <v/>
      </c>
      <c r="I3929" s="179">
        <f>INDEX(mês[],Consolidado!H3929,2)</f>
        <v/>
      </c>
      <c r="J3929" s="179" t="inlineStr">
        <is>
          <t>ITAU</t>
        </is>
      </c>
      <c r="K3929" s="179" t="inlineStr">
        <is>
          <t>A IDEAL</t>
        </is>
      </c>
    </row>
    <row r="3930" hidden="1" s="180">
      <c r="A3930" s="17" t="n">
        <v>45798</v>
      </c>
      <c r="B3930" s="179" t="inlineStr">
        <is>
          <t>REF. COLAB. E COMB. P/ DESMOBILIZAÇÃO DA PARADA MOSAIC ARAXA-COMBUSTIVEL VEICULOS (50,00%)</t>
        </is>
      </c>
      <c r="C3930" s="8" t="n"/>
      <c r="D3930" s="8" t="n">
        <v>75</v>
      </c>
      <c r="E3930" s="8" t="n">
        <v>-24999.95000000002</v>
      </c>
      <c r="F3930" s="213" t="inlineStr">
        <is>
          <t>COMBUSTIVEL VEICULOS</t>
        </is>
      </c>
      <c r="G3930" s="172">
        <f>YEAR(A3930)</f>
        <v/>
      </c>
      <c r="H3930" s="214">
        <f>MONTH(A3930)</f>
        <v/>
      </c>
      <c r="I3930" s="179">
        <f>INDEX(mês[],Consolidado!H3930,2)</f>
        <v/>
      </c>
      <c r="J3930" s="179" t="inlineStr">
        <is>
          <t>ITAU</t>
        </is>
      </c>
      <c r="K3930" s="179" t="inlineStr">
        <is>
          <t>A IDEAL</t>
        </is>
      </c>
    </row>
    <row r="3931" hidden="1" s="180">
      <c r="A3931" s="17" t="n">
        <v>45798</v>
      </c>
      <c r="B3931" s="179" t="inlineStr">
        <is>
          <t>REF. COLAB. E COMB. P/ DESMOBILIZAÇÃO DA PARADA MOSAIC ARAXA-REFEIÇÕES COLABORADORES (50,00%);</t>
        </is>
      </c>
      <c r="C3931" s="8" t="n"/>
      <c r="D3931" s="8" t="n">
        <v>75</v>
      </c>
      <c r="E3931" s="8" t="n">
        <v>-25074.95000000002</v>
      </c>
      <c r="F3931" s="213" t="inlineStr">
        <is>
          <t>REFEIÇÕES COLABORADORES</t>
        </is>
      </c>
      <c r="G3931" s="172">
        <f>YEAR(A3931)</f>
        <v/>
      </c>
      <c r="H3931" s="214">
        <f>MONTH(A3931)</f>
        <v/>
      </c>
      <c r="I3931" s="179">
        <f>INDEX(mês[],Consolidado!H3931,2)</f>
        <v/>
      </c>
      <c r="J3931" s="179" t="inlineStr">
        <is>
          <t>ITAU</t>
        </is>
      </c>
      <c r="K3931" s="179" t="inlineStr">
        <is>
          <t>A IDEAL</t>
        </is>
      </c>
    </row>
    <row r="3932" hidden="1" s="180">
      <c r="A3932" s="17" t="n">
        <v>45798</v>
      </c>
      <c r="B3932" s="179" t="inlineStr">
        <is>
          <t>CLÍNICA MÉDICA MARIA GLEIDE BATISTA -LTDA - PIX 03.238.164/0001-40-EXAMES  (100,00%);</t>
        </is>
      </c>
      <c r="C3932" s="8" t="n"/>
      <c r="D3932" s="8" t="n">
        <v>514</v>
      </c>
      <c r="E3932" s="8" t="n">
        <v>-25588.95000000002</v>
      </c>
      <c r="F3932" s="213" t="inlineStr">
        <is>
          <t>EXAMES MÉDICOS</t>
        </is>
      </c>
      <c r="G3932" s="172">
        <f>YEAR(A3932)</f>
        <v/>
      </c>
      <c r="H3932" s="214">
        <f>MONTH(A3932)</f>
        <v/>
      </c>
      <c r="I3932" s="179">
        <f>INDEX(mês[],Consolidado!H3932,2)</f>
        <v/>
      </c>
      <c r="J3932" s="179" t="inlineStr">
        <is>
          <t>ITAU</t>
        </is>
      </c>
      <c r="K3932" s="179" t="inlineStr">
        <is>
          <t>A IDEAL</t>
        </is>
      </c>
    </row>
    <row r="3933" hidden="1" s="180">
      <c r="A3933" s="17" t="n">
        <v>45798</v>
      </c>
      <c r="B3933" s="179" t="inlineStr">
        <is>
          <t>LEONARDO DOS SANTOS LIMA - 060.272.004 48-PASSAGENS COLABORADORES (100,00%);</t>
        </is>
      </c>
      <c r="C3933" s="8" t="n"/>
      <c r="D3933" s="8" t="n">
        <v>60</v>
      </c>
      <c r="E3933" s="8" t="n">
        <v>-25648.95000000002</v>
      </c>
      <c r="F3933" s="213" t="inlineStr">
        <is>
          <t>PASSAGENS COLABORADORES</t>
        </is>
      </c>
      <c r="G3933" s="172">
        <f>YEAR(A3933)</f>
        <v/>
      </c>
      <c r="H3933" s="214">
        <f>MONTH(A3933)</f>
        <v/>
      </c>
      <c r="I3933" s="179">
        <f>INDEX(mês[],Consolidado!H3933,2)</f>
        <v/>
      </c>
      <c r="J3933" s="179" t="inlineStr">
        <is>
          <t>ITAU</t>
        </is>
      </c>
      <c r="K3933" s="179" t="inlineStr">
        <is>
          <t>A IDEAL</t>
        </is>
      </c>
    </row>
    <row r="3934" hidden="1" s="180">
      <c r="A3934" s="17" t="n">
        <v>45798</v>
      </c>
      <c r="B3934" s="179" t="inlineStr">
        <is>
          <t>REFEIÇÃO COLABORADORES TARCISIO LIMA E CLEBISOM TIAGO-REFEIÇÕES COLABORADORES (100,00%);</t>
        </is>
      </c>
      <c r="C3934" s="8" t="n"/>
      <c r="D3934" s="8" t="n">
        <v>835</v>
      </c>
      <c r="E3934" s="8" t="n">
        <v>-26483.95000000002</v>
      </c>
      <c r="F3934" s="213" t="inlineStr">
        <is>
          <t>REFEIÇÕES COLABORADORES</t>
        </is>
      </c>
      <c r="G3934" s="172">
        <f>YEAR(A3934)</f>
        <v/>
      </c>
      <c r="H3934" s="214">
        <f>MONTH(A3934)</f>
        <v/>
      </c>
      <c r="I3934" s="179">
        <f>INDEX(mês[],Consolidado!H3934,2)</f>
        <v/>
      </c>
      <c r="J3934" s="179" t="inlineStr">
        <is>
          <t>ITAU</t>
        </is>
      </c>
      <c r="K3934" s="179" t="inlineStr">
        <is>
          <t>A IDEAL</t>
        </is>
      </c>
    </row>
    <row r="3935" hidden="1" s="180">
      <c r="A3935" s="17" t="n">
        <v>45798</v>
      </c>
      <c r="B3935" s="179" t="inlineStr">
        <is>
          <t>REFEIÇÃO COLABORADORES FRANCISCO JOSÉ E LUIS EDUARDO DE SOUSA-REFEIÇÕES COLABORADORES (100,00%);</t>
        </is>
      </c>
      <c r="C3935" s="8" t="n"/>
      <c r="D3935" s="8" t="n">
        <v>835</v>
      </c>
      <c r="E3935" s="8" t="n">
        <v>-27318.95000000002</v>
      </c>
      <c r="F3935" s="213" t="inlineStr">
        <is>
          <t>REFEIÇÕES COLABORADORES</t>
        </is>
      </c>
      <c r="G3935" s="172">
        <f>YEAR(A3935)</f>
        <v/>
      </c>
      <c r="H3935" s="214">
        <f>MONTH(A3935)</f>
        <v/>
      </c>
      <c r="I3935" s="179">
        <f>INDEX(mês[],Consolidado!H3935,2)</f>
        <v/>
      </c>
      <c r="J3935" s="179" t="inlineStr">
        <is>
          <t>ITAU</t>
        </is>
      </c>
      <c r="K3935" s="179" t="inlineStr">
        <is>
          <t>A IDEAL</t>
        </is>
      </c>
    </row>
    <row r="3936" hidden="1" s="180">
      <c r="A3936" s="17" t="n">
        <v>45798</v>
      </c>
      <c r="B3936" s="179" t="inlineStr">
        <is>
          <t>RUAN DIAS FIGUEROA-ACERTO RESCISORIOS  (100,00%);</t>
        </is>
      </c>
      <c r="C3936" s="8" t="n"/>
      <c r="D3936" s="8" t="n">
        <v>1383.33</v>
      </c>
      <c r="E3936" s="8" t="n">
        <v>-28702.28000000002</v>
      </c>
      <c r="F3936" s="213" t="inlineStr">
        <is>
          <t xml:space="preserve">ACERTO RESCISORIOS </t>
        </is>
      </c>
      <c r="G3936" s="172">
        <f>YEAR(A3936)</f>
        <v/>
      </c>
      <c r="H3936" s="214">
        <f>MONTH(A3936)</f>
        <v/>
      </c>
      <c r="I3936" s="179">
        <f>INDEX(mês[],Consolidado!H3936,2)</f>
        <v/>
      </c>
      <c r="J3936" s="179" t="inlineStr">
        <is>
          <t>ITAU</t>
        </is>
      </c>
      <c r="K3936" s="179" t="inlineStr">
        <is>
          <t>A IDEAL</t>
        </is>
      </c>
    </row>
    <row r="3937" hidden="1" s="180">
      <c r="A3937" s="17" t="n">
        <v>45798</v>
      </c>
      <c r="B3937" s="179" t="inlineStr">
        <is>
          <t>ALIMENTAÇÃO ADM-ALIMENTAÇÃO ADM (100,00%);</t>
        </is>
      </c>
      <c r="C3937" s="8" t="n"/>
      <c r="D3937" s="8" t="n">
        <v>64</v>
      </c>
      <c r="E3937" s="8" t="n">
        <v>-28766.28000000002</v>
      </c>
      <c r="F3937" s="213" t="inlineStr">
        <is>
          <t>ALIMENTAÇÃO ADM</t>
        </is>
      </c>
      <c r="G3937" s="172">
        <f>YEAR(A3937)</f>
        <v/>
      </c>
      <c r="H3937" s="214">
        <f>MONTH(A3937)</f>
        <v/>
      </c>
      <c r="I3937" s="179">
        <f>INDEX(mês[],Consolidado!H3937,2)</f>
        <v/>
      </c>
      <c r="J3937" s="179" t="inlineStr">
        <is>
          <t>ITAU</t>
        </is>
      </c>
      <c r="K3937" s="179" t="inlineStr">
        <is>
          <t>A IDEAL</t>
        </is>
      </c>
    </row>
    <row r="3938" hidden="1" s="180">
      <c r="A3938" s="17" t="n">
        <v>45798</v>
      </c>
      <c r="B3938" s="179" t="inlineStr">
        <is>
          <t>TRANSFERÊNCIA ENTRE BANCOS SAFRA X ITAÚ-Transferência entre Bancos (100,00%);</t>
        </is>
      </c>
      <c r="C3938" s="8" t="n">
        <v>45000</v>
      </c>
      <c r="E3938" s="8" t="n">
        <v>16233.71999999998</v>
      </c>
      <c r="F3938" s="213" t="inlineStr">
        <is>
          <t>Transferência Recebida</t>
        </is>
      </c>
      <c r="G3938" s="172">
        <f>YEAR(A3938)</f>
        <v/>
      </c>
      <c r="H3938" s="214">
        <f>MONTH(A3938)</f>
        <v/>
      </c>
      <c r="I3938" s="179">
        <f>INDEX(mês[],Consolidado!H3938,2)</f>
        <v/>
      </c>
      <c r="J3938" s="179" t="inlineStr">
        <is>
          <t>ITAU</t>
        </is>
      </c>
      <c r="K3938" s="179" t="inlineStr">
        <is>
          <t>A IDEAL</t>
        </is>
      </c>
    </row>
    <row r="3939" hidden="1" s="180">
      <c r="A3939" s="17" t="n">
        <v>45798</v>
      </c>
      <c r="B3939" s="179" t="inlineStr">
        <is>
          <t>RUAN DIAS FIGUEROA-FGTS FUNCIONARIOS  (100,00%);</t>
        </is>
      </c>
      <c r="C3939" s="8" t="n"/>
      <c r="D3939" s="8" t="n">
        <v>76.61</v>
      </c>
      <c r="E3939" s="8" t="n">
        <v>16157.10999999998</v>
      </c>
      <c r="F3939" s="213" t="inlineStr">
        <is>
          <t xml:space="preserve">FGTS FUNCIONARIOS </t>
        </is>
      </c>
      <c r="G3939" s="172">
        <f>YEAR(A3939)</f>
        <v/>
      </c>
      <c r="H3939" s="214">
        <f>MONTH(A3939)</f>
        <v/>
      </c>
      <c r="I3939" s="179">
        <f>INDEX(mês[],Consolidado!H3939,2)</f>
        <v/>
      </c>
      <c r="J3939" s="179" t="inlineStr">
        <is>
          <t>ITAU</t>
        </is>
      </c>
      <c r="K3939" s="179" t="inlineStr">
        <is>
          <t>A IDEAL</t>
        </is>
      </c>
    </row>
    <row r="3940" hidden="1" s="180">
      <c r="A3940" s="17" t="n">
        <v>45799</v>
      </c>
      <c r="B3940" s="179" t="inlineStr">
        <is>
          <t>CLAYTON DE LIMA-FERIAS  (100,00%);</t>
        </is>
      </c>
      <c r="C3940" s="8" t="n"/>
      <c r="D3940" s="8" t="n">
        <v>3487.48</v>
      </c>
      <c r="E3940" s="8" t="n">
        <v>12669.62999999998</v>
      </c>
      <c r="F3940" s="213" t="inlineStr">
        <is>
          <t xml:space="preserve">FERIAS </t>
        </is>
      </c>
      <c r="G3940" s="172">
        <f>YEAR(A3940)</f>
        <v/>
      </c>
      <c r="H3940" s="214">
        <f>MONTH(A3940)</f>
        <v/>
      </c>
      <c r="I3940" s="179">
        <f>INDEX(mês[],Consolidado!H3940,2)</f>
        <v/>
      </c>
      <c r="J3940" s="179" t="inlineStr">
        <is>
          <t>ITAU</t>
        </is>
      </c>
      <c r="K3940" s="179" t="inlineStr">
        <is>
          <t>A IDEAL</t>
        </is>
      </c>
    </row>
    <row r="3941" hidden="1" s="180">
      <c r="A3941" s="17" t="n">
        <v>45799</v>
      </c>
      <c r="B3941" s="179" t="inlineStr">
        <is>
          <t>GERSON DA SILVA GOMES-ACERTO RESCISORIOS  (100,00%);</t>
        </is>
      </c>
      <c r="C3941" s="8" t="n"/>
      <c r="D3941" s="8" t="n">
        <v>5893.88</v>
      </c>
      <c r="E3941" s="8" t="n">
        <v>6775.749999999979</v>
      </c>
      <c r="F3941" s="213" t="inlineStr">
        <is>
          <t xml:space="preserve">ACERTO RESCISORIOS </t>
        </is>
      </c>
      <c r="G3941" s="172">
        <f>YEAR(A3941)</f>
        <v/>
      </c>
      <c r="H3941" s="214">
        <f>MONTH(A3941)</f>
        <v/>
      </c>
      <c r="I3941" s="179">
        <f>INDEX(mês[],Consolidado!H3941,2)</f>
        <v/>
      </c>
      <c r="J3941" s="179" t="inlineStr">
        <is>
          <t>ITAU</t>
        </is>
      </c>
      <c r="K3941" s="179" t="inlineStr">
        <is>
          <t>A IDEAL</t>
        </is>
      </c>
    </row>
    <row r="3942" hidden="1" s="180">
      <c r="A3942" s="17" t="n">
        <v>45799</v>
      </c>
      <c r="B3942" s="179" t="inlineStr">
        <is>
          <t>GERSON DA SILVA GOMES-MULTA RESCISORIAS FGTS (100,00%);</t>
        </is>
      </c>
      <c r="C3942" s="8" t="n"/>
      <c r="D3942" s="8" t="n">
        <v>2868.05</v>
      </c>
      <c r="E3942" s="8" t="n">
        <v>3907.699999999979</v>
      </c>
      <c r="F3942" s="213" t="inlineStr">
        <is>
          <t>MULTA RESCISORIAS FGTS</t>
        </is>
      </c>
      <c r="G3942" s="172">
        <f>YEAR(A3942)</f>
        <v/>
      </c>
      <c r="H3942" s="214">
        <f>MONTH(A3942)</f>
        <v/>
      </c>
      <c r="I3942" s="179">
        <f>INDEX(mês[],Consolidado!H3942,2)</f>
        <v/>
      </c>
      <c r="J3942" s="179" t="inlineStr">
        <is>
          <t>ITAU</t>
        </is>
      </c>
      <c r="K3942" s="179" t="inlineStr">
        <is>
          <t>A IDEAL</t>
        </is>
      </c>
    </row>
    <row r="3943" hidden="1" s="180">
      <c r="A3943" s="17" t="n">
        <v>45799</v>
      </c>
      <c r="B3943" s="179" t="inlineStr">
        <is>
          <t>COMBUSTIVEL VEICULOS-COMBUSTIVEL VEICULOS (100,00%);</t>
        </is>
      </c>
      <c r="C3943" s="8" t="n"/>
      <c r="D3943" s="8" t="n">
        <v>6098.45</v>
      </c>
      <c r="E3943" s="8" t="n">
        <v>-2190.750000000021</v>
      </c>
      <c r="F3943" s="213" t="inlineStr">
        <is>
          <t>COMBUSTIVEL VEICULOS</t>
        </is>
      </c>
      <c r="G3943" s="172">
        <f>YEAR(A3943)</f>
        <v/>
      </c>
      <c r="H3943" s="214">
        <f>MONTH(A3943)</f>
        <v/>
      </c>
      <c r="I3943" s="179">
        <f>INDEX(mês[],Consolidado!H3943,2)</f>
        <v/>
      </c>
      <c r="J3943" s="179" t="inlineStr">
        <is>
          <t>ITAU</t>
        </is>
      </c>
      <c r="K3943" s="179" t="inlineStr">
        <is>
          <t>A IDEAL</t>
        </is>
      </c>
    </row>
    <row r="3944" hidden="1" s="180">
      <c r="A3944" s="17" t="n">
        <v>45799</v>
      </c>
      <c r="B3944" s="179" t="inlineStr">
        <is>
          <t>SERVIÇO DE LAVA JATO-SERVIÇO LAVA JATO (100,00%);</t>
        </is>
      </c>
      <c r="C3944" s="8" t="n"/>
      <c r="D3944" s="8" t="n">
        <v>20</v>
      </c>
      <c r="E3944" s="8" t="n">
        <v>-2210.750000000021</v>
      </c>
      <c r="F3944" s="213" t="inlineStr">
        <is>
          <t>SERVIÇO LAVA JATO</t>
        </is>
      </c>
      <c r="G3944" s="172">
        <f>YEAR(A3944)</f>
        <v/>
      </c>
      <c r="H3944" s="214">
        <f>MONTH(A3944)</f>
        <v/>
      </c>
      <c r="I3944" s="179">
        <f>INDEX(mês[],Consolidado!H3944,2)</f>
        <v/>
      </c>
      <c r="J3944" s="179" t="inlineStr">
        <is>
          <t>ITAU</t>
        </is>
      </c>
      <c r="K3944" s="179" t="inlineStr">
        <is>
          <t>A IDEAL</t>
        </is>
      </c>
    </row>
    <row r="3945" hidden="1" s="180">
      <c r="A3945" s="17" t="n">
        <v>45799</v>
      </c>
      <c r="B3945" s="179" t="inlineStr">
        <is>
          <t>INTERNET ADM-INTERNET / TELEFONE ADM  (100,00%);</t>
        </is>
      </c>
      <c r="C3945" s="8" t="n"/>
      <c r="D3945" s="8" t="n">
        <v>755.99</v>
      </c>
      <c r="E3945" s="8" t="n">
        <v>-2966.740000000021</v>
      </c>
      <c r="F3945" s="213" t="inlineStr">
        <is>
          <t xml:space="preserve">INTERNET / TELEFONE ADM </t>
        </is>
      </c>
      <c r="G3945" s="172">
        <f>YEAR(A3945)</f>
        <v/>
      </c>
      <c r="H3945" s="214">
        <f>MONTH(A3945)</f>
        <v/>
      </c>
      <c r="I3945" s="179">
        <f>INDEX(mês[],Consolidado!H3945,2)</f>
        <v/>
      </c>
      <c r="J3945" s="179" t="inlineStr">
        <is>
          <t>ITAU</t>
        </is>
      </c>
      <c r="K3945" s="179" t="inlineStr">
        <is>
          <t>A IDEAL</t>
        </is>
      </c>
    </row>
    <row r="3946" hidden="1" s="180">
      <c r="A3946" s="17" t="n">
        <v>45799</v>
      </c>
      <c r="B3946" s="179" t="inlineStr">
        <is>
          <t>GOMES FERREIRA E RODRIGUES - 21.092.348/0001-26-EXAMES  (100,00%);</t>
        </is>
      </c>
      <c r="C3946" s="8" t="n"/>
      <c r="D3946" s="8" t="n">
        <v>333</v>
      </c>
      <c r="E3946" s="8" t="n">
        <v>-3299.740000000021</v>
      </c>
      <c r="F3946" s="213" t="inlineStr">
        <is>
          <t>EXAMES MÉDICOS</t>
        </is>
      </c>
      <c r="G3946" s="172">
        <f>YEAR(A3946)</f>
        <v/>
      </c>
      <c r="H3946" s="214">
        <f>MONTH(A3946)</f>
        <v/>
      </c>
      <c r="I3946" s="179">
        <f>INDEX(mês[],Consolidado!H3946,2)</f>
        <v/>
      </c>
      <c r="J3946" s="179" t="inlineStr">
        <is>
          <t>ITAU</t>
        </is>
      </c>
      <c r="K3946" s="179" t="inlineStr">
        <is>
          <t>A IDEAL</t>
        </is>
      </c>
    </row>
    <row r="3947" hidden="1" s="180">
      <c r="A3947" s="17" t="n">
        <v>45799</v>
      </c>
      <c r="B3947" s="179" t="inlineStr">
        <is>
          <t>COMBUSTIVEL RANGER GILVAN-COMBUSTIVEL VEICULOS (100,00%);</t>
        </is>
      </c>
      <c r="C3947" s="8" t="n"/>
      <c r="D3947" s="8" t="n">
        <v>239.72</v>
      </c>
      <c r="E3947" s="8" t="n">
        <v>-3539.460000000021</v>
      </c>
      <c r="F3947" s="213" t="inlineStr">
        <is>
          <t>COMBUSTIVEL VEICULOS</t>
        </is>
      </c>
      <c r="G3947" s="172">
        <f>YEAR(A3947)</f>
        <v/>
      </c>
      <c r="H3947" s="214">
        <f>MONTH(A3947)</f>
        <v/>
      </c>
      <c r="I3947" s="179">
        <f>INDEX(mês[],Consolidado!H3947,2)</f>
        <v/>
      </c>
      <c r="J3947" s="179" t="inlineStr">
        <is>
          <t>ITAU</t>
        </is>
      </c>
      <c r="K3947" s="179" t="inlineStr">
        <is>
          <t>A IDEAL</t>
        </is>
      </c>
    </row>
    <row r="3948" hidden="1" s="180">
      <c r="A3948" s="17" t="n">
        <v>45799</v>
      </c>
      <c r="B3948" s="179" t="inlineStr">
        <is>
          <t>FRETE CARTÕES P/ COLABORADORES NAS OBRAS-FRETE TRANSPORTADORA (100,00%);</t>
        </is>
      </c>
      <c r="C3948" s="8" t="n"/>
      <c r="D3948" s="8" t="n">
        <v>433</v>
      </c>
      <c r="E3948" s="8" t="n">
        <v>-3972.460000000021</v>
      </c>
      <c r="F3948" s="213" t="inlineStr">
        <is>
          <t>FRETE TRANSPORTADORA</t>
        </is>
      </c>
      <c r="G3948" s="172">
        <f>YEAR(A3948)</f>
        <v/>
      </c>
      <c r="H3948" s="214">
        <f>MONTH(A3948)</f>
        <v/>
      </c>
      <c r="I3948" s="179">
        <f>INDEX(mês[],Consolidado!H3948,2)</f>
        <v/>
      </c>
      <c r="J3948" s="179" t="inlineStr">
        <is>
          <t>ITAU</t>
        </is>
      </c>
      <c r="K3948" s="179" t="inlineStr">
        <is>
          <t>A IDEAL</t>
        </is>
      </c>
    </row>
    <row r="3949" hidden="1" s="180">
      <c r="A3949" s="17" t="n">
        <v>45799</v>
      </c>
      <c r="B3949" s="179" t="inlineStr">
        <is>
          <t>ALIMENTAÇÃO ADM-ALIMENTAÇÃO ADM (100,00%);</t>
        </is>
      </c>
      <c r="C3949" s="8" t="n"/>
      <c r="D3949" s="8" t="n">
        <v>64</v>
      </c>
      <c r="E3949" s="8" t="n">
        <v>-4036.460000000021</v>
      </c>
      <c r="F3949" s="213" t="inlineStr">
        <is>
          <t>ALIMENTAÇÃO ADM</t>
        </is>
      </c>
      <c r="G3949" s="172">
        <f>YEAR(A3949)</f>
        <v/>
      </c>
      <c r="H3949" s="214">
        <f>MONTH(A3949)</f>
        <v/>
      </c>
      <c r="I3949" s="179">
        <f>INDEX(mês[],Consolidado!H3949,2)</f>
        <v/>
      </c>
      <c r="J3949" s="179" t="inlineStr">
        <is>
          <t>ITAU</t>
        </is>
      </c>
      <c r="K3949" s="179" t="inlineStr">
        <is>
          <t>A IDEAL</t>
        </is>
      </c>
    </row>
    <row r="3950" hidden="1" s="180">
      <c r="A3950" s="17" t="n">
        <v>45799</v>
      </c>
      <c r="B3950" s="179" t="inlineStr">
        <is>
          <t>MATERIAIS DE LIMPEZA - SACOS DE LIXO-MATERIAIS DE LIMPEZA / HIGIENE  (100,00%);</t>
        </is>
      </c>
      <c r="C3950" s="8" t="n"/>
      <c r="D3950" s="8" t="n">
        <v>24</v>
      </c>
      <c r="E3950" s="8" t="n">
        <v>-4060.460000000021</v>
      </c>
      <c r="F3950" s="213" t="inlineStr">
        <is>
          <t xml:space="preserve">MATERIAIS DE LIMPEZA / HIGIENE </t>
        </is>
      </c>
      <c r="G3950" s="172">
        <f>YEAR(A3950)</f>
        <v/>
      </c>
      <c r="H3950" s="214">
        <f>MONTH(A3950)</f>
        <v/>
      </c>
      <c r="I3950" s="179">
        <f>INDEX(mês[],Consolidado!H3950,2)</f>
        <v/>
      </c>
      <c r="J3950" s="179" t="inlineStr">
        <is>
          <t>ITAU</t>
        </is>
      </c>
      <c r="K3950" s="179" t="inlineStr">
        <is>
          <t>A IDEAL</t>
        </is>
      </c>
    </row>
    <row r="3951" hidden="1" s="180">
      <c r="A3951" s="17" t="n">
        <v>45799</v>
      </c>
      <c r="B3951" s="179" t="inlineStr">
        <is>
          <t>COMBUSTIVEL MOTO MURILO-COMBUSTIVEL VEICULOS (100,00%);</t>
        </is>
      </c>
      <c r="C3951" s="8" t="n"/>
      <c r="D3951" s="8" t="n">
        <v>50</v>
      </c>
      <c r="E3951" s="8" t="n">
        <v>-4110.460000000021</v>
      </c>
      <c r="F3951" s="213" t="inlineStr">
        <is>
          <t>COMBUSTIVEL VEICULOS</t>
        </is>
      </c>
      <c r="G3951" s="172">
        <f>YEAR(A3951)</f>
        <v/>
      </c>
      <c r="H3951" s="214">
        <f>MONTH(A3951)</f>
        <v/>
      </c>
      <c r="I3951" s="179">
        <f>INDEX(mês[],Consolidado!H3951,2)</f>
        <v/>
      </c>
      <c r="J3951" s="179" t="inlineStr">
        <is>
          <t>ITAU</t>
        </is>
      </c>
      <c r="K3951" s="179" t="inlineStr">
        <is>
          <t>A IDEAL</t>
        </is>
      </c>
    </row>
    <row r="3952" hidden="1" s="180">
      <c r="A3952" s="17" t="n">
        <v>45800</v>
      </c>
      <c r="B3952" s="179" t="inlineStr">
        <is>
          <t>REPARCELAMENTO / CARTAO DE CREDITO-DESPESA CARTAO DE CREDITO  (100,00%);</t>
        </is>
      </c>
      <c r="C3952" s="8" t="n"/>
      <c r="D3952" s="8" t="n">
        <v>2942.71</v>
      </c>
      <c r="E3952" s="8" t="n">
        <v>-7053.170000000021</v>
      </c>
      <c r="F3952" s="213" t="inlineStr">
        <is>
          <t xml:space="preserve">DESPESA CARTAO DE CREDITO </t>
        </is>
      </c>
      <c r="G3952" s="172">
        <f>YEAR(A3952)</f>
        <v/>
      </c>
      <c r="H3952" s="214">
        <f>MONTH(A3952)</f>
        <v/>
      </c>
      <c r="I3952" s="179">
        <f>INDEX(mês[],Consolidado!H3952,2)</f>
        <v/>
      </c>
      <c r="J3952" s="179" t="inlineStr">
        <is>
          <t>ITAU</t>
        </is>
      </c>
      <c r="K3952" s="179" t="inlineStr">
        <is>
          <t>A IDEAL</t>
        </is>
      </c>
    </row>
    <row r="3953" hidden="1" s="180">
      <c r="A3953" s="17" t="n">
        <v>45800</v>
      </c>
      <c r="B3953" s="179" t="inlineStr">
        <is>
          <t>AQUARELA LANCHONETE - PIX 09.327.589/0001-01-REFEIÇÕES COLABORADORES (100,00%);</t>
        </is>
      </c>
      <c r="C3953" s="8" t="n"/>
      <c r="D3953" s="8" t="n">
        <v>4928</v>
      </c>
      <c r="E3953" s="8" t="n">
        <v>-11981.17000000002</v>
      </c>
      <c r="F3953" s="213" t="inlineStr">
        <is>
          <t>REFEIÇÕES COLABORADORES</t>
        </is>
      </c>
      <c r="G3953" s="172">
        <f>YEAR(A3953)</f>
        <v/>
      </c>
      <c r="H3953" s="214">
        <f>MONTH(A3953)</f>
        <v/>
      </c>
      <c r="I3953" s="179">
        <f>INDEX(mês[],Consolidado!H3953,2)</f>
        <v/>
      </c>
      <c r="J3953" s="179" t="inlineStr">
        <is>
          <t>ITAU</t>
        </is>
      </c>
      <c r="K3953" s="179" t="inlineStr">
        <is>
          <t>A IDEAL</t>
        </is>
      </c>
    </row>
    <row r="3954" hidden="1" s="180">
      <c r="A3954" s="17" t="n">
        <v>45800</v>
      </c>
      <c r="B3954" s="179" t="inlineStr">
        <is>
          <t>ALUGUEL SALA TREINAMENTO DIAS 22/05 E 23/05-ALUGUEL ALOJAMENTO  (100,00%);</t>
        </is>
      </c>
      <c r="C3954" s="8" t="n"/>
      <c r="D3954" s="8" t="n">
        <v>600</v>
      </c>
      <c r="E3954" s="8" t="n">
        <v>-12581.17000000002</v>
      </c>
      <c r="F3954" s="213" t="inlineStr">
        <is>
          <t xml:space="preserve">ALUGUEL ALOJAMENTO </t>
        </is>
      </c>
      <c r="G3954" s="172">
        <f>YEAR(A3954)</f>
        <v/>
      </c>
      <c r="H3954" s="214">
        <f>MONTH(A3954)</f>
        <v/>
      </c>
      <c r="I3954" s="179">
        <f>INDEX(mês[],Consolidado!H3954,2)</f>
        <v/>
      </c>
      <c r="J3954" s="179" t="inlineStr">
        <is>
          <t>ITAU</t>
        </is>
      </c>
      <c r="K3954" s="179" t="inlineStr">
        <is>
          <t>A IDEAL</t>
        </is>
      </c>
    </row>
    <row r="3955" hidden="1" s="180">
      <c r="A3955" s="17" t="n">
        <v>45800</v>
      </c>
      <c r="B3955" s="179" t="inlineStr">
        <is>
          <t>ERIVAM SANTANA DE LIMA - PIX (34) 9 9211-8088-TRANSPORTE DE COLABORADORES  (100,00%);</t>
        </is>
      </c>
      <c r="C3955" s="8" t="n"/>
      <c r="D3955" s="8" t="n">
        <v>1120</v>
      </c>
      <c r="E3955" s="8" t="n">
        <v>-13701.17000000002</v>
      </c>
      <c r="F3955" s="213" t="inlineStr">
        <is>
          <t xml:space="preserve">TRANSPORTE DE COLABORADORES </t>
        </is>
      </c>
      <c r="G3955" s="172">
        <f>YEAR(A3955)</f>
        <v/>
      </c>
      <c r="H3955" s="214">
        <f>MONTH(A3955)</f>
        <v/>
      </c>
      <c r="I3955" s="179">
        <f>INDEX(mês[],Consolidado!H3955,2)</f>
        <v/>
      </c>
      <c r="J3955" s="179" t="inlineStr">
        <is>
          <t>ITAU</t>
        </is>
      </c>
      <c r="K3955" s="179" t="inlineStr">
        <is>
          <t>A IDEAL</t>
        </is>
      </c>
    </row>
    <row r="3956" hidden="1" s="180">
      <c r="A3956" s="17" t="n">
        <v>45800</v>
      </c>
      <c r="B3956" s="179" t="inlineStr">
        <is>
          <t>ALIMENTAÇÃO ADM-ALIMENTAÇÃO ADM (100,00%);</t>
        </is>
      </c>
      <c r="C3956" s="8" t="n"/>
      <c r="D3956" s="8" t="n">
        <v>48</v>
      </c>
      <c r="E3956" s="8" t="n">
        <v>-13749.17000000002</v>
      </c>
      <c r="F3956" s="213" t="inlineStr">
        <is>
          <t>ALIMENTAÇÃO ADM</t>
        </is>
      </c>
      <c r="G3956" s="172">
        <f>YEAR(A3956)</f>
        <v/>
      </c>
      <c r="H3956" s="214">
        <f>MONTH(A3956)</f>
        <v/>
      </c>
      <c r="I3956" s="179">
        <f>INDEX(mês[],Consolidado!H3956,2)</f>
        <v/>
      </c>
      <c r="J3956" s="179" t="inlineStr">
        <is>
          <t>ITAU</t>
        </is>
      </c>
      <c r="K3956" s="179" t="inlineStr">
        <is>
          <t>A IDEAL</t>
        </is>
      </c>
    </row>
    <row r="3957" hidden="1" s="180">
      <c r="A3957" s="17" t="n">
        <v>45800</v>
      </c>
      <c r="B3957" s="179" t="inlineStr">
        <is>
          <t>CLINICA LABORATORIO UNNIQUE LTDA ME - PIX 08.075.247/0001-89-EXAMES  (100,00%);</t>
        </is>
      </c>
      <c r="C3957" s="8" t="n"/>
      <c r="D3957" s="8" t="n">
        <v>50</v>
      </c>
      <c r="E3957" s="8" t="n">
        <v>-13799.17000000002</v>
      </c>
      <c r="F3957" s="213" t="inlineStr">
        <is>
          <t>EXAMES MÉDICOS</t>
        </is>
      </c>
      <c r="G3957" s="172">
        <f>YEAR(A3957)</f>
        <v/>
      </c>
      <c r="H3957" s="214">
        <f>MONTH(A3957)</f>
        <v/>
      </c>
      <c r="I3957" s="179">
        <f>INDEX(mês[],Consolidado!H3957,2)</f>
        <v/>
      </c>
      <c r="J3957" s="179" t="inlineStr">
        <is>
          <t>ITAU</t>
        </is>
      </c>
      <c r="K3957" s="179" t="inlineStr">
        <is>
          <t>A IDEAL</t>
        </is>
      </c>
    </row>
    <row r="3958" hidden="1" s="180">
      <c r="A3958" s="17" t="n">
        <v>45800</v>
      </c>
      <c r="B3958" s="179" t="inlineStr">
        <is>
          <t>DESPESA VIAGEM - TRANSPORTE ERIC SANTOS-TRANSPORTE DE COLABORADORES  (100,00%);</t>
        </is>
      </c>
      <c r="C3958" s="8" t="n"/>
      <c r="D3958" s="8" t="n">
        <v>150</v>
      </c>
      <c r="E3958" s="8" t="n">
        <v>-13949.17000000002</v>
      </c>
      <c r="F3958" s="213" t="inlineStr">
        <is>
          <t xml:space="preserve">TRANSPORTE DE COLABORADORES </t>
        </is>
      </c>
      <c r="G3958" s="172">
        <f>YEAR(A3958)</f>
        <v/>
      </c>
      <c r="H3958" s="214">
        <f>MONTH(A3958)</f>
        <v/>
      </c>
      <c r="I3958" s="179">
        <f>INDEX(mês[],Consolidado!H3958,2)</f>
        <v/>
      </c>
      <c r="J3958" s="179" t="inlineStr">
        <is>
          <t>ITAU</t>
        </is>
      </c>
      <c r="K3958" s="179" t="inlineStr">
        <is>
          <t>A IDEAL</t>
        </is>
      </c>
    </row>
    <row r="3959" hidden="1" s="180">
      <c r="A3959" s="17" t="n">
        <v>45800</v>
      </c>
      <c r="B3959" s="179" t="inlineStr">
        <is>
          <t>DESPESA DE VIAGEM - TRANSPORTE CASSIO ASSIS-TRANSPORTE DE COLABORADORES  (100,00%);</t>
        </is>
      </c>
      <c r="C3959" s="8" t="n"/>
      <c r="D3959" s="8" t="n">
        <v>150</v>
      </c>
      <c r="E3959" s="8" t="n">
        <v>-14099.17000000002</v>
      </c>
      <c r="F3959" s="213" t="inlineStr">
        <is>
          <t xml:space="preserve">TRANSPORTE DE COLABORADORES </t>
        </is>
      </c>
      <c r="G3959" s="172">
        <f>YEAR(A3959)</f>
        <v/>
      </c>
      <c r="H3959" s="214">
        <f>MONTH(A3959)</f>
        <v/>
      </c>
      <c r="I3959" s="179">
        <f>INDEX(mês[],Consolidado!H3959,2)</f>
        <v/>
      </c>
      <c r="J3959" s="179" t="inlineStr">
        <is>
          <t>ITAU</t>
        </is>
      </c>
      <c r="K3959" s="179" t="inlineStr">
        <is>
          <t>A IDEAL</t>
        </is>
      </c>
    </row>
    <row r="3960" hidden="1" s="180">
      <c r="A3960" s="17" t="n">
        <v>45800</v>
      </c>
      <c r="B3960" s="179" t="inlineStr">
        <is>
          <t>LINDENBERG ARAUJO ROCHA - PIX 860.667.906-25-GUINCHO  (100,00%);</t>
        </is>
      </c>
      <c r="C3960" s="8" t="n"/>
      <c r="D3960" s="8" t="n">
        <v>350</v>
      </c>
      <c r="E3960" s="8" t="n">
        <v>-14449.17000000002</v>
      </c>
      <c r="F3960" s="213" t="inlineStr">
        <is>
          <t xml:space="preserve">GUINCHO </t>
        </is>
      </c>
      <c r="G3960" s="172">
        <f>YEAR(A3960)</f>
        <v/>
      </c>
      <c r="H3960" s="214">
        <f>MONTH(A3960)</f>
        <v/>
      </c>
      <c r="I3960" s="179">
        <f>INDEX(mês[],Consolidado!H3960,2)</f>
        <v/>
      </c>
      <c r="J3960" s="179" t="inlineStr">
        <is>
          <t>ITAU</t>
        </is>
      </c>
      <c r="K3960" s="179" t="inlineStr">
        <is>
          <t>A IDEAL</t>
        </is>
      </c>
    </row>
    <row r="3961" hidden="1" s="180">
      <c r="A3961" s="17" t="n">
        <v>45800</v>
      </c>
      <c r="B3961" s="179" t="inlineStr">
        <is>
          <t>TRANSPORTE COLABORADORES-TRANSPORTE DE COLABORADORES  (100,00%);</t>
        </is>
      </c>
      <c r="C3961" s="8" t="n"/>
      <c r="D3961" s="8" t="n">
        <v>10000</v>
      </c>
      <c r="E3961" s="8" t="n">
        <v>-24449.17000000002</v>
      </c>
      <c r="F3961" s="213" t="inlineStr">
        <is>
          <t xml:space="preserve">TRANSPORTE DE COLABORADORES </t>
        </is>
      </c>
      <c r="G3961" s="172">
        <f>YEAR(A3961)</f>
        <v/>
      </c>
      <c r="H3961" s="214">
        <f>MONTH(A3961)</f>
        <v/>
      </c>
      <c r="I3961" s="179">
        <f>INDEX(mês[],Consolidado!H3961,2)</f>
        <v/>
      </c>
      <c r="J3961" s="179" t="inlineStr">
        <is>
          <t>ITAU</t>
        </is>
      </c>
      <c r="K3961" s="179" t="inlineStr">
        <is>
          <t>A IDEAL</t>
        </is>
      </c>
    </row>
    <row r="3962" hidden="1" s="180">
      <c r="A3962" s="17" t="n">
        <v>45803</v>
      </c>
      <c r="B3962" s="179" t="inlineStr">
        <is>
          <t>FOSFATO-Recebimento de Clientes (100,00%);</t>
        </is>
      </c>
      <c r="C3962" s="8" t="n">
        <v>43932.38</v>
      </c>
      <c r="E3962" s="8" t="n">
        <v>19483.20999999998</v>
      </c>
      <c r="F3962" s="213" t="inlineStr">
        <is>
          <t>Recebimento de Clientes</t>
        </is>
      </c>
      <c r="G3962" s="172">
        <f>YEAR(A3962)</f>
        <v/>
      </c>
      <c r="H3962" s="214">
        <f>MONTH(A3962)</f>
        <v/>
      </c>
      <c r="I3962" s="179">
        <f>INDEX(mês[],Consolidado!H3962,2)</f>
        <v/>
      </c>
      <c r="J3962" s="179" t="inlineStr">
        <is>
          <t>ITAU</t>
        </is>
      </c>
      <c r="K3962" s="179" t="inlineStr">
        <is>
          <t>A IDEAL</t>
        </is>
      </c>
    </row>
    <row r="3963" hidden="1" s="180">
      <c r="A3963" s="17" t="n">
        <v>45803</v>
      </c>
      <c r="B3963" s="179" t="inlineStr">
        <is>
          <t>NIOBIO-Recebimento de Clientes (100,00%);</t>
        </is>
      </c>
      <c r="C3963" s="8" t="n">
        <v>52766.78000000001</v>
      </c>
      <c r="E3963" s="8" t="n">
        <v>72249.98999999999</v>
      </c>
      <c r="F3963" s="213" t="inlineStr">
        <is>
          <t>Recebimento de Clientes</t>
        </is>
      </c>
      <c r="G3963" s="172">
        <f>YEAR(A3963)</f>
        <v/>
      </c>
      <c r="H3963" s="214">
        <f>MONTH(A3963)</f>
        <v/>
      </c>
      <c r="I3963" s="179">
        <f>INDEX(mês[],Consolidado!H3963,2)</f>
        <v/>
      </c>
      <c r="J3963" s="179" t="inlineStr">
        <is>
          <t>ITAU</t>
        </is>
      </c>
      <c r="K3963" s="179" t="inlineStr">
        <is>
          <t>A IDEAL</t>
        </is>
      </c>
    </row>
    <row r="3964" hidden="1" s="180">
      <c r="A3964" s="17" t="n">
        <v>45803</v>
      </c>
      <c r="B3964" s="179" t="inlineStr">
        <is>
          <t>FOSFATO-Recebimento de Clientes (100,00%);</t>
        </is>
      </c>
      <c r="C3964" s="8" t="n">
        <v>13498.82</v>
      </c>
      <c r="E3964" s="8" t="n">
        <v>85748.81</v>
      </c>
      <c r="F3964" s="213" t="inlineStr">
        <is>
          <t>Recebimento de Clientes</t>
        </is>
      </c>
      <c r="G3964" s="172">
        <f>YEAR(A3964)</f>
        <v/>
      </c>
      <c r="H3964" s="214">
        <f>MONTH(A3964)</f>
        <v/>
      </c>
      <c r="I3964" s="179">
        <f>INDEX(mês[],Consolidado!H3964,2)</f>
        <v/>
      </c>
      <c r="J3964" s="179" t="inlineStr">
        <is>
          <t>ITAU</t>
        </is>
      </c>
      <c r="K3964" s="179" t="inlineStr">
        <is>
          <t>A IDEAL</t>
        </is>
      </c>
    </row>
    <row r="3965" hidden="1" s="180">
      <c r="A3965" s="17" t="n">
        <v>45803</v>
      </c>
      <c r="B3965" s="179" t="inlineStr">
        <is>
          <t>-Recebimento de Clientes (100,00%);</t>
        </is>
      </c>
      <c r="C3965" s="8" t="n">
        <v>165556.19</v>
      </c>
      <c r="E3965" s="8" t="n">
        <v>251305</v>
      </c>
      <c r="F3965" s="213" t="inlineStr">
        <is>
          <t>Recebimento de Clientes</t>
        </is>
      </c>
      <c r="G3965" s="172">
        <f>YEAR(A3965)</f>
        <v/>
      </c>
      <c r="H3965" s="214">
        <f>MONTH(A3965)</f>
        <v/>
      </c>
      <c r="I3965" s="179">
        <f>INDEX(mês[],Consolidado!H3965,2)</f>
        <v/>
      </c>
      <c r="J3965" s="179" t="inlineStr">
        <is>
          <t>ITAU</t>
        </is>
      </c>
      <c r="K3965" s="179" t="inlineStr">
        <is>
          <t>A IDEAL</t>
        </is>
      </c>
    </row>
    <row r="3966" hidden="1" s="180">
      <c r="A3966" s="17" t="n">
        <v>45803</v>
      </c>
      <c r="B3966" s="179" t="inlineStr">
        <is>
          <t>SEGURO DE VIDA REF. MÊS 04/2025-SEGUROS DE VIDA  (100,00%);</t>
        </is>
      </c>
      <c r="C3966" s="8" t="n"/>
      <c r="D3966" s="8" t="n">
        <v>1698.69</v>
      </c>
      <c r="E3966" s="8" t="n">
        <v>249606.31</v>
      </c>
      <c r="F3966" s="213" t="inlineStr">
        <is>
          <t xml:space="preserve">SEGUROS DE VIDA </t>
        </is>
      </c>
      <c r="G3966" s="172">
        <f>YEAR(A3966)</f>
        <v/>
      </c>
      <c r="H3966" s="214">
        <f>MONTH(A3966)</f>
        <v/>
      </c>
      <c r="I3966" s="179">
        <f>INDEX(mês[],Consolidado!H3966,2)</f>
        <v/>
      </c>
      <c r="J3966" s="179" t="inlineStr">
        <is>
          <t>ITAU</t>
        </is>
      </c>
      <c r="K3966" s="179" t="inlineStr">
        <is>
          <t>A IDEAL</t>
        </is>
      </c>
    </row>
    <row r="3967" hidden="1" s="180">
      <c r="A3967" s="17" t="n">
        <v>45803</v>
      </c>
      <c r="B3967" s="179" t="inlineStr">
        <is>
          <t>EXAMES - ASO-EXAMES  (100,00%);</t>
        </is>
      </c>
      <c r="C3967" s="8" t="n"/>
      <c r="D3967" s="8" t="n">
        <v>221</v>
      </c>
      <c r="E3967" s="8" t="n">
        <v>249385.31</v>
      </c>
      <c r="F3967" s="213" t="inlineStr">
        <is>
          <t>EXAMES MÉDICOS</t>
        </is>
      </c>
      <c r="G3967" s="172">
        <f>YEAR(A3967)</f>
        <v/>
      </c>
      <c r="H3967" s="214">
        <f>MONTH(A3967)</f>
        <v/>
      </c>
      <c r="I3967" s="179">
        <f>INDEX(mês[],Consolidado!H3967,2)</f>
        <v/>
      </c>
      <c r="J3967" s="179" t="inlineStr">
        <is>
          <t>ITAU</t>
        </is>
      </c>
      <c r="K3967" s="179" t="inlineStr">
        <is>
          <t>A IDEAL</t>
        </is>
      </c>
    </row>
    <row r="3968" hidden="1" s="180">
      <c r="A3968" s="17" t="n">
        <v>45803</v>
      </c>
      <c r="B3968" s="179" t="inlineStr">
        <is>
          <t>CARTÃO PARA TODOS-ASSISTENCIA MEDICA ADM  (100,00%);</t>
        </is>
      </c>
      <c r="C3968" s="8" t="n"/>
      <c r="D3968" s="8" t="n">
        <v>3682.8</v>
      </c>
      <c r="E3968" s="8" t="n">
        <v>245702.51</v>
      </c>
      <c r="F3968" s="213" t="inlineStr">
        <is>
          <t xml:space="preserve">ASSISTENCIA MEDICA ADM </t>
        </is>
      </c>
      <c r="G3968" s="172">
        <f>YEAR(A3968)</f>
        <v/>
      </c>
      <c r="H3968" s="214">
        <f>MONTH(A3968)</f>
        <v/>
      </c>
      <c r="I3968" s="179">
        <f>INDEX(mês[],Consolidado!H3968,2)</f>
        <v/>
      </c>
      <c r="J3968" s="179" t="inlineStr">
        <is>
          <t>ITAU</t>
        </is>
      </c>
      <c r="K3968" s="179" t="inlineStr">
        <is>
          <t>A IDEAL</t>
        </is>
      </c>
    </row>
    <row r="3969" hidden="1" s="180">
      <c r="A3969" s="17" t="n">
        <v>45803</v>
      </c>
      <c r="B3969" s="179" t="inlineStr">
        <is>
          <t>ZEQUINHA 05.480.460/0001-88-UNIFORMES (100,00%);</t>
        </is>
      </c>
      <c r="C3969" s="8" t="n"/>
      <c r="D3969" s="8" t="n">
        <v>162</v>
      </c>
      <c r="E3969" s="8" t="n">
        <v>245540.51</v>
      </c>
      <c r="F3969" s="213" t="inlineStr">
        <is>
          <t>UNIFORMES</t>
        </is>
      </c>
      <c r="G3969" s="172">
        <f>YEAR(A3969)</f>
        <v/>
      </c>
      <c r="H3969" s="214">
        <f>MONTH(A3969)</f>
        <v/>
      </c>
      <c r="I3969" s="179">
        <f>INDEX(mês[],Consolidado!H3969,2)</f>
        <v/>
      </c>
      <c r="J3969" s="179" t="inlineStr">
        <is>
          <t>ITAU</t>
        </is>
      </c>
      <c r="K3969" s="179" t="inlineStr">
        <is>
          <t>A IDEAL</t>
        </is>
      </c>
    </row>
    <row r="3970" hidden="1" s="180">
      <c r="A3970" s="17" t="n">
        <v>45803</v>
      </c>
      <c r="B3970" s="179" t="inlineStr">
        <is>
          <t>DESPESA VIAGEM - TRANSPORTE COLAB. INACIO JOSE-TRANSPORTE DE COLABORADORES  (100,00%);</t>
        </is>
      </c>
      <c r="C3970" s="8" t="n"/>
      <c r="D3970" s="8" t="n">
        <v>200</v>
      </c>
      <c r="E3970" s="8" t="n">
        <v>245340.51</v>
      </c>
      <c r="F3970" s="213" t="inlineStr">
        <is>
          <t xml:space="preserve">TRANSPORTE DE COLABORADORES </t>
        </is>
      </c>
      <c r="G3970" s="172">
        <f>YEAR(A3970)</f>
        <v/>
      </c>
      <c r="H3970" s="214">
        <f>MONTH(A3970)</f>
        <v/>
      </c>
      <c r="I3970" s="179">
        <f>INDEX(mês[],Consolidado!H3970,2)</f>
        <v/>
      </c>
      <c r="J3970" s="179" t="inlineStr">
        <is>
          <t>ITAU</t>
        </is>
      </c>
      <c r="K3970" s="179" t="inlineStr">
        <is>
          <t>A IDEAL</t>
        </is>
      </c>
    </row>
    <row r="3971" hidden="1" s="180">
      <c r="A3971" s="17" t="n">
        <v>45803</v>
      </c>
      <c r="B3971" s="179" t="inlineStr">
        <is>
          <t>AVALIAÇÃO DA TERRA - FAZENDA PG 50%-SERVIÇO CARTORIO (100,00%);</t>
        </is>
      </c>
      <c r="C3971" s="8" t="n"/>
      <c r="D3971" s="8" t="n">
        <v>1150</v>
      </c>
      <c r="E3971" s="8" t="n">
        <v>244190.51</v>
      </c>
      <c r="F3971" s="213" t="inlineStr">
        <is>
          <t>SERVIÇO CARTORIO</t>
        </is>
      </c>
      <c r="G3971" s="172">
        <f>YEAR(A3971)</f>
        <v/>
      </c>
      <c r="H3971" s="214">
        <f>MONTH(A3971)</f>
        <v/>
      </c>
      <c r="I3971" s="179">
        <f>INDEX(mês[],Consolidado!H3971,2)</f>
        <v/>
      </c>
      <c r="J3971" s="179" t="inlineStr">
        <is>
          <t>ITAU</t>
        </is>
      </c>
      <c r="K3971" s="179" t="inlineStr">
        <is>
          <t>A IDEAL</t>
        </is>
      </c>
    </row>
    <row r="3972" hidden="1" s="180">
      <c r="A3972" s="17" t="n">
        <v>45803</v>
      </c>
      <c r="B3972" s="179" t="inlineStr">
        <is>
          <t>R. FRANCISCO NOGUEIRA REF. 02/2025-ENERGIA ALOJAMENTO (100,00%);</t>
        </is>
      </c>
      <c r="C3972" s="8" t="n"/>
      <c r="D3972" s="8" t="n">
        <v>396</v>
      </c>
      <c r="E3972" s="8" t="n">
        <v>243794.51</v>
      </c>
      <c r="F3972" s="213" t="inlineStr">
        <is>
          <t>ENERGIA ALOJAMENTO</t>
        </is>
      </c>
      <c r="G3972" s="172">
        <f>YEAR(A3972)</f>
        <v/>
      </c>
      <c r="H3972" s="214">
        <f>MONTH(A3972)</f>
        <v/>
      </c>
      <c r="I3972" s="179">
        <f>INDEX(mês[],Consolidado!H3972,2)</f>
        <v/>
      </c>
      <c r="J3972" s="179" t="inlineStr">
        <is>
          <t>ITAU</t>
        </is>
      </c>
      <c r="K3972" s="179" t="inlineStr">
        <is>
          <t>A IDEAL</t>
        </is>
      </c>
    </row>
    <row r="3973" hidden="1" s="180">
      <c r="A3973" s="17" t="n">
        <v>45803</v>
      </c>
      <c r="B3973" s="179" t="inlineStr">
        <is>
          <t>R. FRANCISCO NOGUEIRA REF. 03/2025-ENERGIA ALOJAMENTO (100,00%);</t>
        </is>
      </c>
      <c r="C3973" s="8" t="n"/>
      <c r="D3973" s="8" t="n">
        <v>210.39</v>
      </c>
      <c r="E3973" s="8" t="n">
        <v>243584.12</v>
      </c>
      <c r="F3973" s="213" t="inlineStr">
        <is>
          <t>ENERGIA ALOJAMENTO</t>
        </is>
      </c>
      <c r="G3973" s="172">
        <f>YEAR(A3973)</f>
        <v/>
      </c>
      <c r="H3973" s="214">
        <f>MONTH(A3973)</f>
        <v/>
      </c>
      <c r="I3973" s="179">
        <f>INDEX(mês[],Consolidado!H3973,2)</f>
        <v/>
      </c>
      <c r="J3973" s="179" t="inlineStr">
        <is>
          <t>ITAU</t>
        </is>
      </c>
      <c r="K3973" s="179" t="inlineStr">
        <is>
          <t>A IDEAL</t>
        </is>
      </c>
    </row>
    <row r="3974" hidden="1" s="180">
      <c r="A3974" s="17" t="n">
        <v>45803</v>
      </c>
      <c r="B3974" s="179" t="inlineStr">
        <is>
          <t>R. FRANCISCO NOGUEIRA REF. 04/2025-ENERGIA ALOJAMENTO (100,00%);</t>
        </is>
      </c>
      <c r="C3974" s="8" t="n"/>
      <c r="D3974" s="8" t="n">
        <v>230.77</v>
      </c>
      <c r="E3974" s="8" t="n">
        <v>243353.35</v>
      </c>
      <c r="F3974" s="213" t="inlineStr">
        <is>
          <t>ENERGIA ALOJAMENTO</t>
        </is>
      </c>
      <c r="G3974" s="172">
        <f>YEAR(A3974)</f>
        <v/>
      </c>
      <c r="H3974" s="214">
        <f>MONTH(A3974)</f>
        <v/>
      </c>
      <c r="I3974" s="179">
        <f>INDEX(mês[],Consolidado!H3974,2)</f>
        <v/>
      </c>
      <c r="J3974" s="179" t="inlineStr">
        <is>
          <t>ITAU</t>
        </is>
      </c>
      <c r="K3974" s="179" t="inlineStr">
        <is>
          <t>A IDEAL</t>
        </is>
      </c>
    </row>
    <row r="3975" hidden="1" s="180">
      <c r="A3975" s="17" t="n">
        <v>45803</v>
      </c>
      <c r="B3975" s="179" t="inlineStr">
        <is>
          <t>R. FRANCISCO NOGUEIRA REF. 05/2025-ENERGIA ALOJAMENTO (100,00%);</t>
        </is>
      </c>
      <c r="C3975" s="8" t="n"/>
      <c r="D3975" s="8" t="n">
        <v>285.33</v>
      </c>
      <c r="E3975" s="8" t="n">
        <v>243068.02</v>
      </c>
      <c r="F3975" s="213" t="inlineStr">
        <is>
          <t>ENERGIA ALOJAMENTO</t>
        </is>
      </c>
      <c r="G3975" s="172">
        <f>YEAR(A3975)</f>
        <v/>
      </c>
      <c r="H3975" s="214">
        <f>MONTH(A3975)</f>
        <v/>
      </c>
      <c r="I3975" s="179">
        <f>INDEX(mês[],Consolidado!H3975,2)</f>
        <v/>
      </c>
      <c r="J3975" s="179" t="inlineStr">
        <is>
          <t>ITAU</t>
        </is>
      </c>
      <c r="K3975" s="179" t="inlineStr">
        <is>
          <t>A IDEAL</t>
        </is>
      </c>
    </row>
    <row r="3976" hidden="1" s="180">
      <c r="A3976" s="17" t="n">
        <v>45803</v>
      </c>
      <c r="B3976" s="179" t="inlineStr">
        <is>
          <t>DESPESA VIAGEM COLAB. WICLIFF NOGUEIRA-REFEIÇÕES COLABORADORES (44,44%);</t>
        </is>
      </c>
      <c r="C3976" s="8" t="n"/>
      <c r="D3976" s="8" t="n">
        <v>119.98</v>
      </c>
      <c r="E3976" s="8" t="n">
        <v>242948.04</v>
      </c>
      <c r="F3976" s="213" t="inlineStr">
        <is>
          <t>REFEIÇÕES COLABORADORES</t>
        </is>
      </c>
      <c r="G3976" s="172">
        <f>YEAR(A3976)</f>
        <v/>
      </c>
      <c r="H3976" s="214">
        <f>MONTH(A3976)</f>
        <v/>
      </c>
      <c r="I3976" s="179">
        <f>INDEX(mês[],Consolidado!H3976,2)</f>
        <v/>
      </c>
      <c r="J3976" s="179" t="inlineStr">
        <is>
          <t>ITAU</t>
        </is>
      </c>
      <c r="K3976" s="179" t="inlineStr">
        <is>
          <t>A IDEAL</t>
        </is>
      </c>
    </row>
    <row r="3977" hidden="1" s="180">
      <c r="A3977" s="17" t="n">
        <v>45803</v>
      </c>
      <c r="B3977" s="179" t="inlineStr">
        <is>
          <t>DESPESA VIAGEM COLAB. WICLIFF NOGUEIRA-PASSAGENS COLABORADORES (55,56%);</t>
        </is>
      </c>
      <c r="C3977" s="8" t="n"/>
      <c r="D3977" s="8" t="n">
        <v>150.02</v>
      </c>
      <c r="E3977" s="8" t="n">
        <v>242798.02</v>
      </c>
      <c r="F3977" s="213" t="inlineStr">
        <is>
          <t>PASSAGENS COLABORADORES</t>
        </is>
      </c>
      <c r="G3977" s="172">
        <f>YEAR(A3977)</f>
        <v/>
      </c>
      <c r="H3977" s="214">
        <f>MONTH(A3977)</f>
        <v/>
      </c>
      <c r="I3977" s="179">
        <f>INDEX(mês[],Consolidado!H3977,2)</f>
        <v/>
      </c>
      <c r="J3977" s="179" t="inlineStr">
        <is>
          <t>ITAU</t>
        </is>
      </c>
      <c r="K3977" s="179" t="inlineStr">
        <is>
          <t>A IDEAL</t>
        </is>
      </c>
    </row>
    <row r="3978" hidden="1" s="180">
      <c r="A3978" s="17" t="n">
        <v>45803</v>
      </c>
      <c r="B3978" s="179" t="inlineStr">
        <is>
          <t>MATERIAIS DE INFORMÁTICA - TONER E PASTA L-MATERIAIS DE INFORMATICA / COMPUTADOR (100,00%);</t>
        </is>
      </c>
      <c r="C3978" s="8" t="n"/>
      <c r="D3978" s="8" t="n">
        <v>283.9</v>
      </c>
      <c r="E3978" s="8" t="n">
        <v>242514.12</v>
      </c>
      <c r="F3978" s="213" t="inlineStr">
        <is>
          <t>MATERIAIS DE INFORMATICA / COMPUTADOR</t>
        </is>
      </c>
      <c r="G3978" s="172">
        <f>YEAR(A3978)</f>
        <v/>
      </c>
      <c r="H3978" s="214">
        <f>MONTH(A3978)</f>
        <v/>
      </c>
      <c r="I3978" s="179">
        <f>INDEX(mês[],Consolidado!H3978,2)</f>
        <v/>
      </c>
      <c r="J3978" s="179" t="inlineStr">
        <is>
          <t>ITAU</t>
        </is>
      </c>
      <c r="K3978" s="179" t="inlineStr">
        <is>
          <t>A IDEAL</t>
        </is>
      </c>
    </row>
    <row r="3979" hidden="1" s="180">
      <c r="A3979" s="17" t="n">
        <v>45803</v>
      </c>
      <c r="B3979" s="179" t="inlineStr">
        <is>
          <t>ALIMENTAÇÃO ADM-ALIMENTAÇÃO ADM (100,00%);</t>
        </is>
      </c>
      <c r="C3979" s="8" t="n"/>
      <c r="D3979" s="8" t="n">
        <v>80</v>
      </c>
      <c r="E3979" s="8" t="n">
        <v>242434.12</v>
      </c>
      <c r="F3979" s="213" t="inlineStr">
        <is>
          <t>ALIMENTAÇÃO ADM</t>
        </is>
      </c>
      <c r="G3979" s="172">
        <f>YEAR(A3979)</f>
        <v/>
      </c>
      <c r="H3979" s="214">
        <f>MONTH(A3979)</f>
        <v/>
      </c>
      <c r="I3979" s="179">
        <f>INDEX(mês[],Consolidado!H3979,2)</f>
        <v/>
      </c>
      <c r="J3979" s="179" t="inlineStr">
        <is>
          <t>ITAU</t>
        </is>
      </c>
      <c r="K3979" s="179" t="inlineStr">
        <is>
          <t>A IDEAL</t>
        </is>
      </c>
    </row>
    <row r="3980" hidden="1" s="180">
      <c r="A3980" s="17" t="n">
        <v>45803</v>
      </c>
      <c r="B3980" s="179" t="inlineStr">
        <is>
          <t>UNIFORMES-UNIFORMES (100,00%);</t>
        </is>
      </c>
      <c r="C3980" s="8" t="n"/>
      <c r="D3980" s="8" t="n">
        <v>4701.01</v>
      </c>
      <c r="E3980" s="8" t="n">
        <v>237733.11</v>
      </c>
      <c r="F3980" s="213" t="inlineStr">
        <is>
          <t>UNIFORMES</t>
        </is>
      </c>
      <c r="G3980" s="172">
        <f>YEAR(A3980)</f>
        <v/>
      </c>
      <c r="H3980" s="214">
        <f>MONTH(A3980)</f>
        <v/>
      </c>
      <c r="I3980" s="179">
        <f>INDEX(mês[],Consolidado!H3980,2)</f>
        <v/>
      </c>
      <c r="J3980" s="179" t="inlineStr">
        <is>
          <t>ITAU</t>
        </is>
      </c>
      <c r="K3980" s="179" t="inlineStr">
        <is>
          <t>A IDEAL</t>
        </is>
      </c>
    </row>
    <row r="3981" hidden="1" s="180">
      <c r="A3981" s="17" t="n">
        <v>45803</v>
      </c>
      <c r="B3981" s="179" t="inlineStr">
        <is>
          <t>UNIFORMES-UNIFORMES (100,00%);</t>
        </is>
      </c>
      <c r="C3981" s="8" t="n"/>
      <c r="D3981" s="8" t="n">
        <v>3041.28</v>
      </c>
      <c r="E3981" s="8" t="n">
        <v>234691.83</v>
      </c>
      <c r="F3981" s="213" t="inlineStr">
        <is>
          <t>UNIFORMES</t>
        </is>
      </c>
      <c r="G3981" s="172">
        <f>YEAR(A3981)</f>
        <v/>
      </c>
      <c r="H3981" s="214">
        <f>MONTH(A3981)</f>
        <v/>
      </c>
      <c r="I3981" s="179">
        <f>INDEX(mês[],Consolidado!H3981,2)</f>
        <v/>
      </c>
      <c r="J3981" s="179" t="inlineStr">
        <is>
          <t>ITAU</t>
        </is>
      </c>
      <c r="K3981" s="179" t="inlineStr">
        <is>
          <t>A IDEAL</t>
        </is>
      </c>
    </row>
    <row r="3982" hidden="1" s="180">
      <c r="A3982" s="17" t="n">
        <v>45803</v>
      </c>
      <c r="B3982" s="179" t="inlineStr">
        <is>
          <t>EPIS-EPIS (100,00%);</t>
        </is>
      </c>
      <c r="C3982" s="8" t="n"/>
      <c r="D3982" s="8" t="n">
        <v>3498.51</v>
      </c>
      <c r="E3982" s="8" t="n">
        <v>231193.32</v>
      </c>
      <c r="F3982" s="213" t="inlineStr">
        <is>
          <t>EPIS</t>
        </is>
      </c>
      <c r="G3982" s="172">
        <f>YEAR(A3982)</f>
        <v/>
      </c>
      <c r="H3982" s="214">
        <f>MONTH(A3982)</f>
        <v/>
      </c>
      <c r="I3982" s="179">
        <f>INDEX(mês[],Consolidado!H3982,2)</f>
        <v/>
      </c>
      <c r="J3982" s="179" t="inlineStr">
        <is>
          <t>ITAU</t>
        </is>
      </c>
      <c r="K3982" s="179" t="inlineStr">
        <is>
          <t>A IDEAL</t>
        </is>
      </c>
    </row>
    <row r="3983" hidden="1" s="180">
      <c r="A3983" s="17" t="n">
        <v>45803</v>
      </c>
      <c r="B3983" s="179" t="inlineStr">
        <is>
          <t>EMPRESTIMO BANCO ITAU CAIXA AVAL-PAGAMENTOS EMPRESTIMOS (100,00%);</t>
        </is>
      </c>
      <c r="C3983" s="8" t="n"/>
      <c r="D3983" s="8" t="n">
        <v>6314.11</v>
      </c>
      <c r="E3983" s="8" t="n">
        <v>224879.21</v>
      </c>
      <c r="F3983" s="213" t="inlineStr">
        <is>
          <t>Pagamento de Empréstimos Bancários</t>
        </is>
      </c>
      <c r="G3983" s="172">
        <f>YEAR(A3983)</f>
        <v/>
      </c>
      <c r="H3983" s="214">
        <f>MONTH(A3983)</f>
        <v/>
      </c>
      <c r="I3983" s="179">
        <f>INDEX(mês[],Consolidado!H3983,2)</f>
        <v/>
      </c>
      <c r="J3983" s="179" t="inlineStr">
        <is>
          <t>ITAU</t>
        </is>
      </c>
      <c r="K3983" s="179" t="inlineStr">
        <is>
          <t>A IDEAL</t>
        </is>
      </c>
    </row>
    <row r="3984" hidden="1" s="180">
      <c r="A3984" s="17" t="n">
        <v>45803</v>
      </c>
      <c r="B3984" s="179" t="inlineStr">
        <is>
          <t>MANUTENÇÃO ACIDENTE HB20s-MANUTENÇÃO/PEÇAS  VEICULOS (100,00%);</t>
        </is>
      </c>
      <c r="C3984" s="8" t="n"/>
      <c r="D3984" s="8" t="n">
        <v>1805</v>
      </c>
      <c r="E3984" s="8" t="n">
        <v>223074.21</v>
      </c>
      <c r="F3984" s="213" t="inlineStr">
        <is>
          <t>MANUTENÇÃO/PEÇAS  VEICULOS</t>
        </is>
      </c>
      <c r="G3984" s="172">
        <f>YEAR(A3984)</f>
        <v/>
      </c>
      <c r="H3984" s="214">
        <f>MONTH(A3984)</f>
        <v/>
      </c>
      <c r="I3984" s="179">
        <f>INDEX(mês[],Consolidado!H3984,2)</f>
        <v/>
      </c>
      <c r="J3984" s="179" t="inlineStr">
        <is>
          <t>ITAU</t>
        </is>
      </c>
      <c r="K3984" s="179" t="inlineStr">
        <is>
          <t>A IDEAL</t>
        </is>
      </c>
    </row>
    <row r="3985" hidden="1" s="180">
      <c r="A3985" s="17" t="n">
        <v>45803</v>
      </c>
      <c r="B3985" s="179" t="inlineStr">
        <is>
          <t>PIS E COFINS REF. 04/2025-PIS (17,81%)</t>
        </is>
      </c>
      <c r="C3985" s="8" t="n"/>
      <c r="D3985" s="8" t="n">
        <v>8973.780000000001</v>
      </c>
      <c r="E3985" s="8" t="n">
        <v>214100.43</v>
      </c>
      <c r="F3985" s="213" t="inlineStr">
        <is>
          <t>PIS</t>
        </is>
      </c>
      <c r="G3985" s="172">
        <f>YEAR(A3985)</f>
        <v/>
      </c>
      <c r="H3985" s="214">
        <f>MONTH(A3985)</f>
        <v/>
      </c>
      <c r="I3985" s="179">
        <f>INDEX(mês[],Consolidado!H3985,2)</f>
        <v/>
      </c>
      <c r="J3985" s="179" t="inlineStr">
        <is>
          <t>ITAU</t>
        </is>
      </c>
      <c r="K3985" s="179" t="inlineStr">
        <is>
          <t>A IDEAL</t>
        </is>
      </c>
    </row>
    <row r="3986" hidden="1" s="180">
      <c r="A3986" s="17" t="n">
        <v>45803</v>
      </c>
      <c r="B3986" s="179" t="inlineStr">
        <is>
          <t>PIS E COFINS REF. 04/2025COFINS  (82,19%);</t>
        </is>
      </c>
      <c r="C3986" s="8" t="n"/>
      <c r="D3986" s="8" t="n">
        <v>41412.45</v>
      </c>
      <c r="E3986" s="8" t="n">
        <v>172687.98</v>
      </c>
      <c r="F3986" s="213" t="inlineStr">
        <is>
          <t xml:space="preserve">COFINS </t>
        </is>
      </c>
      <c r="G3986" s="172">
        <f>YEAR(A3986)</f>
        <v/>
      </c>
      <c r="H3986" s="214">
        <f>MONTH(A3986)</f>
        <v/>
      </c>
      <c r="I3986" s="179">
        <f>INDEX(mês[],Consolidado!H3986,2)</f>
        <v/>
      </c>
      <c r="J3986" s="179" t="inlineStr">
        <is>
          <t>ITAU</t>
        </is>
      </c>
      <c r="K3986" s="179" t="inlineStr">
        <is>
          <t>A IDEAL</t>
        </is>
      </c>
    </row>
    <row r="3987" hidden="1" s="180">
      <c r="A3987" s="17" t="n">
        <v>45803</v>
      </c>
      <c r="B3987" s="179" t="inlineStr">
        <is>
          <t>TRANSFERÊNCIA ENTRE BANCOS ITAÚ X SAFRA-Transferência entre Bancos (100,00%);</t>
        </is>
      </c>
      <c r="C3987" s="8" t="n"/>
      <c r="D3987" s="8" t="n">
        <v>6546.79</v>
      </c>
      <c r="E3987" s="8" t="n">
        <v>166141.19</v>
      </c>
      <c r="F3987" s="213" t="inlineStr">
        <is>
          <t>Transferência Emitida</t>
        </is>
      </c>
      <c r="G3987" s="172">
        <f>YEAR(A3987)</f>
        <v/>
      </c>
      <c r="H3987" s="214">
        <f>MONTH(A3987)</f>
        <v/>
      </c>
      <c r="I3987" s="179">
        <f>INDEX(mês[],Consolidado!H3987,2)</f>
        <v/>
      </c>
      <c r="J3987" s="179" t="inlineStr">
        <is>
          <t>ITAU</t>
        </is>
      </c>
      <c r="K3987" s="179" t="inlineStr">
        <is>
          <t>A IDEAL</t>
        </is>
      </c>
    </row>
    <row r="3988" hidden="1" s="180">
      <c r="A3988" s="17" t="n">
        <v>45803</v>
      </c>
      <c r="B3988" s="179" t="inlineStr">
        <is>
          <t>TRANSFERÊNCIA ENTRE BANCOS ITAÚ X SAFRA-Transferência entre Bancos (100,00%);</t>
        </is>
      </c>
      <c r="C3988" s="8" t="n"/>
      <c r="D3988" s="8" t="n">
        <v>20947.21</v>
      </c>
      <c r="E3988" s="8" t="n">
        <v>145193.98</v>
      </c>
      <c r="F3988" s="213" t="inlineStr">
        <is>
          <t>Transferência Emitida</t>
        </is>
      </c>
      <c r="G3988" s="172">
        <f>YEAR(A3988)</f>
        <v/>
      </c>
      <c r="H3988" s="214">
        <f>MONTH(A3988)</f>
        <v/>
      </c>
      <c r="I3988" s="179">
        <f>INDEX(mês[],Consolidado!H3988,2)</f>
        <v/>
      </c>
      <c r="J3988" s="179" t="inlineStr">
        <is>
          <t>ITAU</t>
        </is>
      </c>
      <c r="K3988" s="179" t="inlineStr">
        <is>
          <t>A IDEAL</t>
        </is>
      </c>
    </row>
    <row r="3989" hidden="1" s="180">
      <c r="A3989" s="17" t="n">
        <v>45803</v>
      </c>
      <c r="B3989" s="179" t="inlineStr">
        <is>
          <t>TRANSFERÊNCIA ENTRE BANCOS ITAÚ X SAFRA-Transferência entre Bancos (100,00%);</t>
        </is>
      </c>
      <c r="C3989" s="8" t="n"/>
      <c r="D3989" s="8" t="n">
        <v>40000</v>
      </c>
      <c r="E3989" s="8" t="n">
        <v>105193.98</v>
      </c>
      <c r="F3989" s="213" t="inlineStr">
        <is>
          <t>Transferência Emitida</t>
        </is>
      </c>
      <c r="G3989" s="172">
        <f>YEAR(A3989)</f>
        <v/>
      </c>
      <c r="H3989" s="214">
        <f>MONTH(A3989)</f>
        <v/>
      </c>
      <c r="I3989" s="179">
        <f>INDEX(mês[],Consolidado!H3989,2)</f>
        <v/>
      </c>
      <c r="J3989" s="179" t="inlineStr">
        <is>
          <t>ITAU</t>
        </is>
      </c>
      <c r="K3989" s="179" t="inlineStr">
        <is>
          <t>A IDEAL</t>
        </is>
      </c>
    </row>
    <row r="3990" hidden="1" s="180">
      <c r="A3990" s="17" t="n">
        <v>45803</v>
      </c>
      <c r="B3990" s="179" t="inlineStr">
        <is>
          <t>COMBUSTIVEL RANGER GILVAN-COMBUSTIVEL VEICULOS (100,00%);</t>
        </is>
      </c>
      <c r="C3990" s="8" t="n"/>
      <c r="D3990" s="8" t="n">
        <v>407.6</v>
      </c>
      <c r="E3990" s="8" t="n">
        <v>104786.38</v>
      </c>
      <c r="F3990" s="213" t="inlineStr">
        <is>
          <t>COMBUSTIVEL VEICULOS</t>
        </is>
      </c>
      <c r="G3990" s="172">
        <f>YEAR(A3990)</f>
        <v/>
      </c>
      <c r="H3990" s="214">
        <f>MONTH(A3990)</f>
        <v/>
      </c>
      <c r="I3990" s="179">
        <f>INDEX(mês[],Consolidado!H3990,2)</f>
        <v/>
      </c>
      <c r="J3990" s="179" t="inlineStr">
        <is>
          <t>ITAU</t>
        </is>
      </c>
      <c r="K3990" s="179" t="inlineStr">
        <is>
          <t>A IDEAL</t>
        </is>
      </c>
    </row>
    <row r="3991" hidden="1" s="180">
      <c r="A3991" s="17" t="n">
        <v>45804</v>
      </c>
      <c r="B3991" s="179" t="inlineStr">
        <is>
          <t>SERV MONT. E DESM. ANDAIMES-Recebimento de Clientes (100,00%);</t>
        </is>
      </c>
      <c r="C3991" s="8" t="n">
        <v>4295.7</v>
      </c>
      <c r="E3991" s="8" t="n">
        <v>109082.08</v>
      </c>
      <c r="F3991" s="213" t="inlineStr">
        <is>
          <t>Recebimento de Clientes</t>
        </is>
      </c>
      <c r="G3991" s="172">
        <f>YEAR(A3991)</f>
        <v/>
      </c>
      <c r="H3991" s="214">
        <f>MONTH(A3991)</f>
        <v/>
      </c>
      <c r="I3991" s="179">
        <f>INDEX(mês[],Consolidado!H3991,2)</f>
        <v/>
      </c>
      <c r="J3991" s="179" t="inlineStr">
        <is>
          <t>ITAU</t>
        </is>
      </c>
      <c r="K3991" s="179" t="inlineStr">
        <is>
          <t>A IDEAL</t>
        </is>
      </c>
    </row>
    <row r="3992" hidden="1" s="180">
      <c r="A3992" s="17" t="n">
        <v>45804</v>
      </c>
      <c r="B3992" s="179" t="inlineStr">
        <is>
          <t>FINANCIAMENTO OROCH-FINANCIAMENTO (100,00%);</t>
        </is>
      </c>
      <c r="C3992" s="8" t="n"/>
      <c r="D3992" s="8" t="n">
        <v>3601.26</v>
      </c>
      <c r="E3992" s="8" t="n">
        <v>105480.82</v>
      </c>
      <c r="F3992" s="213" t="inlineStr">
        <is>
          <t>Financiamentos</t>
        </is>
      </c>
      <c r="G3992" s="172">
        <f>YEAR(A3992)</f>
        <v/>
      </c>
      <c r="H3992" s="214">
        <f>MONTH(A3992)</f>
        <v/>
      </c>
      <c r="I3992" s="179">
        <f>INDEX(mês[],Consolidado!H3992,2)</f>
        <v/>
      </c>
      <c r="J3992" s="179" t="inlineStr">
        <is>
          <t>ITAU</t>
        </is>
      </c>
      <c r="K3992" s="179" t="inlineStr">
        <is>
          <t>A IDEAL</t>
        </is>
      </c>
    </row>
    <row r="3993" hidden="1" s="180">
      <c r="A3993" s="17" t="n">
        <v>45804</v>
      </c>
      <c r="B3993" s="179" t="inlineStr">
        <is>
          <t>IPVA I/FORD RANGER XLTCD3D4A - PLACA SDN9A29 1º PARCELA-IPVA (100,00%);</t>
        </is>
      </c>
      <c r="C3993" s="8" t="n"/>
      <c r="D3993" s="8" t="n">
        <v>980.6</v>
      </c>
      <c r="E3993" s="8" t="n">
        <v>104500.22</v>
      </c>
      <c r="F3993" s="213" t="inlineStr">
        <is>
          <t>IPVA</t>
        </is>
      </c>
      <c r="G3993" s="172">
        <f>YEAR(A3993)</f>
        <v/>
      </c>
      <c r="H3993" s="214">
        <f>MONTH(A3993)</f>
        <v/>
      </c>
      <c r="I3993" s="179">
        <f>INDEX(mês[],Consolidado!H3993,2)</f>
        <v/>
      </c>
      <c r="J3993" s="179" t="inlineStr">
        <is>
          <t>ITAU</t>
        </is>
      </c>
      <c r="K3993" s="179" t="inlineStr">
        <is>
          <t>A IDEAL</t>
        </is>
      </c>
    </row>
    <row r="3994" hidden="1" s="180">
      <c r="A3994" s="17" t="n">
        <v>45804</v>
      </c>
      <c r="B3994" s="179" t="inlineStr">
        <is>
          <t>IPVA I/FORD RANGER XLTCD4A32C - PLACA RCF2A85 1º PARCELA-IPVA (100,00%);</t>
        </is>
      </c>
      <c r="C3994" s="8" t="n"/>
      <c r="D3994" s="8" t="n">
        <v>621.5</v>
      </c>
      <c r="E3994" s="8" t="n">
        <v>103878.72</v>
      </c>
      <c r="F3994" s="213" t="inlineStr">
        <is>
          <t>IPVA</t>
        </is>
      </c>
      <c r="G3994" s="172">
        <f>YEAR(A3994)</f>
        <v/>
      </c>
      <c r="H3994" s="214">
        <f>MONTH(A3994)</f>
        <v/>
      </c>
      <c r="I3994" s="179">
        <f>INDEX(mês[],Consolidado!H3994,2)</f>
        <v/>
      </c>
      <c r="J3994" s="179" t="inlineStr">
        <is>
          <t>ITAU</t>
        </is>
      </c>
      <c r="K3994" s="179" t="inlineStr">
        <is>
          <t>A IDEAL</t>
        </is>
      </c>
    </row>
    <row r="3995" hidden="1" s="180">
      <c r="A3995" s="17" t="n">
        <v>45804</v>
      </c>
      <c r="B3995" s="179" t="inlineStr">
        <is>
          <t>IPVA I/FORD RANGER XLTCD4A32C - PLACA PRW6F12 1º PARCELA-IPVA (100,00%);</t>
        </is>
      </c>
      <c r="C3995" s="8" t="n"/>
      <c r="D3995" s="8" t="n">
        <v>562.97</v>
      </c>
      <c r="E3995" s="8" t="n">
        <v>103315.75</v>
      </c>
      <c r="F3995" s="213" t="inlineStr">
        <is>
          <t>IPVA</t>
        </is>
      </c>
      <c r="G3995" s="172">
        <f>YEAR(A3995)</f>
        <v/>
      </c>
      <c r="H3995" s="214">
        <f>MONTH(A3995)</f>
        <v/>
      </c>
      <c r="I3995" s="179">
        <f>INDEX(mês[],Consolidado!H3995,2)</f>
        <v/>
      </c>
      <c r="J3995" s="179" t="inlineStr">
        <is>
          <t>ITAU</t>
        </is>
      </c>
      <c r="K3995" s="179" t="inlineStr">
        <is>
          <t>A IDEAL</t>
        </is>
      </c>
    </row>
    <row r="3996" hidden="1" s="180">
      <c r="A3996" s="17" t="n">
        <v>45804</v>
      </c>
      <c r="B3996" s="179" t="inlineStr">
        <is>
          <t>IPVA EFFA/V21 - PLACA SDJ9E34 1º PARCELA-IPVA (100,00%);</t>
        </is>
      </c>
      <c r="C3996" s="8" t="n"/>
      <c r="D3996" s="8" t="n">
        <v>323.8</v>
      </c>
      <c r="E3996" s="8" t="n">
        <v>102991.95</v>
      </c>
      <c r="F3996" s="213" t="inlineStr">
        <is>
          <t>IPVA</t>
        </is>
      </c>
      <c r="G3996" s="172">
        <f>YEAR(A3996)</f>
        <v/>
      </c>
      <c r="H3996" s="214">
        <f>MONTH(A3996)</f>
        <v/>
      </c>
      <c r="I3996" s="179">
        <f>INDEX(mês[],Consolidado!H3996,2)</f>
        <v/>
      </c>
      <c r="J3996" s="179" t="inlineStr">
        <is>
          <t>ITAU</t>
        </is>
      </c>
      <c r="K3996" s="179" t="inlineStr">
        <is>
          <t>A IDEAL</t>
        </is>
      </c>
    </row>
    <row r="3997" hidden="1" s="180">
      <c r="A3997" s="17" t="n">
        <v>45804</v>
      </c>
      <c r="B3997" s="179" t="inlineStr">
        <is>
          <t>IPVA FIAT/DOBLO ESSENCE 7L E - PLACA RMN9D83 1º PARCELA-IPVA (100,00%);</t>
        </is>
      </c>
      <c r="C3997" s="8" t="n"/>
      <c r="D3997" s="8" t="n">
        <v>276.27</v>
      </c>
      <c r="E3997" s="8" t="n">
        <v>102715.68</v>
      </c>
      <c r="F3997" s="213" t="inlineStr">
        <is>
          <t>IPVA</t>
        </is>
      </c>
      <c r="G3997" s="172">
        <f>YEAR(A3997)</f>
        <v/>
      </c>
      <c r="H3997" s="214">
        <f>MONTH(A3997)</f>
        <v/>
      </c>
      <c r="I3997" s="179">
        <f>INDEX(mês[],Consolidado!H3997,2)</f>
        <v/>
      </c>
      <c r="J3997" s="179" t="inlineStr">
        <is>
          <t>ITAU</t>
        </is>
      </c>
      <c r="K3997" s="179" t="inlineStr">
        <is>
          <t>A IDEAL</t>
        </is>
      </c>
    </row>
    <row r="3998" hidden="1" s="180">
      <c r="A3998" s="17" t="n">
        <v>45804</v>
      </c>
      <c r="B3998" s="179" t="inlineStr">
        <is>
          <t>EPIS-EPIS (100,00%);</t>
        </is>
      </c>
      <c r="C3998" s="8" t="n"/>
      <c r="D3998" s="8" t="n">
        <v>493.62</v>
      </c>
      <c r="E3998" s="8" t="n">
        <v>102222.06</v>
      </c>
      <c r="F3998" s="213" t="inlineStr">
        <is>
          <t>EPIS</t>
        </is>
      </c>
      <c r="G3998" s="172">
        <f>YEAR(A3998)</f>
        <v/>
      </c>
      <c r="H3998" s="214">
        <f>MONTH(A3998)</f>
        <v/>
      </c>
      <c r="I3998" s="179">
        <f>INDEX(mês[],Consolidado!H3998,2)</f>
        <v/>
      </c>
      <c r="J3998" s="179" t="inlineStr">
        <is>
          <t>ITAU</t>
        </is>
      </c>
      <c r="K3998" s="179" t="inlineStr">
        <is>
          <t>A IDEAL</t>
        </is>
      </c>
    </row>
    <row r="3999" hidden="1" s="180">
      <c r="A3999" s="17" t="n">
        <v>45804</v>
      </c>
      <c r="B3999" s="179" t="inlineStr">
        <is>
          <t>DESPESA SEMANA REF. 12/05 A 16/05-COMBUSTIVEL VEICULOS (43,65%)</t>
        </is>
      </c>
      <c r="C3999" s="8" t="n"/>
      <c r="D3999" s="8" t="n">
        <v>768.02</v>
      </c>
      <c r="E3999" s="8" t="n">
        <v>101454.04</v>
      </c>
      <c r="F3999" s="213" t="inlineStr">
        <is>
          <t>COMBUSTIVEL VEICULOS</t>
        </is>
      </c>
      <c r="G3999" s="172">
        <f>YEAR(A3999)</f>
        <v/>
      </c>
      <c r="H3999" s="214">
        <f>MONTH(A3999)</f>
        <v/>
      </c>
      <c r="I3999" s="179">
        <f>INDEX(mês[],Consolidado!H3999,2)</f>
        <v/>
      </c>
      <c r="J3999" s="179" t="inlineStr">
        <is>
          <t>ITAU</t>
        </is>
      </c>
      <c r="K3999" s="179" t="inlineStr">
        <is>
          <t>A IDEAL</t>
        </is>
      </c>
    </row>
    <row r="4000" hidden="1" s="180">
      <c r="A4000" s="17" t="n">
        <v>45804</v>
      </c>
      <c r="B4000" s="179" t="inlineStr">
        <is>
          <t>DESPESA SEMANA REF. 12/05 A 16/05-SERVIÇO ELETRICO  (17,05%);</t>
        </is>
      </c>
      <c r="C4000" s="8" t="n"/>
      <c r="D4000" s="8" t="n">
        <v>299.99</v>
      </c>
      <c r="E4000" s="8" t="n">
        <v>101154.05</v>
      </c>
      <c r="F4000" s="213" t="inlineStr">
        <is>
          <t xml:space="preserve">SERVIÇO ELETRICO </t>
        </is>
      </c>
      <c r="G4000" s="172">
        <f>YEAR(A4000)</f>
        <v/>
      </c>
      <c r="H4000" s="214">
        <f>MONTH(A4000)</f>
        <v/>
      </c>
      <c r="I4000" s="179">
        <f>INDEX(mês[],Consolidado!H4000,2)</f>
        <v/>
      </c>
      <c r="J4000" s="179" t="inlineStr">
        <is>
          <t>ITAU</t>
        </is>
      </c>
      <c r="K4000" s="179" t="inlineStr">
        <is>
          <t>A IDEAL</t>
        </is>
      </c>
    </row>
    <row r="4001" hidden="1" s="180">
      <c r="A4001" s="17" t="n">
        <v>45804</v>
      </c>
      <c r="B4001" s="179" t="inlineStr">
        <is>
          <t>DESPESA SEMANA REF. 12/05 A 16/05-REFEIÇÕES COLABORADORES (10,46%);</t>
        </is>
      </c>
      <c r="C4001" s="8" t="n"/>
      <c r="D4001" s="8" t="n">
        <v>184.04</v>
      </c>
      <c r="E4001" s="8" t="n">
        <v>100970.01</v>
      </c>
      <c r="F4001" s="213" t="inlineStr">
        <is>
          <t>REFEIÇÕES COLABORADORES</t>
        </is>
      </c>
      <c r="G4001" s="172">
        <f>YEAR(A4001)</f>
        <v/>
      </c>
      <c r="H4001" s="214">
        <f>MONTH(A4001)</f>
        <v/>
      </c>
      <c r="I4001" s="179">
        <f>INDEX(mês[],Consolidado!H4001,2)</f>
        <v/>
      </c>
      <c r="J4001" s="179" t="inlineStr">
        <is>
          <t>ITAU</t>
        </is>
      </c>
      <c r="K4001" s="179" t="inlineStr">
        <is>
          <t>A IDEAL</t>
        </is>
      </c>
    </row>
    <row r="4002" hidden="1" s="180">
      <c r="A4002" s="17" t="n">
        <v>45804</v>
      </c>
      <c r="B4002" s="179" t="inlineStr">
        <is>
          <t>DESPESA SEMANA REF. 12/05 A 16/05-EPIS (17,05%);</t>
        </is>
      </c>
      <c r="C4002" s="8" t="n"/>
      <c r="D4002" s="8" t="n">
        <v>299.99</v>
      </c>
      <c r="E4002" s="8" t="n">
        <v>100670.02</v>
      </c>
      <c r="F4002" s="213" t="inlineStr">
        <is>
          <t>EPIS</t>
        </is>
      </c>
      <c r="G4002" s="172">
        <f>YEAR(A4002)</f>
        <v/>
      </c>
      <c r="H4002" s="214">
        <f>MONTH(A4002)</f>
        <v/>
      </c>
      <c r="I4002" s="179">
        <f>INDEX(mês[],Consolidado!H4002,2)</f>
        <v/>
      </c>
      <c r="J4002" s="179" t="inlineStr">
        <is>
          <t>ITAU</t>
        </is>
      </c>
      <c r="K4002" s="179" t="inlineStr">
        <is>
          <t>A IDEAL</t>
        </is>
      </c>
    </row>
    <row r="4003" hidden="1" s="180">
      <c r="A4003" s="17" t="n">
        <v>45804</v>
      </c>
      <c r="B4003" s="179" t="inlineStr">
        <is>
          <t>DESPESA SEMANA REF. 12/05 A 16/05-MATERIAIS / FERRAMENTAS  MANUAIS  (2,27%);</t>
        </is>
      </c>
      <c r="C4003" s="8" t="n"/>
      <c r="D4003" s="8" t="n">
        <v>39.94</v>
      </c>
      <c r="E4003" s="8" t="n">
        <v>100630.08</v>
      </c>
      <c r="F4003" s="213" t="inlineStr">
        <is>
          <t xml:space="preserve">MATERIAIS / FERRAMENTAS  MANUAIS </t>
        </is>
      </c>
      <c r="G4003" s="172">
        <f>YEAR(A4003)</f>
        <v/>
      </c>
      <c r="H4003" s="214">
        <f>MONTH(A4003)</f>
        <v/>
      </c>
      <c r="I4003" s="179">
        <f>INDEX(mês[],Consolidado!H4003,2)</f>
        <v/>
      </c>
      <c r="J4003" s="179" t="inlineStr">
        <is>
          <t>ITAU</t>
        </is>
      </c>
      <c r="K4003" s="179" t="inlineStr">
        <is>
          <t>A IDEAL</t>
        </is>
      </c>
    </row>
    <row r="4004" hidden="1" s="180">
      <c r="A4004" s="17" t="n">
        <v>45804</v>
      </c>
      <c r="B4004" s="179" t="inlineStr">
        <is>
          <t>DESPESA SEMANA REF. 12/05 A 16/05-MATERIAIS DE CONSUMO EM OBRAS  (9,52%);</t>
        </is>
      </c>
      <c r="C4004" s="8" t="n"/>
      <c r="D4004" s="8" t="n">
        <v>167.52</v>
      </c>
      <c r="E4004" s="8" t="n">
        <v>100462.56</v>
      </c>
      <c r="F4004" s="213" t="inlineStr">
        <is>
          <t xml:space="preserve">MATERIAIS DE CONSUMO EM OBRAS </t>
        </is>
      </c>
      <c r="G4004" s="172">
        <f>YEAR(A4004)</f>
        <v/>
      </c>
      <c r="H4004" s="214">
        <f>MONTH(A4004)</f>
        <v/>
      </c>
      <c r="I4004" s="179">
        <f>INDEX(mês[],Consolidado!H4004,2)</f>
        <v/>
      </c>
      <c r="J4004" s="179" t="inlineStr">
        <is>
          <t>ITAU</t>
        </is>
      </c>
      <c r="K4004" s="179" t="inlineStr">
        <is>
          <t>A IDEAL</t>
        </is>
      </c>
    </row>
    <row r="4005" hidden="1" s="180">
      <c r="A4005" s="17" t="n">
        <v>45804</v>
      </c>
      <c r="B4005" s="179" t="inlineStr">
        <is>
          <t>KESLEY ANDRADE DOS SANTOS-ACERTO RESCISORIOS  (100,00%);</t>
        </is>
      </c>
      <c r="C4005" s="8" t="n"/>
      <c r="D4005" s="8" t="n">
        <v>2145.35</v>
      </c>
      <c r="E4005" s="8" t="n">
        <v>98317.20999999998</v>
      </c>
      <c r="F4005" s="213" t="inlineStr">
        <is>
          <t xml:space="preserve">ACERTO RESCISORIOS </t>
        </is>
      </c>
      <c r="G4005" s="172">
        <f>YEAR(A4005)</f>
        <v/>
      </c>
      <c r="H4005" s="214">
        <f>MONTH(A4005)</f>
        <v/>
      </c>
      <c r="I4005" s="179">
        <f>INDEX(mês[],Consolidado!H4005,2)</f>
        <v/>
      </c>
      <c r="J4005" s="179" t="inlineStr">
        <is>
          <t>ITAU</t>
        </is>
      </c>
      <c r="K4005" s="179" t="inlineStr">
        <is>
          <t>A IDEAL</t>
        </is>
      </c>
    </row>
    <row r="4006" hidden="1" s="180">
      <c r="A4006" s="17" t="n">
        <v>45804</v>
      </c>
      <c r="B4006" s="179" t="inlineStr">
        <is>
          <t>KESLEY ANDRADE DOS SANTOS-FGTS FUNCIONARIOS  (100,00%);</t>
        </is>
      </c>
      <c r="C4006" s="8" t="n"/>
      <c r="D4006" s="8" t="n">
        <v>119.09</v>
      </c>
      <c r="E4006" s="8" t="n">
        <v>98198.12</v>
      </c>
      <c r="F4006" s="213" t="inlineStr">
        <is>
          <t xml:space="preserve">FGTS FUNCIONARIOS </t>
        </is>
      </c>
      <c r="G4006" s="172">
        <f>YEAR(A4006)</f>
        <v/>
      </c>
      <c r="H4006" s="214">
        <f>MONTH(A4006)</f>
        <v/>
      </c>
      <c r="I4006" s="179">
        <f>INDEX(mês[],Consolidado!H4006,2)</f>
        <v/>
      </c>
      <c r="J4006" s="179" t="inlineStr">
        <is>
          <t>ITAU</t>
        </is>
      </c>
      <c r="K4006" s="179" t="inlineStr">
        <is>
          <t>A IDEAL</t>
        </is>
      </c>
    </row>
    <row r="4007" hidden="1" s="180">
      <c r="A4007" s="17" t="n">
        <v>45804</v>
      </c>
      <c r="B4007" s="179" t="inlineStr">
        <is>
          <t>AUTO ELETRICA ELTON - PIX (34) 9 9960-4112-MANUTENÇÃO/PEÇAS  VEICULOS (100,00%);</t>
        </is>
      </c>
      <c r="C4007" s="8" t="n"/>
      <c r="D4007" s="8" t="n">
        <v>840</v>
      </c>
      <c r="E4007" s="8" t="n">
        <v>97358.12</v>
      </c>
      <c r="F4007" s="213" t="inlineStr">
        <is>
          <t>MANUTENÇÃO/PEÇAS  VEICULOS</t>
        </is>
      </c>
      <c r="G4007" s="172">
        <f>YEAR(A4007)</f>
        <v/>
      </c>
      <c r="H4007" s="214">
        <f>MONTH(A4007)</f>
        <v/>
      </c>
      <c r="I4007" s="179">
        <f>INDEX(mês[],Consolidado!H4007,2)</f>
        <v/>
      </c>
      <c r="J4007" s="179" t="inlineStr">
        <is>
          <t>ITAU</t>
        </is>
      </c>
      <c r="K4007" s="179" t="inlineStr">
        <is>
          <t>A IDEAL</t>
        </is>
      </c>
    </row>
    <row r="4008" hidden="1" s="180">
      <c r="A4008" s="17" t="n">
        <v>45804</v>
      </c>
      <c r="B4008" s="179" t="inlineStr">
        <is>
          <t>PASSAGENS COLABORADORES REF. 19/05 A 23/05-PASSAGENS COLABORADORES (100,00%);</t>
        </is>
      </c>
      <c r="C4008" s="8" t="n"/>
      <c r="D4008" s="8" t="n">
        <v>3552.18</v>
      </c>
      <c r="E4008" s="8" t="n">
        <v>93805.94</v>
      </c>
      <c r="F4008" s="213" t="inlineStr">
        <is>
          <t>PASSAGENS COLABORADORES</t>
        </is>
      </c>
      <c r="G4008" s="172">
        <f>YEAR(A4008)</f>
        <v/>
      </c>
      <c r="H4008" s="214">
        <f>MONTH(A4008)</f>
        <v/>
      </c>
      <c r="I4008" s="179">
        <f>INDEX(mês[],Consolidado!H4008,2)</f>
        <v/>
      </c>
      <c r="J4008" s="179" t="inlineStr">
        <is>
          <t>ITAU</t>
        </is>
      </c>
      <c r="K4008" s="179" t="inlineStr">
        <is>
          <t>A IDEAL</t>
        </is>
      </c>
    </row>
    <row r="4009" hidden="1" s="180">
      <c r="A4009" s="17" t="n">
        <v>45804</v>
      </c>
      <c r="B4009" s="179" t="inlineStr">
        <is>
          <t>GUINCHO RODOVIA A OFICINA EUROCHEM SERRA OROCHI-GUINCHO  (100,00%);</t>
        </is>
      </c>
      <c r="C4009" s="8" t="n"/>
      <c r="D4009" s="8" t="n">
        <v>350</v>
      </c>
      <c r="E4009" s="8" t="n">
        <v>93455.94</v>
      </c>
      <c r="F4009" s="213" t="inlineStr">
        <is>
          <t xml:space="preserve">GUINCHO </t>
        </is>
      </c>
      <c r="G4009" s="172">
        <f>YEAR(A4009)</f>
        <v/>
      </c>
      <c r="H4009" s="214">
        <f>MONTH(A4009)</f>
        <v/>
      </c>
      <c r="I4009" s="179">
        <f>INDEX(mês[],Consolidado!H4009,2)</f>
        <v/>
      </c>
      <c r="J4009" s="179" t="inlineStr">
        <is>
          <t>ITAU</t>
        </is>
      </c>
      <c r="K4009" s="179" t="inlineStr">
        <is>
          <t>A IDEAL</t>
        </is>
      </c>
    </row>
    <row r="4010" hidden="1" s="180">
      <c r="A4010" s="17" t="n">
        <v>45804</v>
      </c>
      <c r="B4010" s="179" t="inlineStr">
        <is>
          <t>BONIFICAÇÃO YCARO - SERV MONT ANDAIMENS-BONIFICAÇOES (100,00%);</t>
        </is>
      </c>
      <c r="C4010" s="8" t="n"/>
      <c r="D4010" s="8" t="n">
        <v>1000</v>
      </c>
      <c r="E4010" s="8" t="n">
        <v>92455.94</v>
      </c>
      <c r="F4010" s="213" t="inlineStr">
        <is>
          <t>BONIFICAÇOES</t>
        </is>
      </c>
      <c r="G4010" s="172">
        <f>YEAR(A4010)</f>
        <v/>
      </c>
      <c r="H4010" s="214">
        <f>MONTH(A4010)</f>
        <v/>
      </c>
      <c r="I4010" s="179">
        <f>INDEX(mês[],Consolidado!H4010,2)</f>
        <v/>
      </c>
      <c r="J4010" s="179" t="inlineStr">
        <is>
          <t>ITAU</t>
        </is>
      </c>
      <c r="K4010" s="179" t="inlineStr">
        <is>
          <t>A IDEAL</t>
        </is>
      </c>
    </row>
    <row r="4011" hidden="1" s="180">
      <c r="A4011" s="17" t="n">
        <v>45804</v>
      </c>
      <c r="B4011" s="179" t="inlineStr">
        <is>
          <t>ALIMENTAÇÃO ADM-ALIMENTAÇÃO ADM (100,00%);</t>
        </is>
      </c>
      <c r="C4011" s="8" t="n"/>
      <c r="D4011" s="8" t="n">
        <v>80</v>
      </c>
      <c r="E4011" s="8" t="n">
        <v>92375.94</v>
      </c>
      <c r="F4011" s="213" t="inlineStr">
        <is>
          <t>ALIMENTAÇÃO ADM</t>
        </is>
      </c>
      <c r="G4011" s="172">
        <f>YEAR(A4011)</f>
        <v/>
      </c>
      <c r="H4011" s="214">
        <f>MONTH(A4011)</f>
        <v/>
      </c>
      <c r="I4011" s="179">
        <f>INDEX(mês[],Consolidado!H4011,2)</f>
        <v/>
      </c>
      <c r="J4011" s="179" t="inlineStr">
        <is>
          <t>ITAU</t>
        </is>
      </c>
      <c r="K4011" s="179" t="inlineStr">
        <is>
          <t>A IDEAL</t>
        </is>
      </c>
    </row>
    <row r="4012" hidden="1" s="180">
      <c r="A4012" s="17" t="n">
        <v>45804</v>
      </c>
      <c r="B4012" s="179" t="inlineStr">
        <is>
          <t>GABRIELLE ELIAS DE FREITAS - PIX (64) 9 9259-1215-FRETE TRANSPORTADORA (100,00%);</t>
        </is>
      </c>
      <c r="C4012" s="8" t="n"/>
      <c r="D4012" s="8" t="n">
        <v>450</v>
      </c>
      <c r="E4012" s="8" t="n">
        <v>91925.94</v>
      </c>
      <c r="F4012" s="213" t="inlineStr">
        <is>
          <t>FRETE TRANSPORTADORA</t>
        </is>
      </c>
      <c r="G4012" s="172">
        <f>YEAR(A4012)</f>
        <v/>
      </c>
      <c r="H4012" s="214">
        <f>MONTH(A4012)</f>
        <v/>
      </c>
      <c r="I4012" s="179">
        <f>INDEX(mês[],Consolidado!H4012,2)</f>
        <v/>
      </c>
      <c r="J4012" s="179" t="inlineStr">
        <is>
          <t>ITAU</t>
        </is>
      </c>
      <c r="K4012" s="179" t="inlineStr">
        <is>
          <t>A IDEAL</t>
        </is>
      </c>
    </row>
    <row r="4013" hidden="1" s="180">
      <c r="A4013" s="17" t="n">
        <v>45804</v>
      </c>
      <c r="B4013" s="179" t="inlineStr">
        <is>
          <t>COMBUSTIVEL DOBLO-COMBUSTIVEL VEICULOS (100,00%);</t>
        </is>
      </c>
      <c r="C4013" s="8" t="n"/>
      <c r="D4013" s="8" t="n">
        <v>50</v>
      </c>
      <c r="E4013" s="8" t="n">
        <v>91875.94</v>
      </c>
      <c r="F4013" s="213" t="inlineStr">
        <is>
          <t>COMBUSTIVEL VEICULOS</t>
        </is>
      </c>
      <c r="G4013" s="172">
        <f>YEAR(A4013)</f>
        <v/>
      </c>
      <c r="H4013" s="214">
        <f>MONTH(A4013)</f>
        <v/>
      </c>
      <c r="I4013" s="179">
        <f>INDEX(mês[],Consolidado!H4013,2)</f>
        <v/>
      </c>
      <c r="J4013" s="179" t="inlineStr">
        <is>
          <t>ITAU</t>
        </is>
      </c>
      <c r="K4013" s="179" t="inlineStr">
        <is>
          <t>A IDEAL</t>
        </is>
      </c>
    </row>
    <row r="4014" hidden="1" s="180">
      <c r="A4014" s="17" t="n">
        <v>45804</v>
      </c>
      <c r="B4014" s="179" t="inlineStr">
        <is>
          <t>FRETE EPIS-FRETE TRANSPORTADORA (100,00%);</t>
        </is>
      </c>
      <c r="C4014" s="8" t="n"/>
      <c r="D4014" s="8" t="n">
        <v>182.9</v>
      </c>
      <c r="E4014" s="8" t="n">
        <v>91693.04000000001</v>
      </c>
      <c r="F4014" s="213" t="inlineStr">
        <is>
          <t>FRETE TRANSPORTADORA</t>
        </is>
      </c>
      <c r="G4014" s="172">
        <f>YEAR(A4014)</f>
        <v/>
      </c>
      <c r="H4014" s="214">
        <f>MONTH(A4014)</f>
        <v/>
      </c>
      <c r="I4014" s="179">
        <f>INDEX(mês[],Consolidado!H4014,2)</f>
        <v/>
      </c>
      <c r="J4014" s="179" t="inlineStr">
        <is>
          <t>ITAU</t>
        </is>
      </c>
      <c r="K4014" s="179" t="inlineStr">
        <is>
          <t>A IDEAL</t>
        </is>
      </c>
    </row>
    <row r="4015" hidden="1" s="180">
      <c r="A4015" s="17" t="n">
        <v>45804</v>
      </c>
      <c r="B4015" s="179" t="inlineStr">
        <is>
          <t>EPIS-EPIS (100,00%);</t>
        </is>
      </c>
      <c r="C4015" s="8" t="n"/>
      <c r="D4015" s="8" t="n">
        <v>52.5</v>
      </c>
      <c r="E4015" s="8" t="n">
        <v>91640.54000000001</v>
      </c>
      <c r="F4015" s="213" t="inlineStr">
        <is>
          <t>EPIS</t>
        </is>
      </c>
      <c r="G4015" s="172">
        <f>YEAR(A4015)</f>
        <v/>
      </c>
      <c r="H4015" s="214">
        <f>MONTH(A4015)</f>
        <v/>
      </c>
      <c r="I4015" s="179">
        <f>INDEX(mês[],Consolidado!H4015,2)</f>
        <v/>
      </c>
      <c r="J4015" s="179" t="inlineStr">
        <is>
          <t>ITAU</t>
        </is>
      </c>
      <c r="K4015" s="179" t="inlineStr">
        <is>
          <t>A IDEAL</t>
        </is>
      </c>
    </row>
    <row r="4016" hidden="1" s="180">
      <c r="A4016" s="17" t="n">
        <v>45804</v>
      </c>
      <c r="B4016" s="179" t="inlineStr">
        <is>
          <t>DESPESA VIAGEM REF. SEMANA 26/05 A 30/05-REFEIÇÕES COLABORADORES (33,80%);</t>
        </is>
      </c>
      <c r="C4016" s="8" t="n"/>
      <c r="D4016" s="8" t="n">
        <v>719.9400000000001</v>
      </c>
      <c r="E4016" s="8" t="n">
        <v>90920.60000000001</v>
      </c>
      <c r="F4016" s="213" t="inlineStr">
        <is>
          <t>REFEIÇÕES COLABORADORES</t>
        </is>
      </c>
      <c r="G4016" s="172">
        <f>YEAR(A4016)</f>
        <v/>
      </c>
      <c r="H4016" s="214">
        <f>MONTH(A4016)</f>
        <v/>
      </c>
      <c r="I4016" s="179">
        <f>INDEX(mês[],Consolidado!H4016,2)</f>
        <v/>
      </c>
      <c r="J4016" s="179" t="inlineStr">
        <is>
          <t>ITAU</t>
        </is>
      </c>
      <c r="K4016" s="179" t="inlineStr">
        <is>
          <t>A IDEAL</t>
        </is>
      </c>
    </row>
    <row r="4017" hidden="1" s="180">
      <c r="A4017" s="17" t="n">
        <v>45804</v>
      </c>
      <c r="B4017" s="179" t="inlineStr">
        <is>
          <t>DESPESA VIAGEM REF. SEMANA 26/05 A 30/05-PASSAGENS COLABORADORES (66,20%);</t>
        </is>
      </c>
      <c r="C4017" s="8" t="n"/>
      <c r="D4017" s="8" t="n">
        <v>1410.06</v>
      </c>
      <c r="E4017" s="8" t="n">
        <v>89510.54000000001</v>
      </c>
      <c r="F4017" s="213" t="inlineStr">
        <is>
          <t>PASSAGENS COLABORADORES</t>
        </is>
      </c>
      <c r="G4017" s="172">
        <f>YEAR(A4017)</f>
        <v/>
      </c>
      <c r="H4017" s="214">
        <f>MONTH(A4017)</f>
        <v/>
      </c>
      <c r="I4017" s="179">
        <f>INDEX(mês[],Consolidado!H4017,2)</f>
        <v/>
      </c>
      <c r="J4017" s="179" t="inlineStr">
        <is>
          <t>ITAU</t>
        </is>
      </c>
      <c r="K4017" s="179" t="inlineStr">
        <is>
          <t>A IDEAL</t>
        </is>
      </c>
    </row>
    <row r="4018" hidden="1" s="180">
      <c r="A4018" s="17" t="n">
        <v>45805</v>
      </c>
      <c r="B4018" s="179" t="inlineStr">
        <is>
          <t>LOCAÇÃO CONTAINERS-LOCAÇÃO CONTAINER  (100,00%);</t>
        </is>
      </c>
      <c r="C4018" s="8" t="n"/>
      <c r="D4018" s="8" t="n">
        <v>2750</v>
      </c>
      <c r="E4018" s="8" t="n">
        <v>86760.54000000001</v>
      </c>
      <c r="F4018" s="213" t="inlineStr">
        <is>
          <t xml:space="preserve">LOCAÇÃO CONTAINER </t>
        </is>
      </c>
      <c r="G4018" s="172">
        <f>YEAR(A4018)</f>
        <v/>
      </c>
      <c r="H4018" s="214">
        <f>MONTH(A4018)</f>
        <v/>
      </c>
      <c r="I4018" s="179">
        <f>INDEX(mês[],Consolidado!H4018,2)</f>
        <v/>
      </c>
      <c r="J4018" s="179" t="inlineStr">
        <is>
          <t>ITAU</t>
        </is>
      </c>
      <c r="K4018" s="179" t="inlineStr">
        <is>
          <t>A IDEAL</t>
        </is>
      </c>
    </row>
    <row r="4019" hidden="1" s="180">
      <c r="A4019" s="17" t="n">
        <v>45805</v>
      </c>
      <c r="B4019" s="179" t="inlineStr">
        <is>
          <t>UNIFORMES-UNIFORMES (100,00%);</t>
        </is>
      </c>
      <c r="C4019" s="8" t="n"/>
      <c r="D4019" s="8" t="n">
        <v>3753.33</v>
      </c>
      <c r="E4019" s="8" t="n">
        <v>83007.21000000001</v>
      </c>
      <c r="F4019" s="213" t="inlineStr">
        <is>
          <t>UNIFORMES</t>
        </is>
      </c>
      <c r="G4019" s="172">
        <f>YEAR(A4019)</f>
        <v/>
      </c>
      <c r="H4019" s="214">
        <f>MONTH(A4019)</f>
        <v/>
      </c>
      <c r="I4019" s="179">
        <f>INDEX(mês[],Consolidado!H4019,2)</f>
        <v/>
      </c>
      <c r="J4019" s="179" t="inlineStr">
        <is>
          <t>ITAU</t>
        </is>
      </c>
      <c r="K4019" s="179" t="inlineStr">
        <is>
          <t>A IDEAL</t>
        </is>
      </c>
    </row>
    <row r="4020" hidden="1" s="180">
      <c r="A4020" s="17" t="n">
        <v>45805</v>
      </c>
      <c r="B4020" s="179" t="inlineStr">
        <is>
          <t>EPIS-EPIS (100,00%);</t>
        </is>
      </c>
      <c r="C4020" s="8" t="n"/>
      <c r="D4020" s="8" t="n">
        <v>4372.07</v>
      </c>
      <c r="E4020" s="8" t="n">
        <v>78635.14000000001</v>
      </c>
      <c r="F4020" s="213" t="inlineStr">
        <is>
          <t>EPIS</t>
        </is>
      </c>
      <c r="G4020" s="172">
        <f>YEAR(A4020)</f>
        <v/>
      </c>
      <c r="H4020" s="214">
        <f>MONTH(A4020)</f>
        <v/>
      </c>
      <c r="I4020" s="179">
        <f>INDEX(mês[],Consolidado!H4020,2)</f>
        <v/>
      </c>
      <c r="J4020" s="179" t="inlineStr">
        <is>
          <t>ITAU</t>
        </is>
      </c>
      <c r="K4020" s="179" t="inlineStr">
        <is>
          <t>A IDEAL</t>
        </is>
      </c>
    </row>
    <row r="4021" hidden="1" s="180">
      <c r="A4021" s="17" t="n">
        <v>45805</v>
      </c>
      <c r="B4021" s="179" t="inlineStr">
        <is>
          <t>MATERIAIS DE CONSUMO EM OBRA-MATERIAIS DE CONSUMO EM OBRAS  (100,00%);</t>
        </is>
      </c>
      <c r="C4021" s="8" t="n"/>
      <c r="D4021" s="8" t="n">
        <v>613</v>
      </c>
      <c r="E4021" s="8" t="n">
        <v>78022.14000000001</v>
      </c>
      <c r="F4021" s="213" t="inlineStr">
        <is>
          <t xml:space="preserve">MATERIAIS DE CONSUMO EM OBRAS </t>
        </is>
      </c>
      <c r="G4021" s="172">
        <f>YEAR(A4021)</f>
        <v/>
      </c>
      <c r="H4021" s="214">
        <f>MONTH(A4021)</f>
        <v/>
      </c>
      <c r="I4021" s="179">
        <f>INDEX(mês[],Consolidado!H4021,2)</f>
        <v/>
      </c>
      <c r="J4021" s="179" t="inlineStr">
        <is>
          <t>ITAU</t>
        </is>
      </c>
      <c r="K4021" s="179" t="inlineStr">
        <is>
          <t>A IDEAL</t>
        </is>
      </c>
    </row>
    <row r="4022" hidden="1" s="180">
      <c r="A4022" s="17" t="n">
        <v>45805</v>
      </c>
      <c r="B4022" s="179" t="inlineStr">
        <is>
          <t>EPIS-EPIS (100,00%);</t>
        </is>
      </c>
      <c r="C4022" s="8" t="n"/>
      <c r="D4022" s="8" t="n">
        <v>1033.2</v>
      </c>
      <c r="E4022" s="8" t="n">
        <v>76988.94000000002</v>
      </c>
      <c r="F4022" s="213" t="inlineStr">
        <is>
          <t>EPIS</t>
        </is>
      </c>
      <c r="G4022" s="172">
        <f>YEAR(A4022)</f>
        <v/>
      </c>
      <c r="H4022" s="214">
        <f>MONTH(A4022)</f>
        <v/>
      </c>
      <c r="I4022" s="179">
        <f>INDEX(mês[],Consolidado!H4022,2)</f>
        <v/>
      </c>
      <c r="J4022" s="179" t="inlineStr">
        <is>
          <t>ITAU</t>
        </is>
      </c>
      <c r="K4022" s="179" t="inlineStr">
        <is>
          <t>A IDEAL</t>
        </is>
      </c>
    </row>
    <row r="4023" hidden="1" s="180">
      <c r="A4023" s="17" t="n">
        <v>45805</v>
      </c>
      <c r="B4023" s="179" t="inlineStr">
        <is>
          <t>EPIS-EPIS (100,00%);</t>
        </is>
      </c>
      <c r="C4023" s="8" t="n"/>
      <c r="D4023" s="8" t="n">
        <v>1396.72</v>
      </c>
      <c r="E4023" s="8" t="n">
        <v>75592.22000000002</v>
      </c>
      <c r="F4023" s="213" t="inlineStr">
        <is>
          <t>EPIS</t>
        </is>
      </c>
      <c r="G4023" s="172">
        <f>YEAR(A4023)</f>
        <v/>
      </c>
      <c r="H4023" s="214">
        <f>MONTH(A4023)</f>
        <v/>
      </c>
      <c r="I4023" s="179">
        <f>INDEX(mês[],Consolidado!H4023,2)</f>
        <v/>
      </c>
      <c r="J4023" s="179" t="inlineStr">
        <is>
          <t>ITAU</t>
        </is>
      </c>
      <c r="K4023" s="179" t="inlineStr">
        <is>
          <t>A IDEAL</t>
        </is>
      </c>
    </row>
    <row r="4024" hidden="1" s="180">
      <c r="A4024" s="17" t="n">
        <v>45805</v>
      </c>
      <c r="B4024" s="179" t="inlineStr">
        <is>
          <t>TINTAS E SOLVENTES-TINTAS E SOLVENTES (100,00%);</t>
        </is>
      </c>
      <c r="C4024" s="8" t="n"/>
      <c r="D4024" s="8" t="n">
        <v>894.6</v>
      </c>
      <c r="E4024" s="8" t="n">
        <v>74697.62000000001</v>
      </c>
      <c r="F4024" s="213" t="inlineStr">
        <is>
          <t>TINTAS E SOLVENTES</t>
        </is>
      </c>
      <c r="G4024" s="172">
        <f>YEAR(A4024)</f>
        <v/>
      </c>
      <c r="H4024" s="214">
        <f>MONTH(A4024)</f>
        <v/>
      </c>
      <c r="I4024" s="179">
        <f>INDEX(mês[],Consolidado!H4024,2)</f>
        <v/>
      </c>
      <c r="J4024" s="179" t="inlineStr">
        <is>
          <t>ITAU</t>
        </is>
      </c>
      <c r="K4024" s="179" t="inlineStr">
        <is>
          <t>A IDEAL</t>
        </is>
      </c>
    </row>
    <row r="4025" hidden="1" s="180">
      <c r="A4025" s="17" t="n">
        <v>45805</v>
      </c>
      <c r="B4025" s="179" t="inlineStr">
        <is>
          <t>EPIS-EPIS (100,00%);</t>
        </is>
      </c>
      <c r="C4025" s="8" t="n"/>
      <c r="D4025" s="8" t="n">
        <v>921.13</v>
      </c>
      <c r="E4025" s="8" t="n">
        <v>73776.49000000001</v>
      </c>
      <c r="F4025" s="213" t="inlineStr">
        <is>
          <t>EPIS</t>
        </is>
      </c>
      <c r="G4025" s="172">
        <f>YEAR(A4025)</f>
        <v/>
      </c>
      <c r="H4025" s="214">
        <f>MONTH(A4025)</f>
        <v/>
      </c>
      <c r="I4025" s="179">
        <f>INDEX(mês[],Consolidado!H4025,2)</f>
        <v/>
      </c>
      <c r="J4025" s="179" t="inlineStr">
        <is>
          <t>ITAU</t>
        </is>
      </c>
      <c r="K4025" s="179" t="inlineStr">
        <is>
          <t>A IDEAL</t>
        </is>
      </c>
    </row>
    <row r="4026" hidden="1" s="180">
      <c r="A4026" s="17" t="n">
        <v>45805</v>
      </c>
      <c r="B4026" s="179" t="inlineStr">
        <is>
          <t>MATERIAL DE CONSUMO EM OBRA-MATERIAIS DE CONSUMO EM OBRAS  (100,00%);</t>
        </is>
      </c>
      <c r="C4026" s="8" t="n"/>
      <c r="D4026" s="8" t="n">
        <v>1300</v>
      </c>
      <c r="E4026" s="8" t="n">
        <v>72476.49000000001</v>
      </c>
      <c r="F4026" s="213" t="inlineStr">
        <is>
          <t xml:space="preserve">MATERIAIS DE CONSUMO EM OBRAS </t>
        </is>
      </c>
      <c r="G4026" s="172">
        <f>YEAR(A4026)</f>
        <v/>
      </c>
      <c r="H4026" s="214">
        <f>MONTH(A4026)</f>
        <v/>
      </c>
      <c r="I4026" s="179">
        <f>INDEX(mês[],Consolidado!H4026,2)</f>
        <v/>
      </c>
      <c r="J4026" s="179" t="inlineStr">
        <is>
          <t>ITAU</t>
        </is>
      </c>
      <c r="K4026" s="179" t="inlineStr">
        <is>
          <t>A IDEAL</t>
        </is>
      </c>
    </row>
    <row r="4027" hidden="1" s="180">
      <c r="A4027" s="17" t="n">
        <v>45805</v>
      </c>
      <c r="B4027" s="179" t="inlineStr">
        <is>
          <t>FEIRA EVENTO PUC-SERVIÇO BRINDES E ACESSORIOS (100,00%);</t>
        </is>
      </c>
      <c r="C4027" s="8" t="n"/>
      <c r="D4027" s="8" t="n">
        <v>2697.34</v>
      </c>
      <c r="E4027" s="8" t="n">
        <v>69779.15000000001</v>
      </c>
      <c r="F4027" s="213" t="inlineStr">
        <is>
          <t>SERVIÇO BRINDES E ACESSORIOS</t>
        </is>
      </c>
      <c r="G4027" s="172">
        <f>YEAR(A4027)</f>
        <v/>
      </c>
      <c r="H4027" s="214">
        <f>MONTH(A4027)</f>
        <v/>
      </c>
      <c r="I4027" s="179">
        <f>INDEX(mês[],Consolidado!H4027,2)</f>
        <v/>
      </c>
      <c r="J4027" s="179" t="inlineStr">
        <is>
          <t>ITAU</t>
        </is>
      </c>
      <c r="K4027" s="179" t="inlineStr">
        <is>
          <t>A IDEAL</t>
        </is>
      </c>
    </row>
    <row r="4028" hidden="1" s="180">
      <c r="A4028" s="17" t="n">
        <v>45805</v>
      </c>
      <c r="B4028" s="179" t="inlineStr">
        <is>
          <t>MATERIAIS DE CONSUMO-MATERIAIS DE CONSUMO EM OBRAS  (100,00%);</t>
        </is>
      </c>
      <c r="C4028" s="8" t="n"/>
      <c r="D4028" s="8" t="n">
        <v>512.4</v>
      </c>
      <c r="E4028" s="8" t="n">
        <v>69266.75000000001</v>
      </c>
      <c r="F4028" s="213" t="inlineStr">
        <is>
          <t xml:space="preserve">MATERIAIS DE CONSUMO EM OBRAS </t>
        </is>
      </c>
      <c r="G4028" s="172">
        <f>YEAR(A4028)</f>
        <v/>
      </c>
      <c r="H4028" s="214">
        <f>MONTH(A4028)</f>
        <v/>
      </c>
      <c r="I4028" s="179">
        <f>INDEX(mês[],Consolidado!H4028,2)</f>
        <v/>
      </c>
      <c r="J4028" s="179" t="inlineStr">
        <is>
          <t>ITAU</t>
        </is>
      </c>
      <c r="K4028" s="179" t="inlineStr">
        <is>
          <t>A IDEAL</t>
        </is>
      </c>
    </row>
    <row r="4029" hidden="1" s="180">
      <c r="A4029" s="17" t="n">
        <v>45805</v>
      </c>
      <c r="B4029" s="179" t="inlineStr">
        <is>
          <t>TREINAMENTO NR33/ NR34 E NR35-CURSOS / TREINAMENTOS  (100,00%);</t>
        </is>
      </c>
      <c r="C4029" s="8" t="n"/>
      <c r="D4029" s="8" t="n">
        <v>300</v>
      </c>
      <c r="E4029" s="8" t="n">
        <v>68966.75000000001</v>
      </c>
      <c r="F4029" s="213" t="inlineStr">
        <is>
          <t xml:space="preserve">CURSOS / TREINAMENTOS </t>
        </is>
      </c>
      <c r="G4029" s="172">
        <f>YEAR(A4029)</f>
        <v/>
      </c>
      <c r="H4029" s="214">
        <f>MONTH(A4029)</f>
        <v/>
      </c>
      <c r="I4029" s="179">
        <f>INDEX(mês[],Consolidado!H4029,2)</f>
        <v/>
      </c>
      <c r="J4029" s="179" t="inlineStr">
        <is>
          <t>ITAU</t>
        </is>
      </c>
      <c r="K4029" s="179" t="inlineStr">
        <is>
          <t>A IDEAL</t>
        </is>
      </c>
    </row>
    <row r="4030" hidden="1" s="180">
      <c r="A4030" s="17" t="n">
        <v>45805</v>
      </c>
      <c r="B4030" s="179" t="inlineStr">
        <is>
          <t>TREINAMENTO NR12-CURSOS / TREINAMENTOS  (100,00%);</t>
        </is>
      </c>
      <c r="C4030" s="8" t="n"/>
      <c r="D4030" s="8" t="n">
        <v>319.9</v>
      </c>
      <c r="E4030" s="8" t="n">
        <v>68646.85000000002</v>
      </c>
      <c r="F4030" s="213" t="inlineStr">
        <is>
          <t xml:space="preserve">CURSOS / TREINAMENTOS </t>
        </is>
      </c>
      <c r="G4030" s="172">
        <f>YEAR(A4030)</f>
        <v/>
      </c>
      <c r="H4030" s="214">
        <f>MONTH(A4030)</f>
        <v/>
      </c>
      <c r="I4030" s="179">
        <f>INDEX(mês[],Consolidado!H4030,2)</f>
        <v/>
      </c>
      <c r="J4030" s="179" t="inlineStr">
        <is>
          <t>ITAU</t>
        </is>
      </c>
      <c r="K4030" s="179" t="inlineStr">
        <is>
          <t>A IDEAL</t>
        </is>
      </c>
    </row>
    <row r="4031" hidden="1" s="180">
      <c r="A4031" s="17" t="n">
        <v>45805</v>
      </c>
      <c r="B4031" s="179" t="inlineStr">
        <is>
          <t>EPIS-EPIS (100,00%);</t>
        </is>
      </c>
      <c r="C4031" s="8" t="n"/>
      <c r="D4031" s="8" t="n">
        <v>1137.5</v>
      </c>
      <c r="E4031" s="8" t="n">
        <v>67509.35000000002</v>
      </c>
      <c r="F4031" s="213" t="inlineStr">
        <is>
          <t>EPIS</t>
        </is>
      </c>
      <c r="G4031" s="172">
        <f>YEAR(A4031)</f>
        <v/>
      </c>
      <c r="H4031" s="214">
        <f>MONTH(A4031)</f>
        <v/>
      </c>
      <c r="I4031" s="179">
        <f>INDEX(mês[],Consolidado!H4031,2)</f>
        <v/>
      </c>
      <c r="J4031" s="179" t="inlineStr">
        <is>
          <t>ITAU</t>
        </is>
      </c>
      <c r="K4031" s="179" t="inlineStr">
        <is>
          <t>A IDEAL</t>
        </is>
      </c>
    </row>
    <row r="4032" hidden="1" s="180">
      <c r="A4032" s="17" t="n">
        <v>45805</v>
      </c>
      <c r="B4032" s="179" t="inlineStr">
        <is>
          <t>MANUTENÇÃO DE 08 ESMILHADEIRAS-MANUTENÇÃO/PEÇAS MAQUINAS E EQUIPAMENTOS (100,00%);</t>
        </is>
      </c>
      <c r="C4032" s="8" t="n"/>
      <c r="D4032" s="8" t="n">
        <v>456</v>
      </c>
      <c r="E4032" s="8" t="n">
        <v>67053.35000000002</v>
      </c>
      <c r="F4032" s="213" t="inlineStr">
        <is>
          <t>MANUTENÇÃO/PEÇAS MAQUINAS E EQUIPAMENTOS</t>
        </is>
      </c>
      <c r="G4032" s="172">
        <f>YEAR(A4032)</f>
        <v/>
      </c>
      <c r="H4032" s="214">
        <f>MONTH(A4032)</f>
        <v/>
      </c>
      <c r="I4032" s="179">
        <f>INDEX(mês[],Consolidado!H4032,2)</f>
        <v/>
      </c>
      <c r="J4032" s="179" t="inlineStr">
        <is>
          <t>ITAU</t>
        </is>
      </c>
      <c r="K4032" s="179" t="inlineStr">
        <is>
          <t>A IDEAL</t>
        </is>
      </c>
    </row>
    <row r="4033" hidden="1" s="180">
      <c r="A4033" s="17" t="n">
        <v>45805</v>
      </c>
      <c r="B4033" s="179" t="inlineStr">
        <is>
          <t>REGRAS PELA VIDA 5.13 / NR26-CURSOS / TREINAMENTOS  (100,00%);</t>
        </is>
      </c>
      <c r="C4033" s="8" t="n"/>
      <c r="D4033" s="8" t="n">
        <v>599.8</v>
      </c>
      <c r="E4033" s="8" t="n">
        <v>66453.55000000002</v>
      </c>
      <c r="F4033" s="213" t="inlineStr">
        <is>
          <t xml:space="preserve">CURSOS / TREINAMENTOS </t>
        </is>
      </c>
      <c r="G4033" s="172">
        <f>YEAR(A4033)</f>
        <v/>
      </c>
      <c r="H4033" s="214">
        <f>MONTH(A4033)</f>
        <v/>
      </c>
      <c r="I4033" s="179">
        <f>INDEX(mês[],Consolidado!H4033,2)</f>
        <v/>
      </c>
      <c r="J4033" s="179" t="inlineStr">
        <is>
          <t>ITAU</t>
        </is>
      </c>
      <c r="K4033" s="179" t="inlineStr">
        <is>
          <t>A IDEAL</t>
        </is>
      </c>
    </row>
    <row r="4034" hidden="1" s="180">
      <c r="A4034" s="17" t="n">
        <v>45805</v>
      </c>
      <c r="B4034" s="179" t="inlineStr">
        <is>
          <t>TREINAMENTO REGRAS PELA VIDA 5.10 / NR12 / NR26-CURSOS / TREINAMENTOS  (100,00%);</t>
        </is>
      </c>
      <c r="C4034" s="8" t="n"/>
      <c r="D4034" s="8" t="n">
        <v>584.65</v>
      </c>
      <c r="E4034" s="8" t="n">
        <v>65868.90000000002</v>
      </c>
      <c r="F4034" s="213" t="inlineStr">
        <is>
          <t xml:space="preserve">CURSOS / TREINAMENTOS </t>
        </is>
      </c>
      <c r="G4034" s="172">
        <f>YEAR(A4034)</f>
        <v/>
      </c>
      <c r="H4034" s="214">
        <f>MONTH(A4034)</f>
        <v/>
      </c>
      <c r="I4034" s="179">
        <f>INDEX(mês[],Consolidado!H4034,2)</f>
        <v/>
      </c>
      <c r="J4034" s="179" t="inlineStr">
        <is>
          <t>ITAU</t>
        </is>
      </c>
      <c r="K4034" s="179" t="inlineStr">
        <is>
          <t>A IDEAL</t>
        </is>
      </c>
    </row>
    <row r="4035" hidden="1" s="180">
      <c r="A4035" s="17" t="n">
        <v>45805</v>
      </c>
      <c r="B4035" s="179" t="inlineStr">
        <is>
          <t>MATERIAL DE CONSUMO-MATERIAIS DE CONSUMO EM OBRAS  (100,00%);</t>
        </is>
      </c>
      <c r="C4035" s="8" t="n"/>
      <c r="D4035" s="8" t="n">
        <v>290</v>
      </c>
      <c r="E4035" s="8" t="n">
        <v>65578.90000000002</v>
      </c>
      <c r="F4035" s="213" t="inlineStr">
        <is>
          <t xml:space="preserve">MATERIAIS DE CONSUMO EM OBRAS </t>
        </is>
      </c>
      <c r="G4035" s="172">
        <f>YEAR(A4035)</f>
        <v/>
      </c>
      <c r="H4035" s="214">
        <f>MONTH(A4035)</f>
        <v/>
      </c>
      <c r="I4035" s="179">
        <f>INDEX(mês[],Consolidado!H4035,2)</f>
        <v/>
      </c>
      <c r="J4035" s="179" t="inlineStr">
        <is>
          <t>ITAU</t>
        </is>
      </c>
      <c r="K4035" s="179" t="inlineStr">
        <is>
          <t>A IDEAL</t>
        </is>
      </c>
    </row>
    <row r="4036" hidden="1" s="180">
      <c r="A4036" s="17" t="n">
        <v>45805</v>
      </c>
      <c r="B4036" s="179" t="inlineStr">
        <is>
          <t>PLANO SAÚDE REF. MÊS 05/25-PLANO DE SAUDE  (100,00%);</t>
        </is>
      </c>
      <c r="C4036" s="8" t="n"/>
      <c r="D4036" s="8" t="n">
        <v>8365.389999999999</v>
      </c>
      <c r="E4036" s="8" t="n">
        <v>57213.51000000002</v>
      </c>
      <c r="F4036" s="213" t="inlineStr">
        <is>
          <t xml:space="preserve">PLANO DE SAUDE </t>
        </is>
      </c>
      <c r="G4036" s="172">
        <f>YEAR(A4036)</f>
        <v/>
      </c>
      <c r="H4036" s="214">
        <f>MONTH(A4036)</f>
        <v/>
      </c>
      <c r="I4036" s="179">
        <f>INDEX(mês[],Consolidado!H4036,2)</f>
        <v/>
      </c>
      <c r="J4036" s="179" t="inlineStr">
        <is>
          <t>ITAU</t>
        </is>
      </c>
      <c r="K4036" s="179" t="inlineStr">
        <is>
          <t>A IDEAL</t>
        </is>
      </c>
    </row>
    <row r="4037" hidden="1" s="180">
      <c r="A4037" s="17" t="n">
        <v>45805</v>
      </c>
      <c r="B4037" s="179" t="inlineStr">
        <is>
          <t>LOCAÇÃO RÁDIO PERÍODO 15/03 A 14/04-LOCAÇAO RADIOS DE COMUNICAÇÃO (100,00%);</t>
        </is>
      </c>
      <c r="C4037" s="8" t="n"/>
      <c r="D4037" s="8" t="n">
        <v>900</v>
      </c>
      <c r="E4037" s="8" t="n">
        <v>56313.51000000002</v>
      </c>
      <c r="F4037" s="213" t="inlineStr">
        <is>
          <t>LOCAÇAO RADIOS DE COMUNICAÇÃO</t>
        </is>
      </c>
      <c r="G4037" s="172">
        <f>YEAR(A4037)</f>
        <v/>
      </c>
      <c r="H4037" s="214">
        <f>MONTH(A4037)</f>
        <v/>
      </c>
      <c r="I4037" s="179">
        <f>INDEX(mês[],Consolidado!H4037,2)</f>
        <v/>
      </c>
      <c r="J4037" s="179" t="inlineStr">
        <is>
          <t>ITAU</t>
        </is>
      </c>
      <c r="K4037" s="179" t="inlineStr">
        <is>
          <t>A IDEAL</t>
        </is>
      </c>
    </row>
    <row r="4038" hidden="1" s="180">
      <c r="A4038" s="17" t="n">
        <v>45805</v>
      </c>
      <c r="B4038" s="179" t="inlineStr">
        <is>
          <t>MATERIAIS DE LIMPEZA-MATERIAIS DE LIMPEZA / HIGIENE  (100,00%);</t>
        </is>
      </c>
      <c r="C4038" s="8" t="n"/>
      <c r="D4038" s="8" t="n">
        <v>418.78</v>
      </c>
      <c r="E4038" s="8" t="n">
        <v>55894.73000000003</v>
      </c>
      <c r="F4038" s="213" t="inlineStr">
        <is>
          <t xml:space="preserve">MATERIAIS DE LIMPEZA / HIGIENE </t>
        </is>
      </c>
      <c r="G4038" s="172">
        <f>YEAR(A4038)</f>
        <v/>
      </c>
      <c r="H4038" s="214">
        <f>MONTH(A4038)</f>
        <v/>
      </c>
      <c r="I4038" s="179">
        <f>INDEX(mês[],Consolidado!H4038,2)</f>
        <v/>
      </c>
      <c r="J4038" s="179" t="inlineStr">
        <is>
          <t>ITAU</t>
        </is>
      </c>
      <c r="K4038" s="179" t="inlineStr">
        <is>
          <t>A IDEAL</t>
        </is>
      </c>
    </row>
    <row r="4039" hidden="1" s="180">
      <c r="A4039" s="17" t="n">
        <v>45805</v>
      </c>
      <c r="B4039" s="179" t="inlineStr">
        <is>
          <t>MATERIAIS DE LIMPEZA-MATERIAIS DE LIMPEZA / HIGIENE  (100,00%);</t>
        </is>
      </c>
      <c r="C4039" s="8" t="n"/>
      <c r="D4039" s="8" t="n">
        <v>132.9</v>
      </c>
      <c r="E4039" s="8" t="n">
        <v>55761.83000000002</v>
      </c>
      <c r="F4039" s="213" t="inlineStr">
        <is>
          <t xml:space="preserve">MATERIAIS DE LIMPEZA / HIGIENE </t>
        </is>
      </c>
      <c r="G4039" s="172">
        <f>YEAR(A4039)</f>
        <v/>
      </c>
      <c r="H4039" s="214">
        <f>MONTH(A4039)</f>
        <v/>
      </c>
      <c r="I4039" s="179">
        <f>INDEX(mês[],Consolidado!H4039,2)</f>
        <v/>
      </c>
      <c r="J4039" s="179" t="inlineStr">
        <is>
          <t>ITAU</t>
        </is>
      </c>
      <c r="K4039" s="179" t="inlineStr">
        <is>
          <t>A IDEAL</t>
        </is>
      </c>
    </row>
    <row r="4040" hidden="1" s="180">
      <c r="A4040" s="17" t="n">
        <v>45805</v>
      </c>
      <c r="B4040" s="179" t="inlineStr">
        <is>
          <t>MATERIAIS DE LIMPEZA-MATERIAIS DE LIMPEZA / HIGIENE  (100,00%);</t>
        </is>
      </c>
      <c r="C4040" s="8" t="n"/>
      <c r="D4040" s="8" t="n">
        <v>322.35</v>
      </c>
      <c r="E4040" s="8" t="n">
        <v>55439.48000000003</v>
      </c>
      <c r="F4040" s="213" t="inlineStr">
        <is>
          <t xml:space="preserve">MATERIAIS DE LIMPEZA / HIGIENE </t>
        </is>
      </c>
      <c r="G4040" s="172">
        <f>YEAR(A4040)</f>
        <v/>
      </c>
      <c r="H4040" s="214">
        <f>MONTH(A4040)</f>
        <v/>
      </c>
      <c r="I4040" s="179">
        <f>INDEX(mês[],Consolidado!H4040,2)</f>
        <v/>
      </c>
      <c r="J4040" s="179" t="inlineStr">
        <is>
          <t>ITAU</t>
        </is>
      </c>
      <c r="K4040" s="179" t="inlineStr">
        <is>
          <t>A IDEAL</t>
        </is>
      </c>
    </row>
    <row r="4041" hidden="1" s="180">
      <c r="A4041" s="17" t="n">
        <v>45805</v>
      </c>
      <c r="B4041" s="179" t="inlineStr">
        <is>
          <t>CLARO TELEFONIA REF. 04/2025-INTERNET / TELEFONE ADM  (100,00%);</t>
        </is>
      </c>
      <c r="C4041" s="8" t="n"/>
      <c r="D4041" s="8" t="n">
        <v>323.02</v>
      </c>
      <c r="E4041" s="8" t="n">
        <v>55116.46000000003</v>
      </c>
      <c r="F4041" s="213" t="inlineStr">
        <is>
          <t xml:space="preserve">INTERNET / TELEFONE ADM </t>
        </is>
      </c>
      <c r="G4041" s="172">
        <f>YEAR(A4041)</f>
        <v/>
      </c>
      <c r="H4041" s="214">
        <f>MONTH(A4041)</f>
        <v/>
      </c>
      <c r="I4041" s="179">
        <f>INDEX(mês[],Consolidado!H4041,2)</f>
        <v/>
      </c>
      <c r="J4041" s="179" t="inlineStr">
        <is>
          <t>ITAU</t>
        </is>
      </c>
      <c r="K4041" s="179" t="inlineStr">
        <is>
          <t>A IDEAL</t>
        </is>
      </c>
    </row>
    <row r="4042" hidden="1" s="180">
      <c r="A4042" s="17" t="n">
        <v>45805</v>
      </c>
      <c r="B4042" s="179" t="inlineStr">
        <is>
          <t>SERVIÇO MOBILIZAÇÃO E LOCAÇÃO CONTAINER REF. 06/05 A 06/06-FRETE MATERIAIS E EQUIPAMENTOS (89,19%)</t>
        </is>
      </c>
      <c r="C4042" s="8" t="n"/>
      <c r="D4042" s="8" t="n">
        <v>4982.72</v>
      </c>
      <c r="E4042" s="8" t="n">
        <v>50133.74000000003</v>
      </c>
      <c r="F4042" s="213" t="inlineStr">
        <is>
          <t>FRETE MATERIAIS E EQUIPAMENTOS</t>
        </is>
      </c>
      <c r="G4042" s="172">
        <f>YEAR(A4042)</f>
        <v/>
      </c>
      <c r="H4042" s="214">
        <f>MONTH(A4042)</f>
        <v/>
      </c>
      <c r="I4042" s="179">
        <f>INDEX(mês[],Consolidado!H4042,2)</f>
        <v/>
      </c>
      <c r="J4042" s="179" t="inlineStr">
        <is>
          <t>ITAU</t>
        </is>
      </c>
      <c r="K4042" s="179" t="inlineStr">
        <is>
          <t>A IDEAL</t>
        </is>
      </c>
    </row>
    <row r="4043" hidden="1" s="180">
      <c r="A4043" s="17" t="n">
        <v>45805</v>
      </c>
      <c r="B4043" s="179" t="inlineStr">
        <is>
          <t>SERVIÇO MOBILIZAÇÃO E LOCAÇÃO CONTAINER REF. 06/05 A 06/06-LOCAÇÃO CONTAINER  (10,81%);</t>
        </is>
      </c>
      <c r="C4043" s="8" t="n"/>
      <c r="D4043" s="8" t="n">
        <v>603.92</v>
      </c>
      <c r="E4043" s="8" t="n">
        <v>49529.82000000003</v>
      </c>
      <c r="F4043" s="213" t="inlineStr">
        <is>
          <t xml:space="preserve">LOCAÇÃO CONTAINER </t>
        </is>
      </c>
      <c r="G4043" s="172">
        <f>YEAR(A4043)</f>
        <v/>
      </c>
      <c r="H4043" s="214">
        <f>MONTH(A4043)</f>
        <v/>
      </c>
      <c r="I4043" s="179">
        <f>INDEX(mês[],Consolidado!H4043,2)</f>
        <v/>
      </c>
      <c r="J4043" s="179" t="inlineStr">
        <is>
          <t>ITAU</t>
        </is>
      </c>
      <c r="K4043" s="179" t="inlineStr">
        <is>
          <t>A IDEAL</t>
        </is>
      </c>
    </row>
    <row r="4044" hidden="1" s="180">
      <c r="A4044" s="17" t="n">
        <v>45805</v>
      </c>
      <c r="B4044" s="179" t="inlineStr">
        <is>
          <t>UNIFORMES-UNIFORMES (100,00%);</t>
        </is>
      </c>
      <c r="C4044" s="8" t="n"/>
      <c r="D4044" s="8" t="n">
        <v>1228.08</v>
      </c>
      <c r="E4044" s="8" t="n">
        <v>48301.74000000003</v>
      </c>
      <c r="F4044" s="213" t="inlineStr">
        <is>
          <t>UNIFORMES</t>
        </is>
      </c>
      <c r="G4044" s="172">
        <f>YEAR(A4044)</f>
        <v/>
      </c>
      <c r="H4044" s="214">
        <f>MONTH(A4044)</f>
        <v/>
      </c>
      <c r="I4044" s="179">
        <f>INDEX(mês[],Consolidado!H4044,2)</f>
        <v/>
      </c>
      <c r="J4044" s="179" t="inlineStr">
        <is>
          <t>ITAU</t>
        </is>
      </c>
      <c r="K4044" s="179" t="inlineStr">
        <is>
          <t>A IDEAL</t>
        </is>
      </c>
    </row>
    <row r="4045" hidden="1" s="180">
      <c r="A4045" s="17" t="n">
        <v>45805</v>
      </c>
      <c r="B4045" s="179" t="inlineStr">
        <is>
          <t>05 COLCHÕES-MOVEIS OBRAS  (100,00%);</t>
        </is>
      </c>
      <c r="C4045" s="8" t="n"/>
      <c r="D4045" s="8" t="n">
        <v>867</v>
      </c>
      <c r="E4045" s="8" t="n">
        <v>47434.74000000003</v>
      </c>
      <c r="F4045" s="213" t="inlineStr">
        <is>
          <t xml:space="preserve">MOVEIS OBRAS </t>
        </is>
      </c>
      <c r="G4045" s="172">
        <f>YEAR(A4045)</f>
        <v/>
      </c>
      <c r="H4045" s="214">
        <f>MONTH(A4045)</f>
        <v/>
      </c>
      <c r="I4045" s="179">
        <f>INDEX(mês[],Consolidado!H4045,2)</f>
        <v/>
      </c>
      <c r="J4045" s="179" t="inlineStr">
        <is>
          <t>ITAU</t>
        </is>
      </c>
      <c r="K4045" s="179" t="inlineStr">
        <is>
          <t>A IDEAL</t>
        </is>
      </c>
    </row>
    <row r="4046" hidden="1" s="180">
      <c r="A4046" s="17" t="n">
        <v>45805</v>
      </c>
      <c r="B4046" s="179" t="inlineStr">
        <is>
          <t>EXAMES - ASO-EXAMES  (100,00%);</t>
        </is>
      </c>
      <c r="C4046" s="8" t="n"/>
      <c r="D4046" s="8" t="n">
        <v>490.92</v>
      </c>
      <c r="E4046" s="8" t="n">
        <v>46943.82000000003</v>
      </c>
      <c r="F4046" s="213" t="inlineStr">
        <is>
          <t>EXAMES MÉDICOS</t>
        </is>
      </c>
      <c r="G4046" s="172">
        <f>YEAR(A4046)</f>
        <v/>
      </c>
      <c r="H4046" s="214">
        <f>MONTH(A4046)</f>
        <v/>
      </c>
      <c r="I4046" s="179">
        <f>INDEX(mês[],Consolidado!H4046,2)</f>
        <v/>
      </c>
      <c r="J4046" s="179" t="inlineStr">
        <is>
          <t>ITAU</t>
        </is>
      </c>
      <c r="K4046" s="179" t="inlineStr">
        <is>
          <t>A IDEAL</t>
        </is>
      </c>
    </row>
    <row r="4047" hidden="1" s="180">
      <c r="A4047" s="17" t="n">
        <v>45805</v>
      </c>
      <c r="B4047" s="179" t="inlineStr">
        <is>
          <t>MOBILIZAÇÃO DE UMA TESOURINHA 10 MTS-FRETE MATERIAIS E EQUIPAMENTOS (100,00%);</t>
        </is>
      </c>
      <c r="C4047" s="8" t="n"/>
      <c r="D4047" s="8" t="n">
        <v>380</v>
      </c>
      <c r="E4047" s="8" t="n">
        <v>46563.82000000003</v>
      </c>
      <c r="F4047" s="213" t="inlineStr">
        <is>
          <t>FRETE MATERIAIS E EQUIPAMENTOS</t>
        </is>
      </c>
      <c r="G4047" s="172">
        <f>YEAR(A4047)</f>
        <v/>
      </c>
      <c r="H4047" s="214">
        <f>MONTH(A4047)</f>
        <v/>
      </c>
      <c r="I4047" s="179">
        <f>INDEX(mês[],Consolidado!H4047,2)</f>
        <v/>
      </c>
      <c r="J4047" s="179" t="inlineStr">
        <is>
          <t>ITAU</t>
        </is>
      </c>
      <c r="K4047" s="179" t="inlineStr">
        <is>
          <t>A IDEAL</t>
        </is>
      </c>
    </row>
    <row r="4048" hidden="1" s="180">
      <c r="A4048" s="17" t="n">
        <v>45805</v>
      </c>
      <c r="B4048" s="179" t="inlineStr">
        <is>
          <t>CANTINA L E - PIX 52.891.012/0001-57-REFEIÇÕES COLABORADORES (100,00%);</t>
        </is>
      </c>
      <c r="C4048" s="8" t="n"/>
      <c r="D4048" s="8" t="n">
        <v>850</v>
      </c>
      <c r="E4048" s="8" t="n">
        <v>45713.82000000003</v>
      </c>
      <c r="F4048" s="213" t="inlineStr">
        <is>
          <t>REFEIÇÕES COLABORADORES</t>
        </is>
      </c>
      <c r="G4048" s="172">
        <f>YEAR(A4048)</f>
        <v/>
      </c>
      <c r="H4048" s="214">
        <f>MONTH(A4048)</f>
        <v/>
      </c>
      <c r="I4048" s="179">
        <f>INDEX(mês[],Consolidado!H4048,2)</f>
        <v/>
      </c>
      <c r="J4048" s="179" t="inlineStr">
        <is>
          <t>ITAU</t>
        </is>
      </c>
      <c r="K4048" s="179" t="inlineStr">
        <is>
          <t>A IDEAL</t>
        </is>
      </c>
    </row>
    <row r="4049" hidden="1" s="180">
      <c r="A4049" s="17" t="n">
        <v>45805</v>
      </c>
      <c r="B4049" s="179" t="inlineStr">
        <is>
          <t>COMBUSTÍVEL-COMBUSTIVEL VEICULOS (100,00%);</t>
        </is>
      </c>
      <c r="C4049" s="8" t="n"/>
      <c r="D4049" s="8" t="n">
        <v>812.75</v>
      </c>
      <c r="E4049" s="8" t="n">
        <v>44901.07000000003</v>
      </c>
      <c r="F4049" s="213" t="inlineStr">
        <is>
          <t>COMBUSTIVEL VEICULOS</t>
        </is>
      </c>
      <c r="G4049" s="172">
        <f>YEAR(A4049)</f>
        <v/>
      </c>
      <c r="H4049" s="214">
        <f>MONTH(A4049)</f>
        <v/>
      </c>
      <c r="I4049" s="179">
        <f>INDEX(mês[],Consolidado!H4049,2)</f>
        <v/>
      </c>
      <c r="J4049" s="179" t="inlineStr">
        <is>
          <t>ITAU</t>
        </is>
      </c>
      <c r="K4049" s="179" t="inlineStr">
        <is>
          <t>A IDEAL</t>
        </is>
      </c>
    </row>
    <row r="4050" hidden="1" s="180">
      <c r="A4050" s="17" t="n">
        <v>45805</v>
      </c>
      <c r="B4050" s="174" t="inlineStr">
        <is>
          <t>DESPESA REF. SEMANA 15/05 A 20/05-REFEIÇÕES COLABORADORES (19,85%)</t>
        </is>
      </c>
      <c r="C4050" s="8" t="n"/>
      <c r="D4050" s="8" t="n">
        <v>256.52</v>
      </c>
      <c r="E4050" s="8" t="n">
        <v>44644.55000000003</v>
      </c>
      <c r="F4050" s="213" t="inlineStr">
        <is>
          <t>REFEIÇÕES COLABORADORES</t>
        </is>
      </c>
      <c r="G4050" s="172">
        <f>YEAR(A4050)</f>
        <v/>
      </c>
      <c r="H4050" s="214">
        <f>MONTH(A4050)</f>
        <v/>
      </c>
      <c r="I4050" s="179">
        <f>INDEX(mês[],Consolidado!H4050,2)</f>
        <v/>
      </c>
      <c r="J4050" s="179" t="inlineStr">
        <is>
          <t>ITAU</t>
        </is>
      </c>
      <c r="K4050" s="179" t="inlineStr">
        <is>
          <t>A IDEAL</t>
        </is>
      </c>
    </row>
    <row r="4051" hidden="1" s="180">
      <c r="A4051" s="17" t="n">
        <v>45805</v>
      </c>
      <c r="B4051" s="174" t="inlineStr">
        <is>
          <t>DESPESA REF. SEMANA 15/05 A 20/05MATERIAIS DE LIMPEZA / HIGIENE  (5,09%);</t>
        </is>
      </c>
      <c r="C4051" s="8" t="n"/>
      <c r="D4051" s="8" t="n">
        <v>65.77</v>
      </c>
      <c r="E4051" s="8" t="n">
        <v>44578.78000000004</v>
      </c>
      <c r="F4051" s="213" t="inlineStr">
        <is>
          <t xml:space="preserve">MATERIAIS DE LIMPEZA / HIGIENE </t>
        </is>
      </c>
      <c r="G4051" s="172">
        <f>YEAR(A4051)</f>
        <v/>
      </c>
      <c r="H4051" s="214">
        <f>MONTH(A4051)</f>
        <v/>
      </c>
      <c r="I4051" s="179">
        <f>INDEX(mês[],Consolidado!H4051,2)</f>
        <v/>
      </c>
      <c r="J4051" s="179" t="inlineStr">
        <is>
          <t>ITAU</t>
        </is>
      </c>
      <c r="K4051" s="179" t="inlineStr">
        <is>
          <t>A IDEAL</t>
        </is>
      </c>
    </row>
    <row r="4052" hidden="1" s="180">
      <c r="A4052" s="17" t="n">
        <v>45805</v>
      </c>
      <c r="B4052" s="174" t="inlineStr">
        <is>
          <t>DESPESA REF. SEMANA 15/05 A 20/05EPIS (33,27%);</t>
        </is>
      </c>
      <c r="C4052" s="8" t="n"/>
      <c r="D4052" s="8" t="n">
        <v>429.95</v>
      </c>
      <c r="E4052" s="8" t="n">
        <v>44148.83000000004</v>
      </c>
      <c r="F4052" s="213" t="inlineStr">
        <is>
          <t>EPIS</t>
        </is>
      </c>
      <c r="G4052" s="172">
        <f>YEAR(A4052)</f>
        <v/>
      </c>
      <c r="H4052" s="214">
        <f>MONTH(A4052)</f>
        <v/>
      </c>
      <c r="I4052" s="179">
        <f>INDEX(mês[],Consolidado!H4052,2)</f>
        <v/>
      </c>
      <c r="J4052" s="179" t="inlineStr">
        <is>
          <t>ITAU</t>
        </is>
      </c>
      <c r="K4052" s="179" t="inlineStr">
        <is>
          <t>A IDEAL</t>
        </is>
      </c>
    </row>
    <row r="4053" hidden="1" s="180">
      <c r="A4053" s="17" t="n">
        <v>45805</v>
      </c>
      <c r="B4053" s="174" t="inlineStr">
        <is>
          <t>DESPESA REF. SEMANA 15/05 A 20/05-MANUTENÇÃO/PEÇAS MAQUINAS E EQUIPAMENTOS (21,67%);</t>
        </is>
      </c>
      <c r="C4053" s="8" t="n"/>
      <c r="D4053" s="8" t="n">
        <v>280.04</v>
      </c>
      <c r="E4053" s="8" t="n">
        <v>43868.79000000004</v>
      </c>
      <c r="F4053" s="213" t="inlineStr">
        <is>
          <t>MANUTENÇÃO/PEÇAS MAQUINAS E EQUIPAMENTOS</t>
        </is>
      </c>
      <c r="G4053" s="172">
        <f>YEAR(A4053)</f>
        <v/>
      </c>
      <c r="H4053" s="214">
        <f>MONTH(A4053)</f>
        <v/>
      </c>
      <c r="I4053" s="179">
        <f>INDEX(mês[],Consolidado!H4053,2)</f>
        <v/>
      </c>
      <c r="J4053" s="179" t="inlineStr">
        <is>
          <t>ITAU</t>
        </is>
      </c>
      <c r="K4053" s="179" t="inlineStr">
        <is>
          <t>A IDEAL</t>
        </is>
      </c>
    </row>
    <row r="4054" hidden="1" s="180">
      <c r="A4054" s="17" t="n">
        <v>45805</v>
      </c>
      <c r="B4054" s="174" t="inlineStr">
        <is>
          <t>DESPESA REF. SEMANA 15/05 A 20/05SERVIÇO MOTOBOY / UBER  (20,12%);</t>
        </is>
      </c>
      <c r="C4054" s="8" t="n"/>
      <c r="D4054" s="8" t="n">
        <v>260.03</v>
      </c>
      <c r="E4054" s="8" t="n">
        <v>43608.76000000004</v>
      </c>
      <c r="F4054" s="213" t="inlineStr">
        <is>
          <t xml:space="preserve">SERVIÇO MOTOBOY / UBER </t>
        </is>
      </c>
      <c r="G4054" s="172">
        <f>YEAR(A4054)</f>
        <v/>
      </c>
      <c r="H4054" s="214">
        <f>MONTH(A4054)</f>
        <v/>
      </c>
      <c r="I4054" s="179">
        <f>INDEX(mês[],Consolidado!H4054,2)</f>
        <v/>
      </c>
      <c r="J4054" s="179" t="inlineStr">
        <is>
          <t>ITAU</t>
        </is>
      </c>
      <c r="K4054" s="179" t="inlineStr">
        <is>
          <t>A IDEAL</t>
        </is>
      </c>
    </row>
    <row r="4055" hidden="1" s="180">
      <c r="A4055" s="17" t="n">
        <v>45805</v>
      </c>
      <c r="B4055" s="179" t="inlineStr">
        <is>
          <t>EDIVALDO PEREIRA DE ARAUJO 34 9 9907-1602-TRANSPORTE DE COLABORADORES  (100,00%);</t>
        </is>
      </c>
      <c r="C4055" s="8" t="n"/>
      <c r="D4055" s="8" t="n">
        <v>2610</v>
      </c>
      <c r="E4055" s="8" t="n">
        <v>40998.76000000004</v>
      </c>
      <c r="F4055" s="213" t="inlineStr">
        <is>
          <t xml:space="preserve">TRANSPORTE DE COLABORADORES </t>
        </is>
      </c>
      <c r="G4055" s="172">
        <f>YEAR(A4055)</f>
        <v/>
      </c>
      <c r="H4055" s="214">
        <f>MONTH(A4055)</f>
        <v/>
      </c>
      <c r="I4055" s="179">
        <f>INDEX(mês[],Consolidado!H4055,2)</f>
        <v/>
      </c>
      <c r="J4055" s="179" t="inlineStr">
        <is>
          <t>ITAU</t>
        </is>
      </c>
      <c r="K4055" s="179" t="inlineStr">
        <is>
          <t>A IDEAL</t>
        </is>
      </c>
    </row>
    <row r="4056" hidden="1" s="180">
      <c r="A4056" s="17" t="n">
        <v>45805</v>
      </c>
      <c r="B4056" s="179" t="inlineStr">
        <is>
          <t>ARTHUR RODRIGUES SEIDEMAN - PIX (64) 9 9302-3866-TRANSPORTE DE COLABORADORES  (100,00%);</t>
        </is>
      </c>
      <c r="C4056" s="8" t="n"/>
      <c r="D4056" s="8" t="n">
        <v>3140</v>
      </c>
      <c r="E4056" s="8" t="n">
        <v>37858.76000000004</v>
      </c>
      <c r="F4056" s="213" t="inlineStr">
        <is>
          <t xml:space="preserve">TRANSPORTE DE COLABORADORES </t>
        </is>
      </c>
      <c r="G4056" s="172">
        <f>YEAR(A4056)</f>
        <v/>
      </c>
      <c r="H4056" s="214">
        <f>MONTH(A4056)</f>
        <v/>
      </c>
      <c r="I4056" s="179">
        <f>INDEX(mês[],Consolidado!H4056,2)</f>
        <v/>
      </c>
      <c r="J4056" s="179" t="inlineStr">
        <is>
          <t>ITAU</t>
        </is>
      </c>
      <c r="K4056" s="179" t="inlineStr">
        <is>
          <t>A IDEAL</t>
        </is>
      </c>
    </row>
    <row r="4057" hidden="1" s="180">
      <c r="A4057" s="17" t="n">
        <v>45805</v>
      </c>
      <c r="B4057" s="179" t="inlineStr">
        <is>
          <t>SEGURO DE VIDA GENILDO-SEGURO DE VIDA GILVAN / GENILDO (100,00%);</t>
        </is>
      </c>
      <c r="C4057" s="8" t="n"/>
      <c r="D4057" s="8" t="n">
        <v>2707.53</v>
      </c>
      <c r="E4057" s="8" t="n">
        <v>35151.23000000003</v>
      </c>
      <c r="F4057" s="213" t="inlineStr">
        <is>
          <t xml:space="preserve">SEGUROS DE VIDA </t>
        </is>
      </c>
      <c r="G4057" s="172">
        <f>YEAR(A4057)</f>
        <v/>
      </c>
      <c r="H4057" s="214">
        <f>MONTH(A4057)</f>
        <v/>
      </c>
      <c r="I4057" s="179">
        <f>INDEX(mês[],Consolidado!H4057,2)</f>
        <v/>
      </c>
      <c r="J4057" s="179" t="inlineStr">
        <is>
          <t>ITAU</t>
        </is>
      </c>
      <c r="K4057" s="179" t="inlineStr">
        <is>
          <t>A IDEAL</t>
        </is>
      </c>
    </row>
    <row r="4058" hidden="1" s="180">
      <c r="A4058" s="17" t="n">
        <v>45805</v>
      </c>
      <c r="B4058" s="179" t="inlineStr">
        <is>
          <t>SEGURO DE VIDA GILVAN-SEGURO DE VIDA GILVAN / GENILDO (100,00%);</t>
        </is>
      </c>
      <c r="C4058" s="8" t="n"/>
      <c r="D4058" s="8" t="n">
        <v>2363.01</v>
      </c>
      <c r="E4058" s="8" t="n">
        <v>32788.22000000003</v>
      </c>
      <c r="F4058" s="213" t="inlineStr">
        <is>
          <t xml:space="preserve">SEGUROS DE VIDA </t>
        </is>
      </c>
      <c r="G4058" s="172">
        <f>YEAR(A4058)</f>
        <v/>
      </c>
      <c r="H4058" s="214">
        <f>MONTH(A4058)</f>
        <v/>
      </c>
      <c r="I4058" s="179">
        <f>INDEX(mês[],Consolidado!H4058,2)</f>
        <v/>
      </c>
      <c r="J4058" s="179" t="inlineStr">
        <is>
          <t>ITAU</t>
        </is>
      </c>
      <c r="K4058" s="179" t="inlineStr">
        <is>
          <t>A IDEAL</t>
        </is>
      </c>
    </row>
    <row r="4059" hidden="1" s="180">
      <c r="A4059" s="17" t="n">
        <v>45805</v>
      </c>
      <c r="B4059" s="179" t="inlineStr">
        <is>
          <t>VISITA TECNICA RICARDO - GOINESIA  JALLES MACHADO-COMBUSTIVEL VEICULOS (75,66%);</t>
        </is>
      </c>
      <c r="C4059" s="8" t="n"/>
      <c r="D4059" s="8" t="n">
        <v>158.5</v>
      </c>
      <c r="E4059" s="8" t="n">
        <v>32629.72000000003</v>
      </c>
      <c r="F4059" s="213" t="inlineStr">
        <is>
          <t>COMBUSTIVEL VEICULOS</t>
        </is>
      </c>
      <c r="G4059" s="172">
        <f>YEAR(A4059)</f>
        <v/>
      </c>
      <c r="H4059" s="214">
        <f>MONTH(A4059)</f>
        <v/>
      </c>
      <c r="I4059" s="179">
        <f>INDEX(mês[],Consolidado!H4059,2)</f>
        <v/>
      </c>
      <c r="J4059" s="179" t="inlineStr">
        <is>
          <t>ITAU</t>
        </is>
      </c>
      <c r="K4059" s="179" t="inlineStr">
        <is>
          <t>A IDEAL</t>
        </is>
      </c>
    </row>
    <row r="4060" hidden="1" s="180">
      <c r="A4060" s="17" t="n">
        <v>45805</v>
      </c>
      <c r="B4060" s="179" t="inlineStr">
        <is>
          <t>VISITA TECNICA RICARDO - GOINESIA  JALLES MACHADO-REFEIÇÕES COLABORADORES (24,34%);</t>
        </is>
      </c>
      <c r="C4060" s="8" t="n"/>
      <c r="D4060" s="8" t="n">
        <v>50.99</v>
      </c>
      <c r="E4060" s="8" t="n">
        <v>32578.73000000003</v>
      </c>
      <c r="F4060" s="213" t="inlineStr">
        <is>
          <t>REFEIÇÕES COLABORADORES</t>
        </is>
      </c>
      <c r="G4060" s="172">
        <f>YEAR(A4060)</f>
        <v/>
      </c>
      <c r="H4060" s="214">
        <f>MONTH(A4060)</f>
        <v/>
      </c>
      <c r="I4060" s="179">
        <f>INDEX(mês[],Consolidado!H4060,2)</f>
        <v/>
      </c>
      <c r="J4060" s="179" t="inlineStr">
        <is>
          <t>ITAU</t>
        </is>
      </c>
      <c r="K4060" s="179" t="inlineStr">
        <is>
          <t>A IDEAL</t>
        </is>
      </c>
    </row>
    <row r="4061" hidden="1" s="180">
      <c r="A4061" s="17" t="n">
        <v>45805</v>
      </c>
      <c r="B4061" s="179" t="inlineStr">
        <is>
          <t>LOCAÇÃO 07 LIXADEIRAS REF. PERÍODO 28/04 A 27/05/25-LOCAÇÃO EQUIPAMENTOS  (100,00%);</t>
        </is>
      </c>
      <c r="C4061" s="8" t="n"/>
      <c r="D4061" s="8" t="n">
        <v>1750</v>
      </c>
      <c r="E4061" s="8" t="n">
        <v>30828.73000000003</v>
      </c>
      <c r="F4061" s="213" t="inlineStr">
        <is>
          <t xml:space="preserve">LOCAÇÃO EQUIPAMENTOS </t>
        </is>
      </c>
      <c r="G4061" s="172">
        <f>YEAR(A4061)</f>
        <v/>
      </c>
      <c r="H4061" s="214">
        <f>MONTH(A4061)</f>
        <v/>
      </c>
      <c r="I4061" s="179">
        <f>INDEX(mês[],Consolidado!H4061,2)</f>
        <v/>
      </c>
      <c r="J4061" s="179" t="inlineStr">
        <is>
          <t>ITAU</t>
        </is>
      </c>
      <c r="K4061" s="179" t="inlineStr">
        <is>
          <t>A IDEAL</t>
        </is>
      </c>
    </row>
    <row r="4062" hidden="1" s="180">
      <c r="A4062" s="17" t="n">
        <v>45805</v>
      </c>
      <c r="B4062" s="179" t="inlineStr">
        <is>
          <t>TREINAMENTO NR6 / NR12 / NR20 / NR33-CURSOS / TREINAMENTOS  (100,00%);</t>
        </is>
      </c>
      <c r="C4062" s="8" t="n"/>
      <c r="D4062" s="8" t="n">
        <v>858.13</v>
      </c>
      <c r="E4062" s="8" t="n">
        <v>29970.60000000003</v>
      </c>
      <c r="F4062" s="213" t="inlineStr">
        <is>
          <t xml:space="preserve">CURSOS / TREINAMENTOS </t>
        </is>
      </c>
      <c r="G4062" s="172">
        <f>YEAR(A4062)</f>
        <v/>
      </c>
      <c r="H4062" s="214">
        <f>MONTH(A4062)</f>
        <v/>
      </c>
      <c r="I4062" s="179">
        <f>INDEX(mês[],Consolidado!H4062,2)</f>
        <v/>
      </c>
      <c r="J4062" s="179" t="inlineStr">
        <is>
          <t>ITAU</t>
        </is>
      </c>
      <c r="K4062" s="179" t="inlineStr">
        <is>
          <t>A IDEAL</t>
        </is>
      </c>
    </row>
    <row r="4063" hidden="1" s="180">
      <c r="A4063" s="17" t="n">
        <v>45805</v>
      </c>
      <c r="B4063" s="179" t="inlineStr">
        <is>
          <t>MAT. PAPELARIA-MATERIAS DE ESCRITORIO (100,00%);</t>
        </is>
      </c>
      <c r="C4063" s="8" t="n"/>
      <c r="D4063" s="8" t="n">
        <v>119</v>
      </c>
      <c r="E4063" s="8" t="n">
        <v>29851.60000000003</v>
      </c>
      <c r="F4063" s="213" t="inlineStr">
        <is>
          <t xml:space="preserve">MATERIAS DE ESCRITORIO / PAPELARIA </t>
        </is>
      </c>
      <c r="G4063" s="172">
        <f>YEAR(A4063)</f>
        <v/>
      </c>
      <c r="H4063" s="214">
        <f>MONTH(A4063)</f>
        <v/>
      </c>
      <c r="I4063" s="179">
        <f>INDEX(mês[],Consolidado!H4063,2)</f>
        <v/>
      </c>
      <c r="J4063" s="179" t="inlineStr">
        <is>
          <t>ITAU</t>
        </is>
      </c>
      <c r="K4063" s="179" t="inlineStr">
        <is>
          <t>A IDEAL</t>
        </is>
      </c>
    </row>
    <row r="4064" hidden="1" s="180">
      <c r="A4064" s="17" t="n">
        <v>45805</v>
      </c>
      <c r="B4064" s="179" t="inlineStr">
        <is>
          <t>COMBUSTIVEL-COMBUSTIVEL VEICULOS (36,15%)</t>
        </is>
      </c>
      <c r="C4064" s="8" t="n"/>
      <c r="D4064" s="8" t="n">
        <v>1089.69</v>
      </c>
      <c r="E4064" s="8" t="n">
        <v>28761.91000000003</v>
      </c>
      <c r="F4064" s="213" t="inlineStr">
        <is>
          <t>COMBUSTIVEL VEICULOS</t>
        </is>
      </c>
      <c r="G4064" s="172">
        <f>YEAR(A4064)</f>
        <v/>
      </c>
      <c r="H4064" s="214">
        <f>MONTH(A4064)</f>
        <v/>
      </c>
      <c r="I4064" s="179">
        <f>INDEX(mês[],Consolidado!H4064,2)</f>
        <v/>
      </c>
      <c r="J4064" s="179" t="inlineStr">
        <is>
          <t>ITAU</t>
        </is>
      </c>
      <c r="K4064" s="179" t="inlineStr">
        <is>
          <t>A IDEAL</t>
        </is>
      </c>
    </row>
    <row r="4065" hidden="1" s="180">
      <c r="A4065" s="17" t="n">
        <v>45805</v>
      </c>
      <c r="B4065" s="179" t="inlineStr">
        <is>
          <t>COMBUSTIVECOMBUSTIVEL EQUIPAMENTOS (63,85%);</t>
        </is>
      </c>
      <c r="C4065" s="8" t="n"/>
      <c r="D4065" s="8" t="n">
        <v>1924.69</v>
      </c>
      <c r="E4065" s="8" t="n">
        <v>26837.22000000003</v>
      </c>
      <c r="F4065" s="213" t="inlineStr">
        <is>
          <t>COMBUSTIVEL EQUIPAMENTOS</t>
        </is>
      </c>
      <c r="G4065" s="172">
        <f>YEAR(A4065)</f>
        <v/>
      </c>
      <c r="H4065" s="214">
        <f>MONTH(A4065)</f>
        <v/>
      </c>
      <c r="I4065" s="179">
        <f>INDEX(mês[],Consolidado!H4065,2)</f>
        <v/>
      </c>
      <c r="J4065" s="179" t="inlineStr">
        <is>
          <t>ITAU</t>
        </is>
      </c>
      <c r="K4065" s="179" t="inlineStr">
        <is>
          <t>A IDEAL</t>
        </is>
      </c>
    </row>
    <row r="4066" hidden="1" s="180">
      <c r="A4066" s="17" t="n">
        <v>45805</v>
      </c>
      <c r="B4066" s="179" t="inlineStr">
        <is>
          <t>MATERIAIS DE LIMPEZA-MATERIAIS DE LIMPEZA / HIGIENE  (100,00%);</t>
        </is>
      </c>
      <c r="C4066" s="8" t="n"/>
      <c r="D4066" s="8" t="n">
        <v>29.88</v>
      </c>
      <c r="E4066" s="8" t="n">
        <v>26807.34000000003</v>
      </c>
      <c r="F4066" s="213" t="inlineStr">
        <is>
          <t xml:space="preserve">MATERIAIS DE LIMPEZA / HIGIENE </t>
        </is>
      </c>
      <c r="G4066" s="172">
        <f>YEAR(A4066)</f>
        <v/>
      </c>
      <c r="H4066" s="214">
        <f>MONTH(A4066)</f>
        <v/>
      </c>
      <c r="I4066" s="179">
        <f>INDEX(mês[],Consolidado!H4066,2)</f>
        <v/>
      </c>
      <c r="J4066" s="179" t="inlineStr">
        <is>
          <t>ITAU</t>
        </is>
      </c>
      <c r="K4066" s="179" t="inlineStr">
        <is>
          <t>A IDEAL</t>
        </is>
      </c>
    </row>
    <row r="4067" hidden="1" s="180">
      <c r="A4067" s="17" t="n">
        <v>45805</v>
      </c>
      <c r="B4067" s="179" t="inlineStr">
        <is>
          <t>INTERNET MOVEL VALDMAR AUGUSTO-INTERNET OBRAS  (100,00%);</t>
        </is>
      </c>
      <c r="C4067" s="8" t="n"/>
      <c r="D4067" s="8" t="n">
        <v>232.31</v>
      </c>
      <c r="E4067" s="8" t="n">
        <v>26575.03000000003</v>
      </c>
      <c r="F4067" s="213" t="inlineStr">
        <is>
          <t xml:space="preserve">INTERNET OBRAS </t>
        </is>
      </c>
      <c r="G4067" s="172">
        <f>YEAR(A4067)</f>
        <v/>
      </c>
      <c r="H4067" s="214">
        <f>MONTH(A4067)</f>
        <v/>
      </c>
      <c r="I4067" s="179">
        <f>INDEX(mês[],Consolidado!H4067,2)</f>
        <v/>
      </c>
      <c r="J4067" s="179" t="inlineStr">
        <is>
          <t>ITAU</t>
        </is>
      </c>
      <c r="K4067" s="179" t="inlineStr">
        <is>
          <t>A IDEAL</t>
        </is>
      </c>
    </row>
    <row r="4068" hidden="1" s="180">
      <c r="A4068" s="17" t="n">
        <v>45805</v>
      </c>
      <c r="B4068" s="179" t="inlineStr">
        <is>
          <t>TREINAMENTO NR33-CURSOS / TREINAMENTOS  (100,00%);</t>
        </is>
      </c>
      <c r="C4068" s="8" t="n"/>
      <c r="D4068" s="8" t="n">
        <v>359.9</v>
      </c>
      <c r="E4068" s="8" t="n">
        <v>26215.13000000002</v>
      </c>
      <c r="F4068" s="213" t="inlineStr">
        <is>
          <t xml:space="preserve">CURSOS / TREINAMENTOS </t>
        </is>
      </c>
      <c r="G4068" s="172">
        <f>YEAR(A4068)</f>
        <v/>
      </c>
      <c r="H4068" s="214">
        <f>MONTH(A4068)</f>
        <v/>
      </c>
      <c r="I4068" s="179">
        <f>INDEX(mês[],Consolidado!H4068,2)</f>
        <v/>
      </c>
      <c r="J4068" s="179" t="inlineStr">
        <is>
          <t>ITAU</t>
        </is>
      </c>
      <c r="K4068" s="179" t="inlineStr">
        <is>
          <t>A IDEAL</t>
        </is>
      </c>
    </row>
    <row r="4069" hidden="1" s="180">
      <c r="A4069" s="17" t="n">
        <v>45805</v>
      </c>
      <c r="B4069" s="179" t="inlineStr">
        <is>
          <t>AUTO SOCORRO EZEQUIEL - PIX 29.751.094/0001-12-MANUTENÇÃO/PEÇAS MAQUINAS E EQUIPAMENTOS (100,00%);</t>
        </is>
      </c>
      <c r="C4069" s="8" t="n"/>
      <c r="D4069" s="8" t="n">
        <v>1525</v>
      </c>
      <c r="E4069" s="8" t="n">
        <v>24690.13000000002</v>
      </c>
      <c r="F4069" s="213" t="inlineStr">
        <is>
          <t>MANUTENÇÃO/PEÇAS MAQUINAS E EQUIPAMENTOS</t>
        </is>
      </c>
      <c r="G4069" s="172">
        <f>YEAR(A4069)</f>
        <v/>
      </c>
      <c r="H4069" s="214">
        <f>MONTH(A4069)</f>
        <v/>
      </c>
      <c r="I4069" s="179">
        <f>INDEX(mês[],Consolidado!H4069,2)</f>
        <v/>
      </c>
      <c r="J4069" s="179" t="inlineStr">
        <is>
          <t>ITAU</t>
        </is>
      </c>
      <c r="K4069" s="179" t="inlineStr">
        <is>
          <t>A IDEAL</t>
        </is>
      </c>
    </row>
    <row r="4070" hidden="1" s="180">
      <c r="A4070" s="17" t="n">
        <v>45805</v>
      </c>
      <c r="B4070" s="179" t="inlineStr">
        <is>
          <t>JUCIANE GONÇALVES DA SILVA - PIX jucianed077@gmail.com-SERVIÇO LAVA JATO (100,00%);</t>
        </is>
      </c>
      <c r="C4070" s="8" t="n"/>
      <c r="D4070" s="8" t="n">
        <v>610</v>
      </c>
      <c r="E4070" s="8" t="n">
        <v>24080.13000000002</v>
      </c>
      <c r="F4070" s="213" t="inlineStr">
        <is>
          <t>SERVIÇO LAVA JATO</t>
        </is>
      </c>
      <c r="G4070" s="172">
        <f>YEAR(A4070)</f>
        <v/>
      </c>
      <c r="H4070" s="214">
        <f>MONTH(A4070)</f>
        <v/>
      </c>
      <c r="I4070" s="179">
        <f>INDEX(mês[],Consolidado!H4070,2)</f>
        <v/>
      </c>
      <c r="J4070" s="179" t="inlineStr">
        <is>
          <t>ITAU</t>
        </is>
      </c>
      <c r="K4070" s="179" t="inlineStr">
        <is>
          <t>A IDEAL</t>
        </is>
      </c>
    </row>
    <row r="4071" hidden="1" s="180">
      <c r="A4071" s="17" t="n">
        <v>45805</v>
      </c>
      <c r="B4071" s="179" t="inlineStr">
        <is>
          <t>REVISÃO ONIBUS IVECO 85 MIL KM-MANUTENÇÃO/PEÇAS  VEICULOS (100,00%);</t>
        </is>
      </c>
      <c r="C4071" s="8" t="n"/>
      <c r="D4071" s="8" t="n">
        <v>803</v>
      </c>
      <c r="E4071" s="8" t="n">
        <v>23277.13000000002</v>
      </c>
      <c r="F4071" s="213" t="inlineStr">
        <is>
          <t>MANUTENÇÃO/PEÇAS MAQUINAS E EQUIPAMENTOS</t>
        </is>
      </c>
      <c r="G4071" s="172">
        <f>YEAR(A4071)</f>
        <v/>
      </c>
      <c r="H4071" s="214">
        <f>MONTH(A4071)</f>
        <v/>
      </c>
      <c r="I4071" s="179">
        <f>INDEX(mês[],Consolidado!H4071,2)</f>
        <v/>
      </c>
      <c r="J4071" s="179" t="inlineStr">
        <is>
          <t>ITAU</t>
        </is>
      </c>
      <c r="K4071" s="179" t="inlineStr">
        <is>
          <t>A IDEAL</t>
        </is>
      </c>
    </row>
    <row r="4072" hidden="1" s="180">
      <c r="A4072" s="17" t="n">
        <v>45805</v>
      </c>
      <c r="B4072" s="179" t="inlineStr">
        <is>
          <t>ALIMENTAÇÃO ADM-ALIMENTAÇÃO ADM (100,00%);</t>
        </is>
      </c>
      <c r="C4072" s="8" t="n"/>
      <c r="D4072" s="8" t="n">
        <v>64</v>
      </c>
      <c r="E4072" s="8" t="n">
        <v>23213.13000000002</v>
      </c>
      <c r="F4072" s="213" t="inlineStr">
        <is>
          <t>MANUTENÇÃO/PEÇAS  VEICULOS</t>
        </is>
      </c>
      <c r="G4072" s="172">
        <f>YEAR(A4072)</f>
        <v/>
      </c>
      <c r="H4072" s="214">
        <f>MONTH(A4072)</f>
        <v/>
      </c>
      <c r="I4072" s="179">
        <f>INDEX(mês[],Consolidado!H4072,2)</f>
        <v/>
      </c>
      <c r="J4072" s="179" t="inlineStr">
        <is>
          <t>ITAU</t>
        </is>
      </c>
      <c r="K4072" s="179" t="inlineStr">
        <is>
          <t>A IDEAL</t>
        </is>
      </c>
    </row>
    <row r="4073" hidden="1" s="180">
      <c r="A4073" s="17" t="n">
        <v>45805</v>
      </c>
      <c r="B4073" s="179" t="inlineStr">
        <is>
          <t>LOCAÇÃO DE RÁDIO PORTÁTIL-LOCAÇAO RADIOS DE COMUNICAÇÃO (100,00%);</t>
        </is>
      </c>
      <c r="C4073" s="8" t="n"/>
      <c r="D4073" s="8" t="n">
        <v>870.8</v>
      </c>
      <c r="E4073" s="8" t="n">
        <v>22342.33000000002</v>
      </c>
      <c r="F4073" s="213" t="inlineStr">
        <is>
          <t>LOCAÇAO RADIOS DE COMUNICAÇÃO</t>
        </is>
      </c>
      <c r="G4073" s="172">
        <f>YEAR(A4073)</f>
        <v/>
      </c>
      <c r="H4073" s="214">
        <f>MONTH(A4073)</f>
        <v/>
      </c>
      <c r="I4073" s="179">
        <f>INDEX(mês[],Consolidado!H4073,2)</f>
        <v/>
      </c>
      <c r="J4073" s="179" t="inlineStr">
        <is>
          <t>ITAU</t>
        </is>
      </c>
      <c r="K4073" s="179" t="inlineStr">
        <is>
          <t>A IDEAL</t>
        </is>
      </c>
    </row>
    <row r="4074" hidden="1" s="180">
      <c r="A4074" s="17" t="n">
        <v>45805</v>
      </c>
      <c r="B4074" s="179" t="inlineStr">
        <is>
          <t>ITU REF. 05/2023-IPTU (100,00%);</t>
        </is>
      </c>
      <c r="C4074" s="8" t="n"/>
      <c r="D4074" s="8" t="n">
        <v>460.03</v>
      </c>
      <c r="E4074" s="8" t="n">
        <v>21882.30000000002</v>
      </c>
      <c r="F4074" s="213" t="inlineStr">
        <is>
          <t>IPTU</t>
        </is>
      </c>
      <c r="G4074" s="172">
        <f>YEAR(A4074)</f>
        <v/>
      </c>
      <c r="H4074" s="214">
        <f>MONTH(A4074)</f>
        <v/>
      </c>
      <c r="I4074" s="179">
        <f>INDEX(mês[],Consolidado!H4074,2)</f>
        <v/>
      </c>
      <c r="J4074" s="179" t="inlineStr">
        <is>
          <t>ITAU</t>
        </is>
      </c>
      <c r="K4074" s="179" t="inlineStr">
        <is>
          <t>A IDEAL</t>
        </is>
      </c>
    </row>
    <row r="4075" hidden="1" s="180">
      <c r="A4075" s="17" t="n">
        <v>45805</v>
      </c>
      <c r="B4075" s="179" t="inlineStr">
        <is>
          <t>ITU REF. 06/2023-IPTU (100,00%);</t>
        </is>
      </c>
      <c r="C4075" s="8" t="n"/>
      <c r="D4075" s="8" t="n">
        <v>456.24</v>
      </c>
      <c r="E4075" s="8" t="n">
        <v>21426.06000000002</v>
      </c>
      <c r="F4075" s="213" t="inlineStr">
        <is>
          <t>IPTU</t>
        </is>
      </c>
      <c r="G4075" s="172">
        <f>YEAR(A4075)</f>
        <v/>
      </c>
      <c r="H4075" s="214">
        <f>MONTH(A4075)</f>
        <v/>
      </c>
      <c r="I4075" s="179">
        <f>INDEX(mês[],Consolidado!H4075,2)</f>
        <v/>
      </c>
      <c r="J4075" s="179" t="inlineStr">
        <is>
          <t>ITAU</t>
        </is>
      </c>
      <c r="K4075" s="179" t="inlineStr">
        <is>
          <t>A IDEAL</t>
        </is>
      </c>
    </row>
    <row r="4076" hidden="1" s="180">
      <c r="A4076" s="17" t="n">
        <v>45805</v>
      </c>
      <c r="B4076" s="179" t="inlineStr">
        <is>
          <t>ITU REF. 07/2023-IPTU (100,00%);</t>
        </is>
      </c>
      <c r="C4076" s="8" t="n"/>
      <c r="D4076" s="8" t="n">
        <v>452.36</v>
      </c>
      <c r="E4076" s="8" t="n">
        <v>20973.70000000002</v>
      </c>
      <c r="F4076" s="213" t="inlineStr">
        <is>
          <t>IPTU</t>
        </is>
      </c>
      <c r="G4076" s="172">
        <f>YEAR(A4076)</f>
        <v/>
      </c>
      <c r="H4076" s="214">
        <f>MONTH(A4076)</f>
        <v/>
      </c>
      <c r="I4076" s="179">
        <f>INDEX(mês[],Consolidado!H4076,2)</f>
        <v/>
      </c>
      <c r="J4076" s="179" t="inlineStr">
        <is>
          <t>ITAU</t>
        </is>
      </c>
      <c r="K4076" s="179" t="inlineStr">
        <is>
          <t>A IDEAL</t>
        </is>
      </c>
    </row>
    <row r="4077" hidden="1" s="180">
      <c r="A4077" s="17" t="n">
        <v>45805</v>
      </c>
      <c r="B4077" s="179" t="inlineStr">
        <is>
          <t>ITU REF. 08/2023-IPTU (100,00%);</t>
        </is>
      </c>
      <c r="C4077" s="8" t="n"/>
      <c r="D4077" s="8" t="n">
        <v>448.78</v>
      </c>
      <c r="E4077" s="8" t="n">
        <v>20524.92000000002</v>
      </c>
      <c r="F4077" s="213" t="inlineStr">
        <is>
          <t>IPTU</t>
        </is>
      </c>
      <c r="G4077" s="172">
        <f>YEAR(A4077)</f>
        <v/>
      </c>
      <c r="H4077" s="214">
        <f>MONTH(A4077)</f>
        <v/>
      </c>
      <c r="I4077" s="179">
        <f>INDEX(mês[],Consolidado!H4077,2)</f>
        <v/>
      </c>
      <c r="J4077" s="179" t="inlineStr">
        <is>
          <t>ITAU</t>
        </is>
      </c>
      <c r="K4077" s="179" t="inlineStr">
        <is>
          <t>A IDEAL</t>
        </is>
      </c>
    </row>
    <row r="4078" hidden="1" s="180">
      <c r="A4078" s="17" t="n">
        <v>45805</v>
      </c>
      <c r="B4078" s="179" t="inlineStr">
        <is>
          <t>ITU REF. 09/2023-IPTU (100,00%);</t>
        </is>
      </c>
      <c r="C4078" s="8" t="n"/>
      <c r="D4078" s="8" t="n">
        <v>445.3</v>
      </c>
      <c r="E4078" s="8" t="n">
        <v>20079.62000000002</v>
      </c>
      <c r="F4078" s="213" t="inlineStr">
        <is>
          <t>IPTU</t>
        </is>
      </c>
      <c r="G4078" s="172">
        <f>YEAR(A4078)</f>
        <v/>
      </c>
      <c r="H4078" s="214">
        <f>MONTH(A4078)</f>
        <v/>
      </c>
      <c r="I4078" s="179">
        <f>INDEX(mês[],Consolidado!H4078,2)</f>
        <v/>
      </c>
      <c r="J4078" s="179" t="inlineStr">
        <is>
          <t>ITAU</t>
        </is>
      </c>
      <c r="K4078" s="179" t="inlineStr">
        <is>
          <t>A IDEAL</t>
        </is>
      </c>
    </row>
    <row r="4079" hidden="1" s="180">
      <c r="A4079" s="17" t="n">
        <v>45805</v>
      </c>
      <c r="B4079" s="179" t="inlineStr">
        <is>
          <t>MANUTENÇÃO OROCH-MANUTENÇÃO/PEÇAS  VEICULOS (100,00%);</t>
        </is>
      </c>
      <c r="C4079" s="8" t="n"/>
      <c r="D4079" s="8" t="n">
        <v>250</v>
      </c>
      <c r="E4079" s="8" t="n">
        <v>19829.62000000002</v>
      </c>
      <c r="F4079" s="213" t="inlineStr">
        <is>
          <t>MANUTENÇÃO/PEÇAS  VEICULOS</t>
        </is>
      </c>
      <c r="G4079" s="172">
        <f>YEAR(A4079)</f>
        <v/>
      </c>
      <c r="H4079" s="214">
        <f>MONTH(A4079)</f>
        <v/>
      </c>
      <c r="I4079" s="179">
        <f>INDEX(mês[],Consolidado!H4079,2)</f>
        <v/>
      </c>
      <c r="J4079" s="179" t="inlineStr">
        <is>
          <t>ITAU</t>
        </is>
      </c>
      <c r="K4079" s="179" t="inlineStr">
        <is>
          <t>A IDEAL</t>
        </is>
      </c>
    </row>
    <row r="4080" hidden="1" s="180">
      <c r="A4080" s="17" t="n">
        <v>45805</v>
      </c>
      <c r="B4080" s="179" t="inlineStr">
        <is>
          <t>UBER MOACIR-SERVIÇO MOTOBOY / UBER  (100,00%);</t>
        </is>
      </c>
      <c r="C4080" s="8" t="n"/>
      <c r="D4080" s="8" t="n">
        <v>50</v>
      </c>
      <c r="E4080" s="8" t="n">
        <v>19779.62000000002</v>
      </c>
      <c r="F4080" s="213" t="inlineStr">
        <is>
          <t xml:space="preserve">SERVIÇO MOTOBOY / UBER </t>
        </is>
      </c>
      <c r="G4080" s="172">
        <f>YEAR(A4080)</f>
        <v/>
      </c>
      <c r="H4080" s="214">
        <f>MONTH(A4080)</f>
        <v/>
      </c>
      <c r="I4080" s="179">
        <f>INDEX(mês[],Consolidado!H4080,2)</f>
        <v/>
      </c>
      <c r="J4080" s="179" t="inlineStr">
        <is>
          <t>ITAU</t>
        </is>
      </c>
      <c r="K4080" s="179" t="inlineStr">
        <is>
          <t>A IDEAL</t>
        </is>
      </c>
    </row>
    <row r="4081" hidden="1" s="180">
      <c r="A4081" s="17" t="n">
        <v>45805</v>
      </c>
      <c r="B4081" s="179" t="inlineStr">
        <is>
          <t>-DESUSO  (100,00%);</t>
        </is>
      </c>
      <c r="C4081" s="8" t="n"/>
      <c r="D4081" s="8" t="n">
        <v>290</v>
      </c>
      <c r="E4081" s="8" t="n">
        <v>19489.62000000002</v>
      </c>
      <c r="F4081" s="213" t="inlineStr">
        <is>
          <t>MANUTENÇÃO/PEÇAS  VEICULOS</t>
        </is>
      </c>
      <c r="G4081" s="172">
        <f>YEAR(A4081)</f>
        <v/>
      </c>
      <c r="H4081" s="214">
        <f>MONTH(A4081)</f>
        <v/>
      </c>
      <c r="I4081" s="179">
        <f>INDEX(mês[],Consolidado!H4081,2)</f>
        <v/>
      </c>
      <c r="J4081" s="179" t="inlineStr">
        <is>
          <t>ITAU</t>
        </is>
      </c>
      <c r="K4081" s="179" t="inlineStr">
        <is>
          <t>A IDEAL</t>
        </is>
      </c>
    </row>
    <row r="4082" hidden="1" s="180">
      <c r="A4082" s="17" t="n">
        <v>45805</v>
      </c>
      <c r="B4082" s="179" t="inlineStr">
        <is>
          <t>MANUTENÇÃO RANGER-MANUTENÇÃO/PEÇAS  VEICULOS (100,00%);</t>
        </is>
      </c>
      <c r="C4082" s="8" t="n"/>
      <c r="D4082" s="8" t="n">
        <v>100</v>
      </c>
      <c r="E4082" s="8" t="n">
        <v>19389.62000000002</v>
      </c>
      <c r="F4082" s="213" t="inlineStr">
        <is>
          <t>MANUTENÇÃO/PEÇAS  VEICULOS</t>
        </is>
      </c>
      <c r="G4082" s="172">
        <f>YEAR(A4082)</f>
        <v/>
      </c>
      <c r="H4082" s="214">
        <f>MONTH(A4082)</f>
        <v/>
      </c>
      <c r="I4082" s="179">
        <f>INDEX(mês[],Consolidado!H4082,2)</f>
        <v/>
      </c>
      <c r="J4082" s="179" t="inlineStr">
        <is>
          <t>ITAU</t>
        </is>
      </c>
      <c r="K4082" s="179" t="inlineStr">
        <is>
          <t>A IDEAL</t>
        </is>
      </c>
    </row>
    <row r="4083" hidden="1" s="180">
      <c r="A4083" s="17" t="n">
        <v>45805</v>
      </c>
      <c r="B4083" s="179" t="inlineStr">
        <is>
          <t>ENERGIA REF. 01/25 A 05/25-ENERGIA ALOJAMENTO (100,00%);</t>
        </is>
      </c>
      <c r="C4083" s="8" t="n"/>
      <c r="D4083" s="8" t="n">
        <v>633.2</v>
      </c>
      <c r="E4083" s="8" t="n">
        <v>18756.42000000002</v>
      </c>
      <c r="F4083" s="213" t="inlineStr">
        <is>
          <t>ENERGIA ALOJAMENTO</t>
        </is>
      </c>
      <c r="G4083" s="172">
        <f>YEAR(A4083)</f>
        <v/>
      </c>
      <c r="H4083" s="214">
        <f>MONTH(A4083)</f>
        <v/>
      </c>
      <c r="I4083" s="179">
        <f>INDEX(mês[],Consolidado!H4083,2)</f>
        <v/>
      </c>
      <c r="J4083" s="179" t="inlineStr">
        <is>
          <t>ITAU</t>
        </is>
      </c>
      <c r="K4083" s="179" t="inlineStr">
        <is>
          <t>A IDEAL</t>
        </is>
      </c>
    </row>
    <row r="4084" hidden="1" s="180">
      <c r="A4084" s="17" t="n">
        <v>45805</v>
      </c>
      <c r="B4084" s="179" t="inlineStr">
        <is>
          <t>ALIMENTAÇÃO ADM-ALIMENTAÇÃO ADM (100,00%);</t>
        </is>
      </c>
      <c r="C4084" s="8" t="n"/>
      <c r="D4084" s="8" t="n">
        <v>76.98</v>
      </c>
      <c r="E4084" s="8" t="n">
        <v>18679.44000000002</v>
      </c>
      <c r="F4084" s="213" t="inlineStr">
        <is>
          <t>ALIMENTAÇÃO ADM</t>
        </is>
      </c>
      <c r="G4084" s="172">
        <f>YEAR(A4084)</f>
        <v/>
      </c>
      <c r="H4084" s="214">
        <f>MONTH(A4084)</f>
        <v/>
      </c>
      <c r="I4084" s="179">
        <f>INDEX(mês[],Consolidado!H4084,2)</f>
        <v/>
      </c>
      <c r="J4084" s="179" t="inlineStr">
        <is>
          <t>ITAU</t>
        </is>
      </c>
      <c r="K4084" s="179" t="inlineStr">
        <is>
          <t>A IDEAL</t>
        </is>
      </c>
    </row>
    <row r="4085" hidden="1" s="180">
      <c r="A4085" s="17" t="n">
        <v>45805</v>
      </c>
      <c r="B4085" s="179" t="inlineStr">
        <is>
          <t>COMBUSTIVEL DOBLO-COMBUSTIVEL VEICULOS (100,00%);</t>
        </is>
      </c>
      <c r="C4085" s="8" t="n"/>
      <c r="D4085" s="8" t="n">
        <v>50</v>
      </c>
      <c r="E4085" s="8" t="n">
        <v>18629.44000000002</v>
      </c>
      <c r="F4085" s="213" t="inlineStr">
        <is>
          <t>COMBUSTIVEL VEICULOS</t>
        </is>
      </c>
      <c r="G4085" s="172">
        <f>YEAR(A4085)</f>
        <v/>
      </c>
      <c r="H4085" s="214">
        <f>MONTH(A4085)</f>
        <v/>
      </c>
      <c r="I4085" s="179">
        <f>INDEX(mês[],Consolidado!H4085,2)</f>
        <v/>
      </c>
      <c r="J4085" s="179" t="inlineStr">
        <is>
          <t>ITAU</t>
        </is>
      </c>
      <c r="K4085" s="179" t="inlineStr">
        <is>
          <t>A IDEAL</t>
        </is>
      </c>
    </row>
    <row r="4086" hidden="1" s="180">
      <c r="A4086" s="17" t="n">
        <v>45805</v>
      </c>
      <c r="B4086" s="179" t="inlineStr">
        <is>
          <t>TARIFA INICIAL ABERTURA DE CONTA CAPITAL INTEGRALIZADO-TARIFAS BANCARIAS (100,00%);</t>
        </is>
      </c>
      <c r="C4086" s="8" t="n"/>
      <c r="D4086" s="8" t="n">
        <v>2000</v>
      </c>
      <c r="E4086" s="8" t="n">
        <v>16629.44000000002</v>
      </c>
      <c r="F4086" s="213" t="inlineStr">
        <is>
          <t>TARIFAS BANCARIAS</t>
        </is>
      </c>
      <c r="G4086" s="172">
        <f>YEAR(A4086)</f>
        <v/>
      </c>
      <c r="H4086" s="214">
        <f>MONTH(A4086)</f>
        <v/>
      </c>
      <c r="I4086" s="179">
        <f>INDEX(mês[],Consolidado!H4086,2)</f>
        <v/>
      </c>
      <c r="J4086" s="179" t="inlineStr">
        <is>
          <t>ITAU</t>
        </is>
      </c>
      <c r="K4086" s="179" t="inlineStr">
        <is>
          <t>A IDEAL</t>
        </is>
      </c>
    </row>
    <row r="4087" hidden="1" s="180">
      <c r="A4087" s="17" t="n">
        <v>45805</v>
      </c>
      <c r="B4087" s="179" t="inlineStr">
        <is>
          <t>PGFN - SISPAR: 012850218-PARCELAMENTO (100,00%);</t>
        </is>
      </c>
      <c r="C4087" s="8" t="n"/>
      <c r="D4087" s="8" t="n">
        <v>9667.780000000001</v>
      </c>
      <c r="E4087" s="8" t="n">
        <v>6961.660000000024</v>
      </c>
      <c r="F4087" s="213" t="inlineStr">
        <is>
          <t xml:space="preserve">Parcelamento de Impostos Exercicio Anterior </t>
        </is>
      </c>
      <c r="G4087" s="172">
        <f>YEAR(A4087)</f>
        <v/>
      </c>
      <c r="H4087" s="214">
        <f>MONTH(A4087)</f>
        <v/>
      </c>
      <c r="I4087" s="179">
        <f>INDEX(mês[],Consolidado!H4087,2)</f>
        <v/>
      </c>
      <c r="J4087" s="179" t="inlineStr">
        <is>
          <t>ITAU</t>
        </is>
      </c>
      <c r="K4087" s="179" t="inlineStr">
        <is>
          <t>A IDEAL</t>
        </is>
      </c>
    </row>
    <row r="4088" hidden="1" s="180">
      <c r="A4088" s="17" t="n">
        <v>45805</v>
      </c>
      <c r="B4088" s="179" t="inlineStr">
        <is>
          <t>EMISSÃO DE INTEIRO TEOR LOTE PQ OESTE E FAZENDA-SERVIÇO CARTORIO (100,00%);</t>
        </is>
      </c>
      <c r="C4088" s="8" t="n"/>
      <c r="D4088" s="8" t="n">
        <v>268</v>
      </c>
      <c r="E4088" s="8" t="n">
        <v>6693.660000000024</v>
      </c>
      <c r="F4088" s="213" t="inlineStr">
        <is>
          <t>SERVIÇO CARTORIO</t>
        </is>
      </c>
      <c r="G4088" s="172">
        <f>YEAR(A4088)</f>
        <v/>
      </c>
      <c r="H4088" s="214">
        <f>MONTH(A4088)</f>
        <v/>
      </c>
      <c r="I4088" s="179">
        <f>INDEX(mês[],Consolidado!H4088,2)</f>
        <v/>
      </c>
      <c r="J4088" s="179" t="inlineStr">
        <is>
          <t>ITAU</t>
        </is>
      </c>
      <c r="K4088" s="179" t="inlineStr">
        <is>
          <t>A IDEAL</t>
        </is>
      </c>
    </row>
    <row r="4089" hidden="1" s="180">
      <c r="A4089" s="17" t="n">
        <v>45805</v>
      </c>
      <c r="B4089" s="179" t="inlineStr">
        <is>
          <t>TRANSFERÊNCIA ENTRE BANCOS ITAÚ X SAFRA-Transferência entre Bancos (100,00%);</t>
        </is>
      </c>
      <c r="C4089" s="8" t="n"/>
      <c r="D4089" s="8" t="n">
        <v>72074.53</v>
      </c>
      <c r="E4089" s="8" t="n">
        <v>-65380.86999999997</v>
      </c>
      <c r="F4089" s="213" t="inlineStr">
        <is>
          <t>Transferência Emitida</t>
        </is>
      </c>
      <c r="G4089" s="172">
        <f>YEAR(A4089)</f>
        <v/>
      </c>
      <c r="H4089" s="214">
        <f>MONTH(A4089)</f>
        <v/>
      </c>
      <c r="I4089" s="179">
        <f>INDEX(mês[],Consolidado!H4089,2)</f>
        <v/>
      </c>
      <c r="J4089" s="179" t="inlineStr">
        <is>
          <t>ITAU</t>
        </is>
      </c>
      <c r="K4089" s="179" t="inlineStr">
        <is>
          <t>A IDEAL</t>
        </is>
      </c>
    </row>
    <row r="4090" hidden="1" s="180">
      <c r="A4090" s="17" t="n">
        <v>45805</v>
      </c>
      <c r="B4090" s="179" t="inlineStr">
        <is>
          <t>LOCAÇÃO RADIO REF. MÊS 04/2025-LOCAÇAO RADIOS DE COMUNICAÇÃO (100,00%);</t>
        </is>
      </c>
      <c r="C4090" s="8" t="n"/>
      <c r="D4090" s="8" t="n">
        <v>780</v>
      </c>
      <c r="E4090" s="8" t="n">
        <v>-66160.86999999997</v>
      </c>
      <c r="F4090" s="213" t="inlineStr">
        <is>
          <t>LOCAÇAO RADIOS DE COMUNICAÇÃO</t>
        </is>
      </c>
      <c r="G4090" s="172">
        <f>YEAR(A4090)</f>
        <v/>
      </c>
      <c r="H4090" s="214">
        <f>MONTH(A4090)</f>
        <v/>
      </c>
      <c r="I4090" s="179">
        <f>INDEX(mês[],Consolidado!H4090,2)</f>
        <v/>
      </c>
      <c r="J4090" s="179" t="inlineStr">
        <is>
          <t>ITAU</t>
        </is>
      </c>
      <c r="K4090" s="179" t="inlineStr">
        <is>
          <t>A IDEAL</t>
        </is>
      </c>
    </row>
    <row r="4091" hidden="1" s="180">
      <c r="A4091" s="17" t="n">
        <v>45805</v>
      </c>
      <c r="B4091" s="179" t="inlineStr">
        <is>
          <t>RESTAURANTE MATA FOME - PIX 57.730.611/0001-02-REFEIÇÕES COLABORADORES (100,00%);</t>
        </is>
      </c>
      <c r="C4091" s="8" t="n"/>
      <c r="D4091" s="8" t="n">
        <v>4704</v>
      </c>
      <c r="E4091" s="8" t="n">
        <v>-70864.86999999997</v>
      </c>
      <c r="F4091" s="213" t="inlineStr">
        <is>
          <t>REFEIÇÕES COLABORADORES</t>
        </is>
      </c>
      <c r="G4091" s="172">
        <f>YEAR(A4091)</f>
        <v/>
      </c>
      <c r="H4091" s="214">
        <f>MONTH(A4091)</f>
        <v/>
      </c>
      <c r="I4091" s="179">
        <f>INDEX(mês[],Consolidado!H4091,2)</f>
        <v/>
      </c>
      <c r="J4091" s="179" t="inlineStr">
        <is>
          <t>ITAU</t>
        </is>
      </c>
      <c r="K4091" s="179" t="inlineStr">
        <is>
          <t>A IDEAL</t>
        </is>
      </c>
    </row>
    <row r="4092" hidden="1" s="180">
      <c r="A4092" s="17" t="n">
        <v>45805</v>
      </c>
      <c r="B4092" s="179" t="inlineStr">
        <is>
          <t>PORTAL P/ PORTA E COLA-DESPESAS C/ CONSTRUÇÃO ESCRITORIO ADM  (100,00%);</t>
        </is>
      </c>
      <c r="C4092" s="8" t="n"/>
      <c r="D4092" s="8" t="n">
        <v>285</v>
      </c>
      <c r="E4092" s="8" t="n">
        <v>-71149.86999999997</v>
      </c>
      <c r="F4092" s="213" t="inlineStr">
        <is>
          <t>Construção da Nova Sede</t>
        </is>
      </c>
      <c r="G4092" s="172">
        <f>YEAR(A4092)</f>
        <v/>
      </c>
      <c r="H4092" s="214">
        <f>MONTH(A4092)</f>
        <v/>
      </c>
      <c r="I4092" s="179">
        <f>INDEX(mês[],Consolidado!H4092,2)</f>
        <v/>
      </c>
      <c r="J4092" s="179" t="inlineStr">
        <is>
          <t>ITAU</t>
        </is>
      </c>
      <c r="K4092" s="179" t="inlineStr">
        <is>
          <t>A IDEAL</t>
        </is>
      </c>
    </row>
    <row r="4093" hidden="1" s="180">
      <c r="A4093" s="17" t="n">
        <v>45805</v>
      </c>
      <c r="B4093" s="179" t="inlineStr">
        <is>
          <t>BM 16 ROTINA-Recebimento de Clientes (100,00%);</t>
        </is>
      </c>
      <c r="C4093" s="8" t="n">
        <v>560227.9399999999</v>
      </c>
      <c r="E4093" s="8" t="n">
        <v>489078.0699999999</v>
      </c>
      <c r="F4093" s="213" t="inlineStr">
        <is>
          <t>Recebimento de Clientes</t>
        </is>
      </c>
      <c r="G4093" s="172">
        <f>YEAR(A4093)</f>
        <v/>
      </c>
      <c r="H4093" s="214">
        <f>MONTH(A4093)</f>
        <v/>
      </c>
      <c r="I4093" s="179">
        <f>INDEX(mês[],Consolidado!H4093,2)</f>
        <v/>
      </c>
      <c r="J4093" s="179" t="inlineStr">
        <is>
          <t>ITAU</t>
        </is>
      </c>
      <c r="K4093" s="179" t="inlineStr">
        <is>
          <t>A IDEAL</t>
        </is>
      </c>
    </row>
    <row r="4094" hidden="1" s="180">
      <c r="A4094" s="17" t="n">
        <v>45806</v>
      </c>
      <c r="B4094" s="179" t="inlineStr">
        <is>
          <t>-Recebimento de Clientes (100,00%);</t>
        </is>
      </c>
      <c r="C4094" s="8" t="n">
        <v>225982.76</v>
      </c>
      <c r="E4094" s="8" t="n">
        <v>715060.83</v>
      </c>
      <c r="F4094" s="213" t="inlineStr">
        <is>
          <t>Recebimento de Clientes</t>
        </is>
      </c>
      <c r="G4094" s="172">
        <f>YEAR(A4094)</f>
        <v/>
      </c>
      <c r="H4094" s="214">
        <f>MONTH(A4094)</f>
        <v/>
      </c>
      <c r="I4094" s="179">
        <f>INDEX(mês[],Consolidado!H4094,2)</f>
        <v/>
      </c>
      <c r="J4094" s="179" t="inlineStr">
        <is>
          <t>ITAU</t>
        </is>
      </c>
      <c r="K4094" s="179" t="inlineStr">
        <is>
          <t>A IDEAL</t>
        </is>
      </c>
    </row>
    <row r="4095" hidden="1" s="180">
      <c r="A4095" s="17" t="n">
        <v>45806</v>
      </c>
      <c r="B4095" s="179" t="inlineStr">
        <is>
          <t>-Recebimento de Clientes (100,00%);</t>
        </is>
      </c>
      <c r="C4095" s="8" t="n">
        <v>9379.620000000001</v>
      </c>
      <c r="E4095" s="8" t="n">
        <v>724440.45</v>
      </c>
      <c r="F4095" s="213" t="inlineStr">
        <is>
          <t>Recebimento de Clientes</t>
        </is>
      </c>
      <c r="G4095" s="172">
        <f>YEAR(A4095)</f>
        <v/>
      </c>
      <c r="H4095" s="214">
        <f>MONTH(A4095)</f>
        <v/>
      </c>
      <c r="I4095" s="179">
        <f>INDEX(mês[],Consolidado!H4095,2)</f>
        <v/>
      </c>
      <c r="J4095" s="179" t="inlineStr">
        <is>
          <t>ITAU</t>
        </is>
      </c>
      <c r="K4095" s="179" t="inlineStr">
        <is>
          <t>A IDEAL</t>
        </is>
      </c>
    </row>
    <row r="4096" hidden="1" s="180">
      <c r="A4096" s="17" t="n">
        <v>45806</v>
      </c>
      <c r="B4096" s="179" t="inlineStr">
        <is>
          <t>BM 16-Recebimento de Clientes (100,00%);</t>
        </is>
      </c>
      <c r="C4096" s="8" t="n">
        <v>3015</v>
      </c>
      <c r="E4096" s="8" t="n">
        <v>727455.45</v>
      </c>
      <c r="F4096" s="213" t="inlineStr">
        <is>
          <t>Recebimento de Clientes</t>
        </is>
      </c>
      <c r="G4096" s="172">
        <f>YEAR(A4096)</f>
        <v/>
      </c>
      <c r="H4096" s="214">
        <f>MONTH(A4096)</f>
        <v/>
      </c>
      <c r="I4096" s="179">
        <f>INDEX(mês[],Consolidado!H4096,2)</f>
        <v/>
      </c>
      <c r="J4096" s="179" t="inlineStr">
        <is>
          <t>ITAU</t>
        </is>
      </c>
      <c r="K4096" s="179" t="inlineStr">
        <is>
          <t>A IDEAL</t>
        </is>
      </c>
    </row>
    <row r="4097" hidden="1" s="180">
      <c r="A4097" s="17" t="n">
        <v>45806</v>
      </c>
      <c r="B4097" s="179" t="inlineStr">
        <is>
          <t>-Recebimento de Clientes (100,00%);</t>
        </is>
      </c>
      <c r="C4097" s="8" t="n">
        <v>18451.87</v>
      </c>
      <c r="E4097" s="8" t="n">
        <v>745907.3199999999</v>
      </c>
      <c r="F4097" s="213" t="inlineStr">
        <is>
          <t>Recebimento de Clientes</t>
        </is>
      </c>
      <c r="G4097" s="172">
        <f>YEAR(A4097)</f>
        <v/>
      </c>
      <c r="H4097" s="214">
        <f>MONTH(A4097)</f>
        <v/>
      </c>
      <c r="I4097" s="179">
        <f>INDEX(mês[],Consolidado!H4097,2)</f>
        <v/>
      </c>
      <c r="J4097" s="179" t="inlineStr">
        <is>
          <t>ITAU</t>
        </is>
      </c>
      <c r="K4097" s="179" t="inlineStr">
        <is>
          <t>A IDEAL</t>
        </is>
      </c>
    </row>
    <row r="4098" hidden="1" s="180">
      <c r="A4098" s="17" t="n">
        <v>45806</v>
      </c>
      <c r="B4098" s="179" t="inlineStr">
        <is>
          <t>-Recebimento de Clientes (100,00%);</t>
        </is>
      </c>
      <c r="C4098" s="8" t="n">
        <v>10820.19</v>
      </c>
      <c r="E4098" s="8" t="n">
        <v>756727.5099999999</v>
      </c>
      <c r="F4098" s="213" t="inlineStr">
        <is>
          <t>Recebimento de Clientes</t>
        </is>
      </c>
      <c r="G4098" s="172">
        <f>YEAR(A4098)</f>
        <v/>
      </c>
      <c r="H4098" s="214">
        <f>MONTH(A4098)</f>
        <v/>
      </c>
      <c r="I4098" s="179">
        <f>INDEX(mês[],Consolidado!H4098,2)</f>
        <v/>
      </c>
      <c r="J4098" s="179" t="inlineStr">
        <is>
          <t>ITAU</t>
        </is>
      </c>
      <c r="K4098" s="179" t="inlineStr">
        <is>
          <t>A IDEAL</t>
        </is>
      </c>
    </row>
    <row r="4099" hidden="1" s="180">
      <c r="A4099" s="17" t="n">
        <v>45806</v>
      </c>
      <c r="B4099" s="179" t="inlineStr">
        <is>
          <t>-Recebimento de Clientes (100,00%);</t>
        </is>
      </c>
      <c r="C4099" s="8" t="n">
        <v>11689.95</v>
      </c>
      <c r="E4099" s="8" t="n">
        <v>768417.4599999998</v>
      </c>
      <c r="F4099" s="213" t="inlineStr">
        <is>
          <t>Recebimento de Clientes</t>
        </is>
      </c>
      <c r="G4099" s="172">
        <f>YEAR(A4099)</f>
        <v/>
      </c>
      <c r="H4099" s="214">
        <f>MONTH(A4099)</f>
        <v/>
      </c>
      <c r="I4099" s="179">
        <f>INDEX(mês[],Consolidado!H4099,2)</f>
        <v/>
      </c>
      <c r="J4099" s="179" t="inlineStr">
        <is>
          <t>ITAU</t>
        </is>
      </c>
      <c r="K4099" s="179" t="inlineStr">
        <is>
          <t>A IDEAL</t>
        </is>
      </c>
    </row>
    <row r="4100" hidden="1" s="180">
      <c r="A4100" s="17" t="n">
        <v>45806</v>
      </c>
      <c r="B4100" s="179" t="inlineStr">
        <is>
          <t>-Recebimento de Clientes (100,00%);</t>
        </is>
      </c>
      <c r="C4100" s="8" t="n">
        <v>10158.71</v>
      </c>
      <c r="E4100" s="8" t="n">
        <v>778576.1699999998</v>
      </c>
      <c r="F4100" s="213" t="inlineStr">
        <is>
          <t>Recebimento de Clientes</t>
        </is>
      </c>
      <c r="G4100" s="172">
        <f>YEAR(A4100)</f>
        <v/>
      </c>
      <c r="H4100" s="214">
        <f>MONTH(A4100)</f>
        <v/>
      </c>
      <c r="I4100" s="179">
        <f>INDEX(mês[],Consolidado!H4100,2)</f>
        <v/>
      </c>
      <c r="J4100" s="179" t="inlineStr">
        <is>
          <t>ITAU</t>
        </is>
      </c>
      <c r="K4100" s="179" t="inlineStr">
        <is>
          <t>A IDEAL</t>
        </is>
      </c>
    </row>
    <row r="4101" hidden="1" s="180">
      <c r="A4101" s="17" t="n">
        <v>45806</v>
      </c>
      <c r="B4101" s="179" t="inlineStr">
        <is>
          <t>LOCAÇÃO VEÍCULO HB20 REF. 17/02 A 19/03/25-LOCAÇAO VEICULOS  (100,00%);</t>
        </is>
      </c>
      <c r="C4101" s="8" t="n"/>
      <c r="D4101" s="8" t="n">
        <v>3073.57</v>
      </c>
      <c r="E4101" s="8" t="n">
        <v>775502.5999999999</v>
      </c>
      <c r="F4101" s="213" t="inlineStr">
        <is>
          <t xml:space="preserve">LOCAÇAO VEICULOS </t>
        </is>
      </c>
      <c r="G4101" s="172">
        <f>YEAR(A4101)</f>
        <v/>
      </c>
      <c r="H4101" s="214">
        <f>MONTH(A4101)</f>
        <v/>
      </c>
      <c r="I4101" s="179">
        <f>INDEX(mês[],Consolidado!H4101,2)</f>
        <v/>
      </c>
      <c r="J4101" s="179" t="inlineStr">
        <is>
          <t>ITAU</t>
        </is>
      </c>
      <c r="K4101" s="179" t="inlineStr">
        <is>
          <t>A IDEAL</t>
        </is>
      </c>
    </row>
    <row r="4102" hidden="1" s="180">
      <c r="A4102" s="17" t="n">
        <v>45806</v>
      </c>
      <c r="B4102" s="179" t="inlineStr">
        <is>
          <t>ELIAS LEONCIO DE PAULA - PIX (62) 9 9959-2188-MANUTENÇÃO/PEÇAS MAQUINAS E EQUIPAMENTOS (100,00%);</t>
        </is>
      </c>
      <c r="C4102" s="8" t="n"/>
      <c r="D4102" s="8" t="n">
        <v>559.5</v>
      </c>
      <c r="E4102" s="8" t="n">
        <v>774943.0999999999</v>
      </c>
      <c r="F4102" s="213" t="inlineStr">
        <is>
          <t>MANUTENÇÃO/PEÇAS MAQUINAS E EQUIPAMENTOS</t>
        </is>
      </c>
      <c r="G4102" s="172">
        <f>YEAR(A4102)</f>
        <v/>
      </c>
      <c r="H4102" s="214">
        <f>MONTH(A4102)</f>
        <v/>
      </c>
      <c r="I4102" s="179">
        <f>INDEX(mês[],Consolidado!H4102,2)</f>
        <v/>
      </c>
      <c r="J4102" s="179" t="inlineStr">
        <is>
          <t>ITAU</t>
        </is>
      </c>
      <c r="K4102" s="179" t="inlineStr">
        <is>
          <t>A IDEAL</t>
        </is>
      </c>
    </row>
    <row r="4103" hidden="1" s="180">
      <c r="A4103" s="17" t="n">
        <v>45806</v>
      </c>
      <c r="B4103" s="179" t="inlineStr">
        <is>
          <t>RAI GLEIDSON LIMA DA SILVA-FERIAS  (100,00%);</t>
        </is>
      </c>
      <c r="C4103" s="8" t="n"/>
      <c r="D4103" s="8" t="n">
        <v>2991.96</v>
      </c>
      <c r="E4103" s="8" t="n">
        <v>771951.1399999999</v>
      </c>
      <c r="F4103" s="213" t="inlineStr">
        <is>
          <t xml:space="preserve">FERIAS </t>
        </is>
      </c>
      <c r="G4103" s="172">
        <f>YEAR(A4103)</f>
        <v/>
      </c>
      <c r="H4103" s="214">
        <f>MONTH(A4103)</f>
        <v/>
      </c>
      <c r="I4103" s="179">
        <f>INDEX(mês[],Consolidado!H4103,2)</f>
        <v/>
      </c>
      <c r="J4103" s="179" t="inlineStr">
        <is>
          <t>ITAU</t>
        </is>
      </c>
      <c r="K4103" s="179" t="inlineStr">
        <is>
          <t>A IDEAL</t>
        </is>
      </c>
    </row>
    <row r="4104" hidden="1" s="180">
      <c r="A4104" s="17" t="n">
        <v>45806</v>
      </c>
      <c r="B4104" s="179" t="inlineStr">
        <is>
          <t>BRUNO VINICIUS DOS SANTOS-FERIAS  (100,00%);</t>
        </is>
      </c>
      <c r="C4104" s="8" t="n"/>
      <c r="D4104" s="8" t="n">
        <v>3387.3</v>
      </c>
      <c r="E4104" s="8" t="n">
        <v>768563.8399999999</v>
      </c>
      <c r="F4104" s="213" t="inlineStr">
        <is>
          <t xml:space="preserve">FERIAS </t>
        </is>
      </c>
      <c r="G4104" s="172">
        <f>YEAR(A4104)</f>
        <v/>
      </c>
      <c r="H4104" s="214">
        <f>MONTH(A4104)</f>
        <v/>
      </c>
      <c r="I4104" s="179">
        <f>INDEX(mês[],Consolidado!H4104,2)</f>
        <v/>
      </c>
      <c r="J4104" s="179" t="inlineStr">
        <is>
          <t>ITAU</t>
        </is>
      </c>
      <c r="K4104" s="179" t="inlineStr">
        <is>
          <t>A IDEAL</t>
        </is>
      </c>
    </row>
    <row r="4105" hidden="1" s="180">
      <c r="A4105" s="17" t="n">
        <v>45806</v>
      </c>
      <c r="B4105" s="179" t="inlineStr">
        <is>
          <t>CASSIO ASSIS DOS SANTOS-ACERTO RESCISORIOS  (100,00%);</t>
        </is>
      </c>
      <c r="C4105" s="8" t="n"/>
      <c r="D4105" s="8" t="n">
        <v>3117.7</v>
      </c>
      <c r="E4105" s="8" t="n">
        <v>765446.1399999999</v>
      </c>
      <c r="F4105" s="213" t="inlineStr">
        <is>
          <t xml:space="preserve">ACERTO RESCISORIOS </t>
        </is>
      </c>
      <c r="G4105" s="172">
        <f>YEAR(A4105)</f>
        <v/>
      </c>
      <c r="H4105" s="214">
        <f>MONTH(A4105)</f>
        <v/>
      </c>
      <c r="I4105" s="179">
        <f>INDEX(mês[],Consolidado!H4105,2)</f>
        <v/>
      </c>
      <c r="J4105" s="179" t="inlineStr">
        <is>
          <t>ITAU</t>
        </is>
      </c>
      <c r="K4105" s="179" t="inlineStr">
        <is>
          <t>A IDEAL</t>
        </is>
      </c>
    </row>
    <row r="4106" hidden="1" s="180">
      <c r="A4106" s="17" t="n">
        <v>45806</v>
      </c>
      <c r="B4106" s="179" t="inlineStr">
        <is>
          <t>CASSIO ASSIS DOS SANTOS-FGTS FUNCIONARIOS  (100,00%);</t>
        </is>
      </c>
      <c r="C4106" s="8" t="n"/>
      <c r="D4106" s="8" t="n">
        <v>140.4</v>
      </c>
      <c r="E4106" s="8" t="n">
        <v>765305.7399999999</v>
      </c>
      <c r="F4106" s="213" t="inlineStr">
        <is>
          <t xml:space="preserve">FGTS FUNCIONARIOS </t>
        </is>
      </c>
      <c r="G4106" s="172">
        <f>YEAR(A4106)</f>
        <v/>
      </c>
      <c r="H4106" s="214">
        <f>MONTH(A4106)</f>
        <v/>
      </c>
      <c r="I4106" s="179">
        <f>INDEX(mês[],Consolidado!H4106,2)</f>
        <v/>
      </c>
      <c r="J4106" s="179" t="inlineStr">
        <is>
          <t>ITAU</t>
        </is>
      </c>
      <c r="K4106" s="179" t="inlineStr">
        <is>
          <t>A IDEAL</t>
        </is>
      </c>
    </row>
    <row r="4107" hidden="1" s="180">
      <c r="A4107" s="17" t="n">
        <v>45806</v>
      </c>
      <c r="B4107" s="179" t="inlineStr">
        <is>
          <t>WILLIAM MONTEIRO BEZERRA-FERIAS  (100,00%);</t>
        </is>
      </c>
      <c r="C4107" s="8" t="n"/>
      <c r="D4107" s="8" t="n">
        <v>1899.66</v>
      </c>
      <c r="E4107" s="8" t="n">
        <v>763406.0799999998</v>
      </c>
      <c r="F4107" s="213" t="inlineStr">
        <is>
          <t xml:space="preserve">FERIAS </t>
        </is>
      </c>
      <c r="G4107" s="172">
        <f>YEAR(A4107)</f>
        <v/>
      </c>
      <c r="H4107" s="214">
        <f>MONTH(A4107)</f>
        <v/>
      </c>
      <c r="I4107" s="179">
        <f>INDEX(mês[],Consolidado!H4107,2)</f>
        <v/>
      </c>
      <c r="J4107" s="179" t="inlineStr">
        <is>
          <t>ITAU</t>
        </is>
      </c>
      <c r="K4107" s="179" t="inlineStr">
        <is>
          <t>A IDEAL</t>
        </is>
      </c>
    </row>
    <row r="4108" hidden="1" s="180">
      <c r="A4108" s="17" t="n">
        <v>45806</v>
      </c>
      <c r="B4108" s="179" t="inlineStr">
        <is>
          <t>MURILLO LUIZ PEREIRA - PIX (34) 9 9818-6238-MANUTENÇÃO/PEÇAS MAQUINAS E EQUIPAMENTOS (100,00%);</t>
        </is>
      </c>
      <c r="C4108" s="8" t="n"/>
      <c r="D4108" s="8" t="n">
        <v>394</v>
      </c>
      <c r="E4108" s="8" t="n">
        <v>763012.0799999998</v>
      </c>
      <c r="F4108" s="213" t="inlineStr">
        <is>
          <t>MANUTENÇÃO/PEÇAS MAQUINAS E EQUIPAMENTOS</t>
        </is>
      </c>
      <c r="G4108" s="172">
        <f>YEAR(A4108)</f>
        <v/>
      </c>
      <c r="H4108" s="214">
        <f>MONTH(A4108)</f>
        <v/>
      </c>
      <c r="I4108" s="179">
        <f>INDEX(mês[],Consolidado!H4108,2)</f>
        <v/>
      </c>
      <c r="J4108" s="179" t="inlineStr">
        <is>
          <t>ITAU</t>
        </is>
      </c>
      <c r="K4108" s="179" t="inlineStr">
        <is>
          <t>A IDEAL</t>
        </is>
      </c>
    </row>
    <row r="4109" hidden="1" s="180">
      <c r="A4109" s="17" t="n">
        <v>45806</v>
      </c>
      <c r="B4109" s="179" t="inlineStr">
        <is>
          <t>KLEIBER MARCELINO DE PAULA - PIX 55.358.979/0001-66-SERVIÇO PLOTAGEM / ADESIVO / PLACAS / CRACHAS  (100,00%);</t>
        </is>
      </c>
      <c r="C4109" s="8" t="n"/>
      <c r="D4109" s="8" t="n">
        <v>19</v>
      </c>
      <c r="E4109" s="8" t="n">
        <v>762993.0799999998</v>
      </c>
      <c r="F4109" s="213" t="inlineStr">
        <is>
          <t xml:space="preserve">SERVIÇO PLOTAGEM / ADESIVO / PLACAS / CRACHAS </t>
        </is>
      </c>
      <c r="G4109" s="172">
        <f>YEAR(A4109)</f>
        <v/>
      </c>
      <c r="H4109" s="214">
        <f>MONTH(A4109)</f>
        <v/>
      </c>
      <c r="I4109" s="179">
        <f>INDEX(mês[],Consolidado!H4109,2)</f>
        <v/>
      </c>
      <c r="J4109" s="179" t="inlineStr">
        <is>
          <t>ITAU</t>
        </is>
      </c>
      <c r="K4109" s="179" t="inlineStr">
        <is>
          <t>A IDEAL</t>
        </is>
      </c>
    </row>
    <row r="4110" hidden="1" s="180">
      <c r="A4110" s="17" t="n">
        <v>45806</v>
      </c>
      <c r="B4110" s="179" t="inlineStr">
        <is>
          <t>REFEIÇÃO COLABORADOR WICLIFF NOGUEIRA-REFEIÇÕES COLABORADORES (100,00%);</t>
        </is>
      </c>
      <c r="C4110" s="8" t="n"/>
      <c r="D4110" s="8" t="n">
        <v>130</v>
      </c>
      <c r="E4110" s="8" t="n">
        <v>762863.0799999998</v>
      </c>
      <c r="F4110" s="213" t="inlineStr">
        <is>
          <t>REFEIÇÕES COLABORADORES</t>
        </is>
      </c>
      <c r="G4110" s="172">
        <f>YEAR(A4110)</f>
        <v/>
      </c>
      <c r="H4110" s="214">
        <f>MONTH(A4110)</f>
        <v/>
      </c>
      <c r="I4110" s="179">
        <f>INDEX(mês[],Consolidado!H4110,2)</f>
        <v/>
      </c>
      <c r="J4110" s="179" t="inlineStr">
        <is>
          <t>ITAU</t>
        </is>
      </c>
      <c r="K4110" s="179" t="inlineStr">
        <is>
          <t>A IDEAL</t>
        </is>
      </c>
    </row>
    <row r="4111" hidden="1" s="180">
      <c r="A4111" s="17" t="n">
        <v>45806</v>
      </c>
      <c r="B4111" s="179" t="inlineStr">
        <is>
          <t>ALIMENTAÇÃO ADM-ALIMENTAÇÃO ADM (100,00%);</t>
        </is>
      </c>
      <c r="C4111" s="8" t="n"/>
      <c r="D4111" s="8" t="n">
        <v>64</v>
      </c>
      <c r="E4111" s="8" t="n">
        <v>762799.0799999998</v>
      </c>
      <c r="F4111" s="213" t="inlineStr">
        <is>
          <t>ALIMENTAÇÃO ADM</t>
        </is>
      </c>
      <c r="G4111" s="172">
        <f>YEAR(A4111)</f>
        <v/>
      </c>
      <c r="H4111" s="214">
        <f>MONTH(A4111)</f>
        <v/>
      </c>
      <c r="I4111" s="179">
        <f>INDEX(mês[],Consolidado!H4111,2)</f>
        <v/>
      </c>
      <c r="J4111" s="179" t="inlineStr">
        <is>
          <t>ITAU</t>
        </is>
      </c>
      <c r="K4111" s="179" t="inlineStr">
        <is>
          <t>A IDEAL</t>
        </is>
      </c>
    </row>
    <row r="4112" hidden="1" s="180">
      <c r="A4112" s="17" t="n">
        <v>45806</v>
      </c>
      <c r="B4112" s="179" t="inlineStr">
        <is>
          <t>SEGURO DE PASSAGEIRO IVECO CITYCLESS-SEGUROS DE VEICULOS  (100,00%);</t>
        </is>
      </c>
      <c r="C4112" s="8" t="n"/>
      <c r="D4112" s="8" t="n">
        <v>613.71</v>
      </c>
      <c r="E4112" s="8" t="n">
        <v>762185.3699999999</v>
      </c>
      <c r="F4112" s="213" t="inlineStr">
        <is>
          <t xml:space="preserve">SEGUROS DE VEICULOS </t>
        </is>
      </c>
      <c r="G4112" s="172">
        <f>YEAR(A4112)</f>
        <v/>
      </c>
      <c r="H4112" s="214">
        <f>MONTH(A4112)</f>
        <v/>
      </c>
      <c r="I4112" s="179">
        <f>INDEX(mês[],Consolidado!H4112,2)</f>
        <v/>
      </c>
      <c r="J4112" s="179" t="inlineStr">
        <is>
          <t>ITAU</t>
        </is>
      </c>
      <c r="K4112" s="179" t="inlineStr">
        <is>
          <t>A IDEAL</t>
        </is>
      </c>
    </row>
    <row r="4113" hidden="1" s="180">
      <c r="A4113" s="17" t="n">
        <v>45806</v>
      </c>
      <c r="B4113" s="179" t="inlineStr">
        <is>
          <t>COMBUSTÍVEL RANGER-COMBUSTIVEL VEICULOS (100,00%);</t>
        </is>
      </c>
      <c r="C4113" s="8" t="n"/>
      <c r="D4113" s="8" t="n">
        <v>237.01</v>
      </c>
      <c r="E4113" s="8" t="n">
        <v>761948.3599999999</v>
      </c>
      <c r="F4113" s="213" t="inlineStr">
        <is>
          <t>COMBUSTIVEL VEICULOS</t>
        </is>
      </c>
      <c r="G4113" s="172">
        <f>YEAR(A4113)</f>
        <v/>
      </c>
      <c r="H4113" s="214">
        <f>MONTH(A4113)</f>
        <v/>
      </c>
      <c r="I4113" s="179">
        <f>INDEX(mês[],Consolidado!H4113,2)</f>
        <v/>
      </c>
      <c r="J4113" s="179" t="inlineStr">
        <is>
          <t>ITAU</t>
        </is>
      </c>
      <c r="K4113" s="179" t="inlineStr">
        <is>
          <t>A IDEAL</t>
        </is>
      </c>
    </row>
    <row r="4114" hidden="1" s="180">
      <c r="A4114" s="17" t="n">
        <v>45806</v>
      </c>
      <c r="B4114" s="179" t="inlineStr">
        <is>
          <t>TRANSPORTE COLABORADORES-TRANSPORTE DE COLABORADORES  (100,00%);</t>
        </is>
      </c>
      <c r="C4114" s="8" t="n"/>
      <c r="D4114" s="8" t="n">
        <v>16000</v>
      </c>
      <c r="E4114" s="8" t="n">
        <v>745948.3599999999</v>
      </c>
      <c r="F4114" s="213" t="inlineStr">
        <is>
          <t xml:space="preserve">TRANSPORTE DE COLABORADORES </t>
        </is>
      </c>
      <c r="G4114" s="172">
        <f>YEAR(A4114)</f>
        <v/>
      </c>
      <c r="H4114" s="214">
        <f>MONTH(A4114)</f>
        <v/>
      </c>
      <c r="I4114" s="179">
        <f>INDEX(mês[],Consolidado!H4114,2)</f>
        <v/>
      </c>
      <c r="J4114" s="179" t="inlineStr">
        <is>
          <t>ITAU</t>
        </is>
      </c>
      <c r="K4114" s="179" t="inlineStr">
        <is>
          <t>A IDEAL</t>
        </is>
      </c>
    </row>
    <row r="4115" hidden="1" s="180">
      <c r="A4115" s="17" t="n">
        <v>45806</v>
      </c>
      <c r="B4115" s="179" t="inlineStr">
        <is>
          <t>ALUGUEL GALPAO ADM 10/04 a 10/05* CORRETO -ATT EDUARDO-ALUGUEIS ADM (100,00%);</t>
        </is>
      </c>
      <c r="C4115" s="8" t="n"/>
      <c r="D4115" s="8" t="n">
        <v>9000</v>
      </c>
      <c r="E4115" s="8" t="n">
        <v>736948.3599999999</v>
      </c>
      <c r="F4115" s="213" t="inlineStr">
        <is>
          <t>ALUGUEIS ADM</t>
        </is>
      </c>
      <c r="G4115" s="172">
        <f>YEAR(A4115)</f>
        <v/>
      </c>
      <c r="H4115" s="214">
        <f>MONTH(A4115)</f>
        <v/>
      </c>
      <c r="I4115" s="179">
        <f>INDEX(mês[],Consolidado!H4115,2)</f>
        <v/>
      </c>
      <c r="J4115" s="179" t="inlineStr">
        <is>
          <t>ITAU</t>
        </is>
      </c>
      <c r="K4115" s="179" t="inlineStr">
        <is>
          <t>A IDEAL</t>
        </is>
      </c>
    </row>
    <row r="4116" hidden="1" s="180">
      <c r="A4116" s="17" t="n">
        <v>45806</v>
      </c>
      <c r="B4116" s="179" t="inlineStr">
        <is>
          <t>FRETE ARAGUARI X SERRA SALITRE-FRETE TINTAS E SOLVENTE (100,00%);</t>
        </is>
      </c>
      <c r="C4116" s="8" t="n"/>
      <c r="D4116" s="8" t="n">
        <v>1890</v>
      </c>
      <c r="E4116" s="8" t="n">
        <v>735058.3599999999</v>
      </c>
      <c r="F4116" s="213" t="inlineStr">
        <is>
          <t>FRETE TINTAS E SOLVENTE</t>
        </is>
      </c>
      <c r="G4116" s="172">
        <f>YEAR(A4116)</f>
        <v/>
      </c>
      <c r="H4116" s="214">
        <f>MONTH(A4116)</f>
        <v/>
      </c>
      <c r="I4116" s="179">
        <f>INDEX(mês[],Consolidado!H4116,2)</f>
        <v/>
      </c>
      <c r="J4116" s="179" t="inlineStr">
        <is>
          <t>ITAU</t>
        </is>
      </c>
      <c r="K4116" s="179" t="inlineStr">
        <is>
          <t>A IDEAL</t>
        </is>
      </c>
    </row>
    <row r="4117" hidden="1" s="180">
      <c r="A4117" s="17" t="n">
        <v>45806</v>
      </c>
      <c r="B4117" s="179" t="inlineStr">
        <is>
          <t>COMBUSTIVEL-COMBUSTIVEL VEICULOS (100,00%);</t>
        </is>
      </c>
      <c r="C4117" s="8" t="n"/>
      <c r="D4117" s="8" t="n">
        <v>4385.49</v>
      </c>
      <c r="E4117" s="8" t="n">
        <v>730672.8699999999</v>
      </c>
      <c r="F4117" s="213" t="inlineStr">
        <is>
          <t>COMBUSTIVEL VEICULOS</t>
        </is>
      </c>
      <c r="G4117" s="172">
        <f>YEAR(A4117)</f>
        <v/>
      </c>
      <c r="H4117" s="214">
        <f>MONTH(A4117)</f>
        <v/>
      </c>
      <c r="I4117" s="179">
        <f>INDEX(mês[],Consolidado!H4117,2)</f>
        <v/>
      </c>
      <c r="J4117" s="179" t="inlineStr">
        <is>
          <t>ITAU</t>
        </is>
      </c>
      <c r="K4117" s="179" t="inlineStr">
        <is>
          <t>A IDEAL</t>
        </is>
      </c>
    </row>
    <row r="4118" hidden="1" s="180">
      <c r="A4118" s="17" t="n">
        <v>45806</v>
      </c>
      <c r="B4118" s="179" t="inlineStr">
        <is>
          <t>PARCELAMENTO RFB 2435 01-60-PARCELAMENTO (100,00%);</t>
        </is>
      </c>
      <c r="C4118" s="8" t="n"/>
      <c r="D4118" s="8" t="n">
        <v>54493.34</v>
      </c>
      <c r="E4118" s="8" t="n">
        <v>676179.5299999999</v>
      </c>
      <c r="F4118" s="213" t="inlineStr">
        <is>
          <t xml:space="preserve">Parcelamento de Impostos Exercicio Anterior </t>
        </is>
      </c>
      <c r="G4118" s="172">
        <f>YEAR(A4118)</f>
        <v/>
      </c>
      <c r="H4118" s="214">
        <f>MONTH(A4118)</f>
        <v/>
      </c>
      <c r="I4118" s="179">
        <f>INDEX(mês[],Consolidado!H4118,2)</f>
        <v/>
      </c>
      <c r="J4118" s="179" t="inlineStr">
        <is>
          <t>ITAU</t>
        </is>
      </c>
      <c r="K4118" s="179" t="inlineStr">
        <is>
          <t>A IDEAL</t>
        </is>
      </c>
    </row>
    <row r="4119" hidden="1" s="180">
      <c r="A4119" s="17" t="n">
        <v>45806</v>
      </c>
      <c r="B4119" s="179" t="inlineStr">
        <is>
          <t>PARCELMANETO PGFN 011468295-PARCELAMENTO (100,00%);</t>
        </is>
      </c>
      <c r="C4119" s="8" t="n"/>
      <c r="D4119" s="8" t="n">
        <v>14749.35</v>
      </c>
      <c r="E4119" s="8" t="n">
        <v>661430.1799999999</v>
      </c>
      <c r="F4119" s="213" t="inlineStr">
        <is>
          <t xml:space="preserve">Parcelamento de Impostos Exercicio Anterior </t>
        </is>
      </c>
      <c r="G4119" s="172">
        <f>YEAR(A4119)</f>
        <v/>
      </c>
      <c r="H4119" s="214">
        <f>MONTH(A4119)</f>
        <v/>
      </c>
      <c r="I4119" s="179">
        <f>INDEX(mês[],Consolidado!H4119,2)</f>
        <v/>
      </c>
      <c r="J4119" s="179" t="inlineStr">
        <is>
          <t>ITAU</t>
        </is>
      </c>
      <c r="K4119" s="179" t="inlineStr">
        <is>
          <t>A IDEAL</t>
        </is>
      </c>
    </row>
    <row r="4120" hidden="1" s="180">
      <c r="A4120" s="17" t="n">
        <v>45806</v>
      </c>
      <c r="B4120" s="179" t="inlineStr">
        <is>
          <t>DARF DESCRIÇÃO 02110001200404633142202/22-PARCELAMENTO (100,00%);</t>
        </is>
      </c>
      <c r="C4120" s="8" t="n"/>
      <c r="D4120" s="8" t="n">
        <v>9886.540000000001</v>
      </c>
      <c r="E4120" s="8" t="n">
        <v>651543.6399999999</v>
      </c>
      <c r="F4120" s="213" t="inlineStr">
        <is>
          <t xml:space="preserve">Parcelamento de Impostos Exercicio Anterior </t>
        </is>
      </c>
      <c r="G4120" s="172">
        <f>YEAR(A4120)</f>
        <v/>
      </c>
      <c r="H4120" s="214">
        <f>MONTH(A4120)</f>
        <v/>
      </c>
      <c r="I4120" s="179">
        <f>INDEX(mês[],Consolidado!H4120,2)</f>
        <v/>
      </c>
      <c r="J4120" s="179" t="inlineStr">
        <is>
          <t>ITAU</t>
        </is>
      </c>
      <c r="K4120" s="179" t="inlineStr">
        <is>
          <t>A IDEAL</t>
        </is>
      </c>
    </row>
    <row r="4121" hidden="1" s="180">
      <c r="A4121" s="17" t="n">
        <v>45806</v>
      </c>
      <c r="B4121" s="179" t="inlineStr">
        <is>
          <t>DARF DESCRIÇÃO 02110001200418536862273/22-PARCELAMENTO (100,00%);</t>
        </is>
      </c>
      <c r="C4121" s="8" t="n"/>
      <c r="D4121" s="8" t="n">
        <v>6685.62</v>
      </c>
      <c r="E4121" s="8" t="n">
        <v>644858.0199999999</v>
      </c>
      <c r="F4121" s="213" t="inlineStr">
        <is>
          <t xml:space="preserve">Parcelamento de Impostos Exercicio Anterior </t>
        </is>
      </c>
      <c r="G4121" s="172">
        <f>YEAR(A4121)</f>
        <v/>
      </c>
      <c r="H4121" s="214">
        <f>MONTH(A4121)</f>
        <v/>
      </c>
      <c r="I4121" s="179">
        <f>INDEX(mês[],Consolidado!H4121,2)</f>
        <v/>
      </c>
      <c r="J4121" s="179" t="inlineStr">
        <is>
          <t>ITAU</t>
        </is>
      </c>
      <c r="K4121" s="179" t="inlineStr">
        <is>
          <t>A IDEAL</t>
        </is>
      </c>
    </row>
    <row r="4122" hidden="1" s="180">
      <c r="A4122" s="17" t="n">
        <v>45806</v>
      </c>
      <c r="B4122" s="179" t="inlineStr">
        <is>
          <t>GPS DESCRIÇÃO 639886841-PARCELAMENTO (100,00%);</t>
        </is>
      </c>
      <c r="C4122" s="8" t="n"/>
      <c r="D4122" s="8" t="n">
        <v>4548.27</v>
      </c>
      <c r="E4122" s="8" t="n">
        <v>640309.7499999999</v>
      </c>
      <c r="F4122" s="213" t="inlineStr">
        <is>
          <t xml:space="preserve">Parcelamento de Impostos Exercicio Anterior </t>
        </is>
      </c>
      <c r="G4122" s="172">
        <f>YEAR(A4122)</f>
        <v/>
      </c>
      <c r="H4122" s="214">
        <f>MONTH(A4122)</f>
        <v/>
      </c>
      <c r="I4122" s="179">
        <f>INDEX(mês[],Consolidado!H4122,2)</f>
        <v/>
      </c>
      <c r="J4122" s="179" t="inlineStr">
        <is>
          <t>ITAU</t>
        </is>
      </c>
      <c r="K4122" s="179" t="inlineStr">
        <is>
          <t>A IDEAL</t>
        </is>
      </c>
    </row>
    <row r="4123" hidden="1" s="180">
      <c r="A4123" s="17" t="n">
        <v>45806</v>
      </c>
      <c r="B4123" s="179" t="inlineStr">
        <is>
          <t>GPS DESCRIÇÃO 637648862-PARCELAMENTO (100,00%);</t>
        </is>
      </c>
      <c r="C4123" s="8" t="n"/>
      <c r="D4123" s="8" t="n">
        <v>3049.27</v>
      </c>
      <c r="E4123" s="8" t="n">
        <v>637260.4799999999</v>
      </c>
      <c r="F4123" s="213" t="inlineStr">
        <is>
          <t xml:space="preserve">Parcelamento de Impostos Exercicio Anterior </t>
        </is>
      </c>
      <c r="G4123" s="172">
        <f>YEAR(A4123)</f>
        <v/>
      </c>
      <c r="H4123" s="214">
        <f>MONTH(A4123)</f>
        <v/>
      </c>
      <c r="I4123" s="179">
        <f>INDEX(mês[],Consolidado!H4123,2)</f>
        <v/>
      </c>
      <c r="J4123" s="179" t="inlineStr">
        <is>
          <t>ITAU</t>
        </is>
      </c>
      <c r="K4123" s="179" t="inlineStr">
        <is>
          <t>A IDEAL</t>
        </is>
      </c>
    </row>
    <row r="4124" hidden="1" s="180">
      <c r="A4124" s="17" t="n">
        <v>45806</v>
      </c>
      <c r="B4124" s="179" t="inlineStr">
        <is>
          <t>DESPESA REF. MÊS 05/2025 CONTA CORRENTE EDUARDO-MANUTENÇÃO/PEÇAS  VEICULOS (51,23%);</t>
        </is>
      </c>
      <c r="C4124" s="8" t="n"/>
      <c r="D4124" s="8" t="n">
        <v>1328.1</v>
      </c>
      <c r="E4124" s="8" t="n">
        <v>635932.3799999999</v>
      </c>
      <c r="F4124" s="213" t="inlineStr">
        <is>
          <t>MANUTENÇÃO/PEÇAS  VEICULOS</t>
        </is>
      </c>
      <c r="G4124" s="172">
        <f>YEAR(A4124)</f>
        <v/>
      </c>
      <c r="H4124" s="214">
        <f>MONTH(A4124)</f>
        <v/>
      </c>
      <c r="I4124" s="179">
        <f>INDEX(mês[],Consolidado!H4124,2)</f>
        <v/>
      </c>
      <c r="J4124" s="179" t="inlineStr">
        <is>
          <t>ITAU</t>
        </is>
      </c>
      <c r="K4124" s="179" t="inlineStr">
        <is>
          <t>A IDEAL</t>
        </is>
      </c>
    </row>
    <row r="4125" hidden="1" s="180">
      <c r="A4125" s="17" t="n">
        <v>45806</v>
      </c>
      <c r="B4125" s="174" t="inlineStr">
        <is>
          <t>DESPESA REF. MÊS 05/2025 CONTA CORRENTE EDUARDO-COMBUSTIVEL VEICULOS (21,60%)</t>
        </is>
      </c>
      <c r="C4125" s="8" t="n"/>
      <c r="D4125" s="8" t="n">
        <v>559.96</v>
      </c>
      <c r="E4125" s="8" t="n">
        <v>635372.4199999999</v>
      </c>
      <c r="F4125" s="213" t="inlineStr">
        <is>
          <t>COMBUSTIVEL VEICULOS</t>
        </is>
      </c>
      <c r="G4125" s="172">
        <f>YEAR(A4125)</f>
        <v/>
      </c>
      <c r="H4125" s="214">
        <f>MONTH(A4125)</f>
        <v/>
      </c>
      <c r="I4125" s="179">
        <f>INDEX(mês[],Consolidado!H4125,2)</f>
        <v/>
      </c>
      <c r="J4125" s="179" t="inlineStr">
        <is>
          <t>ITAU</t>
        </is>
      </c>
      <c r="K4125" s="179" t="inlineStr">
        <is>
          <t>A IDEAL</t>
        </is>
      </c>
    </row>
    <row r="4126" hidden="1" s="180">
      <c r="A4126" s="17" t="n">
        <v>45806</v>
      </c>
      <c r="B4126" s="179" t="inlineStr">
        <is>
          <t>DESPESA REF. MÊS 05/2025 CONTA CORRENTE EDUARDO-ALIMENTAÇÃO ADM (14,32%);</t>
        </is>
      </c>
      <c r="C4126" s="8" t="n"/>
      <c r="D4126" s="8" t="n">
        <v>371.23</v>
      </c>
      <c r="E4126" s="8" t="n">
        <v>635001.1899999999</v>
      </c>
      <c r="F4126" s="213" t="inlineStr">
        <is>
          <t>ALIMENTAÇÃO ADM</t>
        </is>
      </c>
      <c r="G4126" s="172">
        <f>YEAR(A4126)</f>
        <v/>
      </c>
      <c r="H4126" s="214">
        <f>MONTH(A4126)</f>
        <v/>
      </c>
      <c r="I4126" s="179">
        <f>INDEX(mês[],Consolidado!H4126,2)</f>
        <v/>
      </c>
      <c r="J4126" s="179" t="inlineStr">
        <is>
          <t>ITAU</t>
        </is>
      </c>
      <c r="K4126" s="179" t="inlineStr">
        <is>
          <t>A IDEAL</t>
        </is>
      </c>
    </row>
    <row r="4127" hidden="1" s="180">
      <c r="A4127" s="17" t="n">
        <v>45806</v>
      </c>
      <c r="B4127" s="179" t="inlineStr">
        <is>
          <t>DESPESA REF. MÊS 05/2025 CONTA CORRENTE EDUARDOSERVIÇO MOTOBOY / UBER  (3,66%)</t>
        </is>
      </c>
      <c r="C4127" s="8" t="n"/>
      <c r="D4127" s="8" t="n">
        <v>94.88</v>
      </c>
      <c r="E4127" s="8" t="n">
        <v>634906.3099999999</v>
      </c>
      <c r="F4127" s="213" t="inlineStr">
        <is>
          <t xml:space="preserve">SERVIÇO MOTOBOY / UBER </t>
        </is>
      </c>
      <c r="G4127" s="172">
        <f>YEAR(A4127)</f>
        <v/>
      </c>
      <c r="H4127" s="214">
        <f>MONTH(A4127)</f>
        <v/>
      </c>
      <c r="I4127" s="179">
        <f>INDEX(mês[],Consolidado!H4127,2)</f>
        <v/>
      </c>
      <c r="J4127" s="179" t="inlineStr">
        <is>
          <t>ITAU</t>
        </is>
      </c>
      <c r="K4127" s="179" t="inlineStr">
        <is>
          <t>A IDEAL</t>
        </is>
      </c>
    </row>
    <row r="4128" hidden="1" s="180">
      <c r="A4128" s="17" t="n">
        <v>45806</v>
      </c>
      <c r="B4128" s="179" t="inlineStr">
        <is>
          <t>DESPESA REF. MÊS 05/2025 CONTA CORRENTE EDUARDOJUROS BANCARIOS  (9,19%);</t>
        </is>
      </c>
      <c r="C4128" s="8" t="n"/>
      <c r="D4128" s="8" t="n">
        <v>238.27</v>
      </c>
      <c r="E4128" s="8" t="n">
        <v>634668.0399999999</v>
      </c>
      <c r="F4128" s="213" t="inlineStr">
        <is>
          <t>Juros Bancários</t>
        </is>
      </c>
      <c r="G4128" s="172">
        <f>YEAR(A4128)</f>
        <v/>
      </c>
      <c r="H4128" s="214">
        <f>MONTH(A4128)</f>
        <v/>
      </c>
      <c r="I4128" s="179">
        <f>INDEX(mês[],Consolidado!H4128,2)</f>
        <v/>
      </c>
      <c r="J4128" s="179" t="inlineStr">
        <is>
          <t>ITAU</t>
        </is>
      </c>
      <c r="K4128" s="179" t="inlineStr">
        <is>
          <t>A IDEAL</t>
        </is>
      </c>
    </row>
    <row r="4129" hidden="1" s="180">
      <c r="A4129" s="17" t="n">
        <v>45806</v>
      </c>
      <c r="B4129" s="179" t="inlineStr">
        <is>
          <t>TRANSFERÊNCIA ENTRE BANCOS ITAÚ X SAFRA-Transferência entre Bancos (100,00%);</t>
        </is>
      </c>
      <c r="C4129" s="8" t="n"/>
      <c r="D4129" s="8" t="n">
        <v>30243.55</v>
      </c>
      <c r="E4129" s="8" t="n">
        <v>604424.4899999999</v>
      </c>
      <c r="F4129" s="213" t="inlineStr">
        <is>
          <t>Transferência Emitida</t>
        </is>
      </c>
      <c r="G4129" s="172">
        <f>YEAR(A4129)</f>
        <v/>
      </c>
      <c r="H4129" s="214">
        <f>MONTH(A4129)</f>
        <v/>
      </c>
      <c r="I4129" s="179">
        <f>INDEX(mês[],Consolidado!H4129,2)</f>
        <v/>
      </c>
      <c r="J4129" s="179" t="inlineStr">
        <is>
          <t>ITAU</t>
        </is>
      </c>
      <c r="K4129" s="179" t="inlineStr">
        <is>
          <t>A IDEAL</t>
        </is>
      </c>
    </row>
    <row r="4130" hidden="1" s="180">
      <c r="A4130" s="17" t="n">
        <v>45806</v>
      </c>
      <c r="B4130" s="179" t="inlineStr">
        <is>
          <t>TRANSFERÊNCIA ENTRE BANCOS ITAÚ X MERCANTIL -Transferência entre Bancos (100,00%);</t>
        </is>
      </c>
      <c r="C4130" s="8" t="n"/>
      <c r="D4130" s="8" t="n">
        <v>150000</v>
      </c>
      <c r="E4130" s="8" t="n">
        <v>454424.4899999999</v>
      </c>
      <c r="F4130" s="213" t="inlineStr">
        <is>
          <t>Transferência Emitida</t>
        </is>
      </c>
      <c r="G4130" s="172">
        <f>YEAR(A4130)</f>
        <v/>
      </c>
      <c r="H4130" s="214">
        <f>MONTH(A4130)</f>
        <v/>
      </c>
      <c r="I4130" s="179">
        <f>INDEX(mês[],Consolidado!H4130,2)</f>
        <v/>
      </c>
      <c r="J4130" s="179" t="inlineStr">
        <is>
          <t>ITAU</t>
        </is>
      </c>
      <c r="K4130" s="179" t="inlineStr">
        <is>
          <t>A IDEAL</t>
        </is>
      </c>
    </row>
    <row r="4131" hidden="1" s="180">
      <c r="A4131" s="17" t="n">
        <v>45806</v>
      </c>
      <c r="B4131" s="179" t="inlineStr">
        <is>
          <t>TRANSFERÊNCIA ENTRE BANCOS ITAÚ X SAFRA-Transferência entre Bancos (100,00%);</t>
        </is>
      </c>
      <c r="C4131" s="8" t="n"/>
      <c r="D4131" s="8" t="n">
        <v>3626.14</v>
      </c>
      <c r="E4131" s="8" t="n">
        <v>450798.3499999999</v>
      </c>
      <c r="F4131" s="213" t="inlineStr">
        <is>
          <t>Transferência Emitida</t>
        </is>
      </c>
      <c r="G4131" s="172">
        <f>YEAR(A4131)</f>
        <v/>
      </c>
      <c r="H4131" s="214">
        <f>MONTH(A4131)</f>
        <v/>
      </c>
      <c r="I4131" s="179">
        <f>INDEX(mês[],Consolidado!H4131,2)</f>
        <v/>
      </c>
      <c r="J4131" s="179" t="inlineStr">
        <is>
          <t>ITAU</t>
        </is>
      </c>
      <c r="K4131" s="179" t="inlineStr">
        <is>
          <t>A IDEAL</t>
        </is>
      </c>
    </row>
    <row r="4132" hidden="1" s="180">
      <c r="A4132" s="17" t="n">
        <v>45806</v>
      </c>
      <c r="B4132" s="179" t="inlineStr">
        <is>
          <t>TRANSFERÊNCIA ENTRE BANCOS ITAÚ X CEF-Transferência entre Bancos (100,00%);</t>
        </is>
      </c>
      <c r="C4132" s="8" t="n"/>
      <c r="D4132" s="8" t="n">
        <v>6000</v>
      </c>
      <c r="E4132" s="8" t="n">
        <v>444798.3499999999</v>
      </c>
      <c r="F4132" s="213" t="inlineStr">
        <is>
          <t>Transferência Emitida</t>
        </is>
      </c>
      <c r="G4132" s="172">
        <f>YEAR(A4132)</f>
        <v/>
      </c>
      <c r="H4132" s="214">
        <f>MONTH(A4132)</f>
        <v/>
      </c>
      <c r="I4132" s="179">
        <f>INDEX(mês[],Consolidado!H4132,2)</f>
        <v/>
      </c>
      <c r="J4132" s="179" t="inlineStr">
        <is>
          <t>ITAU</t>
        </is>
      </c>
      <c r="K4132" s="179" t="inlineStr">
        <is>
          <t>A IDEAL</t>
        </is>
      </c>
    </row>
    <row r="4133" hidden="1" s="180">
      <c r="A4133" s="17" t="n">
        <v>45806</v>
      </c>
      <c r="B4133" s="179" t="inlineStr">
        <is>
          <t>TRANSFERÊNCIA ENTRE BANCOS ITAÚ X ITAÚ ANDAIMES-Transferência entre Bancos (100,00%);</t>
        </is>
      </c>
      <c r="C4133" s="8" t="n"/>
      <c r="D4133" s="8" t="n">
        <v>400000</v>
      </c>
      <c r="E4133" s="8" t="n">
        <v>44798.34999999986</v>
      </c>
      <c r="F4133" s="213" t="inlineStr">
        <is>
          <t>Transferência Emitida</t>
        </is>
      </c>
      <c r="G4133" s="172">
        <f>YEAR(A4133)</f>
        <v/>
      </c>
      <c r="H4133" s="214">
        <f>MONTH(A4133)</f>
        <v/>
      </c>
      <c r="I4133" s="179">
        <f>INDEX(mês[],Consolidado!H4133,2)</f>
        <v/>
      </c>
      <c r="J4133" s="179" t="inlineStr">
        <is>
          <t>ITAU</t>
        </is>
      </c>
      <c r="K4133" s="179" t="inlineStr">
        <is>
          <t>A IDEAL</t>
        </is>
      </c>
    </row>
    <row r="4134" hidden="1" s="180">
      <c r="A4134" s="17" t="n">
        <v>45806</v>
      </c>
      <c r="B4134" s="179" t="inlineStr">
        <is>
          <t>COMBUSTIVEL DOBLO-COMBUSTIVEL VEICULOS (100,00%);</t>
        </is>
      </c>
      <c r="C4134" s="8" t="n"/>
      <c r="D4134" s="8" t="n">
        <v>100</v>
      </c>
      <c r="E4134" s="8" t="n">
        <v>44698.34999999986</v>
      </c>
      <c r="F4134" s="213" t="inlineStr">
        <is>
          <t>COMBUSTIVEL VEICULOS</t>
        </is>
      </c>
      <c r="G4134" s="172">
        <f>YEAR(A4134)</f>
        <v/>
      </c>
      <c r="H4134" s="214">
        <f>MONTH(A4134)</f>
        <v/>
      </c>
      <c r="I4134" s="179">
        <f>INDEX(mês[],Consolidado!H4134,2)</f>
        <v/>
      </c>
      <c r="J4134" s="179" t="inlineStr">
        <is>
          <t>ITAU</t>
        </is>
      </c>
      <c r="K4134" s="179" t="inlineStr">
        <is>
          <t>A IDEAL</t>
        </is>
      </c>
    </row>
    <row r="4135" hidden="1" s="180">
      <c r="A4135" s="17" t="n">
        <v>45807</v>
      </c>
      <c r="B4135" s="179" t="inlineStr">
        <is>
          <t>LOCAÇÃO CONTAINER REF. 01/02 A 28/02/25-LOCAÇÃO CONTAINER  (100,00%);</t>
        </is>
      </c>
      <c r="C4135" s="8" t="n"/>
      <c r="D4135" s="8" t="n">
        <v>2750</v>
      </c>
      <c r="E4135" s="8" t="n">
        <v>41948.34999999986</v>
      </c>
      <c r="F4135" s="213" t="inlineStr">
        <is>
          <t xml:space="preserve">LOCAÇÃO CONTAINER </t>
        </is>
      </c>
      <c r="G4135" s="172">
        <f>YEAR(A4135)</f>
        <v/>
      </c>
      <c r="H4135" s="214">
        <f>MONTH(A4135)</f>
        <v/>
      </c>
      <c r="I4135" s="179">
        <f>INDEX(mês[],Consolidado!H4135,2)</f>
        <v/>
      </c>
      <c r="J4135" s="179" t="inlineStr">
        <is>
          <t>ITAU</t>
        </is>
      </c>
      <c r="K4135" s="179" t="inlineStr">
        <is>
          <t>A IDEAL</t>
        </is>
      </c>
    </row>
    <row r="4136" hidden="1" s="180">
      <c r="A4136" s="17" t="n">
        <v>45807</v>
      </c>
      <c r="B4136" s="179" t="inlineStr">
        <is>
          <t>JULIO CESAR DE OLIVEIRA QUEIROZ - PIX 416.142.593-72-TRANSPORTE DE COLABORADORES  (100,00%);</t>
        </is>
      </c>
      <c r="C4136" s="8" t="n"/>
      <c r="D4136" s="8" t="n">
        <v>5480</v>
      </c>
      <c r="E4136" s="8" t="n">
        <v>36468.34999999986</v>
      </c>
      <c r="F4136" s="213" t="inlineStr">
        <is>
          <t xml:space="preserve">TRANSPORTE DE COLABORADORES </t>
        </is>
      </c>
      <c r="G4136" s="172">
        <f>YEAR(A4136)</f>
        <v/>
      </c>
      <c r="H4136" s="214">
        <f>MONTH(A4136)</f>
        <v/>
      </c>
      <c r="I4136" s="179">
        <f>INDEX(mês[],Consolidado!H4136,2)</f>
        <v/>
      </c>
      <c r="J4136" s="179" t="inlineStr">
        <is>
          <t>ITAU</t>
        </is>
      </c>
      <c r="K4136" s="179" t="inlineStr">
        <is>
          <t>A IDEAL</t>
        </is>
      </c>
    </row>
    <row r="4137" hidden="1" s="180">
      <c r="A4137" s="17" t="n">
        <v>45807</v>
      </c>
      <c r="B4137" s="179" t="inlineStr">
        <is>
          <t>FRETE SILAS CATALÃO X GOINAIA + FRETE ADM TRINDADE-FRETE MATERIAIS E EQUIPAMENTOS (100,00%);</t>
        </is>
      </c>
      <c r="C4137" s="8" t="n"/>
      <c r="D4137" s="8" t="n">
        <v>4000</v>
      </c>
      <c r="E4137" s="8" t="n">
        <v>32468.34999999986</v>
      </c>
      <c r="F4137" s="213" t="inlineStr">
        <is>
          <t>FRETE MATERIAIS E EQUIPAMENTOS</t>
        </is>
      </c>
      <c r="G4137" s="172">
        <f>YEAR(A4137)</f>
        <v/>
      </c>
      <c r="H4137" s="214">
        <f>MONTH(A4137)</f>
        <v/>
      </c>
      <c r="I4137" s="179">
        <f>INDEX(mês[],Consolidado!H4137,2)</f>
        <v/>
      </c>
      <c r="J4137" s="179" t="inlineStr">
        <is>
          <t>ITAU</t>
        </is>
      </c>
      <c r="K4137" s="179" t="inlineStr">
        <is>
          <t>A IDEAL</t>
        </is>
      </c>
    </row>
    <row r="4138" hidden="1" s="180">
      <c r="A4138" s="17" t="n">
        <v>45807</v>
      </c>
      <c r="B4138" s="179" t="inlineStr">
        <is>
          <t>RYANN PABLO MEDEIROS DE ARAUJO-ACERTO RESCISORIOS  (100,00%);</t>
        </is>
      </c>
      <c r="C4138" s="8" t="n"/>
      <c r="D4138" s="8" t="n">
        <v>859.54</v>
      </c>
      <c r="E4138" s="8" t="n">
        <v>31608.80999999986</v>
      </c>
      <c r="F4138" s="213" t="inlineStr">
        <is>
          <t xml:space="preserve">ACERTO RESCISORIOS </t>
        </is>
      </c>
      <c r="G4138" s="172">
        <f>YEAR(A4138)</f>
        <v/>
      </c>
      <c r="H4138" s="214">
        <f>MONTH(A4138)</f>
        <v/>
      </c>
      <c r="I4138" s="179">
        <f>INDEX(mês[],Consolidado!H4138,2)</f>
        <v/>
      </c>
      <c r="J4138" s="179" t="inlineStr">
        <is>
          <t>ITAU</t>
        </is>
      </c>
      <c r="K4138" s="179" t="inlineStr">
        <is>
          <t>A IDEAL</t>
        </is>
      </c>
    </row>
    <row r="4139" hidden="1" s="180">
      <c r="A4139" s="17" t="n">
        <v>45807</v>
      </c>
      <c r="B4139" s="179" t="inlineStr">
        <is>
          <t>RYANN PABLO MEDEIROS DE ARAUJO-FGTS FUNCIONARIOS  (100,00%);</t>
        </is>
      </c>
      <c r="C4139" s="8" t="n"/>
      <c r="D4139" s="8" t="n">
        <v>172.24</v>
      </c>
      <c r="E4139" s="8" t="n">
        <v>31436.56999999986</v>
      </c>
      <c r="F4139" s="213" t="inlineStr">
        <is>
          <t xml:space="preserve">FGTS FUNCIONARIOS </t>
        </is>
      </c>
      <c r="G4139" s="172">
        <f>YEAR(A4139)</f>
        <v/>
      </c>
      <c r="H4139" s="214">
        <f>MONTH(A4139)</f>
        <v/>
      </c>
      <c r="I4139" s="179">
        <f>INDEX(mês[],Consolidado!H4139,2)</f>
        <v/>
      </c>
      <c r="J4139" s="179" t="inlineStr">
        <is>
          <t>ITAU</t>
        </is>
      </c>
      <c r="K4139" s="179" t="inlineStr">
        <is>
          <t>A IDEAL</t>
        </is>
      </c>
    </row>
    <row r="4140" hidden="1" s="180">
      <c r="A4140" s="17" t="n">
        <v>45807</v>
      </c>
      <c r="B4140" s="179" t="inlineStr">
        <is>
          <t>MATHEUS VICTOR MARQUES DA SILVA SOUSA-FGTS FUNCIONARIOS  (100,00%);</t>
        </is>
      </c>
      <c r="C4140" s="8" t="n"/>
      <c r="D4140" s="8" t="n">
        <v>257.42</v>
      </c>
      <c r="E4140" s="8" t="n">
        <v>31179.14999999986</v>
      </c>
      <c r="F4140" s="213" t="inlineStr">
        <is>
          <t xml:space="preserve">FGTS FUNCIONARIOS </t>
        </is>
      </c>
      <c r="G4140" s="172">
        <f>YEAR(A4140)</f>
        <v/>
      </c>
      <c r="H4140" s="214">
        <f>MONTH(A4140)</f>
        <v/>
      </c>
      <c r="I4140" s="179">
        <f>INDEX(mês[],Consolidado!H4140,2)</f>
        <v/>
      </c>
      <c r="J4140" s="179" t="inlineStr">
        <is>
          <t>ITAU</t>
        </is>
      </c>
      <c r="K4140" s="179" t="inlineStr">
        <is>
          <t>A IDEAL</t>
        </is>
      </c>
    </row>
    <row r="4141" hidden="1" s="180">
      <c r="A4141" s="17" t="n">
        <v>45807</v>
      </c>
      <c r="B4141" s="179" t="inlineStr">
        <is>
          <t>JOSE ALBERTO SIPRIANO DANTAS-ACERTO RESCISORIOS  (100,00%);</t>
        </is>
      </c>
      <c r="C4141" s="8" t="n"/>
      <c r="D4141" s="8" t="n">
        <v>13645.31</v>
      </c>
      <c r="E4141" s="8" t="n">
        <v>17533.83999999986</v>
      </c>
      <c r="F4141" s="213" t="inlineStr">
        <is>
          <t xml:space="preserve">ACERTO RESCISORIOS </t>
        </is>
      </c>
      <c r="G4141" s="172">
        <f>YEAR(A4141)</f>
        <v/>
      </c>
      <c r="H4141" s="214">
        <f>MONTH(A4141)</f>
        <v/>
      </c>
      <c r="I4141" s="179">
        <f>INDEX(mês[],Consolidado!H4141,2)</f>
        <v/>
      </c>
      <c r="J4141" s="179" t="inlineStr">
        <is>
          <t>ITAU</t>
        </is>
      </c>
      <c r="K4141" s="179" t="inlineStr">
        <is>
          <t>A IDEAL</t>
        </is>
      </c>
    </row>
    <row r="4142" hidden="1" s="180">
      <c r="A4142" s="17" t="n">
        <v>45807</v>
      </c>
      <c r="B4142" s="179" t="inlineStr">
        <is>
          <t>JOSE ALBERTO SIPRIANO DANTAS-FGTS FUNCIONARIOS  (100,00%);</t>
        </is>
      </c>
      <c r="C4142" s="8" t="n"/>
      <c r="D4142" s="8" t="n">
        <v>793.78</v>
      </c>
      <c r="E4142" s="8" t="n">
        <v>16740.05999999986</v>
      </c>
      <c r="F4142" s="213" t="inlineStr">
        <is>
          <t xml:space="preserve">FGTS FUNCIONARIOS </t>
        </is>
      </c>
      <c r="G4142" s="172">
        <f>YEAR(A4142)</f>
        <v/>
      </c>
      <c r="H4142" s="214">
        <f>MONTH(A4142)</f>
        <v/>
      </c>
      <c r="I4142" s="179">
        <f>INDEX(mês[],Consolidado!H4142,2)</f>
        <v/>
      </c>
      <c r="J4142" s="179" t="inlineStr">
        <is>
          <t>ITAU</t>
        </is>
      </c>
      <c r="K4142" s="179" t="inlineStr">
        <is>
          <t>A IDEAL</t>
        </is>
      </c>
    </row>
    <row r="4143" hidden="1" s="180">
      <c r="A4143" s="17" t="n">
        <v>45807</v>
      </c>
      <c r="B4143" s="179" t="inlineStr">
        <is>
          <t>JOSE ALBERTO SIPRIANO DANTAS-MULTA RESCISORIAS FGTS (100,00%);</t>
        </is>
      </c>
      <c r="C4143" s="8" t="n"/>
      <c r="D4143" s="8" t="n">
        <v>3898.32</v>
      </c>
      <c r="E4143" s="8" t="n">
        <v>12841.73999999986</v>
      </c>
      <c r="F4143" s="213" t="inlineStr">
        <is>
          <t>MULTA RESCISORIAS FGTS</t>
        </is>
      </c>
      <c r="G4143" s="172">
        <f>YEAR(A4143)</f>
        <v/>
      </c>
      <c r="H4143" s="214">
        <f>MONTH(A4143)</f>
        <v/>
      </c>
      <c r="I4143" s="179">
        <f>INDEX(mês[],Consolidado!H4143,2)</f>
        <v/>
      </c>
      <c r="J4143" s="179" t="inlineStr">
        <is>
          <t>ITAU</t>
        </is>
      </c>
      <c r="K4143" s="179" t="inlineStr">
        <is>
          <t>A IDEAL</t>
        </is>
      </c>
    </row>
    <row r="4144" hidden="1" s="180">
      <c r="A4144" s="17" t="n">
        <v>45807</v>
      </c>
      <c r="B4144" s="179" t="inlineStr">
        <is>
          <t>NEWTON ALVES VIEIRA-MULTA RESCISORIAS FGTS (100,00%);</t>
        </is>
      </c>
      <c r="C4144" s="8" t="n"/>
      <c r="D4144" s="8" t="n">
        <v>45.22</v>
      </c>
      <c r="E4144" s="8" t="n">
        <v>12796.51999999986</v>
      </c>
      <c r="F4144" s="213" t="inlineStr">
        <is>
          <t>MULTA RESCISORIAS FGTS</t>
        </is>
      </c>
      <c r="G4144" s="172">
        <f>YEAR(A4144)</f>
        <v/>
      </c>
      <c r="H4144" s="214">
        <f>MONTH(A4144)</f>
        <v/>
      </c>
      <c r="I4144" s="179">
        <f>INDEX(mês[],Consolidado!H4144,2)</f>
        <v/>
      </c>
      <c r="J4144" s="179" t="inlineStr">
        <is>
          <t>ITAU</t>
        </is>
      </c>
      <c r="K4144" s="179" t="inlineStr">
        <is>
          <t>A IDEAL</t>
        </is>
      </c>
    </row>
    <row r="4145" hidden="1" s="180">
      <c r="A4145" s="17" t="n">
        <v>45807</v>
      </c>
      <c r="B4145" s="179" t="inlineStr">
        <is>
          <t>PGR COMERCIAL LTDA - PIX 19.842.545/0001-73-REFEIÇÕES COLABORADORES (30,00%)</t>
        </is>
      </c>
      <c r="C4145" s="8" t="n"/>
      <c r="D4145" s="8" t="n">
        <v>383.1</v>
      </c>
      <c r="E4145" s="8" t="n">
        <v>12413.41999999986</v>
      </c>
      <c r="F4145" s="213" t="inlineStr">
        <is>
          <t>REFEIÇÕES COLABORADORES</t>
        </is>
      </c>
      <c r="G4145" s="172">
        <f>YEAR(A4145)</f>
        <v/>
      </c>
      <c r="H4145" s="214">
        <f>MONTH(A4145)</f>
        <v/>
      </c>
      <c r="I4145" s="179">
        <f>INDEX(mês[],Consolidado!H4145,2)</f>
        <v/>
      </c>
      <c r="J4145" s="179" t="inlineStr">
        <is>
          <t>ITAU</t>
        </is>
      </c>
      <c r="K4145" s="179" t="inlineStr">
        <is>
          <t>A IDEAL</t>
        </is>
      </c>
    </row>
    <row r="4146" hidden="1" s="180">
      <c r="A4146" s="17" t="n">
        <v>45807</v>
      </c>
      <c r="B4146" s="179" t="inlineStr">
        <is>
          <t>PGR COMERCIAL LTDA - PIX 19.842.545/0001-73-MATERIAIS DE LIMPEZA / HIGIENE  (40,00%);</t>
        </is>
      </c>
      <c r="C4146" s="8" t="n"/>
      <c r="D4146" s="8" t="n">
        <v>510.81</v>
      </c>
      <c r="E4146" s="8" t="n">
        <v>11902.60999999986</v>
      </c>
      <c r="F4146" s="213" t="inlineStr">
        <is>
          <t xml:space="preserve">MATERIAIS DE LIMPEZA / HIGIENE </t>
        </is>
      </c>
      <c r="G4146" s="172">
        <f>YEAR(A4146)</f>
        <v/>
      </c>
      <c r="H4146" s="214">
        <f>MONTH(A4146)</f>
        <v/>
      </c>
      <c r="I4146" s="179">
        <f>INDEX(mês[],Consolidado!H4146,2)</f>
        <v/>
      </c>
      <c r="J4146" s="179" t="inlineStr">
        <is>
          <t>ITAU</t>
        </is>
      </c>
      <c r="K4146" s="179" t="inlineStr">
        <is>
          <t>A IDEAL</t>
        </is>
      </c>
    </row>
    <row r="4147" hidden="1" s="180">
      <c r="A4147" s="17" t="n">
        <v>45807</v>
      </c>
      <c r="B4147" s="179" t="inlineStr">
        <is>
          <t>PGR COMERCIAL LTDA - PIX 19.842.545/0001-73-MATERIAS DE ESCRITORIO (30,00%);</t>
        </is>
      </c>
      <c r="C4147" s="8" t="n"/>
      <c r="D4147" s="8" t="n">
        <v>383.12</v>
      </c>
      <c r="E4147" s="8" t="n">
        <v>11519.48999999986</v>
      </c>
      <c r="F4147" s="213" t="inlineStr">
        <is>
          <t xml:space="preserve">MATERIAS DE ESCRITORIO / PAPELARIA </t>
        </is>
      </c>
      <c r="G4147" s="172">
        <f>YEAR(A4147)</f>
        <v/>
      </c>
      <c r="H4147" s="214">
        <f>MONTH(A4147)</f>
        <v/>
      </c>
      <c r="I4147" s="179">
        <f>INDEX(mês[],Consolidado!H4147,2)</f>
        <v/>
      </c>
      <c r="J4147" s="179" t="inlineStr">
        <is>
          <t>ITAU</t>
        </is>
      </c>
      <c r="K4147" s="179" t="inlineStr">
        <is>
          <t>A IDEAL</t>
        </is>
      </c>
    </row>
    <row r="4148" hidden="1" s="180">
      <c r="A4148" s="17" t="n">
        <v>45807</v>
      </c>
      <c r="B4148" s="179" t="inlineStr">
        <is>
          <t>VALE TRANSPORTE REF. 20 DIAS-TRANSPORTE DE COLABORADORES  (100,00%);</t>
        </is>
      </c>
      <c r="C4148" s="8" t="n"/>
      <c r="D4148" s="8" t="n">
        <v>172</v>
      </c>
      <c r="E4148" s="8" t="n">
        <v>11347.48999999986</v>
      </c>
      <c r="F4148" s="213" t="inlineStr">
        <is>
          <t xml:space="preserve">TRANSPORTE DE COLABORADORES </t>
        </is>
      </c>
      <c r="G4148" s="172">
        <f>YEAR(A4148)</f>
        <v/>
      </c>
      <c r="H4148" s="214">
        <f>MONTH(A4148)</f>
        <v/>
      </c>
      <c r="I4148" s="179">
        <f>INDEX(mês[],Consolidado!H4148,2)</f>
        <v/>
      </c>
      <c r="J4148" s="179" t="inlineStr">
        <is>
          <t>ITAU</t>
        </is>
      </c>
      <c r="K4148" s="179" t="inlineStr">
        <is>
          <t>A IDEAL</t>
        </is>
      </c>
    </row>
    <row r="4149" hidden="1" s="180">
      <c r="A4149" s="17" t="n">
        <v>45807</v>
      </c>
      <c r="B4149" s="179" t="inlineStr">
        <is>
          <t>VALE TRANSPORTE REF. 20 DIAS-TRANSPORTE DE COLABORADORES  (100,00%);</t>
        </is>
      </c>
      <c r="C4149" s="8" t="n"/>
      <c r="D4149" s="8" t="n">
        <v>172</v>
      </c>
      <c r="E4149" s="8" t="n">
        <v>11175.48999999986</v>
      </c>
      <c r="F4149" s="213" t="inlineStr">
        <is>
          <t xml:space="preserve">TRANSPORTE DE COLABORADORES </t>
        </is>
      </c>
      <c r="G4149" s="172">
        <f>YEAR(A4149)</f>
        <v/>
      </c>
      <c r="H4149" s="214">
        <f>MONTH(A4149)</f>
        <v/>
      </c>
      <c r="I4149" s="179">
        <f>INDEX(mês[],Consolidado!H4149,2)</f>
        <v/>
      </c>
      <c r="J4149" s="179" t="inlineStr">
        <is>
          <t>ITAU</t>
        </is>
      </c>
      <c r="K4149" s="179" t="inlineStr">
        <is>
          <t>A IDEAL</t>
        </is>
      </c>
    </row>
    <row r="4150" hidden="1" s="180">
      <c r="A4150" s="17" t="n">
        <v>45807</v>
      </c>
      <c r="B4150" s="179" t="inlineStr">
        <is>
          <t>VALE TRANSPORTE REF. 20 DIAS-TRANSPORTE DE COLABORADORES  (100,00%);</t>
        </is>
      </c>
      <c r="C4150" s="8" t="n"/>
      <c r="D4150" s="8" t="n">
        <v>172</v>
      </c>
      <c r="E4150" s="8" t="n">
        <v>11003.48999999986</v>
      </c>
      <c r="F4150" s="213" t="inlineStr">
        <is>
          <t xml:space="preserve">TRANSPORTE DE COLABORADORES </t>
        </is>
      </c>
      <c r="G4150" s="172">
        <f>YEAR(A4150)</f>
        <v/>
      </c>
      <c r="H4150" s="214">
        <f>MONTH(A4150)</f>
        <v/>
      </c>
      <c r="I4150" s="179">
        <f>INDEX(mês[],Consolidado!H4150,2)</f>
        <v/>
      </c>
      <c r="J4150" s="179" t="inlineStr">
        <is>
          <t>ITAU</t>
        </is>
      </c>
      <c r="K4150" s="179" t="inlineStr">
        <is>
          <t>A IDEAL</t>
        </is>
      </c>
    </row>
    <row r="4151" hidden="1" s="180">
      <c r="A4151" s="17" t="n">
        <v>45807</v>
      </c>
      <c r="B4151" s="179" t="inlineStr">
        <is>
          <t>VALE TRANSPORTE REF. 20 DIAS-TRANSPORTE DE COLABORADORES  (100,00%);</t>
        </is>
      </c>
      <c r="C4151" s="8" t="n"/>
      <c r="D4151" s="8" t="n">
        <v>172</v>
      </c>
      <c r="E4151" s="8" t="n">
        <v>10831.48999999986</v>
      </c>
      <c r="F4151" s="213" t="inlineStr">
        <is>
          <t xml:space="preserve">TRANSPORTE DE COLABORADORES </t>
        </is>
      </c>
      <c r="G4151" s="172">
        <f>YEAR(A4151)</f>
        <v/>
      </c>
      <c r="H4151" s="214">
        <f>MONTH(A4151)</f>
        <v/>
      </c>
      <c r="I4151" s="179">
        <f>INDEX(mês[],Consolidado!H4151,2)</f>
        <v/>
      </c>
      <c r="J4151" s="179" t="inlineStr">
        <is>
          <t>ITAU</t>
        </is>
      </c>
      <c r="K4151" s="179" t="inlineStr">
        <is>
          <t>A IDEAL</t>
        </is>
      </c>
    </row>
    <row r="4152" hidden="1" s="180">
      <c r="A4152" s="17" t="n">
        <v>45807</v>
      </c>
      <c r="B4152" s="179" t="inlineStr">
        <is>
          <t>DESPESAS VIAGEM VISITA TEC. L.EDUARDO.M - BALSAS-COMBUSTIVEL VEICULOS (100,00%);</t>
        </is>
      </c>
      <c r="C4152" s="8" t="n"/>
      <c r="D4152" s="8" t="n">
        <v>2000</v>
      </c>
      <c r="E4152" s="8" t="n">
        <v>8831.48999999986</v>
      </c>
      <c r="F4152" s="213" t="inlineStr">
        <is>
          <t>COMBUSTIVEL VEICULOS</t>
        </is>
      </c>
      <c r="G4152" s="172">
        <f>YEAR(A4152)</f>
        <v/>
      </c>
      <c r="H4152" s="214">
        <f>MONTH(A4152)</f>
        <v/>
      </c>
      <c r="I4152" s="179">
        <f>INDEX(mês[],Consolidado!H4152,2)</f>
        <v/>
      </c>
      <c r="J4152" s="179" t="inlineStr">
        <is>
          <t>ITAU</t>
        </is>
      </c>
      <c r="K4152" s="179" t="inlineStr">
        <is>
          <t>A IDEAL</t>
        </is>
      </c>
    </row>
    <row r="4153" hidden="1" s="180">
      <c r="A4153" s="17" t="n">
        <v>45807</v>
      </c>
      <c r="B4153" s="179" t="inlineStr">
        <is>
          <t>IDA VALDMAR - ITUBIARA - GO-COMBUSTIVEL VEICULOS (100,00%);</t>
        </is>
      </c>
      <c r="C4153" s="8" t="n"/>
      <c r="D4153" s="8" t="n">
        <v>200</v>
      </c>
      <c r="E4153" s="8" t="n">
        <v>8631.48999999986</v>
      </c>
      <c r="F4153" s="213" t="inlineStr">
        <is>
          <t>COMBUSTIVEL VEICULOS</t>
        </is>
      </c>
      <c r="G4153" s="172">
        <f>YEAR(A4153)</f>
        <v/>
      </c>
      <c r="H4153" s="214">
        <f>MONTH(A4153)</f>
        <v/>
      </c>
      <c r="I4153" s="179">
        <f>INDEX(mês[],Consolidado!H4153,2)</f>
        <v/>
      </c>
      <c r="J4153" s="179" t="inlineStr">
        <is>
          <t>ITAU</t>
        </is>
      </c>
      <c r="K4153" s="179" t="inlineStr">
        <is>
          <t>A IDEAL</t>
        </is>
      </c>
    </row>
    <row r="4154" hidden="1" s="180">
      <c r="A4154" s="17" t="n">
        <v>45807</v>
      </c>
      <c r="B4154" s="179" t="inlineStr">
        <is>
          <t>DESPESA DE VIAGEM - TRANSPORTE CASSIO ASSIS-TRANSPORTE DE COLABORADORES  (100,00%);</t>
        </is>
      </c>
      <c r="C4154" s="8" t="n"/>
      <c r="D4154" s="8" t="n">
        <v>30</v>
      </c>
      <c r="E4154" s="8" t="n">
        <v>8601.48999999986</v>
      </c>
      <c r="F4154" s="213" t="inlineStr">
        <is>
          <t xml:space="preserve">TRANSPORTE DE COLABORADORES </t>
        </is>
      </c>
      <c r="G4154" s="172">
        <f>YEAR(A4154)</f>
        <v/>
      </c>
      <c r="H4154" s="214">
        <f>MONTH(A4154)</f>
        <v/>
      </c>
      <c r="I4154" s="179">
        <f>INDEX(mês[],Consolidado!H4154,2)</f>
        <v/>
      </c>
      <c r="J4154" s="179" t="inlineStr">
        <is>
          <t>ITAU</t>
        </is>
      </c>
      <c r="K4154" s="179" t="inlineStr">
        <is>
          <t>A IDEAL</t>
        </is>
      </c>
    </row>
    <row r="4155" hidden="1" s="180">
      <c r="A4155" s="17" t="n">
        <v>45807</v>
      </c>
      <c r="B4155" s="179" t="inlineStr">
        <is>
          <t>ALIMENTAÇÃO ADM-ALIMENTAÇÃO ADM (100,00%);</t>
        </is>
      </c>
      <c r="C4155" s="8" t="n"/>
      <c r="D4155" s="8" t="n">
        <v>64</v>
      </c>
      <c r="E4155" s="8" t="n">
        <v>8537.48999999986</v>
      </c>
      <c r="F4155" s="213" t="inlineStr">
        <is>
          <t>ALIMENTAÇÃO ADM</t>
        </is>
      </c>
      <c r="G4155" s="172">
        <f>YEAR(A4155)</f>
        <v/>
      </c>
      <c r="H4155" s="214">
        <f>MONTH(A4155)</f>
        <v/>
      </c>
      <c r="I4155" s="179">
        <f>INDEX(mês[],Consolidado!H4155,2)</f>
        <v/>
      </c>
      <c r="J4155" s="179" t="inlineStr">
        <is>
          <t>ITAU</t>
        </is>
      </c>
      <c r="K4155" s="179" t="inlineStr">
        <is>
          <t>A IDEAL</t>
        </is>
      </c>
    </row>
    <row r="4156" hidden="1" s="180">
      <c r="A4156" s="17" t="n">
        <v>45807</v>
      </c>
      <c r="B4156" s="179" t="inlineStr">
        <is>
          <t>DIARIA ROBERTO FRETE GOIÂNIA X SERRA DO SALITRE-TINTAS E SOLVENTES (100,00%);</t>
        </is>
      </c>
      <c r="C4156" s="8" t="n"/>
      <c r="D4156" s="8" t="n">
        <v>310</v>
      </c>
      <c r="E4156" s="8" t="n">
        <v>8227.48999999986</v>
      </c>
      <c r="F4156" s="213" t="inlineStr">
        <is>
          <t>TINTAS E SOLVENTES</t>
        </is>
      </c>
      <c r="G4156" s="172">
        <f>YEAR(A4156)</f>
        <v/>
      </c>
      <c r="H4156" s="214">
        <f>MONTH(A4156)</f>
        <v/>
      </c>
      <c r="I4156" s="179">
        <f>INDEX(mês[],Consolidado!H4156,2)</f>
        <v/>
      </c>
      <c r="J4156" s="179" t="inlineStr">
        <is>
          <t>ITAU</t>
        </is>
      </c>
      <c r="K4156" s="179" t="inlineStr">
        <is>
          <t>A IDEAL</t>
        </is>
      </c>
    </row>
    <row r="4157" hidden="1" s="180">
      <c r="A4157" s="17" t="n">
        <v>45807</v>
      </c>
      <c r="B4157" s="179" t="inlineStr">
        <is>
          <t>LOCAÇÃO DE ANDAIMES-LOCAÇÃO ANDAIMES (100,00%);</t>
        </is>
      </c>
      <c r="C4157" s="8" t="n"/>
      <c r="D4157" s="8" t="n">
        <v>27149.7</v>
      </c>
      <c r="E4157" s="8" t="n">
        <v>-18922.21000000014</v>
      </c>
      <c r="F4157" s="213" t="inlineStr">
        <is>
          <t>LOCAÇÃO ANDAIMES</t>
        </is>
      </c>
      <c r="G4157" s="172">
        <f>YEAR(A4157)</f>
        <v/>
      </c>
      <c r="H4157" s="214">
        <f>MONTH(A4157)</f>
        <v/>
      </c>
      <c r="I4157" s="179">
        <f>INDEX(mês[],Consolidado!H4157,2)</f>
        <v/>
      </c>
      <c r="J4157" s="179" t="inlineStr">
        <is>
          <t>ITAU</t>
        </is>
      </c>
      <c r="K4157" s="179" t="inlineStr">
        <is>
          <t>A IDEAL</t>
        </is>
      </c>
    </row>
    <row r="4158" hidden="1" s="180">
      <c r="A4158" s="17" t="n">
        <v>45807</v>
      </c>
      <c r="B4158" s="179" t="inlineStr">
        <is>
          <t>ISS DESCRIÇÃO 71604641 / 2024-PARCELAMENTO (100,00%);</t>
        </is>
      </c>
      <c r="C4158" s="8" t="n"/>
      <c r="D4158" s="8" t="n">
        <v>1973.08</v>
      </c>
      <c r="E4158" s="8" t="n">
        <v>-20895.29000000014</v>
      </c>
      <c r="F4158" s="213" t="inlineStr">
        <is>
          <t xml:space="preserve">Parcelamento de Impostos Exercicio Anterior </t>
        </is>
      </c>
      <c r="G4158" s="172">
        <f>YEAR(A4158)</f>
        <v/>
      </c>
      <c r="H4158" s="214">
        <f>MONTH(A4158)</f>
        <v/>
      </c>
      <c r="I4158" s="179">
        <f>INDEX(mês[],Consolidado!H4158,2)</f>
        <v/>
      </c>
      <c r="J4158" s="179" t="inlineStr">
        <is>
          <t>ITAU</t>
        </is>
      </c>
      <c r="K4158" s="179" t="inlineStr">
        <is>
          <t>A IDEAL</t>
        </is>
      </c>
    </row>
    <row r="4159" hidden="1" s="180">
      <c r="A4159" s="17" t="n">
        <v>45807</v>
      </c>
      <c r="B4159" s="179" t="inlineStr">
        <is>
          <t>DAS PARCSN VERSAO 2.0.0-PARCELAMENTO (100,00%);</t>
        </is>
      </c>
      <c r="C4159" s="8" t="n"/>
      <c r="D4159" s="8" t="n">
        <v>1108.53</v>
      </c>
      <c r="E4159" s="8" t="n">
        <v>-22003.82000000014</v>
      </c>
      <c r="F4159" s="213" t="inlineStr">
        <is>
          <t xml:space="preserve">Parcelamento de Impostos Exercicio Anterior </t>
        </is>
      </c>
      <c r="G4159" s="172">
        <f>YEAR(A4159)</f>
        <v/>
      </c>
      <c r="H4159" s="214">
        <f>MONTH(A4159)</f>
        <v/>
      </c>
      <c r="I4159" s="179">
        <f>INDEX(mês[],Consolidado!H4159,2)</f>
        <v/>
      </c>
      <c r="J4159" s="179" t="inlineStr">
        <is>
          <t>ITAU</t>
        </is>
      </c>
      <c r="K4159" s="179" t="inlineStr">
        <is>
          <t>A IDEAL</t>
        </is>
      </c>
    </row>
    <row r="4160" hidden="1" s="180">
      <c r="A4160" s="17" t="n">
        <v>45807</v>
      </c>
      <c r="B4160" s="179" t="inlineStr">
        <is>
          <t>PGFN DESCRIÇÃO SISPAR 009515789-PARCELAMENTO (100,00%);</t>
        </is>
      </c>
      <c r="C4160" s="8" t="n"/>
      <c r="D4160" s="8" t="n">
        <v>2092.66</v>
      </c>
      <c r="E4160" s="8" t="n">
        <v>-24096.48000000014</v>
      </c>
      <c r="F4160" s="213" t="inlineStr">
        <is>
          <t xml:space="preserve">Parcelamento de Impostos Exercicio Anterior </t>
        </is>
      </c>
      <c r="G4160" s="172">
        <f>YEAR(A4160)</f>
        <v/>
      </c>
      <c r="H4160" s="214">
        <f>MONTH(A4160)</f>
        <v/>
      </c>
      <c r="I4160" s="179">
        <f>INDEX(mês[],Consolidado!H4160,2)</f>
        <v/>
      </c>
      <c r="J4160" s="179" t="inlineStr">
        <is>
          <t>ITAU</t>
        </is>
      </c>
      <c r="K4160" s="179" t="inlineStr">
        <is>
          <t>A IDEAL</t>
        </is>
      </c>
    </row>
    <row r="4161" hidden="1" s="180">
      <c r="A4161" s="17" t="n">
        <v>45807</v>
      </c>
      <c r="B4161" s="179" t="inlineStr">
        <is>
          <t>PGFN DESCRIÇÃO SISPAR 006893211-PARCELAMENTO (100,00%);</t>
        </is>
      </c>
      <c r="C4161" s="8" t="n"/>
      <c r="D4161" s="8" t="n">
        <v>2360.45</v>
      </c>
      <c r="E4161" s="8" t="n">
        <v>-26456.93000000014</v>
      </c>
      <c r="F4161" s="213" t="inlineStr">
        <is>
          <t xml:space="preserve">Parcelamento de Impostos Exercicio Anterior </t>
        </is>
      </c>
      <c r="G4161" s="172">
        <f>YEAR(A4161)</f>
        <v/>
      </c>
      <c r="H4161" s="214">
        <f>MONTH(A4161)</f>
        <v/>
      </c>
      <c r="I4161" s="179">
        <f>INDEX(mês[],Consolidado!H4161,2)</f>
        <v/>
      </c>
      <c r="J4161" s="179" t="inlineStr">
        <is>
          <t>ITAU</t>
        </is>
      </c>
      <c r="K4161" s="179" t="inlineStr">
        <is>
          <t>A IDEAL</t>
        </is>
      </c>
    </row>
    <row r="4162" hidden="1" s="180">
      <c r="A4162" s="17" t="n">
        <v>45807</v>
      </c>
      <c r="B4162" s="179" t="inlineStr">
        <is>
          <t>PARCELAMENTO PGFN SISPAR 012544350-PARCELAMENTO (100,00%);</t>
        </is>
      </c>
      <c r="C4162" s="8" t="n"/>
      <c r="D4162" s="8" t="n">
        <v>2319.08</v>
      </c>
      <c r="E4162" s="8" t="n">
        <v>-28776.01000000014</v>
      </c>
      <c r="F4162" s="213" t="inlineStr">
        <is>
          <t xml:space="preserve">Parcelamento de Impostos Exercicio Anterior </t>
        </is>
      </c>
      <c r="G4162" s="172">
        <f>YEAR(A4162)</f>
        <v/>
      </c>
      <c r="H4162" s="214">
        <f>MONTH(A4162)</f>
        <v/>
      </c>
      <c r="I4162" s="179">
        <f>INDEX(mês[],Consolidado!H4162,2)</f>
        <v/>
      </c>
      <c r="J4162" s="179" t="inlineStr">
        <is>
          <t>ITAU</t>
        </is>
      </c>
      <c r="K4162" s="179" t="inlineStr">
        <is>
          <t>A IDEAL</t>
        </is>
      </c>
    </row>
    <row r="4163" hidden="1" s="180">
      <c r="A4163" s="17" t="n">
        <v>45807</v>
      </c>
      <c r="B4163" s="179" t="inlineStr">
        <is>
          <t>PARCELAMENTO PGFN SISPAR 012544309-PARCELAMENTO (100,00%);</t>
        </is>
      </c>
      <c r="C4163" s="8" t="n"/>
      <c r="D4163" s="8" t="n">
        <v>542.41</v>
      </c>
      <c r="E4163" s="8" t="n">
        <v>-29318.42000000014</v>
      </c>
      <c r="F4163" s="213" t="inlineStr">
        <is>
          <t xml:space="preserve">Parcelamento de Impostos Exercicio Anterior </t>
        </is>
      </c>
      <c r="G4163" s="172">
        <f>YEAR(A4163)</f>
        <v/>
      </c>
      <c r="H4163" s="214">
        <f>MONTH(A4163)</f>
        <v/>
      </c>
      <c r="I4163" s="179">
        <f>INDEX(mês[],Consolidado!H4163,2)</f>
        <v/>
      </c>
      <c r="J4163" s="179" t="inlineStr">
        <is>
          <t>ITAU</t>
        </is>
      </c>
      <c r="K4163" s="179" t="inlineStr">
        <is>
          <t>A IDEAL</t>
        </is>
      </c>
    </row>
    <row r="4164" hidden="1" s="180">
      <c r="A4164" s="17" t="n">
        <v>45807</v>
      </c>
      <c r="B4164" s="179" t="inlineStr">
        <is>
          <t>PARCELAMENTO PGFN 011319136 1 - 60-PARCELAMENTO (100,00%);</t>
        </is>
      </c>
      <c r="C4164" s="8" t="n"/>
      <c r="D4164" s="8" t="n">
        <v>9281.49</v>
      </c>
      <c r="E4164" s="8" t="n">
        <v>-38599.91000000014</v>
      </c>
      <c r="F4164" s="213" t="inlineStr">
        <is>
          <t xml:space="preserve">Parcelamento de Impostos Exercicio Anterior </t>
        </is>
      </c>
      <c r="G4164" s="172">
        <f>YEAR(A4164)</f>
        <v/>
      </c>
      <c r="H4164" s="214">
        <f>MONTH(A4164)</f>
        <v/>
      </c>
      <c r="I4164" s="179">
        <f>INDEX(mês[],Consolidado!H4164,2)</f>
        <v/>
      </c>
      <c r="J4164" s="179" t="inlineStr">
        <is>
          <t>ITAU</t>
        </is>
      </c>
      <c r="K4164" s="179" t="inlineStr">
        <is>
          <t>A IDEAL</t>
        </is>
      </c>
    </row>
    <row r="4165" hidden="1" s="180">
      <c r="A4165" s="17" t="n">
        <v>45807</v>
      </c>
      <c r="B4165" s="179" t="inlineStr">
        <is>
          <t>PARCELMANETO PGFN 011468295-PARCELAMENTO (100,00%);</t>
        </is>
      </c>
      <c r="C4165" s="8" t="n"/>
      <c r="D4165" s="8" t="n">
        <v>14749.35</v>
      </c>
      <c r="E4165" s="8" t="n">
        <v>-53349.26000000014</v>
      </c>
      <c r="F4165" s="213" t="inlineStr">
        <is>
          <t xml:space="preserve">Parcelamento de Impostos Exercicio Anterior </t>
        </is>
      </c>
      <c r="G4165" s="172">
        <f>YEAR(A4165)</f>
        <v/>
      </c>
      <c r="H4165" s="214">
        <f>MONTH(A4165)</f>
        <v/>
      </c>
      <c r="I4165" s="179">
        <f>INDEX(mês[],Consolidado!H4165,2)</f>
        <v/>
      </c>
      <c r="J4165" s="179" t="inlineStr">
        <is>
          <t>ITAU</t>
        </is>
      </c>
      <c r="K4165" s="179" t="inlineStr">
        <is>
          <t>A IDEAL</t>
        </is>
      </c>
    </row>
    <row r="4166" hidden="1" s="180">
      <c r="A4166" s="17" t="n">
        <v>45807</v>
      </c>
      <c r="B4166" s="179" t="inlineStr">
        <is>
          <t>TRANSFERÊNCIA ENTRE BANCOS ITAÚ X CEF-Transferência entre Bancos (100,00%);</t>
        </is>
      </c>
      <c r="C4166" s="8" t="n"/>
      <c r="D4166" s="8" t="n">
        <v>1000</v>
      </c>
      <c r="E4166" s="8" t="n">
        <v>-54349.26000000014</v>
      </c>
      <c r="F4166" s="213" t="inlineStr">
        <is>
          <t>Transferência Emitida</t>
        </is>
      </c>
      <c r="G4166" s="172">
        <f>YEAR(A4166)</f>
        <v/>
      </c>
      <c r="H4166" s="214">
        <f>MONTH(A4166)</f>
        <v/>
      </c>
      <c r="I4166" s="179">
        <f>INDEX(mês[],Consolidado!H4166,2)</f>
        <v/>
      </c>
      <c r="J4166" s="179" t="inlineStr">
        <is>
          <t>ITAU</t>
        </is>
      </c>
      <c r="K4166" s="179" t="inlineStr">
        <is>
          <t>A IDEAL</t>
        </is>
      </c>
    </row>
    <row r="4167" hidden="1" s="180">
      <c r="A4167" s="17" t="n">
        <v>45807</v>
      </c>
      <c r="B4167" s="179" t="inlineStr">
        <is>
          <t>TRANSFERÊNCIA ENTRE BANCOS SAFRA X ITAÚ-Transferência entre Bancos (100,00%);</t>
        </is>
      </c>
      <c r="C4167" s="8" t="n">
        <v>100000</v>
      </c>
      <c r="E4167" s="8" t="n">
        <v>45650.73999999986</v>
      </c>
      <c r="F4167" s="213" t="inlineStr">
        <is>
          <t>Transferência Recebida</t>
        </is>
      </c>
      <c r="G4167" s="172">
        <f>YEAR(A4167)</f>
        <v/>
      </c>
      <c r="H4167" s="214">
        <f>MONTH(A4167)</f>
        <v/>
      </c>
      <c r="I4167" s="179">
        <f>INDEX(mês[],Consolidado!H4167,2)</f>
        <v/>
      </c>
      <c r="J4167" s="179" t="inlineStr">
        <is>
          <t>ITAU</t>
        </is>
      </c>
      <c r="K4167" s="179" t="inlineStr">
        <is>
          <t>A IDEAL</t>
        </is>
      </c>
    </row>
    <row r="4168" hidden="1" s="180">
      <c r="A4168" s="17" t="n">
        <v>45807</v>
      </c>
      <c r="B4168" s="179" t="inlineStr">
        <is>
          <t>COMBUSTÍVEL RANGER-COMBUSTIVEL VEICULOS (100,00%);</t>
        </is>
      </c>
      <c r="C4168" s="8" t="n"/>
      <c r="D4168" s="8" t="n">
        <v>380.8</v>
      </c>
      <c r="E4168" s="8" t="n">
        <v>45269.93999999986</v>
      </c>
      <c r="F4168" s="213" t="inlineStr">
        <is>
          <t>COMBUSTIVEL VEICULOS</t>
        </is>
      </c>
      <c r="G4168" s="172">
        <f>YEAR(A4168)</f>
        <v/>
      </c>
      <c r="H4168" s="214">
        <f>MONTH(A4168)</f>
        <v/>
      </c>
      <c r="I4168" s="179">
        <f>INDEX(mês[],Consolidado!H4168,2)</f>
        <v/>
      </c>
      <c r="J4168" s="179" t="inlineStr">
        <is>
          <t>ITAU</t>
        </is>
      </c>
      <c r="K4168" s="179" t="inlineStr">
        <is>
          <t>A IDEAL</t>
        </is>
      </c>
    </row>
    <row r="4169" hidden="1" s="180">
      <c r="A4169" s="17" t="n">
        <v>45807</v>
      </c>
      <c r="B4169" s="179" t="inlineStr">
        <is>
          <t>DIARIA HOSPEDAGEM REINALDO-HOTEL COLABORADORES  (100,00%);</t>
        </is>
      </c>
      <c r="C4169" s="8" t="n"/>
      <c r="D4169" s="8" t="n">
        <v>285</v>
      </c>
      <c r="E4169" s="8" t="n">
        <v>44984.93999999986</v>
      </c>
      <c r="F4169" s="213" t="inlineStr">
        <is>
          <t xml:space="preserve">HOTEL COLABORADORES </t>
        </is>
      </c>
      <c r="G4169" s="172">
        <f>YEAR(A4169)</f>
        <v/>
      </c>
      <c r="H4169" s="214">
        <f>MONTH(A4169)</f>
        <v/>
      </c>
      <c r="I4169" s="179">
        <f>INDEX(mês[],Consolidado!H4169,2)</f>
        <v/>
      </c>
      <c r="J4169" s="179" t="inlineStr">
        <is>
          <t>ITAU</t>
        </is>
      </c>
      <c r="K4169" s="179" t="inlineStr">
        <is>
          <t>A IDEAL</t>
        </is>
      </c>
    </row>
    <row r="4170" hidden="1" s="180">
      <c r="A4170" s="17" t="n">
        <v>45807</v>
      </c>
      <c r="B4170" s="179" t="inlineStr">
        <is>
          <t>COMPRESSOR ELETRICO SCHULZ SRP 4060E AD-MAQUINAS / EQUIPAMENTOS  (100,00%);</t>
        </is>
      </c>
      <c r="C4170" s="8" t="n"/>
      <c r="D4170" s="8" t="n">
        <v>20000</v>
      </c>
      <c r="E4170" s="8" t="n">
        <v>24984.93999999986</v>
      </c>
      <c r="F4170" s="213" t="inlineStr">
        <is>
          <t xml:space="preserve">MAQUINAS / EQUIPAMENTOS </t>
        </is>
      </c>
      <c r="G4170" s="172">
        <f>YEAR(A4170)</f>
        <v/>
      </c>
      <c r="H4170" s="214">
        <f>MONTH(A4170)</f>
        <v/>
      </c>
      <c r="I4170" s="179">
        <f>INDEX(mês[],Consolidado!H4170,2)</f>
        <v/>
      </c>
      <c r="J4170" s="179" t="inlineStr">
        <is>
          <t>ITAU</t>
        </is>
      </c>
      <c r="K4170" s="179" t="inlineStr">
        <is>
          <t>A IDEAL</t>
        </is>
      </c>
    </row>
    <row r="4171" hidden="1" s="180">
      <c r="A4171" s="17" t="n">
        <v>45807</v>
      </c>
      <c r="B4171" s="179" t="inlineStr">
        <is>
          <t>MATHEUS VICTOR MARQUES DA SILVA SOUSA-ACERTO RESCISORIOS  (100,00%);</t>
        </is>
      </c>
      <c r="C4171" s="8" t="n"/>
      <c r="D4171" s="8" t="n">
        <v>1578.49</v>
      </c>
      <c r="E4171" s="8" t="n">
        <v>23406.44999999986</v>
      </c>
      <c r="F4171" s="213" t="inlineStr">
        <is>
          <t xml:space="preserve">ACERTO RESCISORIOS </t>
        </is>
      </c>
      <c r="G4171" s="172">
        <f>YEAR(A4171)</f>
        <v/>
      </c>
      <c r="H4171" s="214">
        <f>MONTH(A4171)</f>
        <v/>
      </c>
      <c r="I4171" s="179">
        <f>INDEX(mês[],Consolidado!H4171,2)</f>
        <v/>
      </c>
      <c r="J4171" s="179" t="inlineStr">
        <is>
          <t>ITAU</t>
        </is>
      </c>
      <c r="K4171" s="179" t="inlineStr">
        <is>
          <t>A IDEAL</t>
        </is>
      </c>
    </row>
    <row r="4172" hidden="1" s="180">
      <c r="A4172" s="17" t="n">
        <v>45807</v>
      </c>
      <c r="B4172" s="179" t="inlineStr">
        <is>
          <t>PARCELAMENTO ENTRADA PGFN 011319029 1-6-PARCELAMENTO (100,00%);</t>
        </is>
      </c>
      <c r="C4172" s="8" t="n"/>
      <c r="D4172" s="8" t="n">
        <v>2446.59</v>
      </c>
      <c r="E4172" s="8" t="n">
        <v>20959.85999999986</v>
      </c>
      <c r="F4172" s="213" t="inlineStr">
        <is>
          <t xml:space="preserve">Parcelamento de Impostos Exercicio Anterior </t>
        </is>
      </c>
      <c r="G4172" s="172">
        <f>YEAR(A4172)</f>
        <v/>
      </c>
      <c r="H4172" s="214">
        <f>MONTH(A4172)</f>
        <v/>
      </c>
      <c r="I4172" s="179">
        <f>INDEX(mês[],Consolidado!H4172,2)</f>
        <v/>
      </c>
      <c r="J4172" s="179" t="inlineStr">
        <is>
          <t>ITAU</t>
        </is>
      </c>
      <c r="K4172" s="179" t="inlineStr">
        <is>
          <t>A IDEAL</t>
        </is>
      </c>
    </row>
    <row r="4173" hidden="1" s="180">
      <c r="A4173" s="17" t="n">
        <v>45807</v>
      </c>
      <c r="B4173" s="179" t="inlineStr">
        <is>
          <t>BICO E LEQUE PISTOLA AIR LESS-MANUTENÇÃO/PEÇAS MAQUINAS E EQUIPAMENTOS (100,00%);</t>
        </is>
      </c>
      <c r="C4173" s="8" t="n"/>
      <c r="D4173" s="8" t="n">
        <v>690</v>
      </c>
      <c r="E4173" s="8" t="n">
        <v>20269.85999999986</v>
      </c>
      <c r="F4173" s="213" t="inlineStr">
        <is>
          <t>MANUTENÇÃO/PEÇAS MAQUINAS E EQUIPAMENTOS</t>
        </is>
      </c>
      <c r="G4173" s="172">
        <f>YEAR(A4173)</f>
        <v/>
      </c>
      <c r="H4173" s="214">
        <f>MONTH(A4173)</f>
        <v/>
      </c>
      <c r="I4173" s="179">
        <f>INDEX(mês[],Consolidado!H4173,2)</f>
        <v/>
      </c>
      <c r="J4173" s="179" t="inlineStr">
        <is>
          <t>ITAU</t>
        </is>
      </c>
      <c r="K4173" s="179" t="inlineStr">
        <is>
          <t>A IDEAL</t>
        </is>
      </c>
    </row>
    <row r="4174" hidden="1" s="180">
      <c r="A4174" s="17" t="n">
        <v>45807</v>
      </c>
      <c r="B4174" s="179" t="inlineStr">
        <is>
          <t xml:space="preserve">saldo </t>
        </is>
      </c>
      <c r="C4174" s="8" t="n"/>
      <c r="D4174" s="8" t="n">
        <v>20269.86</v>
      </c>
      <c r="E4174" s="8" t="n">
        <v>0</v>
      </c>
      <c r="F4174" s="213" t="inlineStr">
        <is>
          <t>Saldo Final Itau</t>
        </is>
      </c>
      <c r="G4174" s="172">
        <f>YEAR(A4174)</f>
        <v/>
      </c>
      <c r="H4174" s="214">
        <f>MONTH(A4174)</f>
        <v/>
      </c>
      <c r="I4174" s="179">
        <f>INDEX(mês[],Consolidado!H4174,2)</f>
        <v/>
      </c>
      <c r="J4174" s="179" t="inlineStr">
        <is>
          <t>ITAU</t>
        </is>
      </c>
      <c r="K4174" s="179" t="inlineStr">
        <is>
          <t>A IDEAL</t>
        </is>
      </c>
    </row>
    <row r="4175" hidden="1" s="180">
      <c r="A4175" s="17" t="n">
        <v>45810</v>
      </c>
      <c r="B4175" s="179" t="inlineStr">
        <is>
          <t xml:space="preserve">saldo </t>
        </is>
      </c>
      <c r="C4175" s="8" t="n"/>
      <c r="E4175" s="8" t="n">
        <v>-9341.639999999999</v>
      </c>
      <c r="F4175" s="213" t="inlineStr">
        <is>
          <t>Saldo Inicial CEF</t>
        </is>
      </c>
      <c r="G4175" s="172">
        <f>YEAR(A4175)</f>
        <v/>
      </c>
      <c r="H4175" s="214">
        <f>MONTH(A4175)</f>
        <v/>
      </c>
      <c r="I4175" s="179">
        <f>INDEX(mês[],Consolidado!H4175,2)</f>
        <v/>
      </c>
      <c r="J4175" s="179" t="inlineStr">
        <is>
          <t>CEF</t>
        </is>
      </c>
      <c r="K4175" s="179" t="inlineStr">
        <is>
          <t>A IDEAL</t>
        </is>
      </c>
    </row>
    <row r="4176" hidden="1" s="180">
      <c r="A4176" s="17" t="n">
        <v>45810</v>
      </c>
      <c r="B4176" s="179" t="inlineStr">
        <is>
          <t>DEB IOF / DEB JUROS - JUROS BANCARIOS  (100,00%);</t>
        </is>
      </c>
      <c r="C4176" s="8" t="n"/>
      <c r="D4176" s="8" t="n">
        <v>287.49</v>
      </c>
      <c r="E4176" s="8" t="n">
        <v>-9629.129999999999</v>
      </c>
      <c r="F4176" s="213" t="inlineStr">
        <is>
          <t>Juros Bancários</t>
        </is>
      </c>
      <c r="G4176" s="172">
        <f>YEAR(A4176)</f>
        <v/>
      </c>
      <c r="H4176" s="214">
        <f>MONTH(A4176)</f>
        <v/>
      </c>
      <c r="I4176" s="179">
        <f>INDEX(mês[],Consolidado!H4176,2)</f>
        <v/>
      </c>
      <c r="J4176" s="179" t="inlineStr">
        <is>
          <t>CEF</t>
        </is>
      </c>
      <c r="K4176" s="179" t="inlineStr">
        <is>
          <t>A IDEAL</t>
        </is>
      </c>
    </row>
    <row r="4177" hidden="1" s="180">
      <c r="A4177" s="17" t="n">
        <v>45814</v>
      </c>
      <c r="B4177" s="179" t="inlineStr">
        <is>
          <t>BM 14 TINTAS- Recebimento de Clientes (100,00%);</t>
        </is>
      </c>
      <c r="C4177" s="8" t="n">
        <v>22972.43</v>
      </c>
      <c r="E4177" s="8" t="n">
        <v>13343.3</v>
      </c>
      <c r="F4177" s="213" t="inlineStr">
        <is>
          <t>Recebimento de Clientes</t>
        </is>
      </c>
      <c r="G4177" s="172">
        <f>YEAR(A4177)</f>
        <v/>
      </c>
      <c r="H4177" s="214">
        <f>MONTH(A4177)</f>
        <v/>
      </c>
      <c r="I4177" s="179">
        <f>INDEX(mês[],Consolidado!H4177,2)</f>
        <v/>
      </c>
      <c r="J4177" s="179" t="inlineStr">
        <is>
          <t>CEF</t>
        </is>
      </c>
      <c r="K4177" s="179" t="inlineStr">
        <is>
          <t>A IDEAL</t>
        </is>
      </c>
    </row>
    <row r="4178" hidden="1" s="180">
      <c r="A4178" s="17" t="n">
        <v>45814</v>
      </c>
      <c r="B4178" s="179" t="inlineStr">
        <is>
          <t>BM 12 Hh- Recebimento de Clientes (100,00%);</t>
        </is>
      </c>
      <c r="C4178" s="8" t="n">
        <v>35998.2</v>
      </c>
      <c r="E4178" s="8" t="n">
        <v>49341.5</v>
      </c>
      <c r="F4178" s="213" t="inlineStr">
        <is>
          <t>Recebimento de Clientes</t>
        </is>
      </c>
      <c r="G4178" s="172">
        <f>YEAR(A4178)</f>
        <v/>
      </c>
      <c r="H4178" s="214">
        <f>MONTH(A4178)</f>
        <v/>
      </c>
      <c r="I4178" s="179">
        <f>INDEX(mês[],Consolidado!H4178,2)</f>
        <v/>
      </c>
      <c r="J4178" s="179" t="inlineStr">
        <is>
          <t>CEF</t>
        </is>
      </c>
      <c r="K4178" s="179" t="inlineStr">
        <is>
          <t>A IDEAL</t>
        </is>
      </c>
    </row>
    <row r="4179" hidden="1" s="180">
      <c r="A4179" s="17" t="n">
        <v>45814</v>
      </c>
      <c r="B4179" s="179" t="inlineStr">
        <is>
          <t>EMPRESTIMO BANCO CAIXA / PEGO PARA PAGAR MERCANTIL- PAGAMENTOS EMPRESTIMOS (100,00%);</t>
        </is>
      </c>
      <c r="C4179" s="8" t="n"/>
      <c r="D4179" s="8" t="n">
        <v>20031.85</v>
      </c>
      <c r="E4179" s="8" t="n">
        <v>29309.65</v>
      </c>
      <c r="F4179" s="213" t="inlineStr">
        <is>
          <t>Pagamento de Empréstimos Bancários</t>
        </is>
      </c>
      <c r="G4179" s="172">
        <f>YEAR(A4179)</f>
        <v/>
      </c>
      <c r="H4179" s="214">
        <f>MONTH(A4179)</f>
        <v/>
      </c>
      <c r="I4179" s="179">
        <f>INDEX(mês[],Consolidado!H4179,2)</f>
        <v/>
      </c>
      <c r="J4179" s="179" t="inlineStr">
        <is>
          <t>CEF</t>
        </is>
      </c>
      <c r="K4179" s="179" t="inlineStr">
        <is>
          <t>A IDEAL</t>
        </is>
      </c>
    </row>
    <row r="4180" hidden="1" s="180">
      <c r="A4180" s="17" t="n">
        <v>45814</v>
      </c>
      <c r="B4180" s="179" t="inlineStr">
        <is>
          <t>FOLHA PGTO REF. MÊS 05/2025- SALARIO (100,00%);</t>
        </is>
      </c>
      <c r="C4180" s="8" t="n"/>
      <c r="D4180" s="8" t="n">
        <v>356341.7</v>
      </c>
      <c r="E4180" s="8" t="n">
        <v>-327032.05</v>
      </c>
      <c r="F4180" s="213" t="inlineStr">
        <is>
          <t>SALARIO</t>
        </is>
      </c>
      <c r="G4180" s="172">
        <f>YEAR(A4180)</f>
        <v/>
      </c>
      <c r="H4180" s="214">
        <f>MONTH(A4180)</f>
        <v/>
      </c>
      <c r="I4180" s="179">
        <f>INDEX(mês[],Consolidado!H4180,2)</f>
        <v/>
      </c>
      <c r="J4180" s="179" t="inlineStr">
        <is>
          <t>CEF</t>
        </is>
      </c>
      <c r="K4180" s="179" t="inlineStr">
        <is>
          <t>A IDEAL</t>
        </is>
      </c>
    </row>
    <row r="4181" hidden="1" s="180">
      <c r="A4181" s="17" t="n">
        <v>45814</v>
      </c>
      <c r="B4181" s="179" t="inlineStr">
        <is>
          <t>TRANSFERÊNCIA ENTRE BANCOS CEF X ITAÚ- Transferência entre Bancos (100,00%);</t>
        </is>
      </c>
      <c r="C4181" s="8" t="n"/>
      <c r="D4181" s="8" t="n">
        <v>10000</v>
      </c>
      <c r="E4181" s="8" t="n">
        <v>-337032.05</v>
      </c>
      <c r="F4181" s="213" t="inlineStr">
        <is>
          <t>Transferência Emitida</t>
        </is>
      </c>
      <c r="G4181" s="172">
        <f>YEAR(A4181)</f>
        <v/>
      </c>
      <c r="H4181" s="214">
        <f>MONTH(A4181)</f>
        <v/>
      </c>
      <c r="I4181" s="179">
        <f>INDEX(mês[],Consolidado!H4181,2)</f>
        <v/>
      </c>
      <c r="J4181" s="179" t="inlineStr">
        <is>
          <t>CEF</t>
        </is>
      </c>
      <c r="K4181" s="179" t="inlineStr">
        <is>
          <t>A IDEAL</t>
        </is>
      </c>
    </row>
    <row r="4182" hidden="1" s="180">
      <c r="A4182" s="17" t="n">
        <v>45814</v>
      </c>
      <c r="B4182" s="179" t="inlineStr">
        <is>
          <t>TRANSFERÊNCIA ENTRE BANCOS ITAÚ ANDAIMES X CEF- Transferência entre Bancos (100,00%);</t>
        </is>
      </c>
      <c r="C4182" s="8" t="n">
        <v>356341.7</v>
      </c>
      <c r="E4182" s="8" t="n">
        <v>19309.65000000002</v>
      </c>
      <c r="F4182" s="213" t="inlineStr">
        <is>
          <t>Transferência Recebida</t>
        </is>
      </c>
      <c r="G4182" s="172">
        <f>YEAR(A4182)</f>
        <v/>
      </c>
      <c r="H4182" s="214">
        <f>MONTH(A4182)</f>
        <v/>
      </c>
      <c r="I4182" s="179">
        <f>INDEX(mês[],Consolidado!H4182,2)</f>
        <v/>
      </c>
      <c r="J4182" s="179" t="inlineStr">
        <is>
          <t>CEF</t>
        </is>
      </c>
      <c r="K4182" s="179" t="inlineStr">
        <is>
          <t>A IDEAL</t>
        </is>
      </c>
    </row>
    <row r="4183" hidden="1" s="180">
      <c r="A4183" s="17" t="n">
        <v>45817</v>
      </c>
      <c r="B4183" s="179" t="inlineStr">
        <is>
          <t>TRANSFERÊNCIA ENTRE BANCOS CEF X SAFRA- Transferência entre Bancos (100,00%);</t>
        </is>
      </c>
      <c r="C4183" s="8" t="n"/>
      <c r="D4183" s="8" t="n">
        <v>15124.59</v>
      </c>
      <c r="E4183" s="8" t="n">
        <v>4185.060000000021</v>
      </c>
      <c r="F4183" s="213" t="inlineStr">
        <is>
          <t>Transferência Emitida</t>
        </is>
      </c>
      <c r="G4183" s="172">
        <f>YEAR(A4183)</f>
        <v/>
      </c>
      <c r="H4183" s="214">
        <f>MONTH(A4183)</f>
        <v/>
      </c>
      <c r="I4183" s="179">
        <f>INDEX(mês[],Consolidado!H4183,2)</f>
        <v/>
      </c>
      <c r="J4183" s="179" t="inlineStr">
        <is>
          <t>CEF</t>
        </is>
      </c>
      <c r="K4183" s="179" t="inlineStr">
        <is>
          <t>A IDEAL</t>
        </is>
      </c>
    </row>
    <row r="4184" hidden="1" s="180">
      <c r="A4184" s="17" t="n">
        <v>45817</v>
      </c>
      <c r="B4184" s="179" t="inlineStr">
        <is>
          <t>TRANSFERÊNCIA ENTRE BANCOS CEF X ITAÚ- Transferência entre Bancos (100,00%);</t>
        </is>
      </c>
      <c r="C4184" s="8" t="n"/>
      <c r="D4184" s="8" t="n">
        <v>112000</v>
      </c>
      <c r="E4184" s="8" t="n">
        <v>-107814.94</v>
      </c>
      <c r="F4184" s="213" t="inlineStr">
        <is>
          <t>Transferência Emitida</t>
        </is>
      </c>
      <c r="G4184" s="172">
        <f>YEAR(A4184)</f>
        <v/>
      </c>
      <c r="H4184" s="214">
        <f>MONTH(A4184)</f>
        <v/>
      </c>
      <c r="I4184" s="179">
        <f>INDEX(mês[],Consolidado!H4184,2)</f>
        <v/>
      </c>
      <c r="J4184" s="179" t="inlineStr">
        <is>
          <t>CEF</t>
        </is>
      </c>
      <c r="K4184" s="179" t="inlineStr">
        <is>
          <t>A IDEAL</t>
        </is>
      </c>
    </row>
    <row r="4185" hidden="1" s="180">
      <c r="A4185" s="17" t="n">
        <v>45817</v>
      </c>
      <c r="B4185" s="179" t="inlineStr">
        <is>
          <t>TRANSFERÊNCIA ENTRE BANCOS CEF X SAFRA- Transferência entre Bancos (100,00%);</t>
        </is>
      </c>
      <c r="C4185" s="8" t="n"/>
      <c r="D4185" s="8" t="n">
        <v>7302.04</v>
      </c>
      <c r="E4185" s="8" t="n">
        <v>-115116.98</v>
      </c>
      <c r="F4185" s="213" t="inlineStr">
        <is>
          <t>Transferência Emitida</t>
        </is>
      </c>
      <c r="G4185" s="172">
        <f>YEAR(A4185)</f>
        <v/>
      </c>
      <c r="H4185" s="214">
        <f>MONTH(A4185)</f>
        <v/>
      </c>
      <c r="I4185" s="179">
        <f>INDEX(mês[],Consolidado!H4185,2)</f>
        <v/>
      </c>
      <c r="J4185" s="179" t="inlineStr">
        <is>
          <t>CEF</t>
        </is>
      </c>
      <c r="K4185" s="179" t="inlineStr">
        <is>
          <t>A IDEAL</t>
        </is>
      </c>
    </row>
    <row r="4186" hidden="1" s="180">
      <c r="A4186" s="17" t="n">
        <v>45817</v>
      </c>
      <c r="B4186" s="179" t="inlineStr">
        <is>
          <t>BM 13 TINTAS- Recebimento de Clientes (100,00%);</t>
        </is>
      </c>
      <c r="C4186" s="8" t="n">
        <v>53789.94</v>
      </c>
      <c r="E4186" s="8" t="n">
        <v>-61327.03999999997</v>
      </c>
      <c r="F4186" s="213" t="inlineStr">
        <is>
          <t>Recebimento de Clientes</t>
        </is>
      </c>
      <c r="G4186" s="172">
        <f>YEAR(A4186)</f>
        <v/>
      </c>
      <c r="H4186" s="214">
        <f>MONTH(A4186)</f>
        <v/>
      </c>
      <c r="I4186" s="179">
        <f>INDEX(mês[],Consolidado!H4186,2)</f>
        <v/>
      </c>
      <c r="J4186" s="179" t="inlineStr">
        <is>
          <t>CEF</t>
        </is>
      </c>
      <c r="K4186" s="179" t="inlineStr">
        <is>
          <t>A IDEAL</t>
        </is>
      </c>
    </row>
    <row r="4187" hidden="1" s="180">
      <c r="A4187" s="17" t="n">
        <v>45817</v>
      </c>
      <c r="B4187" s="179" t="inlineStr">
        <is>
          <t>BM 12 Hh FERTILIZANTES- Recebimento de Clientes (100,00%);</t>
        </is>
      </c>
      <c r="C4187" s="8" t="n">
        <v>20981.26</v>
      </c>
      <c r="E4187" s="8" t="n">
        <v>-40345.77999999997</v>
      </c>
      <c r="F4187" s="213" t="inlineStr">
        <is>
          <t>Recebimento de Clientes</t>
        </is>
      </c>
      <c r="G4187" s="172">
        <f>YEAR(A4187)</f>
        <v/>
      </c>
      <c r="H4187" s="214">
        <f>MONTH(A4187)</f>
        <v/>
      </c>
      <c r="I4187" s="179">
        <f>INDEX(mês[],Consolidado!H4187,2)</f>
        <v/>
      </c>
      <c r="J4187" s="179" t="inlineStr">
        <is>
          <t>CEF</t>
        </is>
      </c>
      <c r="K4187" s="179" t="inlineStr">
        <is>
          <t>A IDEAL</t>
        </is>
      </c>
    </row>
    <row r="4188" hidden="1" s="180">
      <c r="A4188" s="17" t="n">
        <v>45817</v>
      </c>
      <c r="B4188" s="179" t="inlineStr">
        <is>
          <t>RECIBO LOCAÇÃO- Recebimento de Clientes (100,00%);</t>
        </is>
      </c>
      <c r="C4188" s="8" t="n">
        <v>38772.63</v>
      </c>
      <c r="E4188" s="8" t="n">
        <v>-1573.149999999965</v>
      </c>
      <c r="F4188" s="213" t="inlineStr">
        <is>
          <t>Recebimento de Clientes</t>
        </is>
      </c>
      <c r="G4188" s="172">
        <f>YEAR(A4188)</f>
        <v/>
      </c>
      <c r="H4188" s="214">
        <f>MONTH(A4188)</f>
        <v/>
      </c>
      <c r="I4188" s="179">
        <f>INDEX(mês[],Consolidado!H4188,2)</f>
        <v/>
      </c>
      <c r="J4188" s="179" t="inlineStr">
        <is>
          <t>CEF</t>
        </is>
      </c>
      <c r="K4188" s="179" t="inlineStr">
        <is>
          <t>A IDEAL</t>
        </is>
      </c>
    </row>
    <row r="4189" hidden="1" s="180">
      <c r="A4189" s="17" t="n">
        <v>45817</v>
      </c>
      <c r="B4189" s="179" t="inlineStr">
        <is>
          <t>RECIBO LOC- Recebimento de Clientes (100,00%);</t>
        </is>
      </c>
      <c r="C4189" s="8" t="n">
        <v>13001.78</v>
      </c>
      <c r="E4189" s="8" t="n">
        <v>11428.63000000004</v>
      </c>
      <c r="F4189" s="213" t="inlineStr">
        <is>
          <t>Recebimento de Clientes</t>
        </is>
      </c>
      <c r="G4189" s="172">
        <f>YEAR(A4189)</f>
        <v/>
      </c>
      <c r="H4189" s="214">
        <f>MONTH(A4189)</f>
        <v/>
      </c>
      <c r="I4189" s="179">
        <f>INDEX(mês[],Consolidado!H4189,2)</f>
        <v/>
      </c>
      <c r="J4189" s="179" t="inlineStr">
        <is>
          <t>CEF</t>
        </is>
      </c>
      <c r="K4189" s="179" t="inlineStr">
        <is>
          <t>A IDEAL</t>
        </is>
      </c>
    </row>
    <row r="4190" hidden="1" s="180">
      <c r="A4190" s="17" t="n">
        <v>45818</v>
      </c>
      <c r="B4190" s="179" t="inlineStr">
        <is>
          <t xml:space="preserve"> DB T CESTA / DEB TARIFA- TARIFAS BANCARIAS (100,00%);</t>
        </is>
      </c>
      <c r="C4190" s="8" t="n"/>
      <c r="D4190" s="8" t="n">
        <v>389.2</v>
      </c>
      <c r="E4190" s="8" t="n">
        <v>11039.43000000003</v>
      </c>
      <c r="F4190" s="213" t="inlineStr">
        <is>
          <t>TARIFAS BANCARIAS</t>
        </is>
      </c>
      <c r="G4190" s="172">
        <f>YEAR(A4190)</f>
        <v/>
      </c>
      <c r="H4190" s="214">
        <f>MONTH(A4190)</f>
        <v/>
      </c>
      <c r="I4190" s="179">
        <f>INDEX(mês[],Consolidado!H4190,2)</f>
        <v/>
      </c>
      <c r="J4190" s="179" t="inlineStr">
        <is>
          <t>CEF</t>
        </is>
      </c>
      <c r="K4190" s="179" t="inlineStr">
        <is>
          <t>A IDEAL</t>
        </is>
      </c>
    </row>
    <row r="4191" hidden="1" s="180">
      <c r="A4191" s="17" t="n">
        <v>45818</v>
      </c>
      <c r="B4191" s="179" t="inlineStr">
        <is>
          <t>TAG CAIXA REF. MÊS 05/2025 (PGT DUPLICADO)- PEDAGIOS  (100,00%);</t>
        </is>
      </c>
      <c r="C4191" s="8" t="n"/>
      <c r="D4191" s="8" t="n">
        <v>257.38</v>
      </c>
      <c r="E4191" s="8" t="n">
        <v>10782.05000000004</v>
      </c>
      <c r="F4191" s="213" t="inlineStr">
        <is>
          <t xml:space="preserve">PEDAGIOS </t>
        </is>
      </c>
      <c r="G4191" s="172">
        <f>YEAR(A4191)</f>
        <v/>
      </c>
      <c r="H4191" s="214">
        <f>MONTH(A4191)</f>
        <v/>
      </c>
      <c r="I4191" s="179">
        <f>INDEX(mês[],Consolidado!H4191,2)</f>
        <v/>
      </c>
      <c r="J4191" s="179" t="inlineStr">
        <is>
          <t>CEF</t>
        </is>
      </c>
      <c r="K4191" s="179" t="inlineStr">
        <is>
          <t>A IDEAL</t>
        </is>
      </c>
    </row>
    <row r="4192" hidden="1" s="180">
      <c r="A4192" s="17" t="n">
        <v>45818</v>
      </c>
      <c r="B4192" s="179" t="inlineStr">
        <is>
          <t>IMOBILIARIO LOTE PARQUE OESTE- FINANCIAMENTO (100,00%);</t>
        </is>
      </c>
      <c r="C4192" s="8" t="n"/>
      <c r="D4192" s="8" t="n">
        <v>4531.17</v>
      </c>
      <c r="E4192" s="8" t="n">
        <v>6250.880000000036</v>
      </c>
      <c r="F4192" s="213" t="inlineStr">
        <is>
          <t>Financiamentos</t>
        </is>
      </c>
      <c r="G4192" s="172">
        <f>YEAR(A4192)</f>
        <v/>
      </c>
      <c r="H4192" s="214">
        <f>MONTH(A4192)</f>
        <v/>
      </c>
      <c r="I4192" s="179">
        <f>INDEX(mês[],Consolidado!H4192,2)</f>
        <v/>
      </c>
      <c r="J4192" s="179" t="inlineStr">
        <is>
          <t>CEF</t>
        </is>
      </c>
      <c r="K4192" s="179" t="inlineStr">
        <is>
          <t>A IDEAL</t>
        </is>
      </c>
    </row>
    <row r="4193" hidden="1" s="180">
      <c r="A4193" s="17" t="n">
        <v>45826</v>
      </c>
      <c r="B4193" s="179" t="inlineStr">
        <is>
          <t>EMPRESTIMO BANCO CAIXA / CAPITAL DE GIRO R$ 300.000,00- PAGAMENTOS EMPRESTIMOS (100,00%);</t>
        </is>
      </c>
      <c r="C4193" s="8" t="n"/>
      <c r="D4193" s="8" t="n">
        <v>15804.58</v>
      </c>
      <c r="E4193" s="8" t="n">
        <v>-9553.699999999964</v>
      </c>
      <c r="F4193" s="213" t="inlineStr">
        <is>
          <t>Pagamento de Empréstimos Bancários</t>
        </is>
      </c>
      <c r="G4193" s="172">
        <f>YEAR(A4193)</f>
        <v/>
      </c>
      <c r="H4193" s="214">
        <f>MONTH(A4193)</f>
        <v/>
      </c>
      <c r="I4193" s="179">
        <f>INDEX(mês[],Consolidado!H4193,2)</f>
        <v/>
      </c>
      <c r="J4193" s="179" t="inlineStr">
        <is>
          <t>CEF</t>
        </is>
      </c>
      <c r="K4193" s="179" t="inlineStr">
        <is>
          <t>A IDEAL</t>
        </is>
      </c>
    </row>
    <row r="4194" hidden="1" s="180">
      <c r="A4194" s="17" t="n">
        <v>45828</v>
      </c>
      <c r="B4194" s="179" t="inlineStr">
        <is>
          <t>ADIANTAMENTO 40%- SALARIO (100,00%);</t>
        </is>
      </c>
      <c r="C4194" s="8" t="n"/>
      <c r="D4194" s="8" t="n">
        <v>70367.82000000001</v>
      </c>
      <c r="E4194" s="8" t="n">
        <v>-79921.51999999997</v>
      </c>
      <c r="F4194" s="213" t="inlineStr">
        <is>
          <t>SALARIO</t>
        </is>
      </c>
      <c r="G4194" s="172">
        <f>YEAR(A4194)</f>
        <v/>
      </c>
      <c r="H4194" s="214">
        <f>MONTH(A4194)</f>
        <v/>
      </c>
      <c r="I4194" s="179">
        <f>INDEX(mês[],Consolidado!H4194,2)</f>
        <v/>
      </c>
      <c r="J4194" s="179" t="inlineStr">
        <is>
          <t>CEF</t>
        </is>
      </c>
      <c r="K4194" s="179" t="inlineStr">
        <is>
          <t>A IDEAL</t>
        </is>
      </c>
    </row>
    <row r="4195" hidden="1" s="180">
      <c r="A4195" s="17" t="n">
        <v>45828</v>
      </c>
      <c r="B4195" s="179" t="inlineStr">
        <is>
          <t>TRANSFERÊNCIA ENTRE BANCOS ITAÚ X CAIXA - Transferência entre Bancos (100,00%);</t>
        </is>
      </c>
      <c r="C4195" s="8" t="n">
        <v>71000</v>
      </c>
      <c r="E4195" s="8" t="n">
        <v>-8921.519999999975</v>
      </c>
      <c r="F4195" s="213" t="inlineStr">
        <is>
          <t>Transferência Recebida</t>
        </is>
      </c>
      <c r="G4195" s="172">
        <f>YEAR(A4195)</f>
        <v/>
      </c>
      <c r="H4195" s="214">
        <f>MONTH(A4195)</f>
        <v/>
      </c>
      <c r="I4195" s="179">
        <f>INDEX(mês[],Consolidado!H4195,2)</f>
        <v/>
      </c>
      <c r="J4195" s="179" t="inlineStr">
        <is>
          <t>CEF</t>
        </is>
      </c>
      <c r="K4195" s="179" t="inlineStr">
        <is>
          <t>A IDEAL</t>
        </is>
      </c>
    </row>
    <row r="4196" hidden="1" s="180">
      <c r="A4196" s="17" t="n">
        <v>45832</v>
      </c>
      <c r="B4196" s="179" t="inlineStr">
        <is>
          <t>DEB TARIFA- TARIFAS BANCARIAS (100,00%);</t>
        </is>
      </c>
      <c r="C4196" s="8" t="n"/>
      <c r="D4196" s="8" t="n">
        <v>88.2</v>
      </c>
      <c r="E4196" s="8" t="n">
        <v>-9009.719999999976</v>
      </c>
      <c r="F4196" s="213" t="inlineStr">
        <is>
          <t>TARIFAS BANCARIAS</t>
        </is>
      </c>
      <c r="G4196" s="172">
        <f>YEAR(A4196)</f>
        <v/>
      </c>
      <c r="H4196" s="214">
        <f>MONTH(A4196)</f>
        <v/>
      </c>
      <c r="I4196" s="179">
        <f>INDEX(mês[],Consolidado!H4196,2)</f>
        <v/>
      </c>
      <c r="J4196" s="179" t="inlineStr">
        <is>
          <t>CEF</t>
        </is>
      </c>
      <c r="K4196" s="179" t="inlineStr">
        <is>
          <t>A IDEAL</t>
        </is>
      </c>
    </row>
    <row r="4197" hidden="1" s="180">
      <c r="A4197" s="17" t="n">
        <v>45838</v>
      </c>
      <c r="B4197" s="179" t="inlineStr">
        <is>
          <t>IMPOSTOS DEBITADOS EM CONTA CAIXA ECONOMICA- PARCELAMENTO (100,00%);</t>
        </is>
      </c>
      <c r="C4197" s="8" t="n"/>
      <c r="D4197" s="8" t="n">
        <v>20704.56</v>
      </c>
      <c r="E4197" s="8" t="n">
        <v>-29714.27999999998</v>
      </c>
      <c r="F4197" s="213" t="inlineStr">
        <is>
          <t xml:space="preserve">Parcelamento de Impostos Exercicio Anterior </t>
        </is>
      </c>
      <c r="G4197" s="172">
        <f>YEAR(A4197)</f>
        <v/>
      </c>
      <c r="H4197" s="214">
        <f>MONTH(A4197)</f>
        <v/>
      </c>
      <c r="I4197" s="179">
        <f>INDEX(mês[],Consolidado!H4197,2)</f>
        <v/>
      </c>
      <c r="J4197" s="179" t="inlineStr">
        <is>
          <t>CEF</t>
        </is>
      </c>
      <c r="K4197" s="179" t="inlineStr">
        <is>
          <t>A IDEAL</t>
        </is>
      </c>
    </row>
    <row r="4198" hidden="1" s="180">
      <c r="A4198" s="17" t="n">
        <v>45838</v>
      </c>
      <c r="B4198" s="179" t="inlineStr">
        <is>
          <t>TRANSFERÊNCIA ENTRE BANCOS ITAÚ X CEF- Transferência entre Bancos (100,00%);</t>
        </is>
      </c>
      <c r="C4198" s="8" t="n">
        <v>21000</v>
      </c>
      <c r="E4198" s="8" t="n">
        <v>-8714.279999999977</v>
      </c>
      <c r="F4198" s="213" t="inlineStr">
        <is>
          <t>Transferência Recebida</t>
        </is>
      </c>
      <c r="G4198" s="172">
        <f>YEAR(A4198)</f>
        <v/>
      </c>
      <c r="H4198" s="214">
        <f>MONTH(A4198)</f>
        <v/>
      </c>
      <c r="I4198" s="179">
        <f>INDEX(mês[],Consolidado!H4198,2)</f>
        <v/>
      </c>
      <c r="J4198" s="179" t="inlineStr">
        <is>
          <t>CEF</t>
        </is>
      </c>
      <c r="K4198" s="179" t="inlineStr">
        <is>
          <t>A IDEAL</t>
        </is>
      </c>
    </row>
    <row r="4199" hidden="1" s="180">
      <c r="A4199" s="17" t="n">
        <v>45838</v>
      </c>
      <c r="B4199" s="179" t="inlineStr">
        <is>
          <t xml:space="preserve">saldo </t>
        </is>
      </c>
      <c r="C4199" s="8" t="n"/>
      <c r="D4199" s="8" t="n">
        <v>-8714.280000000001</v>
      </c>
      <c r="E4199" s="8" t="n">
        <v>0</v>
      </c>
      <c r="F4199" s="213" t="inlineStr">
        <is>
          <t>Saldo Final CEF</t>
        </is>
      </c>
      <c r="G4199" s="172">
        <f>YEAR(A4199)</f>
        <v/>
      </c>
      <c r="H4199" s="214">
        <f>MONTH(A4199)</f>
        <v/>
      </c>
      <c r="I4199" s="179">
        <f>INDEX(mês[],Consolidado!H4199,2)</f>
        <v/>
      </c>
      <c r="J4199" s="179" t="inlineStr">
        <is>
          <t>CEF</t>
        </is>
      </c>
      <c r="K4199" s="179" t="inlineStr">
        <is>
          <t>A IDEAL</t>
        </is>
      </c>
    </row>
    <row r="4200" hidden="1" s="180">
      <c r="A4200" s="17" t="n">
        <v>45810</v>
      </c>
      <c r="B4200" s="179" t="inlineStr">
        <is>
          <t xml:space="preserve">saldo inicial </t>
        </is>
      </c>
      <c r="C4200" s="8" t="n"/>
      <c r="E4200" s="8" t="n">
        <v>74054.33</v>
      </c>
      <c r="F4200" s="213" t="inlineStr">
        <is>
          <t>Saldo Inicial Safra</t>
        </is>
      </c>
      <c r="G4200" s="172">
        <f>YEAR(A4200)</f>
        <v/>
      </c>
      <c r="H4200" s="214">
        <f>MONTH(A4200)</f>
        <v/>
      </c>
      <c r="I4200" s="179">
        <f>INDEX(mês[],Consolidado!H4200,2)</f>
        <v/>
      </c>
      <c r="J4200" s="179" t="inlineStr">
        <is>
          <t>SAFRA</t>
        </is>
      </c>
      <c r="K4200" s="179" t="inlineStr">
        <is>
          <t>A IDEAL</t>
        </is>
      </c>
    </row>
    <row r="4201" hidden="1" s="180">
      <c r="A4201" s="17" t="n">
        <v>45810</v>
      </c>
      <c r="B4201" s="179" t="inlineStr">
        <is>
          <t>TRANSFERÊNCIA ENTRE BANCOS ITAÚ X SAFRA-  Transferência entre Bancos (100,00%);</t>
        </is>
      </c>
      <c r="C4201" s="8" t="n">
        <v>12410.05</v>
      </c>
      <c r="E4201" s="8" t="n">
        <v>86464.38</v>
      </c>
      <c r="F4201" s="213" t="inlineStr">
        <is>
          <t>Transferência Recebida</t>
        </is>
      </c>
      <c r="G4201" s="172">
        <f>YEAR(A4201)</f>
        <v/>
      </c>
      <c r="H4201" s="214">
        <f>MONTH(A4201)</f>
        <v/>
      </c>
      <c r="I4201" s="179">
        <f>INDEX(mês[],Consolidado!H4201,2)</f>
        <v/>
      </c>
      <c r="J4201" s="179" t="inlineStr">
        <is>
          <t>SAFRA</t>
        </is>
      </c>
      <c r="K4201" s="179" t="inlineStr">
        <is>
          <t>A IDEAL</t>
        </is>
      </c>
    </row>
    <row r="4202" hidden="1" s="180">
      <c r="A4202" s="17" t="n">
        <v>45813</v>
      </c>
      <c r="B4202" s="179" t="inlineStr">
        <is>
          <t xml:space="preserve"> PACOTE PJ EMPRESA 3-  TARIFAS BANCARIAS (100,00%);</t>
        </is>
      </c>
      <c r="C4202" s="8" t="n"/>
      <c r="D4202" s="8" t="n">
        <v>389</v>
      </c>
      <c r="E4202" s="8" t="n">
        <v>86075.38</v>
      </c>
      <c r="F4202" s="213" t="inlineStr">
        <is>
          <t>TARIFAS BANCARIAS</t>
        </is>
      </c>
      <c r="G4202" s="172">
        <f>YEAR(A4202)</f>
        <v/>
      </c>
      <c r="H4202" s="214">
        <f>MONTH(A4202)</f>
        <v/>
      </c>
      <c r="I4202" s="179">
        <f>INDEX(mês[],Consolidado!H4202,2)</f>
        <v/>
      </c>
      <c r="J4202" s="179" t="inlineStr">
        <is>
          <t>SAFRA</t>
        </is>
      </c>
      <c r="K4202" s="179" t="inlineStr">
        <is>
          <t>A IDEAL</t>
        </is>
      </c>
    </row>
    <row r="4203" hidden="1" s="180">
      <c r="A4203" s="17" t="n">
        <v>45813</v>
      </c>
      <c r="B4203" s="179" t="inlineStr">
        <is>
          <t>TRANSFERÊNCIA ENTRE BANCOS SAFRA X ITAÚ-  Transferência entre Bancos (100,00%);</t>
        </is>
      </c>
      <c r="C4203" s="8" t="n"/>
      <c r="D4203" s="8" t="n">
        <v>20000</v>
      </c>
      <c r="E4203" s="8" t="n">
        <v>66075.38</v>
      </c>
      <c r="F4203" s="213" t="inlineStr">
        <is>
          <t>Transferência Emitida</t>
        </is>
      </c>
      <c r="G4203" s="172">
        <f>YEAR(A4203)</f>
        <v/>
      </c>
      <c r="H4203" s="214">
        <f>MONTH(A4203)</f>
        <v/>
      </c>
      <c r="I4203" s="179">
        <f>INDEX(mês[],Consolidado!H4203,2)</f>
        <v/>
      </c>
      <c r="J4203" s="179" t="inlineStr">
        <is>
          <t>SAFRA</t>
        </is>
      </c>
      <c r="K4203" s="179" t="inlineStr">
        <is>
          <t>A IDEAL</t>
        </is>
      </c>
    </row>
    <row r="4204" hidden="1" s="180">
      <c r="A4204" s="17" t="n">
        <v>45814</v>
      </c>
      <c r="B4204" s="179" t="inlineStr">
        <is>
          <t>TRANSFERÊNCIA ENTRE BANCOS SAFRA X ITAÚ-  Transferência entre Bancos (100,00%);</t>
        </is>
      </c>
      <c r="C4204" s="8" t="n"/>
      <c r="D4204" s="8" t="n">
        <v>66000</v>
      </c>
      <c r="E4204" s="8" t="n">
        <v>75.38000000000466</v>
      </c>
      <c r="F4204" s="213" t="inlineStr">
        <is>
          <t>Transferência Emitida</t>
        </is>
      </c>
      <c r="G4204" s="172">
        <f>YEAR(A4204)</f>
        <v/>
      </c>
      <c r="H4204" s="214">
        <f>MONTH(A4204)</f>
        <v/>
      </c>
      <c r="I4204" s="179">
        <f>INDEX(mês[],Consolidado!H4204,2)</f>
        <v/>
      </c>
      <c r="J4204" s="179" t="inlineStr">
        <is>
          <t>SAFRA</t>
        </is>
      </c>
      <c r="K4204" s="179" t="inlineStr">
        <is>
          <t>A IDEAL</t>
        </is>
      </c>
    </row>
    <row r="4205" hidden="1" s="180">
      <c r="A4205" s="17" t="n">
        <v>45817</v>
      </c>
      <c r="B4205" s="179" t="inlineStr">
        <is>
          <t>TRANSFERÊNCIA ENTRE BANCOS CEF X SAFRA-  Transferência entre Bancos (100,00%);</t>
        </is>
      </c>
      <c r="C4205" s="8" t="n">
        <v>15124.59</v>
      </c>
      <c r="E4205" s="8" t="n">
        <v>15199.97000000001</v>
      </c>
      <c r="F4205" s="213" t="inlineStr">
        <is>
          <t>Transferência Recebida</t>
        </is>
      </c>
      <c r="G4205" s="172">
        <f>YEAR(A4205)</f>
        <v/>
      </c>
      <c r="H4205" s="214">
        <f>MONTH(A4205)</f>
        <v/>
      </c>
      <c r="I4205" s="179">
        <f>INDEX(mês[],Consolidado!H4205,2)</f>
        <v/>
      </c>
      <c r="J4205" s="179" t="inlineStr">
        <is>
          <t>SAFRA</t>
        </is>
      </c>
      <c r="K4205" s="179" t="inlineStr">
        <is>
          <t>A IDEAL</t>
        </is>
      </c>
    </row>
    <row r="4206" hidden="1" s="180">
      <c r="A4206" s="17" t="n">
        <v>45817</v>
      </c>
      <c r="B4206" s="179" t="inlineStr">
        <is>
          <t>TRANSFERÊNCIA ENTRE BANCOS CEF X SAFRA-  Transferência entre Bancos (100,00%);</t>
        </is>
      </c>
      <c r="C4206" s="8" t="n">
        <v>7302.04</v>
      </c>
      <c r="E4206" s="8" t="n">
        <v>22502.01000000001</v>
      </c>
      <c r="F4206" s="213" t="inlineStr">
        <is>
          <t>Transferência Recebida</t>
        </is>
      </c>
      <c r="G4206" s="172">
        <f>YEAR(A4206)</f>
        <v/>
      </c>
      <c r="H4206" s="214">
        <f>MONTH(A4206)</f>
        <v/>
      </c>
      <c r="I4206" s="179">
        <f>INDEX(mês[],Consolidado!H4206,2)</f>
        <v/>
      </c>
      <c r="J4206" s="179" t="inlineStr">
        <is>
          <t>SAFRA</t>
        </is>
      </c>
      <c r="K4206" s="179" t="inlineStr">
        <is>
          <t>A IDEAL</t>
        </is>
      </c>
    </row>
    <row r="4207" hidden="1" s="180">
      <c r="A4207" s="17" t="n">
        <v>45818</v>
      </c>
      <c r="B4207" s="179" t="inlineStr">
        <is>
          <t>TRANSFERENCIA ENTRE BANCOS ITAÚ X SAFRA-  Transferência entre Bancos (100,00%);</t>
        </is>
      </c>
      <c r="C4207" s="8" t="n">
        <v>231479.55</v>
      </c>
      <c r="E4207" s="8" t="n">
        <v>253981.56</v>
      </c>
      <c r="F4207" s="213" t="inlineStr">
        <is>
          <t>Transferência Recebida</t>
        </is>
      </c>
      <c r="G4207" s="172">
        <f>YEAR(A4207)</f>
        <v/>
      </c>
      <c r="H4207" s="214">
        <f>MONTH(A4207)</f>
        <v/>
      </c>
      <c r="I4207" s="179">
        <f>INDEX(mês[],Consolidado!H4207,2)</f>
        <v/>
      </c>
      <c r="J4207" s="179" t="inlineStr">
        <is>
          <t>SAFRA</t>
        </is>
      </c>
      <c r="K4207" s="179" t="inlineStr">
        <is>
          <t>A IDEAL</t>
        </is>
      </c>
    </row>
    <row r="4208" hidden="1" s="180">
      <c r="A4208" s="17" t="n">
        <v>45824</v>
      </c>
      <c r="B4208" s="179" t="inlineStr">
        <is>
          <t>TRANSFERÊNCIA ENTRE BANCOS ITAÚ X SAFRA-  Transferência entre Bancos (100,00%);</t>
        </is>
      </c>
      <c r="C4208" s="8" t="n">
        <v>3208.29</v>
      </c>
      <c r="E4208" s="8" t="n">
        <v>257189.85</v>
      </c>
      <c r="F4208" s="213" t="inlineStr">
        <is>
          <t>Transferência Recebida</t>
        </is>
      </c>
      <c r="G4208" s="172">
        <f>YEAR(A4208)</f>
        <v/>
      </c>
      <c r="H4208" s="214">
        <f>MONTH(A4208)</f>
        <v/>
      </c>
      <c r="I4208" s="179">
        <f>INDEX(mês[],Consolidado!H4208,2)</f>
        <v/>
      </c>
      <c r="J4208" s="179" t="inlineStr">
        <is>
          <t>SAFRA</t>
        </is>
      </c>
      <c r="K4208" s="179" t="inlineStr">
        <is>
          <t>A IDEAL</t>
        </is>
      </c>
    </row>
    <row r="4209" hidden="1" s="180">
      <c r="A4209" s="17" t="n">
        <v>45826</v>
      </c>
      <c r="B4209" s="179" t="inlineStr">
        <is>
          <t>TRANSFERÊNCIA ENTRE BANCOS SAFRA X ITAÚ-  Transferência entre Bancos (100,00%);</t>
        </is>
      </c>
      <c r="C4209" s="8" t="n"/>
      <c r="D4209" s="8" t="n">
        <v>100000</v>
      </c>
      <c r="E4209" s="8" t="n">
        <v>157189.85</v>
      </c>
      <c r="F4209" s="213" t="inlineStr">
        <is>
          <t>Transferência Emitida</t>
        </is>
      </c>
      <c r="G4209" s="172">
        <f>YEAR(A4209)</f>
        <v/>
      </c>
      <c r="H4209" s="214">
        <f>MONTH(A4209)</f>
        <v/>
      </c>
      <c r="I4209" s="179">
        <f>INDEX(mês[],Consolidado!H4209,2)</f>
        <v/>
      </c>
      <c r="J4209" s="179" t="inlineStr">
        <is>
          <t>SAFRA</t>
        </is>
      </c>
      <c r="K4209" s="179" t="inlineStr">
        <is>
          <t>A IDEAL</t>
        </is>
      </c>
    </row>
    <row r="4210" hidden="1" s="180">
      <c r="A4210" s="17" t="n">
        <v>45831</v>
      </c>
      <c r="B4210" s="179" t="inlineStr">
        <is>
          <t>TRANSFERÊNCIA ENTRE BANCOS ITAÚ X SAFRA-  Transferência entre Bancos (100,00%);</t>
        </is>
      </c>
      <c r="C4210" s="8" t="n">
        <v>146606.4</v>
      </c>
      <c r="E4210" s="8" t="n">
        <v>303796.25</v>
      </c>
      <c r="F4210" s="213" t="inlineStr">
        <is>
          <t>Transferência Recebida</t>
        </is>
      </c>
      <c r="G4210" s="172">
        <f>YEAR(A4210)</f>
        <v/>
      </c>
      <c r="H4210" s="214">
        <f>MONTH(A4210)</f>
        <v/>
      </c>
      <c r="I4210" s="179">
        <f>INDEX(mês[],Consolidado!H4210,2)</f>
        <v/>
      </c>
      <c r="J4210" s="179" t="inlineStr">
        <is>
          <t>SAFRA</t>
        </is>
      </c>
      <c r="K4210" s="179" t="inlineStr">
        <is>
          <t>A IDEAL</t>
        </is>
      </c>
    </row>
    <row r="4211" hidden="1" s="180">
      <c r="A4211" s="17" t="n">
        <v>45833</v>
      </c>
      <c r="B4211" s="179" t="inlineStr">
        <is>
          <t>TRANSFERÊNCIA ENTRE BANCOS SAFRA X ITAÚ-  Transferência entre Bancos (100,00%);</t>
        </is>
      </c>
      <c r="C4211" s="8" t="n"/>
      <c r="D4211" s="8" t="n">
        <v>61573.85</v>
      </c>
      <c r="E4211" s="8" t="n">
        <v>242222.4</v>
      </c>
      <c r="F4211" s="213" t="inlineStr">
        <is>
          <t>Transferência Emitida</t>
        </is>
      </c>
      <c r="G4211" s="172">
        <f>YEAR(A4211)</f>
        <v/>
      </c>
      <c r="H4211" s="214">
        <f>MONTH(A4211)</f>
        <v/>
      </c>
      <c r="I4211" s="179">
        <f>INDEX(mês[],Consolidado!H4211,2)</f>
        <v/>
      </c>
      <c r="J4211" s="179" t="inlineStr">
        <is>
          <t>SAFRA</t>
        </is>
      </c>
      <c r="K4211" s="179" t="inlineStr">
        <is>
          <t>A IDEAL</t>
        </is>
      </c>
    </row>
    <row r="4212" hidden="1" s="180">
      <c r="A4212" s="17" t="n">
        <v>45833</v>
      </c>
      <c r="B4212" s="179" t="inlineStr">
        <is>
          <t>TRANSFERÊNCIA ENTRE BANCOS ITAÚ X SAFRA-  Transferência entre Bancos (100,00%);</t>
        </is>
      </c>
      <c r="C4212" s="8" t="n">
        <v>14307.17</v>
      </c>
      <c r="E4212" s="8" t="n">
        <v>256529.57</v>
      </c>
      <c r="F4212" s="213" t="inlineStr">
        <is>
          <t>Transferência Recebida</t>
        </is>
      </c>
      <c r="G4212" s="172">
        <f>YEAR(A4212)</f>
        <v/>
      </c>
      <c r="H4212" s="214">
        <f>MONTH(A4212)</f>
        <v/>
      </c>
      <c r="I4212" s="179">
        <f>INDEX(mês[],Consolidado!H4212,2)</f>
        <v/>
      </c>
      <c r="J4212" s="179" t="inlineStr">
        <is>
          <t>SAFRA</t>
        </is>
      </c>
      <c r="K4212" s="179" t="inlineStr">
        <is>
          <t>A IDEAL</t>
        </is>
      </c>
    </row>
    <row r="4213" hidden="1" s="180">
      <c r="A4213" s="17" t="n">
        <v>45833</v>
      </c>
      <c r="B4213" s="179" t="inlineStr">
        <is>
          <t xml:space="preserve">saldo </t>
        </is>
      </c>
      <c r="C4213" s="8" t="n"/>
      <c r="D4213" s="8" t="n">
        <v>256529.57</v>
      </c>
      <c r="E4213" s="8" t="n">
        <v>0</v>
      </c>
      <c r="F4213" s="213" t="inlineStr">
        <is>
          <t>Saldo Final Safra</t>
        </is>
      </c>
      <c r="G4213" s="172">
        <f>YEAR(A4213)</f>
        <v/>
      </c>
      <c r="H4213" s="214">
        <f>MONTH(A4213)</f>
        <v/>
      </c>
      <c r="I4213" s="179">
        <f>INDEX(mês[],Consolidado!H4213,2)</f>
        <v/>
      </c>
      <c r="J4213" s="179" t="inlineStr">
        <is>
          <t>SAFRA</t>
        </is>
      </c>
      <c r="K4213" s="179" t="inlineStr">
        <is>
          <t>A IDEAL</t>
        </is>
      </c>
    </row>
    <row r="4214" hidden="1" s="180">
      <c r="A4214" s="17" t="n">
        <v>45810</v>
      </c>
      <c r="B4214" s="179" t="inlineStr">
        <is>
          <t xml:space="preserve">saldo </t>
        </is>
      </c>
      <c r="C4214" s="8" t="n"/>
      <c r="E4214" s="8" t="n">
        <v>45265.98</v>
      </c>
      <c r="F4214" s="213" t="inlineStr">
        <is>
          <t>Saldo Inicial Mercantil</t>
        </is>
      </c>
      <c r="G4214" s="172">
        <f>YEAR(A4214)</f>
        <v/>
      </c>
      <c r="H4214" s="214">
        <f>MONTH(A4214)</f>
        <v/>
      </c>
      <c r="I4214" s="179">
        <f>INDEX(mês[],Consolidado!H4214,2)</f>
        <v/>
      </c>
      <c r="J4214" s="179" t="inlineStr">
        <is>
          <t>Mercantil</t>
        </is>
      </c>
      <c r="K4214" s="179" t="inlineStr">
        <is>
          <t>A IDEAL</t>
        </is>
      </c>
    </row>
    <row r="4215" hidden="1" s="180">
      <c r="A4215" s="17" t="n">
        <v>45810</v>
      </c>
      <c r="B4215" s="179" t="inlineStr">
        <is>
          <t>IOF-CHEQUE ESPECIAL   - JUROS BANCARIOS  (100,00%);</t>
        </is>
      </c>
      <c r="C4215" s="8" t="n"/>
      <c r="D4215" s="8" t="n">
        <v>586.78</v>
      </c>
      <c r="E4215" s="8" t="n">
        <v>44679.2</v>
      </c>
      <c r="F4215" s="213" t="inlineStr">
        <is>
          <t>Juros Bancários</t>
        </is>
      </c>
      <c r="G4215" s="172">
        <f>YEAR(A4215)</f>
        <v/>
      </c>
      <c r="H4215" s="214">
        <f>MONTH(A4215)</f>
        <v/>
      </c>
      <c r="I4215" s="179">
        <f>INDEX(mês[],Consolidado!H4215,2)</f>
        <v/>
      </c>
      <c r="J4215" s="179" t="inlineStr">
        <is>
          <t>Mercantil</t>
        </is>
      </c>
      <c r="K4215" s="179" t="inlineStr">
        <is>
          <t>A IDEAL</t>
        </is>
      </c>
    </row>
    <row r="4216" hidden="1" s="180">
      <c r="A4216" s="17" t="n">
        <v>45810</v>
      </c>
      <c r="B4216" s="179" t="inlineStr">
        <is>
          <t>TAR. PACOTES SERVICOS  - TARIFAS BANCARIAS (100,00%);</t>
        </is>
      </c>
      <c r="C4216" s="8" t="n"/>
      <c r="D4216" s="8" t="n">
        <v>190</v>
      </c>
      <c r="E4216" s="8" t="n">
        <v>44489.2</v>
      </c>
      <c r="F4216" s="213" t="inlineStr">
        <is>
          <t>TARIFAS BANCARIAS</t>
        </is>
      </c>
      <c r="G4216" s="172">
        <f>YEAR(A4216)</f>
        <v/>
      </c>
      <c r="H4216" s="214">
        <f>MONTH(A4216)</f>
        <v/>
      </c>
      <c r="I4216" s="179">
        <f>INDEX(mês[],Consolidado!H4216,2)</f>
        <v/>
      </c>
      <c r="J4216" s="179" t="inlineStr">
        <is>
          <t>Mercantil</t>
        </is>
      </c>
      <c r="K4216" s="179" t="inlineStr">
        <is>
          <t>A IDEAL</t>
        </is>
      </c>
    </row>
    <row r="4217" hidden="1" s="180">
      <c r="A4217" s="17" t="n">
        <v>45811</v>
      </c>
      <c r="B4217" s="179" t="inlineStr">
        <is>
          <t>SERRALHEIRO MARCELO  - DESPESAS C/ GALPÃO ALMOXARIFADO  (100,00%);</t>
        </is>
      </c>
      <c r="C4217" s="8" t="n"/>
      <c r="D4217" s="8" t="n">
        <v>1100</v>
      </c>
      <c r="E4217" s="8" t="n">
        <v>43389.2</v>
      </c>
      <c r="F4217" s="213" t="inlineStr">
        <is>
          <t>Construção da Nova Sede</t>
        </is>
      </c>
      <c r="G4217" s="172">
        <f>YEAR(A4217)</f>
        <v/>
      </c>
      <c r="H4217" s="214">
        <f>MONTH(A4217)</f>
        <v/>
      </c>
      <c r="I4217" s="179">
        <f>INDEX(mês[],Consolidado!H4217,2)</f>
        <v/>
      </c>
      <c r="J4217" s="179" t="inlineStr">
        <is>
          <t>Mercantil</t>
        </is>
      </c>
      <c r="K4217" s="179" t="inlineStr">
        <is>
          <t>A IDEAL</t>
        </is>
      </c>
    </row>
    <row r="4218" hidden="1" s="180">
      <c r="A4218" s="17" t="n">
        <v>45812</v>
      </c>
      <c r="B4218" s="179" t="inlineStr">
        <is>
          <t>PORTAS GALPÃO ALMOXARIFADO  - DESPESAS C/ GALPÃO ALMOXARIFADO  (100,00%);</t>
        </is>
      </c>
      <c r="C4218" s="8" t="n"/>
      <c r="D4218" s="8" t="n">
        <v>3060</v>
      </c>
      <c r="E4218" s="8" t="n">
        <v>40329.2</v>
      </c>
      <c r="F4218" s="213" t="inlineStr">
        <is>
          <t>Construção da Nova Sede</t>
        </is>
      </c>
      <c r="G4218" s="172">
        <f>YEAR(A4218)</f>
        <v/>
      </c>
      <c r="H4218" s="214">
        <f>MONTH(A4218)</f>
        <v/>
      </c>
      <c r="I4218" s="179">
        <f>INDEX(mês[],Consolidado!H4218,2)</f>
        <v/>
      </c>
      <c r="J4218" s="179" t="inlineStr">
        <is>
          <t>Mercantil</t>
        </is>
      </c>
      <c r="K4218" s="179" t="inlineStr">
        <is>
          <t>A IDEAL</t>
        </is>
      </c>
    </row>
    <row r="4219" hidden="1" s="180">
      <c r="A4219" s="17" t="n">
        <v>45813</v>
      </c>
      <c r="B4219" s="179" t="inlineStr">
        <is>
          <t>INSTALAÇÃO AR CONDICIONADO ADM  - DESPESAS C/ CONSTRUÇÃO ESCRITORIO ADM  (100,00%);</t>
        </is>
      </c>
      <c r="C4219" s="8" t="n"/>
      <c r="D4219" s="8" t="n">
        <v>2000</v>
      </c>
      <c r="E4219" s="8" t="n">
        <v>38329.2</v>
      </c>
      <c r="F4219" s="213" t="inlineStr">
        <is>
          <t>Construção da Nova Sede</t>
        </is>
      </c>
      <c r="G4219" s="172">
        <f>YEAR(A4219)</f>
        <v/>
      </c>
      <c r="H4219" s="214">
        <f>MONTH(A4219)</f>
        <v/>
      </c>
      <c r="I4219" s="179">
        <f>INDEX(mês[],Consolidado!H4219,2)</f>
        <v/>
      </c>
      <c r="J4219" s="179" t="inlineStr">
        <is>
          <t>Mercantil</t>
        </is>
      </c>
      <c r="K4219" s="179" t="inlineStr">
        <is>
          <t>A IDEAL</t>
        </is>
      </c>
    </row>
    <row r="4220" hidden="1" s="180">
      <c r="A4220" s="17" t="n">
        <v>45814</v>
      </c>
      <c r="B4220" s="179" t="inlineStr">
        <is>
          <t>MATERIAL ELÉTRICO  - DESPESAS C/ CONSTRUÇÃO ESCRITORIO ADM  (100,00%);</t>
        </is>
      </c>
      <c r="C4220" s="8" t="n"/>
      <c r="D4220" s="8" t="n">
        <v>271.15</v>
      </c>
      <c r="E4220" s="8" t="n">
        <v>38058.05</v>
      </c>
      <c r="F4220" s="213" t="inlineStr">
        <is>
          <t>Construção da Nova Sede</t>
        </is>
      </c>
      <c r="G4220" s="172">
        <f>YEAR(A4220)</f>
        <v/>
      </c>
      <c r="H4220" s="214">
        <f>MONTH(A4220)</f>
        <v/>
      </c>
      <c r="I4220" s="179">
        <f>INDEX(mês[],Consolidado!H4220,2)</f>
        <v/>
      </c>
      <c r="J4220" s="179" t="inlineStr">
        <is>
          <t>Mercantil</t>
        </is>
      </c>
      <c r="K4220" s="179" t="inlineStr">
        <is>
          <t>A IDEAL</t>
        </is>
      </c>
    </row>
    <row r="4221" hidden="1" s="180">
      <c r="A4221" s="17" t="n">
        <v>45814</v>
      </c>
      <c r="B4221" s="179" t="inlineStr">
        <is>
          <t>DESPESA SEMANA REF. 02/06 A 06/06  - DESPESAS C/ CONSTRUÇÃO ESCRITORIO ADM  (50,00%);
DESPESAS C/ GALPÃO ALMOXARIFADO  (50,00%);</t>
        </is>
      </c>
      <c r="C4221" s="8" t="n"/>
      <c r="D4221" s="8" t="n">
        <v>13347.53</v>
      </c>
      <c r="E4221" s="8" t="n">
        <v>24710.52</v>
      </c>
      <c r="F4221" s="213" t="inlineStr">
        <is>
          <t>Construção da Nova Sede</t>
        </is>
      </c>
      <c r="G4221" s="172">
        <f>YEAR(A4221)</f>
        <v/>
      </c>
      <c r="H4221" s="214">
        <f>MONTH(A4221)</f>
        <v/>
      </c>
      <c r="I4221" s="179">
        <f>INDEX(mês[],Consolidado!H4221,2)</f>
        <v/>
      </c>
      <c r="J4221" s="179" t="inlineStr">
        <is>
          <t>Mercantil</t>
        </is>
      </c>
      <c r="K4221" s="179" t="inlineStr">
        <is>
          <t>A IDEAL</t>
        </is>
      </c>
    </row>
    <row r="4222" hidden="1" s="180">
      <c r="A4222" s="17" t="n">
        <v>45814</v>
      </c>
      <c r="B4222" s="179" t="inlineStr">
        <is>
          <t>BLOCO DE CONCRETO P/ GALPÃO ALMOXARIFADO  - DESPESAS C/ CONSTRUÇÃO ESCRITORIO ADM  (100,00%);</t>
        </is>
      </c>
      <c r="C4222" s="8" t="n"/>
      <c r="D4222" s="8" t="n">
        <v>1106</v>
      </c>
      <c r="E4222" s="8" t="n">
        <v>23604.52</v>
      </c>
      <c r="F4222" s="213" t="inlineStr">
        <is>
          <t>Construção da Nova Sede</t>
        </is>
      </c>
      <c r="G4222" s="172">
        <f>YEAR(A4222)</f>
        <v/>
      </c>
      <c r="H4222" s="214">
        <f>MONTH(A4222)</f>
        <v/>
      </c>
      <c r="I4222" s="179">
        <f>INDEX(mês[],Consolidado!H4222,2)</f>
        <v/>
      </c>
      <c r="J4222" s="179" t="inlineStr">
        <is>
          <t>Mercantil</t>
        </is>
      </c>
      <c r="K4222" s="179" t="inlineStr">
        <is>
          <t>A IDEAL</t>
        </is>
      </c>
    </row>
    <row r="4223" hidden="1" s="180">
      <c r="A4223" s="17" t="n">
        <v>45814</v>
      </c>
      <c r="B4223" s="179" t="inlineStr">
        <is>
          <t>RUFOS  - DESPESAS C/ CONSTRUÇÃO ESCRITORIO ADM  (100,00%);</t>
        </is>
      </c>
      <c r="C4223" s="8" t="n"/>
      <c r="D4223" s="8" t="n">
        <v>1100</v>
      </c>
      <c r="E4223" s="8" t="n">
        <v>22504.52</v>
      </c>
      <c r="F4223" s="213" t="inlineStr">
        <is>
          <t>Construção da Nova Sede</t>
        </is>
      </c>
      <c r="G4223" s="172">
        <f>YEAR(A4223)</f>
        <v/>
      </c>
      <c r="H4223" s="214">
        <f>MONTH(A4223)</f>
        <v/>
      </c>
      <c r="I4223" s="179">
        <f>INDEX(mês[],Consolidado!H4223,2)</f>
        <v/>
      </c>
      <c r="J4223" s="179" t="inlineStr">
        <is>
          <t>Mercantil</t>
        </is>
      </c>
      <c r="K4223" s="179" t="inlineStr">
        <is>
          <t>A IDEAL</t>
        </is>
      </c>
    </row>
    <row r="4224" hidden="1" s="180">
      <c r="A4224" s="17" t="n">
        <v>45814</v>
      </c>
      <c r="B4224" s="179" t="inlineStr">
        <is>
          <t>BRITA P/ GALPÃO ALMOXARIFADO  - DESPESAS C/ GALPÃO ALMOXARIFADO  (100,00%);</t>
        </is>
      </c>
      <c r="C4224" s="8" t="n"/>
      <c r="D4224" s="8" t="n">
        <v>5600</v>
      </c>
      <c r="E4224" s="8" t="n">
        <v>16904.52</v>
      </c>
      <c r="F4224" s="213" t="inlineStr">
        <is>
          <t>Construção da Nova Sede</t>
        </is>
      </c>
      <c r="G4224" s="172">
        <f>YEAR(A4224)</f>
        <v/>
      </c>
      <c r="H4224" s="214">
        <f>MONTH(A4224)</f>
        <v/>
      </c>
      <c r="I4224" s="179">
        <f>INDEX(mês[],Consolidado!H4224,2)</f>
        <v/>
      </c>
      <c r="J4224" s="179" t="inlineStr">
        <is>
          <t>Mercantil</t>
        </is>
      </c>
      <c r="K4224" s="179" t="inlineStr">
        <is>
          <t>A IDEAL</t>
        </is>
      </c>
    </row>
    <row r="4225" hidden="1" s="180">
      <c r="A4225" s="17" t="n">
        <v>45814</v>
      </c>
      <c r="B4225" s="179" t="inlineStr">
        <is>
          <t>RESTANTE POÇO ARTESIANO  - DESPESAS C/ GALPÃO ALMOXARIFADO  (100,00%);</t>
        </is>
      </c>
      <c r="C4225" s="8" t="n"/>
      <c r="D4225" s="8" t="n">
        <v>7820</v>
      </c>
      <c r="E4225" s="8" t="n">
        <v>9084.520000000004</v>
      </c>
      <c r="F4225" s="213" t="inlineStr">
        <is>
          <t>Construção da Nova Sede</t>
        </is>
      </c>
      <c r="G4225" s="172">
        <f>YEAR(A4225)</f>
        <v/>
      </c>
      <c r="H4225" s="214">
        <f>MONTH(A4225)</f>
        <v/>
      </c>
      <c r="I4225" s="179">
        <f>INDEX(mês[],Consolidado!H4225,2)</f>
        <v/>
      </c>
      <c r="J4225" s="179" t="inlineStr">
        <is>
          <t>Mercantil</t>
        </is>
      </c>
      <c r="K4225" s="179" t="inlineStr">
        <is>
          <t>A IDEAL</t>
        </is>
      </c>
    </row>
    <row r="4226" hidden="1" s="180">
      <c r="A4226" s="17" t="n">
        <v>45821</v>
      </c>
      <c r="B4226" s="179" t="inlineStr">
        <is>
          <t>DESPESA SEMANA REF. 09/06 A 13/06  - DESPESAS C/ CONSTRUÇÃO ESCRITORIO ADM  (100,00%);</t>
        </is>
      </c>
      <c r="C4226" s="8" t="n"/>
      <c r="D4226" s="8" t="n">
        <v>7696</v>
      </c>
      <c r="E4226" s="8" t="n">
        <v>1388.520000000004</v>
      </c>
      <c r="F4226" s="213" t="inlineStr">
        <is>
          <t>Construção da Nova Sede</t>
        </is>
      </c>
      <c r="G4226" s="172">
        <f>YEAR(A4226)</f>
        <v/>
      </c>
      <c r="H4226" s="214">
        <f>MONTH(A4226)</f>
        <v/>
      </c>
      <c r="I4226" s="179">
        <f>INDEX(mês[],Consolidado!H4226,2)</f>
        <v/>
      </c>
      <c r="J4226" s="179" t="inlineStr">
        <is>
          <t>Mercantil</t>
        </is>
      </c>
      <c r="K4226" s="179" t="inlineStr">
        <is>
          <t>A IDEAL</t>
        </is>
      </c>
    </row>
    <row r="4227" hidden="1" s="180">
      <c r="A4227" s="17" t="n">
        <v>45821</v>
      </c>
      <c r="B4227" s="179" t="inlineStr">
        <is>
          <t>AREIA E BRITA  - DESPESAS C/ MURO E CALÇADAS (100,00%);</t>
        </is>
      </c>
      <c r="C4227" s="8" t="n"/>
      <c r="D4227" s="8" t="n">
        <v>3600</v>
      </c>
      <c r="E4227" s="8" t="n">
        <v>-2211.479999999996</v>
      </c>
      <c r="F4227" s="213" t="inlineStr">
        <is>
          <t>Construção da Nova Sede</t>
        </is>
      </c>
      <c r="G4227" s="172">
        <f>YEAR(A4227)</f>
        <v/>
      </c>
      <c r="H4227" s="214">
        <f>MONTH(A4227)</f>
        <v/>
      </c>
      <c r="I4227" s="179">
        <f>INDEX(mês[],Consolidado!H4227,2)</f>
        <v/>
      </c>
      <c r="J4227" s="179" t="inlineStr">
        <is>
          <t>Mercantil</t>
        </is>
      </c>
      <c r="K4227" s="179" t="inlineStr">
        <is>
          <t>A IDEAL</t>
        </is>
      </c>
    </row>
    <row r="4228" hidden="1" s="180">
      <c r="A4228" s="17" t="n">
        <v>45824</v>
      </c>
      <c r="B4228" s="179" t="inlineStr">
        <is>
          <t>MATERIAL ELÉTRICO  - DESPESAS C/ CONSTRUÇÃO ESCRITORIO ADM  (100,00%);</t>
        </is>
      </c>
      <c r="C4228" s="8" t="n"/>
      <c r="D4228" s="8" t="n">
        <v>304.61</v>
      </c>
      <c r="E4228" s="8" t="n">
        <v>-2516.089999999996</v>
      </c>
      <c r="F4228" s="213" t="inlineStr">
        <is>
          <t>Construção da Nova Sede</t>
        </is>
      </c>
      <c r="G4228" s="172">
        <f>YEAR(A4228)</f>
        <v/>
      </c>
      <c r="H4228" s="214">
        <f>MONTH(A4228)</f>
        <v/>
      </c>
      <c r="I4228" s="179">
        <f>INDEX(mês[],Consolidado!H4228,2)</f>
        <v/>
      </c>
      <c r="J4228" s="179" t="inlineStr">
        <is>
          <t>Mercantil</t>
        </is>
      </c>
      <c r="K4228" s="179" t="inlineStr">
        <is>
          <t>A IDEAL</t>
        </is>
      </c>
    </row>
    <row r="4229" hidden="1" s="180">
      <c r="A4229" s="17" t="n">
        <v>45824</v>
      </c>
      <c r="B4229" s="179" t="inlineStr">
        <is>
          <t>JRS.PROP.CH.ESPECIAL  - JUROS BANCARIOS  (100,00%);</t>
        </is>
      </c>
      <c r="C4229" s="8" t="n"/>
      <c r="D4229" s="8" t="n">
        <v>8.529999999999999</v>
      </c>
      <c r="E4229" s="8" t="n">
        <v>-2524.619999999996</v>
      </c>
      <c r="F4229" s="213" t="inlineStr">
        <is>
          <t>Juros Bancários</t>
        </is>
      </c>
      <c r="G4229" s="172">
        <f>YEAR(A4229)</f>
        <v/>
      </c>
      <c r="H4229" s="214">
        <f>MONTH(A4229)</f>
        <v/>
      </c>
      <c r="I4229" s="179">
        <f>INDEX(mês[],Consolidado!H4229,2)</f>
        <v/>
      </c>
      <c r="J4229" s="179" t="inlineStr">
        <is>
          <t>Mercantil</t>
        </is>
      </c>
      <c r="K4229" s="179" t="inlineStr">
        <is>
          <t>A IDEAL</t>
        </is>
      </c>
    </row>
    <row r="4230" hidden="1" s="180">
      <c r="A4230" s="17" t="n">
        <v>45828</v>
      </c>
      <c r="B4230" s="179" t="inlineStr">
        <is>
          <t>DESPESAS C/ MURO  - DESPESAS C/ MURO E CALÇADAS (100,00%);</t>
        </is>
      </c>
      <c r="C4230" s="8" t="n"/>
      <c r="D4230" s="8" t="n">
        <v>3600</v>
      </c>
      <c r="E4230" s="8" t="n">
        <v>-6124.619999999996</v>
      </c>
      <c r="F4230" s="213" t="inlineStr">
        <is>
          <t>Construção da Nova Sede</t>
        </is>
      </c>
      <c r="G4230" s="172">
        <f>YEAR(A4230)</f>
        <v/>
      </c>
      <c r="H4230" s="214">
        <f>MONTH(A4230)</f>
        <v/>
      </c>
      <c r="I4230" s="179">
        <f>INDEX(mês[],Consolidado!H4230,2)</f>
        <v/>
      </c>
      <c r="J4230" s="179" t="inlineStr">
        <is>
          <t>Mercantil</t>
        </is>
      </c>
      <c r="K4230" s="179" t="inlineStr">
        <is>
          <t>A IDEAL</t>
        </is>
      </c>
    </row>
    <row r="4231" hidden="1" s="180">
      <c r="A4231" s="17" t="n">
        <v>45828</v>
      </c>
      <c r="B4231" s="179" t="inlineStr">
        <is>
          <t>DESPESA C/ MURO E DESPESA ESCRITORIO  - DESPESAS C/ MURO E CALÇADAS (70,00%);
DESPESAS C/ CONSTRUÇÃO ESCRITORIO ADM  (30,00%);</t>
        </is>
      </c>
      <c r="C4231" s="8" t="n"/>
      <c r="D4231" s="8" t="n">
        <v>7230</v>
      </c>
      <c r="E4231" s="8" t="n">
        <v>-13354.62</v>
      </c>
      <c r="F4231" s="213" t="inlineStr">
        <is>
          <t>Construção da Nova Sede</t>
        </is>
      </c>
      <c r="G4231" s="172">
        <f>YEAR(A4231)</f>
        <v/>
      </c>
      <c r="H4231" s="214">
        <f>MONTH(A4231)</f>
        <v/>
      </c>
      <c r="I4231" s="179">
        <f>INDEX(mês[],Consolidado!H4231,2)</f>
        <v/>
      </c>
      <c r="J4231" s="179" t="inlineStr">
        <is>
          <t>Mercantil</t>
        </is>
      </c>
      <c r="K4231" s="179" t="inlineStr">
        <is>
          <t>A IDEAL</t>
        </is>
      </c>
    </row>
    <row r="4232" hidden="1" s="180">
      <c r="A4232" s="17" t="n">
        <v>45831</v>
      </c>
      <c r="B4232" s="179" t="inlineStr">
        <is>
          <t>TARIFA ABERT.CREDITO  - TARIFAS BANCARIAS (100,00%);</t>
        </is>
      </c>
      <c r="C4232" s="8" t="n"/>
      <c r="D4232" s="8" t="n">
        <v>500</v>
      </c>
      <c r="E4232" s="8" t="n">
        <v>-13854.62</v>
      </c>
      <c r="F4232" s="213" t="inlineStr">
        <is>
          <t>TARIFAS BANCARIAS</t>
        </is>
      </c>
      <c r="G4232" s="172">
        <f>YEAR(A4232)</f>
        <v/>
      </c>
      <c r="H4232" s="214">
        <f>MONTH(A4232)</f>
        <v/>
      </c>
      <c r="I4232" s="179">
        <f>INDEX(mês[],Consolidado!H4232,2)</f>
        <v/>
      </c>
      <c r="J4232" s="179" t="inlineStr">
        <is>
          <t>Mercantil</t>
        </is>
      </c>
      <c r="K4232" s="179" t="inlineStr">
        <is>
          <t>A IDEAL</t>
        </is>
      </c>
    </row>
    <row r="4233" hidden="1" s="180">
      <c r="A4233" s="17" t="n">
        <v>45835</v>
      </c>
      <c r="B4233" s="179" t="inlineStr">
        <is>
          <t>MATERIAL ELÉTRICO  - DESPESAS C/ CONSTRUÇÃO ESCRITORIO ADM  (100,00%);</t>
        </is>
      </c>
      <c r="C4233" s="8" t="n"/>
      <c r="D4233" s="8" t="n">
        <v>124.57</v>
      </c>
      <c r="E4233" s="8" t="n">
        <v>-13979.19</v>
      </c>
      <c r="F4233" s="213" t="inlineStr">
        <is>
          <t>Construção da Nova Sede</t>
        </is>
      </c>
      <c r="G4233" s="172">
        <f>YEAR(A4233)</f>
        <v/>
      </c>
      <c r="H4233" s="214">
        <f>MONTH(A4233)</f>
        <v/>
      </c>
      <c r="I4233" s="179">
        <f>INDEX(mês[],Consolidado!H4233,2)</f>
        <v/>
      </c>
      <c r="J4233" s="179" t="inlineStr">
        <is>
          <t>Mercantil</t>
        </is>
      </c>
      <c r="K4233" s="179" t="inlineStr">
        <is>
          <t>A IDEAL</t>
        </is>
      </c>
    </row>
    <row r="4234" hidden="1" s="180">
      <c r="A4234" s="17" t="n">
        <v>45835</v>
      </c>
      <c r="B4234" s="179" t="inlineStr">
        <is>
          <t>MATERIAL ELÉTRICO  - DESPESAS C/ CONSTRUÇÃO ESCRITORIO ADM  (100,00%);</t>
        </is>
      </c>
      <c r="C4234" s="8" t="n"/>
      <c r="D4234" s="8" t="n">
        <v>810</v>
      </c>
      <c r="E4234" s="8" t="n">
        <v>-14789.19</v>
      </c>
      <c r="F4234" s="213" t="inlineStr">
        <is>
          <t>Construção da Nova Sede</t>
        </is>
      </c>
      <c r="G4234" s="172">
        <f>YEAR(A4234)</f>
        <v/>
      </c>
      <c r="H4234" s="214">
        <f>MONTH(A4234)</f>
        <v/>
      </c>
      <c r="I4234" s="179">
        <f>INDEX(mês[],Consolidado!H4234,2)</f>
        <v/>
      </c>
      <c r="J4234" s="179" t="inlineStr">
        <is>
          <t>Mercantil</t>
        </is>
      </c>
      <c r="K4234" s="179" t="inlineStr">
        <is>
          <t>A IDEAL</t>
        </is>
      </c>
    </row>
    <row r="4235" hidden="1" s="180">
      <c r="A4235" s="17" t="n">
        <v>45835</v>
      </c>
      <c r="B4235" s="179" t="inlineStr">
        <is>
          <t>MATERIAL ELÉTRICO  - DESPESAS C/ CONSTRUÇÃO ESCRITORIO ADM  (100,00%);</t>
        </is>
      </c>
      <c r="C4235" s="8" t="n"/>
      <c r="D4235" s="8" t="n">
        <v>101.39</v>
      </c>
      <c r="E4235" s="8" t="n">
        <v>-14890.57999999999</v>
      </c>
      <c r="F4235" s="213" t="inlineStr">
        <is>
          <t>Construção da Nova Sede</t>
        </is>
      </c>
      <c r="G4235" s="172">
        <f>YEAR(A4235)</f>
        <v/>
      </c>
      <c r="H4235" s="214">
        <f>MONTH(A4235)</f>
        <v/>
      </c>
      <c r="I4235" s="179">
        <f>INDEX(mês[],Consolidado!H4235,2)</f>
        <v/>
      </c>
      <c r="J4235" s="179" t="inlineStr">
        <is>
          <t>Mercantil</t>
        </is>
      </c>
      <c r="K4235" s="179" t="inlineStr">
        <is>
          <t>A IDEAL</t>
        </is>
      </c>
    </row>
    <row r="4236" hidden="1" s="180">
      <c r="A4236" s="17" t="n">
        <v>45835</v>
      </c>
      <c r="B4236" s="179" t="inlineStr">
        <is>
          <t>PRÉ-MOLDADOS / MURO E CALÇADA  - DESPESAS C/ MURO E CALÇADAS (100,00%);</t>
        </is>
      </c>
      <c r="C4236" s="8" t="n"/>
      <c r="D4236" s="8" t="n">
        <v>700</v>
      </c>
      <c r="E4236" s="8" t="n">
        <v>-15590.57999999999</v>
      </c>
      <c r="F4236" s="213" t="inlineStr">
        <is>
          <t>Construção da Nova Sede</t>
        </is>
      </c>
      <c r="G4236" s="172">
        <f>YEAR(A4236)</f>
        <v/>
      </c>
      <c r="H4236" s="214">
        <f>MONTH(A4236)</f>
        <v/>
      </c>
      <c r="I4236" s="179">
        <f>INDEX(mês[],Consolidado!H4236,2)</f>
        <v/>
      </c>
      <c r="J4236" s="179" t="inlineStr">
        <is>
          <t>Mercantil</t>
        </is>
      </c>
      <c r="K4236" s="179" t="inlineStr">
        <is>
          <t>A IDEAL</t>
        </is>
      </c>
    </row>
    <row r="4237" hidden="1" s="180">
      <c r="A4237" s="17" t="n">
        <v>45835</v>
      </c>
      <c r="B4237" s="179" t="inlineStr">
        <is>
          <t>DESPESA SEMANA CALCADA E MURO  REF. 23/06 A 27/06  - DESPESAS C/ MURO E CALÇADAS (100,00%);</t>
        </is>
      </c>
      <c r="C4237" s="8" t="n"/>
      <c r="D4237" s="8" t="n">
        <v>3122</v>
      </c>
      <c r="E4237" s="8" t="n">
        <v>-18712.57999999999</v>
      </c>
      <c r="F4237" s="213" t="inlineStr">
        <is>
          <t>Construção da Nova Sede</t>
        </is>
      </c>
      <c r="G4237" s="172">
        <f>YEAR(A4237)</f>
        <v/>
      </c>
      <c r="H4237" s="214">
        <f>MONTH(A4237)</f>
        <v/>
      </c>
      <c r="I4237" s="179">
        <f>INDEX(mês[],Consolidado!H4237,2)</f>
        <v/>
      </c>
      <c r="J4237" s="179" t="inlineStr">
        <is>
          <t>Mercantil</t>
        </is>
      </c>
      <c r="K4237" s="179" t="inlineStr">
        <is>
          <t>A IDEAL</t>
        </is>
      </c>
    </row>
    <row r="4238" hidden="1" s="180">
      <c r="A4238" s="17" t="n">
        <v>45838</v>
      </c>
      <c r="B4238" s="179" t="inlineStr">
        <is>
          <t>MATERIAL ELETRICO  - DESPESAS C/ CONSTRUÇÃO ESCRITORIO ADM  (100,00%);</t>
        </is>
      </c>
      <c r="C4238" s="8" t="n"/>
      <c r="D4238" s="8" t="n">
        <v>1582.56</v>
      </c>
      <c r="E4238" s="8" t="n">
        <v>-20295.14</v>
      </c>
      <c r="F4238" s="213" t="inlineStr">
        <is>
          <t>Construção da Nova Sede</t>
        </is>
      </c>
      <c r="G4238" s="172">
        <f>YEAR(A4238)</f>
        <v/>
      </c>
      <c r="H4238" s="214">
        <f>MONTH(A4238)</f>
        <v/>
      </c>
      <c r="I4238" s="179">
        <f>INDEX(mês[],Consolidado!H4238,2)</f>
        <v/>
      </c>
      <c r="J4238" s="179" t="inlineStr">
        <is>
          <t>Mercantil</t>
        </is>
      </c>
      <c r="K4238" s="179" t="inlineStr">
        <is>
          <t>A IDEAL</t>
        </is>
      </c>
    </row>
    <row r="4239" hidden="1" s="180">
      <c r="A4239" s="17" t="n">
        <v>45838</v>
      </c>
      <c r="B4239" s="179" t="inlineStr">
        <is>
          <t xml:space="preserve">saldo final </t>
        </is>
      </c>
      <c r="C4239" s="8" t="n"/>
      <c r="D4239" s="8" t="n">
        <v>-20295.14</v>
      </c>
      <c r="E4239" s="8" t="n">
        <v>0</v>
      </c>
      <c r="F4239" s="213" t="inlineStr">
        <is>
          <t>Saldo Final Mercantil</t>
        </is>
      </c>
      <c r="G4239" s="172">
        <f>YEAR(A4239)</f>
        <v/>
      </c>
      <c r="H4239" s="214">
        <f>MONTH(A4239)</f>
        <v/>
      </c>
      <c r="I4239" s="179">
        <f>INDEX(mês[],Consolidado!H4239,2)</f>
        <v/>
      </c>
      <c r="J4239" s="179" t="inlineStr">
        <is>
          <t>Mercantil</t>
        </is>
      </c>
      <c r="K4239" s="179" t="inlineStr">
        <is>
          <t>A IDEAL</t>
        </is>
      </c>
    </row>
    <row r="4240" hidden="1" s="180">
      <c r="A4240" s="17" t="n">
        <v>45811</v>
      </c>
      <c r="B4240" s="179" t="inlineStr">
        <is>
          <t xml:space="preserve">saldo inicial </t>
        </is>
      </c>
      <c r="C4240" s="8" t="n"/>
      <c r="E4240" s="8" t="n">
        <v>400559.23</v>
      </c>
      <c r="F4240" s="213" t="inlineStr">
        <is>
          <t>Saldo inicial Itau Isolamento</t>
        </is>
      </c>
      <c r="G4240" s="172">
        <f>YEAR(A4240)</f>
        <v/>
      </c>
      <c r="H4240" s="214">
        <f>MONTH(A4240)</f>
        <v/>
      </c>
      <c r="I4240" s="179">
        <f>INDEX(mês[],Consolidado!H4240,2)</f>
        <v/>
      </c>
      <c r="J4240" s="179" t="inlineStr">
        <is>
          <t>ITAU Isolamento</t>
        </is>
      </c>
      <c r="K4240" s="179" t="inlineStr">
        <is>
          <t>A IDEAL</t>
        </is>
      </c>
    </row>
    <row r="4241" hidden="1" s="180">
      <c r="A4241" s="17" t="n">
        <v>45811</v>
      </c>
      <c r="B4241" s="179" t="inlineStr">
        <is>
          <t>TAR PLANO ADAPT 1 05/25  -  TARIFAS BANCARIAS (100,00%);</t>
        </is>
      </c>
      <c r="C4241" s="8" t="n"/>
      <c r="D4241" s="8" t="n">
        <v>159</v>
      </c>
      <c r="E4241" s="8" t="n">
        <v>400400.23</v>
      </c>
      <c r="F4241" s="213" t="inlineStr">
        <is>
          <t>TARIFAS BANCARIAS</t>
        </is>
      </c>
      <c r="G4241" s="172">
        <f>YEAR(A4241)</f>
        <v/>
      </c>
      <c r="H4241" s="214">
        <f>MONTH(A4241)</f>
        <v/>
      </c>
      <c r="I4241" s="179">
        <f>INDEX(mês[],Consolidado!H4241,2)</f>
        <v/>
      </c>
      <c r="J4241" s="179" t="inlineStr">
        <is>
          <t>ITAU Isolamento</t>
        </is>
      </c>
      <c r="K4241" s="179" t="inlineStr">
        <is>
          <t>A IDEAL</t>
        </is>
      </c>
    </row>
    <row r="4242" hidden="1" s="180">
      <c r="A4242" s="17" t="n">
        <v>45814</v>
      </c>
      <c r="B4242" s="179" t="inlineStr">
        <is>
          <t>TRANSFERÊNCIA ENTRE ITAÚ ANDAIMES X ITAÚ  -  Transferência entre Bancos (100,00%);</t>
        </is>
      </c>
      <c r="C4242" s="8" t="n"/>
      <c r="D4242" s="8" t="n">
        <v>44000</v>
      </c>
      <c r="E4242" s="8" t="n">
        <v>356400.23</v>
      </c>
      <c r="F4242" s="213" t="inlineStr">
        <is>
          <t>Transferência Emitida</t>
        </is>
      </c>
      <c r="G4242" s="172">
        <f>YEAR(A4242)</f>
        <v/>
      </c>
      <c r="H4242" s="214">
        <f>MONTH(A4242)</f>
        <v/>
      </c>
      <c r="I4242" s="179">
        <f>INDEX(mês[],Consolidado!H4242,2)</f>
        <v/>
      </c>
      <c r="J4242" s="179" t="inlineStr">
        <is>
          <t>ITAU Isolamento</t>
        </is>
      </c>
      <c r="K4242" s="179" t="inlineStr">
        <is>
          <t>A IDEAL</t>
        </is>
      </c>
    </row>
    <row r="4243" hidden="1" s="180">
      <c r="A4243" s="17" t="n">
        <v>45814</v>
      </c>
      <c r="B4243" s="179" t="inlineStr">
        <is>
          <t>TRANSFERÊNCIA ENTRE BANCOS ITAÚ ANDAIMES X CEF  -  Transferência entre Bancos (100,00%);</t>
        </is>
      </c>
      <c r="C4243" s="8" t="n"/>
      <c r="D4243" s="8" t="n">
        <v>356341.7</v>
      </c>
      <c r="E4243" s="8" t="n">
        <v>58.52999999996973</v>
      </c>
      <c r="F4243" s="213" t="inlineStr">
        <is>
          <t>Transferência Emitida</t>
        </is>
      </c>
      <c r="G4243" s="172">
        <f>YEAR(A4243)</f>
        <v/>
      </c>
      <c r="H4243" s="214">
        <f>MONTH(A4243)</f>
        <v/>
      </c>
      <c r="I4243" s="179">
        <f>INDEX(mês[],Consolidado!H4243,2)</f>
        <v/>
      </c>
      <c r="J4243" s="179" t="inlineStr">
        <is>
          <t>ITAU Isolamento</t>
        </is>
      </c>
      <c r="K4243" s="179" t="inlineStr">
        <is>
          <t>A IDEAL</t>
        </is>
      </c>
    </row>
    <row r="4244" hidden="1" s="180">
      <c r="A4244" s="17" t="n">
        <v>45820</v>
      </c>
      <c r="B4244" s="179" t="inlineStr">
        <is>
          <t>TRANSFERÊNCIA ENTRE BANCOS ITAÚ X ITAÚ ANDAIMES  -  Transferência entre Bancos (100,00%);</t>
        </is>
      </c>
      <c r="C4244" s="8" t="n">
        <v>100000</v>
      </c>
      <c r="E4244" s="8" t="n">
        <v>100058.53</v>
      </c>
      <c r="F4244" s="213" t="inlineStr">
        <is>
          <t>Transferência Recebida</t>
        </is>
      </c>
      <c r="G4244" s="172">
        <f>YEAR(A4244)</f>
        <v/>
      </c>
      <c r="H4244" s="214">
        <f>MONTH(A4244)</f>
        <v/>
      </c>
      <c r="I4244" s="179">
        <f>INDEX(mês[],Consolidado!H4244,2)</f>
        <v/>
      </c>
      <c r="J4244" s="179" t="inlineStr">
        <is>
          <t>ITAU Isolamento</t>
        </is>
      </c>
      <c r="K4244" s="179" t="inlineStr">
        <is>
          <t>A IDEAL</t>
        </is>
      </c>
    </row>
    <row r="4245" hidden="1" s="180">
      <c r="A4245" s="17" t="n">
        <v>45824</v>
      </c>
      <c r="B4245" s="179" t="inlineStr">
        <is>
          <t>BRAZ SERVICE  -  Recebimento de Clientes (100,00%);</t>
        </is>
      </c>
      <c r="C4245" s="8" t="n">
        <v>1700</v>
      </c>
      <c r="E4245" s="8" t="n">
        <v>101758.53</v>
      </c>
      <c r="F4245" s="213" t="inlineStr">
        <is>
          <t>Recebimento de Clientes</t>
        </is>
      </c>
      <c r="G4245" s="172">
        <f>YEAR(A4245)</f>
        <v/>
      </c>
      <c r="H4245" s="214">
        <f>MONTH(A4245)</f>
        <v/>
      </c>
      <c r="I4245" s="179">
        <f>INDEX(mês[],Consolidado!H4245,2)</f>
        <v/>
      </c>
      <c r="J4245" s="179" t="inlineStr">
        <is>
          <t>ITAU Isolamento</t>
        </is>
      </c>
      <c r="K4245" s="179" t="inlineStr">
        <is>
          <t>A IDEAL</t>
        </is>
      </c>
    </row>
    <row r="4246" hidden="1" s="180">
      <c r="A4246" s="17" t="n">
        <v>45826</v>
      </c>
      <c r="B4246" s="179" t="inlineStr">
        <is>
          <t>TRANSFERÊNCIA ENTRE BANCOS ITAÚ ANDAIMES X ITAÚ  -  Transferência entre Bancos (100,00%);</t>
        </is>
      </c>
      <c r="C4246" s="8" t="n"/>
      <c r="D4246" s="8" t="n">
        <v>100000</v>
      </c>
      <c r="E4246" s="8" t="n">
        <v>1758.52999999997</v>
      </c>
      <c r="F4246" s="213" t="inlineStr">
        <is>
          <t>Transferência Emitida</t>
        </is>
      </c>
      <c r="G4246" s="172">
        <f>YEAR(A4246)</f>
        <v/>
      </c>
      <c r="H4246" s="214">
        <f>MONTH(A4246)</f>
        <v/>
      </c>
      <c r="I4246" s="179">
        <f>INDEX(mês[],Consolidado!H4246,2)</f>
        <v/>
      </c>
      <c r="J4246" s="179" t="inlineStr">
        <is>
          <t>ITAU Isolamento</t>
        </is>
      </c>
      <c r="K4246" s="179" t="inlineStr">
        <is>
          <t>A IDEAL</t>
        </is>
      </c>
    </row>
    <row r="4247" hidden="1" s="180">
      <c r="A4247" s="17" t="n">
        <v>45838</v>
      </c>
      <c r="B4247" s="179" t="inlineStr">
        <is>
          <t>DAS PARCSN VERSAO 2.0.0 PIS - CONFINS - INSS - IRPJ  -  PARCELAMENTO (100,00%);</t>
        </is>
      </c>
      <c r="C4247" s="8" t="n"/>
      <c r="D4247" s="8" t="n">
        <v>316.58</v>
      </c>
      <c r="E4247" s="8" t="n">
        <v>1441.94999999997</v>
      </c>
      <c r="F4247" s="213" t="inlineStr">
        <is>
          <t xml:space="preserve">Parcelamento de Impostos Exercicio Anterior </t>
        </is>
      </c>
      <c r="G4247" s="172">
        <f>YEAR(A4247)</f>
        <v/>
      </c>
      <c r="H4247" s="214">
        <f>MONTH(A4247)</f>
        <v/>
      </c>
      <c r="I4247" s="179">
        <f>INDEX(mês[],Consolidado!H4247,2)</f>
        <v/>
      </c>
      <c r="J4247" s="179" t="inlineStr">
        <is>
          <t>ITAU Isolamento</t>
        </is>
      </c>
      <c r="K4247" s="179" t="inlineStr">
        <is>
          <t>A IDEAL</t>
        </is>
      </c>
    </row>
    <row r="4248" hidden="1" s="180">
      <c r="A4248" s="17" t="n">
        <v>45838</v>
      </c>
      <c r="B4248" s="179" t="inlineStr">
        <is>
          <t>PGFN 011015098  -  PARCELAMENTO (100,00%);</t>
        </is>
      </c>
      <c r="C4248" s="8" t="n"/>
      <c r="D4248" s="8" t="n">
        <v>132.02</v>
      </c>
      <c r="E4248" s="8" t="n">
        <v>1309.92999999997</v>
      </c>
      <c r="F4248" s="213" t="inlineStr">
        <is>
          <t xml:space="preserve">Parcelamento de Impostos Exercicio Anterior </t>
        </is>
      </c>
      <c r="G4248" s="172">
        <f>YEAR(A4248)</f>
        <v/>
      </c>
      <c r="H4248" s="214">
        <f>MONTH(A4248)</f>
        <v/>
      </c>
      <c r="I4248" s="179">
        <f>INDEX(mês[],Consolidado!H4248,2)</f>
        <v/>
      </c>
      <c r="J4248" s="179" t="inlineStr">
        <is>
          <t>ITAU Isolamento</t>
        </is>
      </c>
      <c r="K4248" s="179" t="inlineStr">
        <is>
          <t>A IDEAL</t>
        </is>
      </c>
    </row>
    <row r="4249" hidden="1" s="180">
      <c r="A4249" s="17" t="n">
        <v>45838</v>
      </c>
      <c r="B4249" s="179" t="inlineStr">
        <is>
          <t>PGFN 011015050 PIS - CONFINS - CSLL - ISS  -  PARCELAMENTO (100,00%);</t>
        </is>
      </c>
      <c r="C4249" s="8" t="n"/>
      <c r="D4249" s="8" t="n">
        <v>127.08</v>
      </c>
      <c r="E4249" s="8" t="n">
        <v>1182.84999999997</v>
      </c>
      <c r="F4249" s="213" t="inlineStr">
        <is>
          <t xml:space="preserve">Parcelamento de Impostos Exercicio Anterior </t>
        </is>
      </c>
      <c r="G4249" s="172">
        <f>YEAR(A4249)</f>
        <v/>
      </c>
      <c r="H4249" s="214">
        <f>MONTH(A4249)</f>
        <v/>
      </c>
      <c r="I4249" s="179">
        <f>INDEX(mês[],Consolidado!H4249,2)</f>
        <v/>
      </c>
      <c r="J4249" s="179" t="inlineStr">
        <is>
          <t>ITAU Isolamento</t>
        </is>
      </c>
      <c r="K4249" s="179" t="inlineStr">
        <is>
          <t>A IDEAL</t>
        </is>
      </c>
    </row>
    <row r="4250" hidden="1" s="180">
      <c r="A4250" s="17" t="n">
        <v>45838</v>
      </c>
      <c r="B4250" s="179" t="inlineStr">
        <is>
          <t>DARF 02110001201139141612401  10 PARCELAS  -  PARCELAMENTO (100,00%);</t>
        </is>
      </c>
      <c r="C4250" s="8" t="n"/>
      <c r="D4250" s="8" t="n">
        <v>577.26</v>
      </c>
      <c r="E4250" s="8" t="n">
        <v>605.5899999999699</v>
      </c>
      <c r="F4250" s="213" t="inlineStr">
        <is>
          <t xml:space="preserve">Parcelamento de Impostos Exercicio Anterior </t>
        </is>
      </c>
      <c r="G4250" s="172">
        <f>YEAR(A4250)</f>
        <v/>
      </c>
      <c r="H4250" s="214">
        <f>MONTH(A4250)</f>
        <v/>
      </c>
      <c r="I4250" s="179">
        <f>INDEX(mês[],Consolidado!H4250,2)</f>
        <v/>
      </c>
      <c r="J4250" s="179" t="inlineStr">
        <is>
          <t>ITAU Isolamento</t>
        </is>
      </c>
      <c r="K4250" s="179" t="inlineStr">
        <is>
          <t>A IDEAL</t>
        </is>
      </c>
    </row>
    <row r="4251" hidden="1" s="180">
      <c r="A4251" s="17" t="n">
        <v>45838</v>
      </c>
      <c r="B4251" s="179" t="inlineStr">
        <is>
          <t xml:space="preserve">saldo final </t>
        </is>
      </c>
      <c r="C4251" s="8" t="n"/>
      <c r="D4251" s="8" t="n">
        <v>605.59</v>
      </c>
      <c r="E4251" s="8" t="n">
        <v>0</v>
      </c>
      <c r="F4251" s="213" t="inlineStr">
        <is>
          <t>Saldo Final Itau Isolamento</t>
        </is>
      </c>
      <c r="G4251" s="172">
        <f>YEAR(A4251)</f>
        <v/>
      </c>
      <c r="H4251" s="214">
        <f>MONTH(A4251)</f>
        <v/>
      </c>
      <c r="I4251" s="179">
        <f>INDEX(mês[],Consolidado!H4251,2)</f>
        <v/>
      </c>
      <c r="J4251" s="179" t="inlineStr">
        <is>
          <t>ITAU Isolamento</t>
        </is>
      </c>
      <c r="K4251" s="179" t="inlineStr">
        <is>
          <t>A IDEAL</t>
        </is>
      </c>
    </row>
    <row r="4252" hidden="1" s="180">
      <c r="A4252" s="17" t="n">
        <v>45810</v>
      </c>
      <c r="B4252" s="179" t="inlineStr">
        <is>
          <t xml:space="preserve">saldo inicial </t>
        </is>
      </c>
      <c r="C4252" s="8" t="n"/>
      <c r="E4252" s="8" t="n">
        <v>20269.86</v>
      </c>
      <c r="F4252" s="213" t="inlineStr">
        <is>
          <t>Saldo Inicial Itau</t>
        </is>
      </c>
      <c r="G4252" s="172">
        <f>YEAR(A4252)</f>
        <v/>
      </c>
      <c r="H4252" s="214">
        <f>MONTH(A4252)</f>
        <v/>
      </c>
      <c r="I4252" s="179">
        <f>INDEX(mês[],Consolidado!H4252,2)</f>
        <v/>
      </c>
      <c r="J4252" s="179" t="inlineStr">
        <is>
          <t>ITAU</t>
        </is>
      </c>
      <c r="K4252" s="179" t="inlineStr">
        <is>
          <t>A IDEAL</t>
        </is>
      </c>
    </row>
    <row r="4253" hidden="1" s="180">
      <c r="A4253" s="17" t="n">
        <v>45810</v>
      </c>
      <c r="B4253" s="179" t="inlineStr">
        <is>
          <t xml:space="preserve">   -Recebimento de Clientes (100,00%);</t>
        </is>
      </c>
      <c r="C4253" s="8" t="n">
        <v>49601.21</v>
      </c>
      <c r="E4253" s="8" t="n">
        <v>69871.07000000001</v>
      </c>
      <c r="F4253" s="213" t="inlineStr">
        <is>
          <t>Recebimento de Clientes</t>
        </is>
      </c>
      <c r="G4253" s="172">
        <f>YEAR(A4253)</f>
        <v/>
      </c>
      <c r="H4253" s="214">
        <f>MONTH(A4253)</f>
        <v/>
      </c>
      <c r="I4253" s="179">
        <f>INDEX(mês[],Consolidado!H4253,2)</f>
        <v/>
      </c>
      <c r="J4253" s="179" t="inlineStr">
        <is>
          <t>ITAU</t>
        </is>
      </c>
      <c r="K4253" s="179" t="inlineStr">
        <is>
          <t>A IDEAL</t>
        </is>
      </c>
    </row>
    <row r="4254" hidden="1" s="180">
      <c r="A4254" s="17" t="n">
        <v>45810</v>
      </c>
      <c r="B4254" s="179" t="inlineStr">
        <is>
          <t xml:space="preserve">   -Recebimento de Clientes (100,00%);</t>
        </is>
      </c>
      <c r="C4254" s="8" t="n">
        <v>49601.21</v>
      </c>
      <c r="E4254" s="8" t="n">
        <v>119472.28</v>
      </c>
      <c r="F4254" s="213" t="inlineStr">
        <is>
          <t>Recebimento de Clientes</t>
        </is>
      </c>
      <c r="G4254" s="172">
        <f>YEAR(A4254)</f>
        <v/>
      </c>
      <c r="H4254" s="214">
        <f>MONTH(A4254)</f>
        <v/>
      </c>
      <c r="I4254" s="179">
        <f>INDEX(mês[],Consolidado!H4254,2)</f>
        <v/>
      </c>
      <c r="J4254" s="179" t="inlineStr">
        <is>
          <t>ITAU</t>
        </is>
      </c>
      <c r="K4254" s="179" t="inlineStr">
        <is>
          <t>A IDEAL</t>
        </is>
      </c>
    </row>
    <row r="4255" hidden="1" s="180">
      <c r="A4255" s="17" t="n">
        <v>45810</v>
      </c>
      <c r="B4255" s="179" t="inlineStr">
        <is>
          <t>FRETE A IDEAL X A IDEAL   -FRETE MATERIAIS E EQUIPAMENTOS (100,00%);</t>
        </is>
      </c>
      <c r="C4255" s="8" t="n"/>
      <c r="D4255" s="8" t="n">
        <v>3200</v>
      </c>
      <c r="E4255" s="8" t="n">
        <v>116272.28</v>
      </c>
      <c r="F4255" s="213" t="inlineStr">
        <is>
          <t>FRETE MATERIAIS E EQUIPAMENTOS</t>
        </is>
      </c>
      <c r="G4255" s="172">
        <f>YEAR(A4255)</f>
        <v/>
      </c>
      <c r="H4255" s="214">
        <f>MONTH(A4255)</f>
        <v/>
      </c>
      <c r="I4255" s="179">
        <f>INDEX(mês[],Consolidado!H4255,2)</f>
        <v/>
      </c>
      <c r="J4255" s="179" t="inlineStr">
        <is>
          <t>ITAU</t>
        </is>
      </c>
      <c r="K4255" s="179" t="inlineStr">
        <is>
          <t>A IDEAL</t>
        </is>
      </c>
    </row>
    <row r="4256" hidden="1" s="180">
      <c r="A4256" s="17" t="n">
        <v>45810</v>
      </c>
      <c r="B4256" s="179" t="inlineStr">
        <is>
          <t>MANUTENÇÃO ELÉTRICA ÔNIBUS IVECO   -MANUTENÇÃO/PEÇAS  VEICULOS (100,00%);</t>
        </is>
      </c>
      <c r="C4256" s="8" t="n"/>
      <c r="D4256" s="8" t="n">
        <v>250</v>
      </c>
      <c r="E4256" s="8" t="n">
        <v>116022.28</v>
      </c>
      <c r="F4256" s="213" t="inlineStr">
        <is>
          <t>MANUTENÇÃO/PEÇAS  VEICULOS</t>
        </is>
      </c>
      <c r="G4256" s="172">
        <f>YEAR(A4256)</f>
        <v/>
      </c>
      <c r="H4256" s="214">
        <f>MONTH(A4256)</f>
        <v/>
      </c>
      <c r="I4256" s="179">
        <f>INDEX(mês[],Consolidado!H4256,2)</f>
        <v/>
      </c>
      <c r="J4256" s="179" t="inlineStr">
        <is>
          <t>ITAU</t>
        </is>
      </c>
      <c r="K4256" s="179" t="inlineStr">
        <is>
          <t>A IDEAL</t>
        </is>
      </c>
    </row>
    <row r="4257" hidden="1" s="180">
      <c r="A4257" s="17" t="n">
        <v>45810</v>
      </c>
      <c r="B4257" s="179" t="inlineStr">
        <is>
          <t>TRANSFERÊNCIA ENTRE BANCOS ITAÚ X SAFRA   -Transferência entre Bancos (100,00%);</t>
        </is>
      </c>
      <c r="C4257" s="8" t="n"/>
      <c r="D4257" s="8" t="n">
        <v>12410.05</v>
      </c>
      <c r="E4257" s="8" t="n">
        <v>103612.23</v>
      </c>
      <c r="F4257" s="213" t="inlineStr">
        <is>
          <t>Transferência Emitida</t>
        </is>
      </c>
      <c r="G4257" s="172">
        <f>YEAR(A4257)</f>
        <v/>
      </c>
      <c r="H4257" s="214">
        <f>MONTH(A4257)</f>
        <v/>
      </c>
      <c r="I4257" s="179">
        <f>INDEX(mês[],Consolidado!H4257,2)</f>
        <v/>
      </c>
      <c r="J4257" s="179" t="inlineStr">
        <is>
          <t>ITAU</t>
        </is>
      </c>
      <c r="K4257" s="179" t="inlineStr">
        <is>
          <t>A IDEAL</t>
        </is>
      </c>
    </row>
    <row r="4258" hidden="1" s="180">
      <c r="A4258" s="17" t="n">
        <v>45810</v>
      </c>
      <c r="B4258" s="179" t="inlineStr">
        <is>
          <t>MATERIAL DE CONSUMO   -MATERIAIS DE CONSUMO EM OBRAS  (100,00%);</t>
        </is>
      </c>
      <c r="C4258" s="8" t="n"/>
      <c r="D4258" s="8" t="n">
        <v>355</v>
      </c>
      <c r="E4258" s="8" t="n">
        <v>103257.23</v>
      </c>
      <c r="F4258" s="213" t="inlineStr">
        <is>
          <t xml:space="preserve">MATERIAIS DE CONSUMO EM OBRAS </t>
        </is>
      </c>
      <c r="G4258" s="172">
        <f>YEAR(A4258)</f>
        <v/>
      </c>
      <c r="H4258" s="214">
        <f>MONTH(A4258)</f>
        <v/>
      </c>
      <c r="I4258" s="179">
        <f>INDEX(mês[],Consolidado!H4258,2)</f>
        <v/>
      </c>
      <c r="J4258" s="179" t="inlineStr">
        <is>
          <t>ITAU</t>
        </is>
      </c>
      <c r="K4258" s="179" t="inlineStr">
        <is>
          <t>A IDEAL</t>
        </is>
      </c>
    </row>
    <row r="4259" hidden="1" s="180">
      <c r="A4259" s="17" t="n">
        <v>45810</v>
      </c>
      <c r="B4259" s="179" t="inlineStr">
        <is>
          <t>ALIMENTAÇÃO ADM   -ALIMENTAÇÃO ADM (100,00%);</t>
        </is>
      </c>
      <c r="C4259" s="8" t="n"/>
      <c r="D4259" s="8" t="n">
        <v>12.52</v>
      </c>
      <c r="E4259" s="8" t="n">
        <v>103244.71</v>
      </c>
      <c r="F4259" s="213" t="inlineStr">
        <is>
          <t>ALIMENTAÇÃO ADM</t>
        </is>
      </c>
      <c r="G4259" s="172">
        <f>YEAR(A4259)</f>
        <v/>
      </c>
      <c r="H4259" s="214">
        <f>MONTH(A4259)</f>
        <v/>
      </c>
      <c r="I4259" s="179">
        <f>INDEX(mês[],Consolidado!H4259,2)</f>
        <v/>
      </c>
      <c r="J4259" s="179" t="inlineStr">
        <is>
          <t>ITAU</t>
        </is>
      </c>
      <c r="K4259" s="179" t="inlineStr">
        <is>
          <t>A IDEAL</t>
        </is>
      </c>
    </row>
    <row r="4260" hidden="1" s="180">
      <c r="A4260" s="17" t="n">
        <v>45810</v>
      </c>
      <c r="B4260" s="179" t="inlineStr">
        <is>
          <t>REFEIÇÕES COLABORADORES REF. 01/06 A 15/06   -REFEIÇÕES FUNCIONARIOS  (100,00%);</t>
        </is>
      </c>
      <c r="C4260" s="8" t="n"/>
      <c r="D4260" s="8" t="n">
        <v>3587.5</v>
      </c>
      <c r="E4260" s="8" t="n">
        <v>99657.20999999999</v>
      </c>
      <c r="F4260" s="213" t="inlineStr">
        <is>
          <t>REFEIÇÕES COLABORADORES</t>
        </is>
      </c>
      <c r="G4260" s="172">
        <f>YEAR(A4260)</f>
        <v/>
      </c>
      <c r="H4260" s="214">
        <f>MONTH(A4260)</f>
        <v/>
      </c>
      <c r="I4260" s="179">
        <f>INDEX(mês[],Consolidado!H4260,2)</f>
        <v/>
      </c>
      <c r="J4260" s="179" t="inlineStr">
        <is>
          <t>ITAU</t>
        </is>
      </c>
      <c r="K4260" s="179" t="inlineStr">
        <is>
          <t>A IDEAL</t>
        </is>
      </c>
    </row>
    <row r="4261" hidden="1" s="180">
      <c r="A4261" s="17" t="n">
        <v>45810</v>
      </c>
      <c r="B4261" s="179" t="inlineStr">
        <is>
          <t>REFEIÇÕES COLABORADORES REF. 01/06 A 15/06   -REFEIÇÕES FUNCIONARIOS  (100,00%);</t>
        </is>
      </c>
      <c r="C4261" s="8" t="n"/>
      <c r="D4261" s="8" t="n">
        <v>5817.5</v>
      </c>
      <c r="E4261" s="8" t="n">
        <v>93839.70999999999</v>
      </c>
      <c r="F4261" s="213" t="inlineStr">
        <is>
          <t>REFEIÇÕES COLABORADORES</t>
        </is>
      </c>
      <c r="G4261" s="172">
        <f>YEAR(A4261)</f>
        <v/>
      </c>
      <c r="H4261" s="214">
        <f>MONTH(A4261)</f>
        <v/>
      </c>
      <c r="I4261" s="179">
        <f>INDEX(mês[],Consolidado!H4261,2)</f>
        <v/>
      </c>
      <c r="J4261" s="179" t="inlineStr">
        <is>
          <t>ITAU</t>
        </is>
      </c>
      <c r="K4261" s="179" t="inlineStr">
        <is>
          <t>A IDEAL</t>
        </is>
      </c>
    </row>
    <row r="4262" hidden="1" s="180">
      <c r="A4262" s="17" t="n">
        <v>45810</v>
      </c>
      <c r="B4262" s="179" t="inlineStr">
        <is>
          <t>REFEIÇÕES COLABORADORES REF. 01/06 A 15/06   -REFEIÇÕES FUNCIONARIOS  (100,00%);</t>
        </is>
      </c>
      <c r="C4262" s="8" t="n"/>
      <c r="D4262" s="8" t="n">
        <v>3075</v>
      </c>
      <c r="E4262" s="8" t="n">
        <v>90764.70999999999</v>
      </c>
      <c r="F4262" s="213" t="inlineStr">
        <is>
          <t>REFEIÇÕES COLABORADORES</t>
        </is>
      </c>
      <c r="G4262" s="172">
        <f>YEAR(A4262)</f>
        <v/>
      </c>
      <c r="H4262" s="214">
        <f>MONTH(A4262)</f>
        <v/>
      </c>
      <c r="I4262" s="179">
        <f>INDEX(mês[],Consolidado!H4262,2)</f>
        <v/>
      </c>
      <c r="J4262" s="179" t="inlineStr">
        <is>
          <t>ITAU</t>
        </is>
      </c>
      <c r="K4262" s="179" t="inlineStr">
        <is>
          <t>A IDEAL</t>
        </is>
      </c>
    </row>
    <row r="4263" hidden="1" s="180">
      <c r="A4263" s="17" t="n">
        <v>45810</v>
      </c>
      <c r="B4263" s="179" t="inlineStr">
        <is>
          <t>REFEIÇÕES COLABORADORES REF. 01/06 A 15/06   -REFEIÇÕES FUNCIONARIOS  (100,00%);</t>
        </is>
      </c>
      <c r="C4263" s="8" t="n"/>
      <c r="D4263" s="8" t="n">
        <v>6700</v>
      </c>
      <c r="E4263" s="8" t="n">
        <v>84064.70999999999</v>
      </c>
      <c r="F4263" s="213" t="inlineStr">
        <is>
          <t>REFEIÇÕES COLABORADORES</t>
        </is>
      </c>
      <c r="G4263" s="172">
        <f>YEAR(A4263)</f>
        <v/>
      </c>
      <c r="H4263" s="214">
        <f>MONTH(A4263)</f>
        <v/>
      </c>
      <c r="I4263" s="179">
        <f>INDEX(mês[],Consolidado!H4263,2)</f>
        <v/>
      </c>
      <c r="J4263" s="179" t="inlineStr">
        <is>
          <t>ITAU</t>
        </is>
      </c>
      <c r="K4263" s="179" t="inlineStr">
        <is>
          <t>A IDEAL</t>
        </is>
      </c>
    </row>
    <row r="4264" hidden="1" s="180">
      <c r="A4264" s="17" t="n">
        <v>45810</v>
      </c>
      <c r="B4264" s="179" t="inlineStr">
        <is>
          <t>REFEIÇÕES COLABORADORES REF. 01/06 A 15/06   -REFEIÇÕES FUNCIONARIOS  (100,00%);</t>
        </is>
      </c>
      <c r="C4264" s="8" t="n"/>
      <c r="D4264" s="8" t="n">
        <v>1896</v>
      </c>
      <c r="E4264" s="8" t="n">
        <v>82168.70999999999</v>
      </c>
      <c r="F4264" s="213" t="inlineStr">
        <is>
          <t>REFEIÇÕES COLABORADORES</t>
        </is>
      </c>
      <c r="G4264" s="172">
        <f>YEAR(A4264)</f>
        <v/>
      </c>
      <c r="H4264" s="214">
        <f>MONTH(A4264)</f>
        <v/>
      </c>
      <c r="I4264" s="179">
        <f>INDEX(mês[],Consolidado!H4264,2)</f>
        <v/>
      </c>
      <c r="J4264" s="179" t="inlineStr">
        <is>
          <t>ITAU</t>
        </is>
      </c>
      <c r="K4264" s="179" t="inlineStr">
        <is>
          <t>A IDEAL</t>
        </is>
      </c>
    </row>
    <row r="4265" hidden="1" s="180">
      <c r="A4265" s="17" t="n">
        <v>45810</v>
      </c>
      <c r="B4265" s="179" t="inlineStr">
        <is>
          <t>REFEIÇÕES COLABORADORES REF. 01/06 A 15/06   -REFEIÇÕES FUNCIONARIOS  (100,00%);</t>
        </is>
      </c>
      <c r="C4265" s="8" t="n"/>
      <c r="D4265" s="8" t="n">
        <v>4490</v>
      </c>
      <c r="E4265" s="8" t="n">
        <v>77678.70999999999</v>
      </c>
      <c r="F4265" s="213" t="inlineStr">
        <is>
          <t>REFEIÇÕES COLABORADORES</t>
        </is>
      </c>
      <c r="G4265" s="172">
        <f>YEAR(A4265)</f>
        <v/>
      </c>
      <c r="H4265" s="214">
        <f>MONTH(A4265)</f>
        <v/>
      </c>
      <c r="I4265" s="179">
        <f>INDEX(mês[],Consolidado!H4265,2)</f>
        <v/>
      </c>
      <c r="J4265" s="179" t="inlineStr">
        <is>
          <t>ITAU</t>
        </is>
      </c>
      <c r="K4265" s="179" t="inlineStr">
        <is>
          <t>A IDEAL</t>
        </is>
      </c>
    </row>
    <row r="4266" hidden="1" s="180">
      <c r="A4266" s="17" t="n">
        <v>45810</v>
      </c>
      <c r="B4266" s="179" t="inlineStr">
        <is>
          <t>ALIMENTAÇÃO ADM   -ALIMENTAÇÃO ADM (100,00%);</t>
        </is>
      </c>
      <c r="C4266" s="8" t="n"/>
      <c r="D4266" s="8" t="n">
        <v>64</v>
      </c>
      <c r="E4266" s="8" t="n">
        <v>77614.70999999999</v>
      </c>
      <c r="F4266" s="213" t="inlineStr">
        <is>
          <t>ALIMENTAÇÃO ADM</t>
        </is>
      </c>
      <c r="G4266" s="172">
        <f>YEAR(A4266)</f>
        <v/>
      </c>
      <c r="H4266" s="214">
        <f>MONTH(A4266)</f>
        <v/>
      </c>
      <c r="I4266" s="179">
        <f>INDEX(mês[],Consolidado!H4266,2)</f>
        <v/>
      </c>
      <c r="J4266" s="179" t="inlineStr">
        <is>
          <t>ITAU</t>
        </is>
      </c>
      <c r="K4266" s="179" t="inlineStr">
        <is>
          <t>A IDEAL</t>
        </is>
      </c>
    </row>
    <row r="4267" hidden="1" s="180">
      <c r="A4267" s="17" t="n">
        <v>45810</v>
      </c>
      <c r="B4267" s="179" t="inlineStr">
        <is>
          <t>MATHEUS VICTOR MARQUES DA SILVA SOUSA   -ACERTO RESCISORIOS  (100,00%);</t>
        </is>
      </c>
      <c r="C4267" s="8" t="n"/>
      <c r="D4267" s="8" t="n">
        <v>9</v>
      </c>
      <c r="E4267" s="8" t="n">
        <v>77605.70999999999</v>
      </c>
      <c r="F4267" s="213" t="inlineStr">
        <is>
          <t xml:space="preserve">ACERTO RESCISORIOS </t>
        </is>
      </c>
      <c r="G4267" s="172">
        <f>YEAR(A4267)</f>
        <v/>
      </c>
      <c r="H4267" s="214">
        <f>MONTH(A4267)</f>
        <v/>
      </c>
      <c r="I4267" s="179">
        <f>INDEX(mês[],Consolidado!H4267,2)</f>
        <v/>
      </c>
      <c r="J4267" s="179" t="inlineStr">
        <is>
          <t>ITAU</t>
        </is>
      </c>
      <c r="K4267" s="179" t="inlineStr">
        <is>
          <t>A IDEAL</t>
        </is>
      </c>
    </row>
    <row r="4268" hidden="1" s="180">
      <c r="A4268" s="17" t="n">
        <v>45810</v>
      </c>
      <c r="B4268" s="179" t="inlineStr">
        <is>
          <t>MULTA VELOCIDADE 20% - IVECO/CITY CLASS   -MULTAS DE TRANSITO  (100,00%);</t>
        </is>
      </c>
      <c r="C4268" s="8" t="n"/>
      <c r="D4268" s="8" t="n">
        <v>104.13</v>
      </c>
      <c r="E4268" s="8" t="n">
        <v>77501.57999999999</v>
      </c>
      <c r="F4268" s="213" t="inlineStr">
        <is>
          <t xml:space="preserve">MULTAS DE TRANSITO </t>
        </is>
      </c>
      <c r="G4268" s="172">
        <f>YEAR(A4268)</f>
        <v/>
      </c>
      <c r="H4268" s="214">
        <f>MONTH(A4268)</f>
        <v/>
      </c>
      <c r="I4268" s="179">
        <f>INDEX(mês[],Consolidado!H4268,2)</f>
        <v/>
      </c>
      <c r="J4268" s="179" t="inlineStr">
        <is>
          <t>ITAU</t>
        </is>
      </c>
      <c r="K4268" s="179" t="inlineStr">
        <is>
          <t>A IDEAL</t>
        </is>
      </c>
    </row>
    <row r="4269" hidden="1" s="180">
      <c r="A4269" s="17" t="n">
        <v>45810</v>
      </c>
      <c r="B4269" s="179" t="inlineStr">
        <is>
          <t>RUA 419 Nº 85 BAIRRO PORTAL NORTE REF. 01/06 A 01/07   -ALUGUEL ALOJAMENTO  (100,00%);</t>
        </is>
      </c>
      <c r="C4269" s="8" t="n"/>
      <c r="D4269" s="8" t="n">
        <v>1000</v>
      </c>
      <c r="E4269" s="8" t="n">
        <v>76501.57999999999</v>
      </c>
      <c r="F4269" s="213" t="inlineStr">
        <is>
          <t xml:space="preserve">ALUGUEL ALOJAMENTO </t>
        </is>
      </c>
      <c r="G4269" s="172">
        <f>YEAR(A4269)</f>
        <v/>
      </c>
      <c r="H4269" s="214">
        <f>MONTH(A4269)</f>
        <v/>
      </c>
      <c r="I4269" s="179">
        <f>INDEX(mês[],Consolidado!H4269,2)</f>
        <v/>
      </c>
      <c r="J4269" s="179" t="inlineStr">
        <is>
          <t>ITAU</t>
        </is>
      </c>
      <c r="K4269" s="179" t="inlineStr">
        <is>
          <t>A IDEAL</t>
        </is>
      </c>
    </row>
    <row r="4270" hidden="1" s="180">
      <c r="A4270" s="17" t="n">
        <v>45810</v>
      </c>
      <c r="B4270" s="179" t="inlineStr">
        <is>
          <t>RUA 02 Nº 44 / SOCIETY 01.06 A 01.07   -ALUGUEL ALOJAMENTO  (100,00%);</t>
        </is>
      </c>
      <c r="C4270" s="8" t="n"/>
      <c r="D4270" s="8" t="n">
        <v>1200</v>
      </c>
      <c r="E4270" s="8" t="n">
        <v>75301.57999999999</v>
      </c>
      <c r="F4270" s="213" t="inlineStr">
        <is>
          <t xml:space="preserve">ALUGUEL ALOJAMENTO </t>
        </is>
      </c>
      <c r="G4270" s="172">
        <f>YEAR(A4270)</f>
        <v/>
      </c>
      <c r="H4270" s="214">
        <f>MONTH(A4270)</f>
        <v/>
      </c>
      <c r="I4270" s="179">
        <f>INDEX(mês[],Consolidado!H4270,2)</f>
        <v/>
      </c>
      <c r="J4270" s="179" t="inlineStr">
        <is>
          <t>ITAU</t>
        </is>
      </c>
      <c r="K4270" s="179" t="inlineStr">
        <is>
          <t>A IDEAL</t>
        </is>
      </c>
    </row>
    <row r="4271" hidden="1" s="180">
      <c r="A4271" s="17" t="n">
        <v>45810</v>
      </c>
      <c r="B4271" s="179" t="inlineStr">
        <is>
          <t>R. 402 Nº 916 BAIRRO PORTAL NORTE / 01-06 A 01-07   -ALUGUEL ALOJAMENTO  (100,00%);</t>
        </is>
      </c>
      <c r="C4271" s="8" t="n"/>
      <c r="D4271" s="8" t="n">
        <v>1100</v>
      </c>
      <c r="E4271" s="8" t="n">
        <v>74201.57999999999</v>
      </c>
      <c r="F4271" s="213" t="inlineStr">
        <is>
          <t xml:space="preserve">ALUGUEL ALOJAMENTO </t>
        </is>
      </c>
      <c r="G4271" s="172">
        <f>YEAR(A4271)</f>
        <v/>
      </c>
      <c r="H4271" s="214">
        <f>MONTH(A4271)</f>
        <v/>
      </c>
      <c r="I4271" s="179">
        <f>INDEX(mês[],Consolidado!H4271,2)</f>
        <v/>
      </c>
      <c r="J4271" s="179" t="inlineStr">
        <is>
          <t>ITAU</t>
        </is>
      </c>
      <c r="K4271" s="179" t="inlineStr">
        <is>
          <t>A IDEAL</t>
        </is>
      </c>
    </row>
    <row r="4272" hidden="1" s="180">
      <c r="A4272" s="17" t="n">
        <v>45810</v>
      </c>
      <c r="B4272" s="179" t="inlineStr">
        <is>
          <t>R. 413 Nº 315 PORTAL NORTE  01-06 A 01-07-25   -ALUGUEL ALOJAMENTO  (100,00%);</t>
        </is>
      </c>
      <c r="C4272" s="8" t="n"/>
      <c r="D4272" s="8" t="n">
        <v>850</v>
      </c>
      <c r="E4272" s="8" t="n">
        <v>73351.57999999999</v>
      </c>
      <c r="F4272" s="213" t="inlineStr">
        <is>
          <t xml:space="preserve">ALUGUEL ALOJAMENTO </t>
        </is>
      </c>
      <c r="G4272" s="172">
        <f>YEAR(A4272)</f>
        <v/>
      </c>
      <c r="H4272" s="214">
        <f>MONTH(A4272)</f>
        <v/>
      </c>
      <c r="I4272" s="179">
        <f>INDEX(mês[],Consolidado!H4272,2)</f>
        <v/>
      </c>
      <c r="J4272" s="179" t="inlineStr">
        <is>
          <t>ITAU</t>
        </is>
      </c>
      <c r="K4272" s="179" t="inlineStr">
        <is>
          <t>A IDEAL</t>
        </is>
      </c>
    </row>
    <row r="4273" hidden="1" s="180">
      <c r="A4273" s="17" t="n">
        <v>45811</v>
      </c>
      <c r="B4273" s="179" t="inlineStr">
        <is>
          <t>DARF DESCRIÇÃO 02110001200404633142202/22   -PARCELAMENTO (100,00%);</t>
        </is>
      </c>
      <c r="C4273" s="8" t="n"/>
      <c r="D4273" s="8" t="n">
        <v>9972.66</v>
      </c>
      <c r="E4273" s="8" t="n">
        <v>63378.91999999998</v>
      </c>
      <c r="F4273" s="213" t="inlineStr">
        <is>
          <t xml:space="preserve">Parcelamento de Impostos Exercicio Anterior </t>
        </is>
      </c>
      <c r="G4273" s="172">
        <f>YEAR(A4273)</f>
        <v/>
      </c>
      <c r="H4273" s="214">
        <f>MONTH(A4273)</f>
        <v/>
      </c>
      <c r="I4273" s="179">
        <f>INDEX(mês[],Consolidado!H4273,2)</f>
        <v/>
      </c>
      <c r="J4273" s="179" t="inlineStr">
        <is>
          <t>ITAU</t>
        </is>
      </c>
      <c r="K4273" s="179" t="inlineStr">
        <is>
          <t>A IDEAL</t>
        </is>
      </c>
    </row>
    <row r="4274" hidden="1" s="180">
      <c r="A4274" s="17" t="n">
        <v>45811</v>
      </c>
      <c r="B4274" s="179" t="inlineStr">
        <is>
          <t>ALIMENTAÇÃO ADM   -ALIMENTAÇÃO ADM (100,00%);</t>
        </is>
      </c>
      <c r="C4274" s="8" t="n"/>
      <c r="D4274" s="8" t="n">
        <v>80</v>
      </c>
      <c r="E4274" s="8" t="n">
        <v>63298.91999999998</v>
      </c>
      <c r="F4274" s="213" t="inlineStr">
        <is>
          <t>ALIMENTAÇÃO ADM</t>
        </is>
      </c>
      <c r="G4274" s="172">
        <f>YEAR(A4274)</f>
        <v/>
      </c>
      <c r="H4274" s="214">
        <f>MONTH(A4274)</f>
        <v/>
      </c>
      <c r="I4274" s="179">
        <f>INDEX(mês[],Consolidado!H4274,2)</f>
        <v/>
      </c>
      <c r="J4274" s="179" t="inlineStr">
        <is>
          <t>ITAU</t>
        </is>
      </c>
      <c r="K4274" s="179" t="inlineStr">
        <is>
          <t>A IDEAL</t>
        </is>
      </c>
    </row>
    <row r="4275" hidden="1" s="180">
      <c r="A4275" s="17" t="n">
        <v>45811</v>
      </c>
      <c r="B4275" s="179" t="inlineStr">
        <is>
          <t>IOF   -JUROS BANCARIOS  (100,00%);</t>
        </is>
      </c>
      <c r="C4275" s="8" t="n"/>
      <c r="D4275" s="8" t="n">
        <v>429.15</v>
      </c>
      <c r="E4275" s="8" t="n">
        <v>62869.76999999998</v>
      </c>
      <c r="F4275" s="213" t="inlineStr">
        <is>
          <t>Juros Bancários</t>
        </is>
      </c>
      <c r="G4275" s="172">
        <f>YEAR(A4275)</f>
        <v/>
      </c>
      <c r="H4275" s="214">
        <f>MONTH(A4275)</f>
        <v/>
      </c>
      <c r="I4275" s="179">
        <f>INDEX(mês[],Consolidado!H4275,2)</f>
        <v/>
      </c>
      <c r="J4275" s="179" t="inlineStr">
        <is>
          <t>ITAU</t>
        </is>
      </c>
      <c r="K4275" s="179" t="inlineStr">
        <is>
          <t>A IDEAL</t>
        </is>
      </c>
    </row>
    <row r="4276" hidden="1" s="180">
      <c r="A4276" s="17" t="n">
        <v>45811</v>
      </c>
      <c r="B4276" s="179" t="inlineStr">
        <is>
          <t>TAR CONTA CERTA 05/25 / TAR PIX PGTO TRANSF   -TARIFAS BANCARIAS (100,00%);</t>
        </is>
      </c>
      <c r="C4276" s="8" t="n"/>
      <c r="D4276" s="8" t="n">
        <v>579.6900000000001</v>
      </c>
      <c r="E4276" s="8" t="n">
        <v>62290.07999999998</v>
      </c>
      <c r="F4276" s="213" t="inlineStr">
        <is>
          <t>TARIFAS BANCARIAS</t>
        </is>
      </c>
      <c r="G4276" s="172">
        <f>YEAR(A4276)</f>
        <v/>
      </c>
      <c r="H4276" s="214">
        <f>MONTH(A4276)</f>
        <v/>
      </c>
      <c r="I4276" s="179">
        <f>INDEX(mês[],Consolidado!H4276,2)</f>
        <v/>
      </c>
      <c r="J4276" s="179" t="inlineStr">
        <is>
          <t>ITAU</t>
        </is>
      </c>
      <c r="K4276" s="179" t="inlineStr">
        <is>
          <t>A IDEAL</t>
        </is>
      </c>
    </row>
    <row r="4277" hidden="1" s="180">
      <c r="A4277" s="17" t="n">
        <v>45811</v>
      </c>
      <c r="B4277" s="179" t="inlineStr">
        <is>
          <t>PASSAGENS COLABORADORES REF. 26/05 A 30/05   -PASSAGENS FUNCIONARIOS (100,00%);</t>
        </is>
      </c>
      <c r="C4277" s="8" t="n"/>
      <c r="D4277" s="8" t="n">
        <v>3442.88</v>
      </c>
      <c r="E4277" s="8" t="n">
        <v>58847.19999999998</v>
      </c>
      <c r="F4277" s="213" t="inlineStr">
        <is>
          <t>PASSAGENS COLABORADORES</t>
        </is>
      </c>
      <c r="G4277" s="172">
        <f>YEAR(A4277)</f>
        <v/>
      </c>
      <c r="H4277" s="214">
        <f>MONTH(A4277)</f>
        <v/>
      </c>
      <c r="I4277" s="179">
        <f>INDEX(mês[],Consolidado!H4277,2)</f>
        <v/>
      </c>
      <c r="J4277" s="179" t="inlineStr">
        <is>
          <t>ITAU</t>
        </is>
      </c>
      <c r="K4277" s="179" t="inlineStr">
        <is>
          <t>A IDEAL</t>
        </is>
      </c>
    </row>
    <row r="4278" hidden="1" s="180">
      <c r="A4278" s="17" t="n">
        <v>45811</v>
      </c>
      <c r="B4278" s="179" t="inlineStr">
        <is>
          <t>DARF DESCRIÇÃO 02110001200418536862273/22   -PARCELAMENTO (100,00%);</t>
        </is>
      </c>
      <c r="C4278" s="8" t="n"/>
      <c r="D4278" s="8" t="n">
        <v>6743.86</v>
      </c>
      <c r="E4278" s="8" t="n">
        <v>52103.33999999998</v>
      </c>
      <c r="F4278" s="213" t="inlineStr">
        <is>
          <t xml:space="preserve">Parcelamento de Impostos Exercicio Anterior </t>
        </is>
      </c>
      <c r="G4278" s="172">
        <f>YEAR(A4278)</f>
        <v/>
      </c>
      <c r="H4278" s="214">
        <f>MONTH(A4278)</f>
        <v/>
      </c>
      <c r="I4278" s="179">
        <f>INDEX(mês[],Consolidado!H4278,2)</f>
        <v/>
      </c>
      <c r="J4278" s="179" t="inlineStr">
        <is>
          <t>ITAU</t>
        </is>
      </c>
      <c r="K4278" s="179" t="inlineStr">
        <is>
          <t>A IDEAL</t>
        </is>
      </c>
    </row>
    <row r="4279" hidden="1" s="180">
      <c r="A4279" s="17" t="n">
        <v>45811</v>
      </c>
      <c r="B4279" s="179" t="inlineStr">
        <is>
          <t>UBER P/ MARCOS   -TRANSPORTE FUNCIONARIOS  (100,00%);</t>
        </is>
      </c>
      <c r="C4279" s="8" t="n"/>
      <c r="D4279" s="8" t="n">
        <v>16.39</v>
      </c>
      <c r="E4279" s="8" t="n">
        <v>52086.94999999998</v>
      </c>
      <c r="F4279" s="213" t="inlineStr">
        <is>
          <t xml:space="preserve">TRANSPORTE DE COLABORADORES </t>
        </is>
      </c>
      <c r="G4279" s="172">
        <f>YEAR(A4279)</f>
        <v/>
      </c>
      <c r="H4279" s="214">
        <f>MONTH(A4279)</f>
        <v/>
      </c>
      <c r="I4279" s="179">
        <f>INDEX(mês[],Consolidado!H4279,2)</f>
        <v/>
      </c>
      <c r="J4279" s="179" t="inlineStr">
        <is>
          <t>ITAU</t>
        </is>
      </c>
      <c r="K4279" s="179" t="inlineStr">
        <is>
          <t>A IDEAL</t>
        </is>
      </c>
    </row>
    <row r="4280" hidden="1" s="180">
      <c r="A4280" s="17" t="n">
        <v>45811</v>
      </c>
      <c r="B4280" s="179" t="inlineStr">
        <is>
          <t>LUCIMAR FRANCISCO DE SOUZA - PIX (62) 9 8458-1214   -PASSAGENS FUNCIONARIOS (100,00%);</t>
        </is>
      </c>
      <c r="C4280" s="8" t="n"/>
      <c r="D4280" s="8" t="n">
        <v>100</v>
      </c>
      <c r="E4280" s="8" t="n">
        <v>51986.94999999998</v>
      </c>
      <c r="F4280" s="213" t="inlineStr">
        <is>
          <t>PASSAGENS COLABORADORES</t>
        </is>
      </c>
      <c r="G4280" s="172">
        <f>YEAR(A4280)</f>
        <v/>
      </c>
      <c r="H4280" s="214">
        <f>MONTH(A4280)</f>
        <v/>
      </c>
      <c r="I4280" s="179">
        <f>INDEX(mês[],Consolidado!H4280,2)</f>
        <v/>
      </c>
      <c r="J4280" s="179" t="inlineStr">
        <is>
          <t>ITAU</t>
        </is>
      </c>
      <c r="K4280" s="179" t="inlineStr">
        <is>
          <t>A IDEAL</t>
        </is>
      </c>
    </row>
    <row r="4281" hidden="1" s="180">
      <c r="A4281" s="17" t="n">
        <v>45811</v>
      </c>
      <c r="B4281" s="179" t="inlineStr">
        <is>
          <t>ACESSO CARREIRAS - PIX 37.137.110/0001-00   -SERVIÇOS DE CONSULTORIA  (100,00%);</t>
        </is>
      </c>
      <c r="C4281" s="8" t="n"/>
      <c r="D4281" s="8" t="n">
        <v>200</v>
      </c>
      <c r="E4281" s="8" t="n">
        <v>51786.94999999998</v>
      </c>
      <c r="F4281" s="213" t="inlineStr">
        <is>
          <t xml:space="preserve">SERVIÇOS DE CONSULTORIA </t>
        </is>
      </c>
      <c r="G4281" s="172">
        <f>YEAR(A4281)</f>
        <v/>
      </c>
      <c r="H4281" s="214">
        <f>MONTH(A4281)</f>
        <v/>
      </c>
      <c r="I4281" s="179">
        <f>INDEX(mês[],Consolidado!H4281,2)</f>
        <v/>
      </c>
      <c r="J4281" s="179" t="inlineStr">
        <is>
          <t>ITAU</t>
        </is>
      </c>
      <c r="K4281" s="179" t="inlineStr">
        <is>
          <t>A IDEAL</t>
        </is>
      </c>
    </row>
    <row r="4282" hidden="1" s="180">
      <c r="A4282" s="17" t="n">
        <v>45811</v>
      </c>
      <c r="B4282" s="179" t="inlineStr">
        <is>
          <t>SOL NASCENTE LAVANDERIA - PIX 08.807.690/0001-05   -LAVANDERIA (100,00%);</t>
        </is>
      </c>
      <c r="C4282" s="8" t="n"/>
      <c r="D4282" s="8" t="n">
        <v>497.5</v>
      </c>
      <c r="E4282" s="8" t="n">
        <v>51289.44999999998</v>
      </c>
      <c r="F4282" s="213" t="inlineStr">
        <is>
          <t>LAVANDERIA</t>
        </is>
      </c>
      <c r="G4282" s="172">
        <f>YEAR(A4282)</f>
        <v/>
      </c>
      <c r="H4282" s="214">
        <f>MONTH(A4282)</f>
        <v/>
      </c>
      <c r="I4282" s="179">
        <f>INDEX(mês[],Consolidado!H4282,2)</f>
        <v/>
      </c>
      <c r="J4282" s="179" t="inlineStr">
        <is>
          <t>ITAU</t>
        </is>
      </c>
      <c r="K4282" s="179" t="inlineStr">
        <is>
          <t>A IDEAL</t>
        </is>
      </c>
    </row>
    <row r="4283" hidden="1" s="180">
      <c r="A4283" s="17" t="n">
        <v>45811</v>
      </c>
      <c r="B4283" s="179" t="inlineStr">
        <is>
          <t>RIBEIRO REMOÇÕES LEVES - PIX (64) 9 9671-3849   -FRETE MATERIAIS E EQUIPAMENTOS (100,00%);</t>
        </is>
      </c>
      <c r="C4283" s="8" t="n"/>
      <c r="D4283" s="8" t="n">
        <v>500</v>
      </c>
      <c r="E4283" s="8" t="n">
        <v>50789.44999999998</v>
      </c>
      <c r="F4283" s="213" t="inlineStr">
        <is>
          <t>FRETE MATERIAIS E EQUIPAMENTOS</t>
        </is>
      </c>
      <c r="G4283" s="172">
        <f>YEAR(A4283)</f>
        <v/>
      </c>
      <c r="H4283" s="214">
        <f>MONTH(A4283)</f>
        <v/>
      </c>
      <c r="I4283" s="179">
        <f>INDEX(mês[],Consolidado!H4283,2)</f>
        <v/>
      </c>
      <c r="J4283" s="179" t="inlineStr">
        <is>
          <t>ITAU</t>
        </is>
      </c>
      <c r="K4283" s="179" t="inlineStr">
        <is>
          <t>A IDEAL</t>
        </is>
      </c>
    </row>
    <row r="4284" hidden="1" s="180">
      <c r="A4284" s="17" t="n">
        <v>45811</v>
      </c>
      <c r="B4284" s="179" t="inlineStr">
        <is>
          <t>GABRIELLE ELIAS DE FREITAS - PIX (64) 9 9259-1215   -FRETE TRANSPORTADORA (100,00%);</t>
        </is>
      </c>
      <c r="C4284" s="8" t="n"/>
      <c r="D4284" s="8" t="n">
        <v>220</v>
      </c>
      <c r="E4284" s="8" t="n">
        <v>50569.44999999998</v>
      </c>
      <c r="F4284" s="213" t="inlineStr">
        <is>
          <t>FRETE TRANSPORTADORA</t>
        </is>
      </c>
      <c r="G4284" s="172">
        <f>YEAR(A4284)</f>
        <v/>
      </c>
      <c r="H4284" s="214">
        <f>MONTH(A4284)</f>
        <v/>
      </c>
      <c r="I4284" s="179">
        <f>INDEX(mês[],Consolidado!H4284,2)</f>
        <v/>
      </c>
      <c r="J4284" s="179" t="inlineStr">
        <is>
          <t>ITAU</t>
        </is>
      </c>
      <c r="K4284" s="179" t="inlineStr">
        <is>
          <t>A IDEAL</t>
        </is>
      </c>
    </row>
    <row r="4285" hidden="1" s="180">
      <c r="A4285" s="17" t="n">
        <v>45812</v>
      </c>
      <c r="B4285" s="179" t="inlineStr">
        <is>
          <t>SOLUCAO PRODUTOS P/ CONSTRUÇÃO - PIX 07.615.500/0001-87   -TINTAS E SOLVENTES (100,00%);</t>
        </is>
      </c>
      <c r="C4285" s="8" t="n"/>
      <c r="D4285" s="8" t="n">
        <v>4491.9</v>
      </c>
      <c r="E4285" s="8" t="n">
        <v>46077.54999999998</v>
      </c>
      <c r="F4285" s="213" t="inlineStr">
        <is>
          <t>TINTAS E SOLVENTES</t>
        </is>
      </c>
      <c r="G4285" s="172">
        <f>YEAR(A4285)</f>
        <v/>
      </c>
      <c r="H4285" s="214">
        <f>MONTH(A4285)</f>
        <v/>
      </c>
      <c r="I4285" s="179">
        <f>INDEX(mês[],Consolidado!H4285,2)</f>
        <v/>
      </c>
      <c r="J4285" s="179" t="inlineStr">
        <is>
          <t>ITAU</t>
        </is>
      </c>
      <c r="K4285" s="179" t="inlineStr">
        <is>
          <t>A IDEAL</t>
        </is>
      </c>
    </row>
    <row r="4286" hidden="1" s="180">
      <c r="A4286" s="17" t="n">
        <v>45812</v>
      </c>
      <c r="B4286" s="179" t="inlineStr">
        <is>
          <t>ALIMENTAÇÃO ADM   -ALIMENTAÇÃO ADM (100,00%);</t>
        </is>
      </c>
      <c r="C4286" s="8" t="n"/>
      <c r="D4286" s="8" t="n">
        <v>96</v>
      </c>
      <c r="E4286" s="8" t="n">
        <v>45981.54999999998</v>
      </c>
      <c r="F4286" s="213" t="inlineStr">
        <is>
          <t>ALIMENTAÇÃO ADM</t>
        </is>
      </c>
      <c r="G4286" s="172">
        <f>YEAR(A4286)</f>
        <v/>
      </c>
      <c r="H4286" s="214">
        <f>MONTH(A4286)</f>
        <v/>
      </c>
      <c r="I4286" s="179">
        <f>INDEX(mês[],Consolidado!H4286,2)</f>
        <v/>
      </c>
      <c r="J4286" s="179" t="inlineStr">
        <is>
          <t>ITAU</t>
        </is>
      </c>
      <c r="K4286" s="179" t="inlineStr">
        <is>
          <t>A IDEAL</t>
        </is>
      </c>
    </row>
    <row r="4287" hidden="1" s="180">
      <c r="A4287" s="17" t="n">
        <v>45812</v>
      </c>
      <c r="B4287" s="179" t="inlineStr">
        <is>
          <t>REFEIÇÃO FUNCIONÁRIO JOSÉ TYELES   -REFEIÇÕES FUNCIONARIOS  (100,00%);</t>
        </is>
      </c>
      <c r="C4287" s="8" t="n"/>
      <c r="D4287" s="8" t="n">
        <v>410</v>
      </c>
      <c r="E4287" s="8" t="n">
        <v>45571.54999999998</v>
      </c>
      <c r="F4287" s="213" t="inlineStr">
        <is>
          <t>REFEIÇÕES COLABORADORES</t>
        </is>
      </c>
      <c r="G4287" s="172">
        <f>YEAR(A4287)</f>
        <v/>
      </c>
      <c r="H4287" s="214">
        <f>MONTH(A4287)</f>
        <v/>
      </c>
      <c r="I4287" s="179">
        <f>INDEX(mês[],Consolidado!H4287,2)</f>
        <v/>
      </c>
      <c r="J4287" s="179" t="inlineStr">
        <is>
          <t>ITAU</t>
        </is>
      </c>
      <c r="K4287" s="179" t="inlineStr">
        <is>
          <t>A IDEAL</t>
        </is>
      </c>
    </row>
    <row r="4288" hidden="1" s="180">
      <c r="A4288" s="17" t="n">
        <v>45812</v>
      </c>
      <c r="B4288" s="179" t="inlineStr">
        <is>
          <t>MANUTENÇÃO ONIBOS SERVIÇO MECANICO   -MANUTENÇÃO/PEÇAS  VEICULOS (100,00%);</t>
        </is>
      </c>
      <c r="C4288" s="8" t="n"/>
      <c r="D4288" s="8" t="n">
        <v>335</v>
      </c>
      <c r="E4288" s="8" t="n">
        <v>45236.54999999998</v>
      </c>
      <c r="F4288" s="213" t="inlineStr">
        <is>
          <t>MANUTENÇÃO/PEÇAS  VEICULOS</t>
        </is>
      </c>
      <c r="G4288" s="172">
        <f>YEAR(A4288)</f>
        <v/>
      </c>
      <c r="H4288" s="214">
        <f>MONTH(A4288)</f>
        <v/>
      </c>
      <c r="I4288" s="179">
        <f>INDEX(mês[],Consolidado!H4288,2)</f>
        <v/>
      </c>
      <c r="J4288" s="179" t="inlineStr">
        <is>
          <t>ITAU</t>
        </is>
      </c>
      <c r="K4288" s="179" t="inlineStr">
        <is>
          <t>A IDEAL</t>
        </is>
      </c>
    </row>
    <row r="4289" hidden="1" s="180">
      <c r="A4289" s="17" t="n">
        <v>45812</v>
      </c>
      <c r="B4289" s="179" t="inlineStr">
        <is>
          <t>IPVA I/FORD RANGER XLTCD4A32C - PLACA RBN3G39 5º PARCELA   -IPVA (100,00%);</t>
        </is>
      </c>
      <c r="C4289" s="8" t="n"/>
      <c r="D4289" s="8" t="n">
        <v>621.51</v>
      </c>
      <c r="E4289" s="8" t="n">
        <v>44615.03999999998</v>
      </c>
      <c r="F4289" s="213" t="inlineStr">
        <is>
          <t>IPVA</t>
        </is>
      </c>
      <c r="G4289" s="172">
        <f>YEAR(A4289)</f>
        <v/>
      </c>
      <c r="H4289" s="214">
        <f>MONTH(A4289)</f>
        <v/>
      </c>
      <c r="I4289" s="179">
        <f>INDEX(mês[],Consolidado!H4289,2)</f>
        <v/>
      </c>
      <c r="J4289" s="179" t="inlineStr">
        <is>
          <t>ITAU</t>
        </is>
      </c>
      <c r="K4289" s="179" t="inlineStr">
        <is>
          <t>A IDEAL</t>
        </is>
      </c>
    </row>
    <row r="4290" hidden="1" s="180">
      <c r="A4290" s="17" t="n">
        <v>45812</v>
      </c>
      <c r="B4290" s="179" t="inlineStr">
        <is>
          <t>IPVA I/FORD RANGER XLTCD4A32C - PLACA RBN3G39 4º PARCELA   -IPVA (100,00%);</t>
        </is>
      </c>
      <c r="C4290" s="8" t="n"/>
      <c r="D4290" s="8" t="n">
        <v>621.51</v>
      </c>
      <c r="E4290" s="8" t="n">
        <v>43993.52999999998</v>
      </c>
      <c r="F4290" s="213" t="inlineStr">
        <is>
          <t>IPVA</t>
        </is>
      </c>
      <c r="G4290" s="172">
        <f>YEAR(A4290)</f>
        <v/>
      </c>
      <c r="H4290" s="214">
        <f>MONTH(A4290)</f>
        <v/>
      </c>
      <c r="I4290" s="179">
        <f>INDEX(mês[],Consolidado!H4290,2)</f>
        <v/>
      </c>
      <c r="J4290" s="179" t="inlineStr">
        <is>
          <t>ITAU</t>
        </is>
      </c>
      <c r="K4290" s="179" t="inlineStr">
        <is>
          <t>A IDEAL</t>
        </is>
      </c>
    </row>
    <row r="4291" hidden="1" s="180">
      <c r="A4291" s="17" t="n">
        <v>45812</v>
      </c>
      <c r="B4291" s="179" t="inlineStr">
        <is>
          <t>IPVA I/FORD RANGER XLTCD4A32C - PLACA RBN3G39 3º PARCELA   -IPVA (100,00%);</t>
        </is>
      </c>
      <c r="C4291" s="8" t="n"/>
      <c r="D4291" s="8" t="n">
        <v>621.51</v>
      </c>
      <c r="E4291" s="8" t="n">
        <v>43372.01999999997</v>
      </c>
      <c r="F4291" s="213" t="inlineStr">
        <is>
          <t>IPVA</t>
        </is>
      </c>
      <c r="G4291" s="172">
        <f>YEAR(A4291)</f>
        <v/>
      </c>
      <c r="H4291" s="214">
        <f>MONTH(A4291)</f>
        <v/>
      </c>
      <c r="I4291" s="179">
        <f>INDEX(mês[],Consolidado!H4291,2)</f>
        <v/>
      </c>
      <c r="J4291" s="179" t="inlineStr">
        <is>
          <t>ITAU</t>
        </is>
      </c>
      <c r="K4291" s="179" t="inlineStr">
        <is>
          <t>A IDEAL</t>
        </is>
      </c>
    </row>
    <row r="4292" hidden="1" s="180">
      <c r="A4292" s="17" t="n">
        <v>45812</v>
      </c>
      <c r="B4292" s="179" t="inlineStr">
        <is>
          <t>IPVA I/FORD RANGER XLTCD4A32C - PLACA RBN3G39 2º PARCELA   -IPVA (100,00%);</t>
        </is>
      </c>
      <c r="C4292" s="8" t="n"/>
      <c r="D4292" s="8" t="n">
        <v>621.51</v>
      </c>
      <c r="E4292" s="8" t="n">
        <v>42750.50999999997</v>
      </c>
      <c r="F4292" s="213" t="inlineStr">
        <is>
          <t>IPVA</t>
        </is>
      </c>
      <c r="G4292" s="172">
        <f>YEAR(A4292)</f>
        <v/>
      </c>
      <c r="H4292" s="214">
        <f>MONTH(A4292)</f>
        <v/>
      </c>
      <c r="I4292" s="179">
        <f>INDEX(mês[],Consolidado!H4292,2)</f>
        <v/>
      </c>
      <c r="J4292" s="179" t="inlineStr">
        <is>
          <t>ITAU</t>
        </is>
      </c>
      <c r="K4292" s="179" t="inlineStr">
        <is>
          <t>A IDEAL</t>
        </is>
      </c>
    </row>
    <row r="4293" hidden="1" s="180">
      <c r="A4293" s="17" t="n">
        <v>45812</v>
      </c>
      <c r="B4293" s="179" t="inlineStr">
        <is>
          <t>IPVA I/FORD RANGER XLTCD4A32C - PLACA RBN3G39 1º PARCELA   -IPVA (100,00%);</t>
        </is>
      </c>
      <c r="C4293" s="8" t="n"/>
      <c r="D4293" s="8" t="n">
        <v>621.55</v>
      </c>
      <c r="E4293" s="8" t="n">
        <v>42128.95999999997</v>
      </c>
      <c r="F4293" s="213" t="inlineStr">
        <is>
          <t>IPVA</t>
        </is>
      </c>
      <c r="G4293" s="172">
        <f>YEAR(A4293)</f>
        <v/>
      </c>
      <c r="H4293" s="214">
        <f>MONTH(A4293)</f>
        <v/>
      </c>
      <c r="I4293" s="179">
        <f>INDEX(mês[],Consolidado!H4293,2)</f>
        <v/>
      </c>
      <c r="J4293" s="179" t="inlineStr">
        <is>
          <t>ITAU</t>
        </is>
      </c>
      <c r="K4293" s="179" t="inlineStr">
        <is>
          <t>A IDEAL</t>
        </is>
      </c>
    </row>
    <row r="4294" hidden="1" s="180">
      <c r="A4294" s="17" t="n">
        <v>45812</v>
      </c>
      <c r="B4294" s="179" t="inlineStr">
        <is>
          <t>CONTA DE ENERGIA E CONTA DE AGUA   -ENERGIA ALOJAMENTO (100,00%);</t>
        </is>
      </c>
      <c r="C4294" s="8" t="n"/>
      <c r="D4294" s="8" t="n">
        <v>250</v>
      </c>
      <c r="E4294" s="8" t="n">
        <v>41878.95999999997</v>
      </c>
      <c r="F4294" s="213" t="inlineStr">
        <is>
          <t>ENERGIA ALOJAMENTO</t>
        </is>
      </c>
      <c r="G4294" s="172">
        <f>YEAR(A4294)</f>
        <v/>
      </c>
      <c r="H4294" s="214">
        <f>MONTH(A4294)</f>
        <v/>
      </c>
      <c r="I4294" s="179">
        <f>INDEX(mês[],Consolidado!H4294,2)</f>
        <v/>
      </c>
      <c r="J4294" s="179" t="inlineStr">
        <is>
          <t>ITAU</t>
        </is>
      </c>
      <c r="K4294" s="179" t="inlineStr">
        <is>
          <t>A IDEAL</t>
        </is>
      </c>
    </row>
    <row r="4295" hidden="1" s="180">
      <c r="A4295" s="17" t="n">
        <v>45812</v>
      </c>
      <c r="B4295" s="179" t="inlineStr">
        <is>
          <t>AUTO SOCORRO EZEQUIEL - PIX 29.751.094/0001-12   -MANUTENÇÃO/PEÇAS  VEICULOS (100,00%);</t>
        </is>
      </c>
      <c r="C4295" s="8" t="n"/>
      <c r="D4295" s="8" t="n">
        <v>250</v>
      </c>
      <c r="E4295" s="8" t="n">
        <v>41628.95999999997</v>
      </c>
      <c r="F4295" s="213" t="inlineStr">
        <is>
          <t>MANUTENÇÃO/PEÇAS  VEICULOS</t>
        </is>
      </c>
      <c r="G4295" s="172">
        <f>YEAR(A4295)</f>
        <v/>
      </c>
      <c r="H4295" s="214">
        <f>MONTH(A4295)</f>
        <v/>
      </c>
      <c r="I4295" s="179">
        <f>INDEX(mês[],Consolidado!H4295,2)</f>
        <v/>
      </c>
      <c r="J4295" s="179" t="inlineStr">
        <is>
          <t>ITAU</t>
        </is>
      </c>
      <c r="K4295" s="179" t="inlineStr">
        <is>
          <t>A IDEAL</t>
        </is>
      </c>
    </row>
    <row r="4296" hidden="1" s="180">
      <c r="A4296" s="17" t="n">
        <v>45812</v>
      </c>
      <c r="B4296" s="179" t="inlineStr">
        <is>
          <t>MANUTENÇÃO VEÍCULOS   -MANUTENÇÃO/PEÇAS  VEICULOS (100,00%);</t>
        </is>
      </c>
      <c r="C4296" s="8" t="n"/>
      <c r="D4296" s="8" t="n">
        <v>40</v>
      </c>
      <c r="E4296" s="8" t="n">
        <v>41588.95999999997</v>
      </c>
      <c r="F4296" s="213" t="inlineStr">
        <is>
          <t>MANUTENÇÃO/PEÇAS  VEICULOS</t>
        </is>
      </c>
      <c r="G4296" s="172">
        <f>YEAR(A4296)</f>
        <v/>
      </c>
      <c r="H4296" s="214">
        <f>MONTH(A4296)</f>
        <v/>
      </c>
      <c r="I4296" s="179">
        <f>INDEX(mês[],Consolidado!H4296,2)</f>
        <v/>
      </c>
      <c r="J4296" s="179" t="inlineStr">
        <is>
          <t>ITAU</t>
        </is>
      </c>
      <c r="K4296" s="179" t="inlineStr">
        <is>
          <t>A IDEAL</t>
        </is>
      </c>
    </row>
    <row r="4297" hidden="1" s="180">
      <c r="A4297" s="17" t="n">
        <v>45812</v>
      </c>
      <c r="B4297" s="179" t="inlineStr">
        <is>
          <t>LOCAÇÃO CONTAINER REF. 03/05 A 01/06   -LOCAÇÃO CONTAINER  (100,00%);</t>
        </is>
      </c>
      <c r="C4297" s="8" t="n"/>
      <c r="D4297" s="8" t="n">
        <v>633.54</v>
      </c>
      <c r="E4297" s="8" t="n">
        <v>40955.41999999997</v>
      </c>
      <c r="F4297" s="213" t="inlineStr">
        <is>
          <t xml:space="preserve">LOCAÇÃO CONTAINER </t>
        </is>
      </c>
      <c r="G4297" s="172">
        <f>YEAR(A4297)</f>
        <v/>
      </c>
      <c r="H4297" s="214">
        <f>MONTH(A4297)</f>
        <v/>
      </c>
      <c r="I4297" s="179">
        <f>INDEX(mês[],Consolidado!H4297,2)</f>
        <v/>
      </c>
      <c r="J4297" s="179" t="inlineStr">
        <is>
          <t>ITAU</t>
        </is>
      </c>
      <c r="K4297" s="179" t="inlineStr">
        <is>
          <t>A IDEAL</t>
        </is>
      </c>
    </row>
    <row r="4298" hidden="1" s="180">
      <c r="A4298" s="17" t="n">
        <v>45812</v>
      </c>
      <c r="B4298" s="179" t="inlineStr">
        <is>
          <t>MANOEL PIRES SANTANA - PIX (98) 9 8407-6318   -REFEIÇÕES FUNCIONARIOS  (100,00%);</t>
        </is>
      </c>
      <c r="C4298" s="8" t="n"/>
      <c r="D4298" s="8" t="n">
        <v>2967</v>
      </c>
      <c r="E4298" s="8" t="n">
        <v>37988.41999999997</v>
      </c>
      <c r="F4298" s="213" t="inlineStr">
        <is>
          <t>REFEIÇÕES COLABORADORES</t>
        </is>
      </c>
      <c r="G4298" s="172">
        <f>YEAR(A4298)</f>
        <v/>
      </c>
      <c r="H4298" s="214">
        <f>MONTH(A4298)</f>
        <v/>
      </c>
      <c r="I4298" s="179">
        <f>INDEX(mês[],Consolidado!H4298,2)</f>
        <v/>
      </c>
      <c r="J4298" s="179" t="inlineStr">
        <is>
          <t>ITAU</t>
        </is>
      </c>
      <c r="K4298" s="179" t="inlineStr">
        <is>
          <t>A IDEAL</t>
        </is>
      </c>
    </row>
    <row r="4299" hidden="1" s="180">
      <c r="A4299" s="17" t="n">
        <v>45812</v>
      </c>
      <c r="B4299" s="174" t="inlineStr">
        <is>
          <t>DESPESA REF. SEMANA 22/05 A 27/05   -MANUTENÇÃO/PEÇAS  VEICULOS (2,10%);</t>
        </is>
      </c>
      <c r="C4299" s="8" t="n"/>
      <c r="D4299" s="8" t="n">
        <v>44</v>
      </c>
      <c r="E4299" s="8" t="n">
        <v>37944.41999999997</v>
      </c>
      <c r="F4299" s="213" t="inlineStr">
        <is>
          <t>MANUTENÇÃO/PEÇAS  VEICULOS</t>
        </is>
      </c>
      <c r="G4299" s="172">
        <f>YEAR(A4299)</f>
        <v/>
      </c>
      <c r="H4299" s="214">
        <f>MONTH(A4299)</f>
        <v/>
      </c>
      <c r="I4299" s="179">
        <f>INDEX(mês[],Consolidado!H4299,2)</f>
        <v/>
      </c>
      <c r="J4299" s="179" t="inlineStr">
        <is>
          <t>ITAU</t>
        </is>
      </c>
      <c r="K4299" s="179" t="inlineStr">
        <is>
          <t>A IDEAL</t>
        </is>
      </c>
    </row>
    <row r="4300" hidden="1" s="180">
      <c r="A4300" s="17" t="n">
        <v>45812</v>
      </c>
      <c r="B4300" s="179" t="inlineStr">
        <is>
          <t>REFEIÇÕES FUNCIONARIOS  (8,78%)</t>
        </is>
      </c>
      <c r="C4300" s="8" t="n"/>
      <c r="D4300" s="8" t="n">
        <v>16.34</v>
      </c>
      <c r="E4300" s="8" t="n">
        <v>37928.07999999997</v>
      </c>
      <c r="F4300" s="213" t="inlineStr">
        <is>
          <t>REFEIÇÕES COLABORADORES</t>
        </is>
      </c>
      <c r="G4300" s="172">
        <f>YEAR(A4300)</f>
        <v/>
      </c>
      <c r="H4300" s="214">
        <f>MONTH(A4300)</f>
        <v/>
      </c>
      <c r="I4300" s="179">
        <f>INDEX(mês[],Consolidado!H4300,2)</f>
        <v/>
      </c>
      <c r="J4300" s="179" t="inlineStr">
        <is>
          <t>ITAU</t>
        </is>
      </c>
      <c r="K4300" s="179" t="inlineStr">
        <is>
          <t>A IDEAL</t>
        </is>
      </c>
    </row>
    <row r="4301" hidden="1" s="180">
      <c r="A4301" s="17" t="n">
        <v>45812</v>
      </c>
      <c r="B4301" s="179" t="inlineStr">
        <is>
          <t>MATERIAIS DE LIMPEZA / HIGIENE  (10,58%)</t>
        </is>
      </c>
      <c r="C4301" s="8" t="n"/>
      <c r="D4301" s="8" t="n">
        <v>221.7</v>
      </c>
      <c r="E4301" s="8" t="n">
        <v>37706.37999999998</v>
      </c>
      <c r="F4301" s="213" t="inlineStr">
        <is>
          <t xml:space="preserve">MATERIAIS DE LIMPEZA / HIGIENE </t>
        </is>
      </c>
      <c r="G4301" s="172">
        <f>YEAR(A4301)</f>
        <v/>
      </c>
      <c r="H4301" s="214">
        <f>MONTH(A4301)</f>
        <v/>
      </c>
      <c r="I4301" s="179">
        <f>INDEX(mês[],Consolidado!H4301,2)</f>
        <v/>
      </c>
      <c r="J4301" s="179" t="inlineStr">
        <is>
          <t>ITAU</t>
        </is>
      </c>
      <c r="K4301" s="179" t="inlineStr">
        <is>
          <t>A IDEAL</t>
        </is>
      </c>
    </row>
    <row r="4302" hidden="1" s="180">
      <c r="A4302" s="17" t="n">
        <v>45812</v>
      </c>
      <c r="B4302" s="174" t="inlineStr">
        <is>
          <t>EPIS (17,18%)</t>
        </is>
      </c>
      <c r="C4302" s="8" t="n"/>
      <c r="D4302" s="8" t="n">
        <v>360</v>
      </c>
      <c r="E4302" s="8" t="n">
        <v>37346.37999999998</v>
      </c>
      <c r="F4302" s="213" t="inlineStr">
        <is>
          <t>EPIS</t>
        </is>
      </c>
      <c r="G4302" s="172">
        <f>YEAR(A4302)</f>
        <v/>
      </c>
      <c r="H4302" s="214">
        <f>MONTH(A4302)</f>
        <v/>
      </c>
      <c r="I4302" s="179">
        <f>INDEX(mês[],Consolidado!H4302,2)</f>
        <v/>
      </c>
      <c r="J4302" s="179" t="inlineStr">
        <is>
          <t>ITAU</t>
        </is>
      </c>
      <c r="K4302" s="179" t="inlineStr">
        <is>
          <t>A IDEAL</t>
        </is>
      </c>
    </row>
    <row r="4303" hidden="1" s="180">
      <c r="A4303" s="17" t="n">
        <v>45812</v>
      </c>
      <c r="B4303" s="179" t="inlineStr">
        <is>
          <t>PASSAGENS FUNCIONARIOS (61,36%)</t>
        </is>
      </c>
      <c r="C4303" s="8" t="n"/>
      <c r="D4303" s="8" t="n">
        <v>1453.43</v>
      </c>
      <c r="E4303" s="8" t="n">
        <v>35892.94999999998</v>
      </c>
      <c r="F4303" s="213" t="inlineStr">
        <is>
          <t>PASSAGENS COLABORADORES</t>
        </is>
      </c>
      <c r="G4303" s="172">
        <f>YEAR(A4303)</f>
        <v/>
      </c>
      <c r="H4303" s="214">
        <f>MONTH(A4303)</f>
        <v/>
      </c>
      <c r="I4303" s="179">
        <f>INDEX(mês[],Consolidado!H4303,2)</f>
        <v/>
      </c>
      <c r="J4303" s="179" t="inlineStr">
        <is>
          <t>ITAU</t>
        </is>
      </c>
      <c r="K4303" s="179" t="inlineStr">
        <is>
          <t>A IDEAL</t>
        </is>
      </c>
    </row>
    <row r="4304" hidden="1" s="180">
      <c r="A4304" s="17" t="n">
        <v>45812</v>
      </c>
      <c r="B4304" s="179" t="inlineStr">
        <is>
          <t>PGR COMERCIAL LTDA - PIX 19.842.545/0001-73   -REFEIÇÕES FUNCIONARIOS  (30,00%)</t>
        </is>
      </c>
      <c r="C4304" s="8" t="n"/>
      <c r="D4304" s="8" t="n">
        <v>383.1</v>
      </c>
      <c r="E4304" s="8" t="n">
        <v>35509.84999999998</v>
      </c>
      <c r="F4304" s="213" t="inlineStr">
        <is>
          <t>REFEIÇÕES COLABORADORES</t>
        </is>
      </c>
      <c r="G4304" s="172">
        <f>YEAR(A4304)</f>
        <v/>
      </c>
      <c r="H4304" s="214">
        <f>MONTH(A4304)</f>
        <v/>
      </c>
      <c r="I4304" s="179">
        <f>INDEX(mês[],Consolidado!H4304,2)</f>
        <v/>
      </c>
      <c r="J4304" s="179" t="inlineStr">
        <is>
          <t>ITAU</t>
        </is>
      </c>
      <c r="K4304" s="179" t="inlineStr">
        <is>
          <t>A IDEAL</t>
        </is>
      </c>
    </row>
    <row r="4305" hidden="1" s="180">
      <c r="A4305" s="17" t="n">
        <v>45812</v>
      </c>
      <c r="B4305" s="179" t="inlineStr">
        <is>
          <t>MATERIAIS DE LIMPEZA / HIGIENE  (40,00%)</t>
        </is>
      </c>
      <c r="C4305" s="8" t="n"/>
      <c r="D4305" s="8" t="n">
        <v>510.81</v>
      </c>
      <c r="E4305" s="8" t="n">
        <v>34999.03999999998</v>
      </c>
      <c r="F4305" s="213" t="inlineStr">
        <is>
          <t xml:space="preserve">MATERIAIS DE LIMPEZA / HIGIENE </t>
        </is>
      </c>
      <c r="G4305" s="172">
        <f>YEAR(A4305)</f>
        <v/>
      </c>
      <c r="H4305" s="214">
        <f>MONTH(A4305)</f>
        <v/>
      </c>
      <c r="I4305" s="179">
        <f>INDEX(mês[],Consolidado!H4305,2)</f>
        <v/>
      </c>
      <c r="J4305" s="179" t="inlineStr">
        <is>
          <t>ITAU</t>
        </is>
      </c>
      <c r="K4305" s="179" t="inlineStr">
        <is>
          <t>A IDEAL</t>
        </is>
      </c>
    </row>
    <row r="4306" hidden="1" s="180">
      <c r="A4306" s="17" t="n">
        <v>45812</v>
      </c>
      <c r="B4306" s="179" t="inlineStr">
        <is>
          <t>MATERIAS DE ESCRITORIO (30,00%);</t>
        </is>
      </c>
      <c r="C4306" s="8" t="n"/>
      <c r="D4306" s="8" t="n">
        <v>383.12</v>
      </c>
      <c r="E4306" s="8" t="n">
        <v>34615.91999999998</v>
      </c>
      <c r="F4306" s="213" t="inlineStr">
        <is>
          <t xml:space="preserve">MATERIAS DE ESCRITORIO / PAPELARIA </t>
        </is>
      </c>
      <c r="G4306" s="172">
        <f>YEAR(A4306)</f>
        <v/>
      </c>
      <c r="H4306" s="214">
        <f>MONTH(A4306)</f>
        <v/>
      </c>
      <c r="I4306" s="179">
        <f>INDEX(mês[],Consolidado!H4306,2)</f>
        <v/>
      </c>
      <c r="J4306" s="179" t="inlineStr">
        <is>
          <t>ITAU</t>
        </is>
      </c>
      <c r="K4306" s="179" t="inlineStr">
        <is>
          <t>A IDEAL</t>
        </is>
      </c>
    </row>
    <row r="4307" hidden="1" s="180">
      <c r="A4307" s="17" t="n">
        <v>45812</v>
      </c>
      <c r="B4307" s="179" t="inlineStr">
        <is>
          <t>RESTAURANTE MARINA - PIX 50.531.065/0001-31   -REFEIÇÕES FUNCIONARIOS  (100,00%);</t>
        </is>
      </c>
      <c r="C4307" s="8" t="n"/>
      <c r="D4307" s="8" t="n">
        <v>4062</v>
      </c>
      <c r="E4307" s="8" t="n">
        <v>30553.91999999998</v>
      </c>
      <c r="F4307" s="213" t="inlineStr">
        <is>
          <t>REFEIÇÕES COLABORADORES</t>
        </is>
      </c>
      <c r="G4307" s="172">
        <f>YEAR(A4307)</f>
        <v/>
      </c>
      <c r="H4307" s="214">
        <f>MONTH(A4307)</f>
        <v/>
      </c>
      <c r="I4307" s="179">
        <f>INDEX(mês[],Consolidado!H4307,2)</f>
        <v/>
      </c>
      <c r="J4307" s="179" t="inlineStr">
        <is>
          <t>ITAU</t>
        </is>
      </c>
      <c r="K4307" s="179" t="inlineStr">
        <is>
          <t>A IDEAL</t>
        </is>
      </c>
    </row>
    <row r="4308" hidden="1" s="180">
      <c r="A4308" s="17" t="n">
        <v>45812</v>
      </c>
      <c r="B4308" s="179" t="inlineStr">
        <is>
          <t>LOCAÇÃO CONTAINER REF. 01/04 A 30/04/25   -LOCAÇÃO CONTAINER  (100,00%);</t>
        </is>
      </c>
      <c r="C4308" s="8" t="n"/>
      <c r="D4308" s="8" t="n">
        <v>2750</v>
      </c>
      <c r="E4308" s="8" t="n">
        <v>27803.91999999998</v>
      </c>
      <c r="F4308" s="213" t="inlineStr">
        <is>
          <t xml:space="preserve">LOCAÇÃO CONTAINER </t>
        </is>
      </c>
      <c r="G4308" s="172">
        <f>YEAR(A4308)</f>
        <v/>
      </c>
      <c r="H4308" s="214">
        <f>MONTH(A4308)</f>
        <v/>
      </c>
      <c r="I4308" s="179">
        <f>INDEX(mês[],Consolidado!H4308,2)</f>
        <v/>
      </c>
      <c r="J4308" s="179" t="inlineStr">
        <is>
          <t>ITAU</t>
        </is>
      </c>
      <c r="K4308" s="179" t="inlineStr">
        <is>
          <t>A IDEAL</t>
        </is>
      </c>
    </row>
    <row r="4309" hidden="1" s="180">
      <c r="A4309" s="17" t="n">
        <v>45812</v>
      </c>
      <c r="B4309" s="179" t="inlineStr">
        <is>
          <t>COMBUSTIVEL   -COMBUSTIVEL VEICULOS (62,88%);
COMBUSTIVEL EQUIPAMENTOS (37,12%);</t>
        </is>
      </c>
      <c r="C4309" s="8" t="n"/>
      <c r="D4309" s="8" t="n">
        <v>1452.66</v>
      </c>
      <c r="E4309" s="8" t="n">
        <v>26351.25999999998</v>
      </c>
      <c r="F4309" s="213" t="inlineStr">
        <is>
          <t>COMBUSTIVEL VEICULOS</t>
        </is>
      </c>
      <c r="G4309" s="172">
        <f>YEAR(A4309)</f>
        <v/>
      </c>
      <c r="H4309" s="214">
        <f>MONTH(A4309)</f>
        <v/>
      </c>
      <c r="I4309" s="179">
        <f>INDEX(mês[],Consolidado!H4309,2)</f>
        <v/>
      </c>
      <c r="J4309" s="179" t="inlineStr">
        <is>
          <t>ITAU</t>
        </is>
      </c>
      <c r="K4309" s="179" t="inlineStr">
        <is>
          <t>A IDEAL</t>
        </is>
      </c>
    </row>
    <row r="4310" hidden="1" s="180">
      <c r="A4310" s="17" t="n">
        <v>45812</v>
      </c>
      <c r="B4310" s="179" t="inlineStr">
        <is>
          <t>COMBUSTIVEL   -COMBUSTIVEL VEICULOS (62,88%);
COMBUSTIVEL EQUIPAMENTOS (37,12%);</t>
        </is>
      </c>
      <c r="C4310" s="8" t="n"/>
      <c r="D4310" s="8" t="n">
        <v>857.55</v>
      </c>
      <c r="E4310" s="8" t="n">
        <v>25493.70999999998</v>
      </c>
      <c r="F4310" s="213" t="inlineStr">
        <is>
          <t>COMBUSTIVEL EQUIPAMENTOS</t>
        </is>
      </c>
      <c r="G4310" s="172">
        <f>YEAR(A4310)</f>
        <v/>
      </c>
      <c r="H4310" s="214">
        <f>MONTH(A4310)</f>
        <v/>
      </c>
      <c r="I4310" s="179">
        <f>INDEX(mês[],Consolidado!H4310,2)</f>
        <v/>
      </c>
      <c r="J4310" s="179" t="inlineStr">
        <is>
          <t>ITAU</t>
        </is>
      </c>
      <c r="K4310" s="179" t="inlineStr">
        <is>
          <t>A IDEAL</t>
        </is>
      </c>
    </row>
    <row r="4311" hidden="1" s="180">
      <c r="A4311" s="17" t="n">
        <v>45812</v>
      </c>
      <c r="B4311" s="179" t="inlineStr">
        <is>
          <t>TRANSPORTE COLABORADORES REF. MÊS 04/2025   -TRANSPORTE FUNCIONARIOS  (100,00%);</t>
        </is>
      </c>
      <c r="C4311" s="8" t="n"/>
      <c r="D4311" s="8" t="n">
        <v>234.3</v>
      </c>
      <c r="E4311" s="8" t="n">
        <v>25259.40999999998</v>
      </c>
      <c r="F4311" s="213" t="inlineStr">
        <is>
          <t xml:space="preserve">TRANSPORTE DE COLABORADORES </t>
        </is>
      </c>
      <c r="G4311" s="172">
        <f>YEAR(A4311)</f>
        <v/>
      </c>
      <c r="H4311" s="214">
        <f>MONTH(A4311)</f>
        <v/>
      </c>
      <c r="I4311" s="179">
        <f>INDEX(mês[],Consolidado!H4311,2)</f>
        <v/>
      </c>
      <c r="J4311" s="179" t="inlineStr">
        <is>
          <t>ITAU</t>
        </is>
      </c>
      <c r="K4311" s="179" t="inlineStr">
        <is>
          <t>A IDEAL</t>
        </is>
      </c>
    </row>
    <row r="4312" hidden="1" s="180">
      <c r="A4312" s="17" t="n">
        <v>45812</v>
      </c>
      <c r="B4312" s="179" t="inlineStr">
        <is>
          <t>HM TREINAMENTOS EM SEGURANÇA - PIX 28.786.029/0001-60   -CURSOS / TREINAMENTOS  (100,00%);</t>
        </is>
      </c>
      <c r="C4312" s="8" t="n"/>
      <c r="D4312" s="8" t="n">
        <v>2720</v>
      </c>
      <c r="E4312" s="8" t="n">
        <v>22539.40999999998</v>
      </c>
      <c r="F4312" s="213" t="inlineStr">
        <is>
          <t xml:space="preserve">CURSOS / TREINAMENTOS </t>
        </is>
      </c>
      <c r="G4312" s="172">
        <f>YEAR(A4312)</f>
        <v/>
      </c>
      <c r="H4312" s="214">
        <f>MONTH(A4312)</f>
        <v/>
      </c>
      <c r="I4312" s="179">
        <f>INDEX(mês[],Consolidado!H4312,2)</f>
        <v/>
      </c>
      <c r="J4312" s="179" t="inlineStr">
        <is>
          <t>ITAU</t>
        </is>
      </c>
      <c r="K4312" s="179" t="inlineStr">
        <is>
          <t>A IDEAL</t>
        </is>
      </c>
    </row>
    <row r="4313" hidden="1" s="180">
      <c r="A4313" s="17" t="n">
        <v>45812</v>
      </c>
      <c r="B4313" s="179" t="inlineStr">
        <is>
          <t>LOCAÇÃO VEÍCULO HB20 REF. 18/04 A 18/05/25   -LOCAÇAO VEICULOS  (100,00%);</t>
        </is>
      </c>
      <c r="C4313" s="8" t="n"/>
      <c r="D4313" s="8" t="n">
        <v>2835.41</v>
      </c>
      <c r="E4313" s="8" t="n">
        <v>19703.99999999997</v>
      </c>
      <c r="F4313" s="213" t="inlineStr">
        <is>
          <t xml:space="preserve">LOCAÇAO VEICULOS </t>
        </is>
      </c>
      <c r="G4313" s="172">
        <f>YEAR(A4313)</f>
        <v/>
      </c>
      <c r="H4313" s="214">
        <f>MONTH(A4313)</f>
        <v/>
      </c>
      <c r="I4313" s="179">
        <f>INDEX(mês[],Consolidado!H4313,2)</f>
        <v/>
      </c>
      <c r="J4313" s="179" t="inlineStr">
        <is>
          <t>ITAU</t>
        </is>
      </c>
      <c r="K4313" s="179" t="inlineStr">
        <is>
          <t>A IDEAL</t>
        </is>
      </c>
    </row>
    <row r="4314" hidden="1" s="180">
      <c r="A4314" s="17" t="n">
        <v>45812</v>
      </c>
      <c r="B4314" s="179" t="inlineStr">
        <is>
          <t>NR20 INTERMEDIARIO / NR33 E NR35   -CURSOS / TREINAMENTOS  (100,00%);</t>
        </is>
      </c>
      <c r="C4314" s="8" t="n"/>
      <c r="D4314" s="8" t="n">
        <v>659.4</v>
      </c>
      <c r="E4314" s="8" t="n">
        <v>19044.59999999997</v>
      </c>
      <c r="F4314" s="213" t="inlineStr">
        <is>
          <t xml:space="preserve">CURSOS / TREINAMENTOS </t>
        </is>
      </c>
      <c r="G4314" s="172">
        <f>YEAR(A4314)</f>
        <v/>
      </c>
      <c r="H4314" s="214">
        <f>MONTH(A4314)</f>
        <v/>
      </c>
      <c r="I4314" s="179">
        <f>INDEX(mês[],Consolidado!H4314,2)</f>
        <v/>
      </c>
      <c r="J4314" s="179" t="inlineStr">
        <is>
          <t>ITAU</t>
        </is>
      </c>
      <c r="K4314" s="179" t="inlineStr">
        <is>
          <t>A IDEAL</t>
        </is>
      </c>
    </row>
    <row r="4315" hidden="1" s="180">
      <c r="A4315" s="17" t="n">
        <v>45812</v>
      </c>
      <c r="B4315" s="179" t="inlineStr">
        <is>
          <t>MAT. CONSUMO EM OBRA   -MATERIAIS DE CONSUMO EM OBRAS  (100,00%);</t>
        </is>
      </c>
      <c r="C4315" s="8" t="n"/>
      <c r="D4315" s="8" t="n">
        <v>2470</v>
      </c>
      <c r="E4315" s="8" t="n">
        <v>16574.59999999997</v>
      </c>
      <c r="F4315" s="213" t="inlineStr">
        <is>
          <t xml:space="preserve">MATERIAIS DE CONSUMO EM OBRAS </t>
        </is>
      </c>
      <c r="G4315" s="172">
        <f>YEAR(A4315)</f>
        <v/>
      </c>
      <c r="H4315" s="214">
        <f>MONTH(A4315)</f>
        <v/>
      </c>
      <c r="I4315" s="179">
        <f>INDEX(mês[],Consolidado!H4315,2)</f>
        <v/>
      </c>
      <c r="J4315" s="179" t="inlineStr">
        <is>
          <t>ITAU</t>
        </is>
      </c>
      <c r="K4315" s="179" t="inlineStr">
        <is>
          <t>A IDEAL</t>
        </is>
      </c>
    </row>
    <row r="4316" hidden="1" s="180">
      <c r="A4316" s="17" t="n">
        <v>45812</v>
      </c>
      <c r="B4316" s="179" t="inlineStr">
        <is>
          <t>EPIS   -EPIS (100,00%);</t>
        </is>
      </c>
      <c r="C4316" s="8" t="n"/>
      <c r="D4316" s="8" t="n">
        <v>405.42</v>
      </c>
      <c r="E4316" s="8" t="n">
        <v>16169.17999999997</v>
      </c>
      <c r="F4316" s="213" t="inlineStr">
        <is>
          <t>EPIS</t>
        </is>
      </c>
      <c r="G4316" s="172">
        <f>YEAR(A4316)</f>
        <v/>
      </c>
      <c r="H4316" s="214">
        <f>MONTH(A4316)</f>
        <v/>
      </c>
      <c r="I4316" s="179">
        <f>INDEX(mês[],Consolidado!H4316,2)</f>
        <v/>
      </c>
      <c r="J4316" s="179" t="inlineStr">
        <is>
          <t>ITAU</t>
        </is>
      </c>
      <c r="K4316" s="179" t="inlineStr">
        <is>
          <t>A IDEAL</t>
        </is>
      </c>
    </row>
    <row r="4317" hidden="1" s="180">
      <c r="A4317" s="17" t="n">
        <v>45812</v>
      </c>
      <c r="B4317" s="179" t="inlineStr">
        <is>
          <t>EPIS   -EPIS (100,00%);</t>
        </is>
      </c>
      <c r="C4317" s="8" t="n"/>
      <c r="D4317" s="8" t="n">
        <v>1153.09</v>
      </c>
      <c r="E4317" s="8" t="n">
        <v>15016.08999999997</v>
      </c>
      <c r="F4317" s="213" t="inlineStr">
        <is>
          <t>EPIS</t>
        </is>
      </c>
      <c r="G4317" s="172">
        <f>YEAR(A4317)</f>
        <v/>
      </c>
      <c r="H4317" s="214">
        <f>MONTH(A4317)</f>
        <v/>
      </c>
      <c r="I4317" s="179">
        <f>INDEX(mês[],Consolidado!H4317,2)</f>
        <v/>
      </c>
      <c r="J4317" s="179" t="inlineStr">
        <is>
          <t>ITAU</t>
        </is>
      </c>
      <c r="K4317" s="179" t="inlineStr">
        <is>
          <t>A IDEAL</t>
        </is>
      </c>
    </row>
    <row r="4318" hidden="1" s="180">
      <c r="A4318" s="17" t="n">
        <v>45812</v>
      </c>
      <c r="B4318" s="179" t="inlineStr">
        <is>
          <t>EPIS   -EPIS (100,00%);</t>
        </is>
      </c>
      <c r="C4318" s="8" t="n"/>
      <c r="D4318" s="8" t="n">
        <v>531.48</v>
      </c>
      <c r="E4318" s="8" t="n">
        <v>14484.60999999997</v>
      </c>
      <c r="F4318" s="213" t="inlineStr">
        <is>
          <t>EPIS</t>
        </is>
      </c>
      <c r="G4318" s="172">
        <f>YEAR(A4318)</f>
        <v/>
      </c>
      <c r="H4318" s="214">
        <f>MONTH(A4318)</f>
        <v/>
      </c>
      <c r="I4318" s="179">
        <f>INDEX(mês[],Consolidado!H4318,2)</f>
        <v/>
      </c>
      <c r="J4318" s="179" t="inlineStr">
        <is>
          <t>ITAU</t>
        </is>
      </c>
      <c r="K4318" s="179" t="inlineStr">
        <is>
          <t>A IDEAL</t>
        </is>
      </c>
    </row>
    <row r="4319" hidden="1" s="180">
      <c r="A4319" s="17" t="n">
        <v>45812</v>
      </c>
      <c r="B4319" s="179" t="inlineStr">
        <is>
          <t>EPIS   -EPIS (100,00%);</t>
        </is>
      </c>
      <c r="C4319" s="8" t="n"/>
      <c r="D4319" s="8" t="n">
        <v>465.96</v>
      </c>
      <c r="E4319" s="8" t="n">
        <v>14018.64999999997</v>
      </c>
      <c r="F4319" s="213" t="inlineStr">
        <is>
          <t>EPIS</t>
        </is>
      </c>
      <c r="G4319" s="172">
        <f>YEAR(A4319)</f>
        <v/>
      </c>
      <c r="H4319" s="214">
        <f>MONTH(A4319)</f>
        <v/>
      </c>
      <c r="I4319" s="179">
        <f>INDEX(mês[],Consolidado!H4319,2)</f>
        <v/>
      </c>
      <c r="J4319" s="179" t="inlineStr">
        <is>
          <t>ITAU</t>
        </is>
      </c>
      <c r="K4319" s="179" t="inlineStr">
        <is>
          <t>A IDEAL</t>
        </is>
      </c>
    </row>
    <row r="4320" hidden="1" s="180">
      <c r="A4320" s="17" t="n">
        <v>45812</v>
      </c>
      <c r="B4320" s="179" t="inlineStr">
        <is>
          <t>EPIS   -EPIS (100,00%);</t>
        </is>
      </c>
      <c r="C4320" s="8" t="n"/>
      <c r="D4320" s="8" t="n">
        <v>1309.25</v>
      </c>
      <c r="E4320" s="8" t="n">
        <v>12709.39999999997</v>
      </c>
      <c r="F4320" s="213" t="inlineStr">
        <is>
          <t>EPIS</t>
        </is>
      </c>
      <c r="G4320" s="172">
        <f>YEAR(A4320)</f>
        <v/>
      </c>
      <c r="H4320" s="214">
        <f>MONTH(A4320)</f>
        <v/>
      </c>
      <c r="I4320" s="179">
        <f>INDEX(mês[],Consolidado!H4320,2)</f>
        <v/>
      </c>
      <c r="J4320" s="179" t="inlineStr">
        <is>
          <t>ITAU</t>
        </is>
      </c>
      <c r="K4320" s="179" t="inlineStr">
        <is>
          <t>A IDEAL</t>
        </is>
      </c>
    </row>
    <row r="4321" hidden="1" s="180">
      <c r="A4321" s="17" t="n">
        <v>45812</v>
      </c>
      <c r="B4321" s="179" t="inlineStr">
        <is>
          <t>EPIS   -EPIS (100,00%);</t>
        </is>
      </c>
      <c r="C4321" s="8" t="n"/>
      <c r="D4321" s="8" t="n">
        <v>3373.4</v>
      </c>
      <c r="E4321" s="8" t="n">
        <v>9335.999999999971</v>
      </c>
      <c r="F4321" s="213" t="inlineStr">
        <is>
          <t>EPIS</t>
        </is>
      </c>
      <c r="G4321" s="172">
        <f>YEAR(A4321)</f>
        <v/>
      </c>
      <c r="H4321" s="214">
        <f>MONTH(A4321)</f>
        <v/>
      </c>
      <c r="I4321" s="179">
        <f>INDEX(mês[],Consolidado!H4321,2)</f>
        <v/>
      </c>
      <c r="J4321" s="179" t="inlineStr">
        <is>
          <t>ITAU</t>
        </is>
      </c>
      <c r="K4321" s="179" t="inlineStr">
        <is>
          <t>A IDEAL</t>
        </is>
      </c>
    </row>
    <row r="4322" hidden="1" s="180">
      <c r="A4322" s="17" t="n">
        <v>45812</v>
      </c>
      <c r="B4322" s="179" t="inlineStr">
        <is>
          <t>EPIS   -EPIS (100,00%);</t>
        </is>
      </c>
      <c r="C4322" s="8" t="n"/>
      <c r="D4322" s="8" t="n">
        <v>260</v>
      </c>
      <c r="E4322" s="8" t="n">
        <v>9075.999999999971</v>
      </c>
      <c r="F4322" s="213" t="inlineStr">
        <is>
          <t>EPIS</t>
        </is>
      </c>
      <c r="G4322" s="172">
        <f>YEAR(A4322)</f>
        <v/>
      </c>
      <c r="H4322" s="214">
        <f>MONTH(A4322)</f>
        <v/>
      </c>
      <c r="I4322" s="179">
        <f>INDEX(mês[],Consolidado!H4322,2)</f>
        <v/>
      </c>
      <c r="J4322" s="179" t="inlineStr">
        <is>
          <t>ITAU</t>
        </is>
      </c>
      <c r="K4322" s="179" t="inlineStr">
        <is>
          <t>A IDEAL</t>
        </is>
      </c>
    </row>
    <row r="4323" hidden="1" s="180">
      <c r="A4323" s="17" t="n">
        <v>45812</v>
      </c>
      <c r="B4323" s="179" t="inlineStr">
        <is>
          <t>EPIS   -EPIS (100,00%);</t>
        </is>
      </c>
      <c r="C4323" s="8" t="n"/>
      <c r="D4323" s="8" t="n">
        <v>1663.7</v>
      </c>
      <c r="E4323" s="8" t="n">
        <v>7412.299999999971</v>
      </c>
      <c r="F4323" s="213" t="inlineStr">
        <is>
          <t>EPIS</t>
        </is>
      </c>
      <c r="G4323" s="172">
        <f>YEAR(A4323)</f>
        <v/>
      </c>
      <c r="H4323" s="214">
        <f>MONTH(A4323)</f>
        <v/>
      </c>
      <c r="I4323" s="179">
        <f>INDEX(mês[],Consolidado!H4323,2)</f>
        <v/>
      </c>
      <c r="J4323" s="179" t="inlineStr">
        <is>
          <t>ITAU</t>
        </is>
      </c>
      <c r="K4323" s="179" t="inlineStr">
        <is>
          <t>A IDEAL</t>
        </is>
      </c>
    </row>
    <row r="4324" hidden="1" s="180">
      <c r="A4324" s="17" t="n">
        <v>45812</v>
      </c>
      <c r="B4324" s="179" t="inlineStr">
        <is>
          <t>MAT. CONSUMO   -MATERIAIS DE CONSUMO EM OBRAS  (100,00%);</t>
        </is>
      </c>
      <c r="C4324" s="8" t="n"/>
      <c r="D4324" s="8" t="n">
        <v>225.07</v>
      </c>
      <c r="E4324" s="8" t="n">
        <v>7187.229999999971</v>
      </c>
      <c r="F4324" s="213" t="inlineStr">
        <is>
          <t xml:space="preserve">MATERIAIS DE CONSUMO EM OBRAS </t>
        </is>
      </c>
      <c r="G4324" s="172">
        <f>YEAR(A4324)</f>
        <v/>
      </c>
      <c r="H4324" s="214">
        <f>MONTH(A4324)</f>
        <v/>
      </c>
      <c r="I4324" s="179">
        <f>INDEX(mês[],Consolidado!H4324,2)</f>
        <v/>
      </c>
      <c r="J4324" s="179" t="inlineStr">
        <is>
          <t>ITAU</t>
        </is>
      </c>
      <c r="K4324" s="179" t="inlineStr">
        <is>
          <t>A IDEAL</t>
        </is>
      </c>
    </row>
    <row r="4325" hidden="1" s="180">
      <c r="A4325" s="17" t="n">
        <v>45812</v>
      </c>
      <c r="B4325" s="179" t="inlineStr">
        <is>
          <t>EPIS   -EPIS (100,00%);</t>
        </is>
      </c>
      <c r="C4325" s="8" t="n"/>
      <c r="D4325" s="8" t="n">
        <v>1719</v>
      </c>
      <c r="E4325" s="8" t="n">
        <v>5468.229999999971</v>
      </c>
      <c r="F4325" s="213" t="inlineStr">
        <is>
          <t>EPIS</t>
        </is>
      </c>
      <c r="G4325" s="172">
        <f>YEAR(A4325)</f>
        <v/>
      </c>
      <c r="H4325" s="214">
        <f>MONTH(A4325)</f>
        <v/>
      </c>
      <c r="I4325" s="179">
        <f>INDEX(mês[],Consolidado!H4325,2)</f>
        <v/>
      </c>
      <c r="J4325" s="179" t="inlineStr">
        <is>
          <t>ITAU</t>
        </is>
      </c>
      <c r="K4325" s="179" t="inlineStr">
        <is>
          <t>A IDEAL</t>
        </is>
      </c>
    </row>
    <row r="4326" hidden="1" s="180">
      <c r="A4326" s="17" t="n">
        <v>45812</v>
      </c>
      <c r="B4326" s="179" t="inlineStr">
        <is>
          <t>MATERIAIS DE LIMPEZA   -MATERIAIS DE LIMPEZA / HIGIENE  (100,00%);</t>
        </is>
      </c>
      <c r="C4326" s="8" t="n"/>
      <c r="D4326" s="8" t="n">
        <v>267.4</v>
      </c>
      <c r="E4326" s="8" t="n">
        <v>5200.829999999972</v>
      </c>
      <c r="F4326" s="213" t="inlineStr">
        <is>
          <t xml:space="preserve">MATERIAIS DE LIMPEZA / HIGIENE </t>
        </is>
      </c>
      <c r="G4326" s="172">
        <f>YEAR(A4326)</f>
        <v/>
      </c>
      <c r="H4326" s="214">
        <f>MONTH(A4326)</f>
        <v/>
      </c>
      <c r="I4326" s="179">
        <f>INDEX(mês[],Consolidado!H4326,2)</f>
        <v/>
      </c>
      <c r="J4326" s="179" t="inlineStr">
        <is>
          <t>ITAU</t>
        </is>
      </c>
      <c r="K4326" s="179" t="inlineStr">
        <is>
          <t>A IDEAL</t>
        </is>
      </c>
    </row>
    <row r="4327" hidden="1" s="180">
      <c r="A4327" s="17" t="n">
        <v>45812</v>
      </c>
      <c r="B4327" s="179" t="inlineStr">
        <is>
          <t>FERRAMENTAS MANUAIS   -MATERIAIS / FERRAMENTAS  MANUAIS  (100,00%);</t>
        </is>
      </c>
      <c r="C4327" s="8" t="n"/>
      <c r="D4327" s="8" t="n">
        <v>507.55</v>
      </c>
      <c r="E4327" s="8" t="n">
        <v>4693.279999999972</v>
      </c>
      <c r="F4327" s="213" t="inlineStr">
        <is>
          <t xml:space="preserve">MATERIAIS / FERRAMENTAS  MANUAIS </t>
        </is>
      </c>
      <c r="G4327" s="172">
        <f>YEAR(A4327)</f>
        <v/>
      </c>
      <c r="H4327" s="214">
        <f>MONTH(A4327)</f>
        <v/>
      </c>
      <c r="I4327" s="179">
        <f>INDEX(mês[],Consolidado!H4327,2)</f>
        <v/>
      </c>
      <c r="J4327" s="179" t="inlineStr">
        <is>
          <t>ITAU</t>
        </is>
      </c>
      <c r="K4327" s="179" t="inlineStr">
        <is>
          <t>A IDEAL</t>
        </is>
      </c>
    </row>
    <row r="4328" hidden="1" s="180">
      <c r="A4328" s="17" t="n">
        <v>45812</v>
      </c>
      <c r="B4328" s="179" t="inlineStr">
        <is>
          <t>FERRAMENTAS MANUAIS   -MATERIAIS / FERRAMENTAS  MANUAIS  (100,00%);</t>
        </is>
      </c>
      <c r="C4328" s="8" t="n"/>
      <c r="D4328" s="8" t="n">
        <v>370</v>
      </c>
      <c r="E4328" s="8" t="n">
        <v>4323.279999999972</v>
      </c>
      <c r="F4328" s="213" t="inlineStr">
        <is>
          <t xml:space="preserve">MATERIAIS / FERRAMENTAS  MANUAIS </t>
        </is>
      </c>
      <c r="G4328" s="172">
        <f>YEAR(A4328)</f>
        <v/>
      </c>
      <c r="H4328" s="214">
        <f>MONTH(A4328)</f>
        <v/>
      </c>
      <c r="I4328" s="179">
        <f>INDEX(mês[],Consolidado!H4328,2)</f>
        <v/>
      </c>
      <c r="J4328" s="179" t="inlineStr">
        <is>
          <t>ITAU</t>
        </is>
      </c>
      <c r="K4328" s="179" t="inlineStr">
        <is>
          <t>A IDEAL</t>
        </is>
      </c>
    </row>
    <row r="4329" hidden="1" s="180">
      <c r="A4329" s="17" t="n">
        <v>45812</v>
      </c>
      <c r="B4329" s="179" t="inlineStr">
        <is>
          <t>MAQ. E EQUIP. - EXAUSTOR   -MAQUINAS / EQUIPAMENTOS  (100,00%);</t>
        </is>
      </c>
      <c r="C4329" s="8" t="n"/>
      <c r="D4329" s="8" t="n">
        <v>656</v>
      </c>
      <c r="E4329" s="8" t="n">
        <v>3667.279999999972</v>
      </c>
      <c r="F4329" s="213" t="inlineStr">
        <is>
          <t xml:space="preserve">MAQUINAS / EQUIPAMENTOS </t>
        </is>
      </c>
      <c r="G4329" s="172">
        <f>YEAR(A4329)</f>
        <v/>
      </c>
      <c r="H4329" s="214">
        <f>MONTH(A4329)</f>
        <v/>
      </c>
      <c r="I4329" s="179">
        <f>INDEX(mês[],Consolidado!H4329,2)</f>
        <v/>
      </c>
      <c r="J4329" s="179" t="inlineStr">
        <is>
          <t>ITAU</t>
        </is>
      </c>
      <c r="K4329" s="179" t="inlineStr">
        <is>
          <t>A IDEAL</t>
        </is>
      </c>
    </row>
    <row r="4330" hidden="1" s="180">
      <c r="A4330" s="17" t="n">
        <v>45812</v>
      </c>
      <c r="B4330" s="179" t="inlineStr">
        <is>
          <t>MAQUINAS E EQUIPAMENTOS: PISTOLA DE PINTURA E PISTOLA C/ CANECA   -MAQUINAS / EQUIPAMENTOS  (100,00%);</t>
        </is>
      </c>
      <c r="C4330" s="8" t="n"/>
      <c r="D4330" s="8" t="n">
        <v>490</v>
      </c>
      <c r="E4330" s="8" t="n">
        <v>3177.279999999972</v>
      </c>
      <c r="F4330" s="213" t="inlineStr">
        <is>
          <t xml:space="preserve">MAQUINAS / EQUIPAMENTOS </t>
        </is>
      </c>
      <c r="G4330" s="172">
        <f>YEAR(A4330)</f>
        <v/>
      </c>
      <c r="H4330" s="214">
        <f>MONTH(A4330)</f>
        <v/>
      </c>
      <c r="I4330" s="179">
        <f>INDEX(mês[],Consolidado!H4330,2)</f>
        <v/>
      </c>
      <c r="J4330" s="179" t="inlineStr">
        <is>
          <t>ITAU</t>
        </is>
      </c>
      <c r="K4330" s="179" t="inlineStr">
        <is>
          <t>A IDEAL</t>
        </is>
      </c>
    </row>
    <row r="4331" hidden="1" s="180">
      <c r="A4331" s="17" t="n">
        <v>45812</v>
      </c>
      <c r="B4331" s="179" t="inlineStr">
        <is>
          <t>MAQUINAS E EQUIPAMENTOS: PISTOLA DE PINTURA   -MAQUINAS / EQUIPAMENTOS  (100,00%);</t>
        </is>
      </c>
      <c r="C4331" s="8" t="n"/>
      <c r="D4331" s="8" t="n">
        <v>490</v>
      </c>
      <c r="E4331" s="8" t="n">
        <v>2687.279999999972</v>
      </c>
      <c r="F4331" s="213" t="inlineStr">
        <is>
          <t xml:space="preserve">MAQUINAS / EQUIPAMENTOS </t>
        </is>
      </c>
      <c r="G4331" s="172">
        <f>YEAR(A4331)</f>
        <v/>
      </c>
      <c r="H4331" s="214">
        <f>MONTH(A4331)</f>
        <v/>
      </c>
      <c r="I4331" s="179">
        <f>INDEX(mês[],Consolidado!H4331,2)</f>
        <v/>
      </c>
      <c r="J4331" s="179" t="inlineStr">
        <is>
          <t>ITAU</t>
        </is>
      </c>
      <c r="K4331" s="179" t="inlineStr">
        <is>
          <t>A IDEAL</t>
        </is>
      </c>
    </row>
    <row r="4332" hidden="1" s="180">
      <c r="A4332" s="17" t="n">
        <v>45812</v>
      </c>
      <c r="B4332" s="179" t="inlineStr">
        <is>
          <t>MAQUINAS E EQUIPAMENTOS: TANQUE DE PRESSAO E PISTOLA DE PINTURA   -MAQUINAS / EQUIPAMENTOS  (100,00%);</t>
        </is>
      </c>
      <c r="C4332" s="8" t="n"/>
      <c r="D4332" s="8" t="n">
        <v>1093.34</v>
      </c>
      <c r="E4332" s="8" t="n">
        <v>1593.939999999972</v>
      </c>
      <c r="F4332" s="213" t="inlineStr">
        <is>
          <t xml:space="preserve">MAQUINAS / EQUIPAMENTOS </t>
        </is>
      </c>
      <c r="G4332" s="172">
        <f>YEAR(A4332)</f>
        <v/>
      </c>
      <c r="H4332" s="214">
        <f>MONTH(A4332)</f>
        <v/>
      </c>
      <c r="I4332" s="179">
        <f>INDEX(mês[],Consolidado!H4332,2)</f>
        <v/>
      </c>
      <c r="J4332" s="179" t="inlineStr">
        <is>
          <t>ITAU</t>
        </is>
      </c>
      <c r="K4332" s="179" t="inlineStr">
        <is>
          <t>A IDEAL</t>
        </is>
      </c>
    </row>
    <row r="4333" hidden="1" s="180">
      <c r="A4333" s="17" t="n">
        <v>45812</v>
      </c>
      <c r="B4333" s="179" t="inlineStr">
        <is>
          <t>LOCAÇÃO CONTAINER REF. 02/05 A 02/06   -LOCAÇÃO CONTAINER  (100,00%);</t>
        </is>
      </c>
      <c r="C4333" s="8" t="n"/>
      <c r="D4333" s="8" t="n">
        <v>503.3</v>
      </c>
      <c r="E4333" s="8" t="n">
        <v>1090.639999999972</v>
      </c>
      <c r="F4333" s="213" t="inlineStr">
        <is>
          <t xml:space="preserve">LOCAÇÃO CONTAINER </t>
        </is>
      </c>
      <c r="G4333" s="172">
        <f>YEAR(A4333)</f>
        <v/>
      </c>
      <c r="H4333" s="214">
        <f>MONTH(A4333)</f>
        <v/>
      </c>
      <c r="I4333" s="179">
        <f>INDEX(mês[],Consolidado!H4333,2)</f>
        <v/>
      </c>
      <c r="J4333" s="179" t="inlineStr">
        <is>
          <t>ITAU</t>
        </is>
      </c>
      <c r="K4333" s="179" t="inlineStr">
        <is>
          <t>A IDEAL</t>
        </is>
      </c>
    </row>
    <row r="4334" hidden="1" s="180">
      <c r="A4334" s="17" t="n">
        <v>45812</v>
      </c>
      <c r="B4334" s="179" t="inlineStr">
        <is>
          <t>LOCAÇÃO VEÍCULO HB20 REF. 19/03 A 18/04/25   -LOCAÇAO VEICULOS  (100,00%);</t>
        </is>
      </c>
      <c r="C4334" s="8" t="n"/>
      <c r="D4334" s="8" t="n">
        <v>2976.55</v>
      </c>
      <c r="E4334" s="8" t="n">
        <v>-1885.910000000029</v>
      </c>
      <c r="F4334" s="213" t="inlineStr">
        <is>
          <t xml:space="preserve">LOCAÇAO VEICULOS </t>
        </is>
      </c>
      <c r="G4334" s="172">
        <f>YEAR(A4334)</f>
        <v/>
      </c>
      <c r="H4334" s="214">
        <f>MONTH(A4334)</f>
        <v/>
      </c>
      <c r="I4334" s="179">
        <f>INDEX(mês[],Consolidado!H4334,2)</f>
        <v/>
      </c>
      <c r="J4334" s="179" t="inlineStr">
        <is>
          <t>ITAU</t>
        </is>
      </c>
      <c r="K4334" s="179" t="inlineStr">
        <is>
          <t>A IDEAL</t>
        </is>
      </c>
    </row>
    <row r="4335" hidden="1" s="180">
      <c r="A4335" s="17" t="n">
        <v>45812</v>
      </c>
      <c r="B4335" s="179" t="inlineStr">
        <is>
          <t>MANGUEIRA E CONEXÕES   -MANGUEIRAS / CONEXÕES (100,00%);</t>
        </is>
      </c>
      <c r="C4335" s="8" t="n"/>
      <c r="D4335" s="8" t="n">
        <v>688.33</v>
      </c>
      <c r="E4335" s="8" t="n">
        <v>-2574.240000000028</v>
      </c>
      <c r="F4335" s="213" t="inlineStr">
        <is>
          <t>MANGUEIRAS / CONEXÕES</t>
        </is>
      </c>
      <c r="G4335" s="172">
        <f>YEAR(A4335)</f>
        <v/>
      </c>
      <c r="H4335" s="214">
        <f>MONTH(A4335)</f>
        <v/>
      </c>
      <c r="I4335" s="179">
        <f>INDEX(mês[],Consolidado!H4335,2)</f>
        <v/>
      </c>
      <c r="J4335" s="179" t="inlineStr">
        <is>
          <t>ITAU</t>
        </is>
      </c>
      <c r="K4335" s="179" t="inlineStr">
        <is>
          <t>A IDEAL</t>
        </is>
      </c>
    </row>
    <row r="4336" hidden="1" s="180">
      <c r="A4336" s="17" t="n">
        <v>45812</v>
      </c>
      <c r="B4336" s="179" t="inlineStr">
        <is>
          <t>EPIS   -EPIS (100,00%);</t>
        </is>
      </c>
      <c r="C4336" s="8" t="n"/>
      <c r="D4336" s="8" t="n">
        <v>701.5</v>
      </c>
      <c r="E4336" s="8" t="n">
        <v>-3275.740000000028</v>
      </c>
      <c r="F4336" s="213" t="inlineStr">
        <is>
          <t>EPIS</t>
        </is>
      </c>
      <c r="G4336" s="172">
        <f>YEAR(A4336)</f>
        <v/>
      </c>
      <c r="H4336" s="214">
        <f>MONTH(A4336)</f>
        <v/>
      </c>
      <c r="I4336" s="179">
        <f>INDEX(mês[],Consolidado!H4336,2)</f>
        <v/>
      </c>
      <c r="J4336" s="179" t="inlineStr">
        <is>
          <t>ITAU</t>
        </is>
      </c>
      <c r="K4336" s="179" t="inlineStr">
        <is>
          <t>A IDEAL</t>
        </is>
      </c>
    </row>
    <row r="4337" hidden="1" s="180">
      <c r="A4337" s="17" t="n">
        <v>45812</v>
      </c>
      <c r="B4337" s="179" t="inlineStr">
        <is>
          <t>MATERIAL DE CONSUMO   -MATERIAIS DE CONSUMO EM OBRAS  (100,00%);</t>
        </is>
      </c>
      <c r="C4337" s="8" t="n"/>
      <c r="D4337" s="8" t="n">
        <v>537.6900000000001</v>
      </c>
      <c r="E4337" s="8" t="n">
        <v>-3813.430000000028</v>
      </c>
      <c r="F4337" s="213" t="inlineStr">
        <is>
          <t xml:space="preserve">MATERIAIS DE CONSUMO EM OBRAS </t>
        </is>
      </c>
      <c r="G4337" s="172">
        <f>YEAR(A4337)</f>
        <v/>
      </c>
      <c r="H4337" s="214">
        <f>MONTH(A4337)</f>
        <v/>
      </c>
      <c r="I4337" s="179">
        <f>INDEX(mês[],Consolidado!H4337,2)</f>
        <v/>
      </c>
      <c r="J4337" s="179" t="inlineStr">
        <is>
          <t>ITAU</t>
        </is>
      </c>
      <c r="K4337" s="179" t="inlineStr">
        <is>
          <t>A IDEAL</t>
        </is>
      </c>
    </row>
    <row r="4338" hidden="1" s="180">
      <c r="A4338" s="17" t="n">
        <v>45812</v>
      </c>
      <c r="B4338" s="179" t="inlineStr">
        <is>
          <t>ABRASIVO MINERAL   -ABRASIVOS (100,00%);</t>
        </is>
      </c>
      <c r="C4338" s="8" t="n"/>
      <c r="D4338" s="8" t="n">
        <v>6500</v>
      </c>
      <c r="E4338" s="8" t="n">
        <v>-10313.43000000003</v>
      </c>
      <c r="F4338" s="213" t="inlineStr">
        <is>
          <t>ABRASIVOS</t>
        </is>
      </c>
      <c r="G4338" s="172">
        <f>YEAR(A4338)</f>
        <v/>
      </c>
      <c r="H4338" s="214">
        <f>MONTH(A4338)</f>
        <v/>
      </c>
      <c r="I4338" s="179">
        <f>INDEX(mês[],Consolidado!H4338,2)</f>
        <v/>
      </c>
      <c r="J4338" s="179" t="inlineStr">
        <is>
          <t>ITAU</t>
        </is>
      </c>
      <c r="K4338" s="179" t="inlineStr">
        <is>
          <t>A IDEAL</t>
        </is>
      </c>
    </row>
    <row r="4339" hidden="1" s="180">
      <c r="A4339" s="17" t="n">
        <v>45812</v>
      </c>
      <c r="B4339" s="179" t="inlineStr">
        <is>
          <t>PNEUS P/ ÔNIBUS SCANER   -MANUTENÇÃO/PEÇAS  VEICULOS (100,00%);</t>
        </is>
      </c>
      <c r="C4339" s="8" t="n"/>
      <c r="D4339" s="8" t="n">
        <v>1125</v>
      </c>
      <c r="E4339" s="8" t="n">
        <v>-11438.43000000003</v>
      </c>
      <c r="F4339" s="213" t="inlineStr">
        <is>
          <t>MANUTENÇÃO/PEÇAS  VEICULOS</t>
        </is>
      </c>
      <c r="G4339" s="172">
        <f>YEAR(A4339)</f>
        <v/>
      </c>
      <c r="H4339" s="214">
        <f>MONTH(A4339)</f>
        <v/>
      </c>
      <c r="I4339" s="179">
        <f>INDEX(mês[],Consolidado!H4339,2)</f>
        <v/>
      </c>
      <c r="J4339" s="179" t="inlineStr">
        <is>
          <t>ITAU</t>
        </is>
      </c>
      <c r="K4339" s="179" t="inlineStr">
        <is>
          <t>A IDEAL</t>
        </is>
      </c>
    </row>
    <row r="4340" hidden="1" s="180">
      <c r="A4340" s="17" t="n">
        <v>45812</v>
      </c>
      <c r="B4340" s="179" t="inlineStr">
        <is>
          <t>LOCAÇÃO DE CONTAINER   -LOCAÇÃO CONTAINER  (100,00%);</t>
        </is>
      </c>
      <c r="C4340" s="8" t="n"/>
      <c r="D4340" s="8" t="n">
        <v>2750</v>
      </c>
      <c r="E4340" s="8" t="n">
        <v>-14188.43000000003</v>
      </c>
      <c r="F4340" s="213" t="inlineStr">
        <is>
          <t xml:space="preserve">LOCAÇÃO CONTAINER </t>
        </is>
      </c>
      <c r="G4340" s="172">
        <f>YEAR(A4340)</f>
        <v/>
      </c>
      <c r="H4340" s="214">
        <f>MONTH(A4340)</f>
        <v/>
      </c>
      <c r="I4340" s="179">
        <f>INDEX(mês[],Consolidado!H4340,2)</f>
        <v/>
      </c>
      <c r="J4340" s="179" t="inlineStr">
        <is>
          <t>ITAU</t>
        </is>
      </c>
      <c r="K4340" s="179" t="inlineStr">
        <is>
          <t>A IDEAL</t>
        </is>
      </c>
    </row>
    <row r="4341" hidden="1" s="180">
      <c r="A4341" s="17" t="n">
        <v>45813</v>
      </c>
      <c r="B4341" s="179" t="inlineStr">
        <is>
          <t>TRANSFERÊNCIA ENTRE BANCOS SAFRA X ITAÚ   -Transferência entre Bancos (100,00%);</t>
        </is>
      </c>
      <c r="C4341" s="8" t="n">
        <v>20000</v>
      </c>
      <c r="E4341" s="8" t="n">
        <v>5811.569999999971</v>
      </c>
      <c r="F4341" s="213" t="inlineStr">
        <is>
          <t>Transferência Recebida</t>
        </is>
      </c>
      <c r="G4341" s="172">
        <f>YEAR(A4341)</f>
        <v/>
      </c>
      <c r="H4341" s="214">
        <f>MONTH(A4341)</f>
        <v/>
      </c>
      <c r="I4341" s="179">
        <f>INDEX(mês[],Consolidado!H4341,2)</f>
        <v/>
      </c>
      <c r="J4341" s="179" t="inlineStr">
        <is>
          <t>ITAU</t>
        </is>
      </c>
      <c r="K4341" s="179" t="inlineStr">
        <is>
          <t>A IDEAL</t>
        </is>
      </c>
    </row>
    <row r="4342" hidden="1" s="180">
      <c r="A4342" s="17" t="n">
        <v>45813</v>
      </c>
      <c r="B4342" s="179" t="inlineStr">
        <is>
          <t>ALIMENTAÇÃO ADM   -ALIMENTAÇÃO ADM (100,00%);</t>
        </is>
      </c>
      <c r="C4342" s="8" t="n"/>
      <c r="D4342" s="8" t="n">
        <v>228</v>
      </c>
      <c r="E4342" s="8" t="n">
        <v>5583.569999999971</v>
      </c>
      <c r="F4342" s="213" t="inlineStr">
        <is>
          <t>ALIMENTAÇÃO ADM</t>
        </is>
      </c>
      <c r="G4342" s="172">
        <f>YEAR(A4342)</f>
        <v/>
      </c>
      <c r="H4342" s="214">
        <f>MONTH(A4342)</f>
        <v/>
      </c>
      <c r="I4342" s="179">
        <f>INDEX(mês[],Consolidado!H4342,2)</f>
        <v/>
      </c>
      <c r="J4342" s="179" t="inlineStr">
        <is>
          <t>ITAU</t>
        </is>
      </c>
      <c r="K4342" s="179" t="inlineStr">
        <is>
          <t>A IDEAL</t>
        </is>
      </c>
    </row>
    <row r="4343" hidden="1" s="180">
      <c r="A4343" s="17" t="n">
        <v>45813</v>
      </c>
      <c r="B4343" s="179" t="inlineStr">
        <is>
          <t>DIÁRIA HOTEL MARCOS  VINÍCIUS   -HOTEL FUNCIONARIOS (100,00%);</t>
        </is>
      </c>
      <c r="C4343" s="8" t="n"/>
      <c r="D4343" s="8" t="n">
        <v>95</v>
      </c>
      <c r="E4343" s="8" t="n">
        <v>5488.569999999971</v>
      </c>
      <c r="F4343" s="213" t="inlineStr">
        <is>
          <t xml:space="preserve">HOTEL COLABORADORES </t>
        </is>
      </c>
      <c r="G4343" s="172">
        <f>YEAR(A4343)</f>
        <v/>
      </c>
      <c r="H4343" s="214">
        <f>MONTH(A4343)</f>
        <v/>
      </c>
      <c r="I4343" s="179">
        <f>INDEX(mês[],Consolidado!H4343,2)</f>
        <v/>
      </c>
      <c r="J4343" s="179" t="inlineStr">
        <is>
          <t>ITAU</t>
        </is>
      </c>
      <c r="K4343" s="179" t="inlineStr">
        <is>
          <t>A IDEAL</t>
        </is>
      </c>
    </row>
    <row r="4344" hidden="1" s="180">
      <c r="A4344" s="17" t="n">
        <v>45813</v>
      </c>
      <c r="B4344" s="179" t="inlineStr">
        <is>
          <t>MANGUEIRAS E CONEXÕES   -MANGUEIRAS / CONEXÕES (100,00%);</t>
        </is>
      </c>
      <c r="C4344" s="8" t="n"/>
      <c r="D4344" s="8" t="n">
        <v>92.22</v>
      </c>
      <c r="E4344" s="8" t="n">
        <v>5396.34999999997</v>
      </c>
      <c r="F4344" s="213" t="inlineStr">
        <is>
          <t>MANGUEIRAS / CONEXÕES</t>
        </is>
      </c>
      <c r="G4344" s="172">
        <f>YEAR(A4344)</f>
        <v/>
      </c>
      <c r="H4344" s="214">
        <f>MONTH(A4344)</f>
        <v/>
      </c>
      <c r="I4344" s="179">
        <f>INDEX(mês[],Consolidado!H4344,2)</f>
        <v/>
      </c>
      <c r="J4344" s="179" t="inlineStr">
        <is>
          <t>ITAU</t>
        </is>
      </c>
      <c r="K4344" s="179" t="inlineStr">
        <is>
          <t>A IDEAL</t>
        </is>
      </c>
    </row>
    <row r="4345" hidden="1" s="180">
      <c r="A4345" s="17" t="n">
        <v>45813</v>
      </c>
      <c r="B4345" s="179" t="inlineStr">
        <is>
          <t>SERVICOS CONTABEIS   -CONTABILIDADE (100,00%);</t>
        </is>
      </c>
      <c r="C4345" s="8" t="n"/>
      <c r="D4345" s="8" t="n">
        <v>3910</v>
      </c>
      <c r="E4345" s="8" t="n">
        <v>1486.34999999997</v>
      </c>
      <c r="F4345" s="213" t="inlineStr">
        <is>
          <t>HONORÁRIOS CONTÁBEIS</t>
        </is>
      </c>
      <c r="G4345" s="172">
        <f>YEAR(A4345)</f>
        <v/>
      </c>
      <c r="H4345" s="214">
        <f>MONTH(A4345)</f>
        <v/>
      </c>
      <c r="I4345" s="179">
        <f>INDEX(mês[],Consolidado!H4345,2)</f>
        <v/>
      </c>
      <c r="J4345" s="179" t="inlineStr">
        <is>
          <t>ITAU</t>
        </is>
      </c>
      <c r="K4345" s="179" t="inlineStr">
        <is>
          <t>A IDEAL</t>
        </is>
      </c>
    </row>
    <row r="4346" hidden="1" s="180">
      <c r="A4346" s="17" t="n">
        <v>45813</v>
      </c>
      <c r="B4346" s="179" t="inlineStr">
        <is>
          <t>EXAME ASO - MARCOS VINÍCIUS   -EXAMES  (100,00%);</t>
        </is>
      </c>
      <c r="C4346" s="8" t="n"/>
      <c r="D4346" s="8" t="n">
        <v>30</v>
      </c>
      <c r="E4346" s="8" t="n">
        <v>1456.34999999997</v>
      </c>
      <c r="F4346" s="213" t="inlineStr">
        <is>
          <t>EXAMES MÉDICOS</t>
        </is>
      </c>
      <c r="G4346" s="172">
        <f>YEAR(A4346)</f>
        <v/>
      </c>
      <c r="H4346" s="214">
        <f>MONTH(A4346)</f>
        <v/>
      </c>
      <c r="I4346" s="179">
        <f>INDEX(mês[],Consolidado!H4346,2)</f>
        <v/>
      </c>
      <c r="J4346" s="179" t="inlineStr">
        <is>
          <t>ITAU</t>
        </is>
      </c>
      <c r="K4346" s="179" t="inlineStr">
        <is>
          <t>A IDEAL</t>
        </is>
      </c>
    </row>
    <row r="4347" hidden="1" s="180">
      <c r="A4347" s="17" t="n">
        <v>45813</v>
      </c>
      <c r="B4347" s="179" t="inlineStr">
        <is>
          <t>MAT. DE CONSUMO E EXAME - ASO   -EXAMES  (36,36%);
MATERIAIS DE CONSUMO EM OBRAS  (63,64%);</t>
        </is>
      </c>
      <c r="C4347" s="8" t="n"/>
      <c r="D4347" s="8" t="n">
        <v>29.99</v>
      </c>
      <c r="E4347" s="8" t="n">
        <v>1426.35999999997</v>
      </c>
      <c r="F4347" s="213" t="inlineStr">
        <is>
          <t>EXAMES MÉDICOS</t>
        </is>
      </c>
      <c r="G4347" s="172">
        <f>YEAR(A4347)</f>
        <v/>
      </c>
      <c r="H4347" s="214">
        <f>MONTH(A4347)</f>
        <v/>
      </c>
      <c r="I4347" s="179">
        <f>INDEX(mês[],Consolidado!H4347,2)</f>
        <v/>
      </c>
      <c r="J4347" s="179" t="inlineStr">
        <is>
          <t>ITAU</t>
        </is>
      </c>
      <c r="K4347" s="179" t="inlineStr">
        <is>
          <t>A IDEAL</t>
        </is>
      </c>
    </row>
    <row r="4348" hidden="1" s="180">
      <c r="A4348" s="17" t="n">
        <v>45813</v>
      </c>
      <c r="B4348" s="179" t="inlineStr">
        <is>
          <t>MAT. DE CONSUMO E EXAME - ASO   -EXAMES  (36,36%);
MATERIAIS DE CONSUMO EM OBRAS  (63,64%);</t>
        </is>
      </c>
      <c r="C4348" s="8" t="n"/>
      <c r="D4348" s="8" t="n">
        <v>52.51</v>
      </c>
      <c r="E4348" s="8" t="n">
        <v>1373.84999999997</v>
      </c>
      <c r="F4348" s="213" t="inlineStr">
        <is>
          <t xml:space="preserve">MATERIAIS DE CONSUMO EM OBRAS </t>
        </is>
      </c>
      <c r="G4348" s="172">
        <f>YEAR(A4348)</f>
        <v/>
      </c>
      <c r="H4348" s="214">
        <f>MONTH(A4348)</f>
        <v/>
      </c>
      <c r="I4348" s="179">
        <f>INDEX(mês[],Consolidado!H4348,2)</f>
        <v/>
      </c>
      <c r="J4348" s="179" t="inlineStr">
        <is>
          <t>ITAU</t>
        </is>
      </c>
      <c r="K4348" s="179" t="inlineStr">
        <is>
          <t>A IDEAL</t>
        </is>
      </c>
    </row>
    <row r="4349" hidden="1" s="180">
      <c r="A4349" s="17" t="n">
        <v>45813</v>
      </c>
      <c r="B4349" s="179" t="inlineStr">
        <is>
          <t>RODRIGO DANIEL DA CONCEIÇAO - PIX 017.143.291-60   -SERVIÇO ELETRICO  (100,00%);</t>
        </is>
      </c>
      <c r="C4349" s="8" t="n"/>
      <c r="D4349" s="8" t="n">
        <v>450</v>
      </c>
      <c r="E4349" s="8" t="n">
        <v>923.8499999999704</v>
      </c>
      <c r="F4349" s="213" t="inlineStr">
        <is>
          <t xml:space="preserve">SERVIÇO ELETRICO </t>
        </is>
      </c>
      <c r="G4349" s="172">
        <f>YEAR(A4349)</f>
        <v/>
      </c>
      <c r="H4349" s="214">
        <f>MONTH(A4349)</f>
        <v/>
      </c>
      <c r="I4349" s="179">
        <f>INDEX(mês[],Consolidado!H4349,2)</f>
        <v/>
      </c>
      <c r="J4349" s="179" t="inlineStr">
        <is>
          <t>ITAU</t>
        </is>
      </c>
      <c r="K4349" s="179" t="inlineStr">
        <is>
          <t>A IDEAL</t>
        </is>
      </c>
    </row>
    <row r="4350" hidden="1" s="180">
      <c r="A4350" s="17" t="n">
        <v>45813</v>
      </c>
      <c r="B4350" s="179" t="inlineStr">
        <is>
          <t>MANUTENÇÃO ÔNIBUS SERVIÇO MECANICO   -MANUTENÇÃO/PEÇAS  VEICULOS (100,00%);</t>
        </is>
      </c>
      <c r="C4350" s="8" t="n"/>
      <c r="D4350" s="8" t="n">
        <v>200</v>
      </c>
      <c r="E4350" s="8" t="n">
        <v>723.8499999999704</v>
      </c>
      <c r="F4350" s="213" t="inlineStr">
        <is>
          <t>MANUTENÇÃO/PEÇAS  VEICULOS</t>
        </is>
      </c>
      <c r="G4350" s="172">
        <f>YEAR(A4350)</f>
        <v/>
      </c>
      <c r="H4350" s="214">
        <f>MONTH(A4350)</f>
        <v/>
      </c>
      <c r="I4350" s="179">
        <f>INDEX(mês[],Consolidado!H4350,2)</f>
        <v/>
      </c>
      <c r="J4350" s="179" t="inlineStr">
        <is>
          <t>ITAU</t>
        </is>
      </c>
      <c r="K4350" s="179" t="inlineStr">
        <is>
          <t>A IDEAL</t>
        </is>
      </c>
    </row>
    <row r="4351" hidden="1" s="180">
      <c r="A4351" s="17" t="n">
        <v>45813</v>
      </c>
      <c r="B4351" s="179" t="inlineStr">
        <is>
          <t>FRANCISCO DE ASSIS DE CARVALHO SANTOS   -FERIAS  (100,00%);</t>
        </is>
      </c>
      <c r="C4351" s="8" t="n"/>
      <c r="D4351" s="8" t="n">
        <v>3022.23</v>
      </c>
      <c r="E4351" s="8" t="n">
        <v>-2298.38000000003</v>
      </c>
      <c r="F4351" s="213" t="inlineStr">
        <is>
          <t xml:space="preserve">FERIAS </t>
        </is>
      </c>
      <c r="G4351" s="172">
        <f>YEAR(A4351)</f>
        <v/>
      </c>
      <c r="H4351" s="214">
        <f>MONTH(A4351)</f>
        <v/>
      </c>
      <c r="I4351" s="179">
        <f>INDEX(mês[],Consolidado!H4351,2)</f>
        <v/>
      </c>
      <c r="J4351" s="179" t="inlineStr">
        <is>
          <t>ITAU</t>
        </is>
      </c>
      <c r="K4351" s="179" t="inlineStr">
        <is>
          <t>A IDEAL</t>
        </is>
      </c>
    </row>
    <row r="4352" hidden="1" s="180">
      <c r="A4352" s="17" t="n">
        <v>45813</v>
      </c>
      <c r="B4352" s="179" t="inlineStr">
        <is>
          <t>NILSON LEMES GONÇALVES   -FERIAS  (100,00%);</t>
        </is>
      </c>
      <c r="C4352" s="8" t="n"/>
      <c r="D4352" s="8" t="n">
        <v>3119.83</v>
      </c>
      <c r="E4352" s="8" t="n">
        <v>-5418.21000000003</v>
      </c>
      <c r="F4352" s="213" t="inlineStr">
        <is>
          <t xml:space="preserve">FERIAS </t>
        </is>
      </c>
      <c r="G4352" s="172">
        <f>YEAR(A4352)</f>
        <v/>
      </c>
      <c r="H4352" s="214">
        <f>MONTH(A4352)</f>
        <v/>
      </c>
      <c r="I4352" s="179">
        <f>INDEX(mês[],Consolidado!H4352,2)</f>
        <v/>
      </c>
      <c r="J4352" s="179" t="inlineStr">
        <is>
          <t>ITAU</t>
        </is>
      </c>
      <c r="K4352" s="179" t="inlineStr">
        <is>
          <t>A IDEAL</t>
        </is>
      </c>
    </row>
    <row r="4353" hidden="1" s="180">
      <c r="A4353" s="17" t="n">
        <v>45813</v>
      </c>
      <c r="B4353" s="179" t="inlineStr">
        <is>
          <t>VANDERLEI ABADIO DA SILVA   -FERIAS  (100,00%);</t>
        </is>
      </c>
      <c r="C4353" s="8" t="n"/>
      <c r="D4353" s="8" t="n">
        <v>3243.57</v>
      </c>
      <c r="E4353" s="8" t="n">
        <v>-8661.78000000003</v>
      </c>
      <c r="F4353" s="213" t="inlineStr">
        <is>
          <t xml:space="preserve">FERIAS </t>
        </is>
      </c>
      <c r="G4353" s="172">
        <f>YEAR(A4353)</f>
        <v/>
      </c>
      <c r="H4353" s="214">
        <f>MONTH(A4353)</f>
        <v/>
      </c>
      <c r="I4353" s="179">
        <f>INDEX(mês[],Consolidado!H4353,2)</f>
        <v/>
      </c>
      <c r="J4353" s="179" t="inlineStr">
        <is>
          <t>ITAU</t>
        </is>
      </c>
      <c r="K4353" s="179" t="inlineStr">
        <is>
          <t>A IDEAL</t>
        </is>
      </c>
    </row>
    <row r="4354" hidden="1" s="180">
      <c r="A4354" s="17" t="n">
        <v>45813</v>
      </c>
      <c r="B4354" s="179" t="inlineStr">
        <is>
          <t>CASA DE CALDAS GILVAN GENILDO   -CASA DE CALDAS GILVAN / GENILDO (100,00%);</t>
        </is>
      </c>
      <c r="C4354" s="8" t="n"/>
      <c r="D4354" s="8" t="n">
        <v>2659.96</v>
      </c>
      <c r="E4354" s="8" t="n">
        <v>-11321.74000000003</v>
      </c>
      <c r="F4354" s="213" t="inlineStr">
        <is>
          <t>Pró-Labore</t>
        </is>
      </c>
      <c r="G4354" s="172">
        <f>YEAR(A4354)</f>
        <v/>
      </c>
      <c r="H4354" s="214">
        <f>MONTH(A4354)</f>
        <v/>
      </c>
      <c r="I4354" s="179">
        <f>INDEX(mês[],Consolidado!H4354,2)</f>
        <v/>
      </c>
      <c r="J4354" s="179" t="inlineStr">
        <is>
          <t>ITAU</t>
        </is>
      </c>
      <c r="K4354" s="179" t="inlineStr">
        <is>
          <t>A IDEAL</t>
        </is>
      </c>
    </row>
    <row r="4355" hidden="1" s="180">
      <c r="A4355" s="17" t="n">
        <v>45813</v>
      </c>
      <c r="B4355" s="179" t="inlineStr">
        <is>
          <t>R. JACY GUIMARAES 12 CS REF. 05.06 A 05.07.25   -ALUGUEL ALOJAMENTO  (100,00%);</t>
        </is>
      </c>
      <c r="C4355" s="8" t="n"/>
      <c r="D4355" s="8" t="n">
        <v>1600</v>
      </c>
      <c r="E4355" s="8" t="n">
        <v>-12921.74000000003</v>
      </c>
      <c r="F4355" s="213" t="inlineStr">
        <is>
          <t xml:space="preserve">ALUGUEL ALOJAMENTO </t>
        </is>
      </c>
      <c r="G4355" s="172">
        <f>YEAR(A4355)</f>
        <v/>
      </c>
      <c r="H4355" s="214">
        <f>MONTH(A4355)</f>
        <v/>
      </c>
      <c r="I4355" s="179">
        <f>INDEX(mês[],Consolidado!H4355,2)</f>
        <v/>
      </c>
      <c r="J4355" s="179" t="inlineStr">
        <is>
          <t>ITAU</t>
        </is>
      </c>
      <c r="K4355" s="179" t="inlineStr">
        <is>
          <t>A IDEAL</t>
        </is>
      </c>
    </row>
    <row r="4356" hidden="1" s="180">
      <c r="A4356" s="17" t="n">
        <v>45813</v>
      </c>
      <c r="B4356" s="179" t="inlineStr">
        <is>
          <t>R. ALFEU MARRA Nº 65 CASA 02   -ALUGUEL ALOJAMENTO  (100,00%);</t>
        </is>
      </c>
      <c r="C4356" s="8" t="n"/>
      <c r="D4356" s="8" t="n">
        <v>4000</v>
      </c>
      <c r="E4356" s="8" t="n">
        <v>-16921.74000000003</v>
      </c>
      <c r="F4356" s="213" t="inlineStr">
        <is>
          <t xml:space="preserve">ALUGUEL ALOJAMENTO </t>
        </is>
      </c>
      <c r="G4356" s="172">
        <f>YEAR(A4356)</f>
        <v/>
      </c>
      <c r="H4356" s="214">
        <f>MONTH(A4356)</f>
        <v/>
      </c>
      <c r="I4356" s="179">
        <f>INDEX(mês[],Consolidado!H4356,2)</f>
        <v/>
      </c>
      <c r="J4356" s="179" t="inlineStr">
        <is>
          <t>ITAU</t>
        </is>
      </c>
      <c r="K4356" s="179" t="inlineStr">
        <is>
          <t>A IDEAL</t>
        </is>
      </c>
    </row>
    <row r="4357" hidden="1" s="180">
      <c r="A4357" s="17" t="n">
        <v>45814</v>
      </c>
      <c r="B4357" s="179" t="inlineStr">
        <is>
          <t>FOLHA PGTO REF. MÊS 05/2025   -SALARIO (100,00%);</t>
        </is>
      </c>
      <c r="C4357" s="8" t="n"/>
      <c r="D4357" s="8" t="n">
        <v>51989.7</v>
      </c>
      <c r="E4357" s="8" t="n">
        <v>-68911.44000000003</v>
      </c>
      <c r="F4357" s="213" t="inlineStr">
        <is>
          <t>SALARIO</t>
        </is>
      </c>
      <c r="G4357" s="172">
        <f>YEAR(A4357)</f>
        <v/>
      </c>
      <c r="H4357" s="214">
        <f>MONTH(A4357)</f>
        <v/>
      </c>
      <c r="I4357" s="179">
        <f>INDEX(mês[],Consolidado!H4357,2)</f>
        <v/>
      </c>
      <c r="J4357" s="179" t="inlineStr">
        <is>
          <t>ITAU</t>
        </is>
      </c>
      <c r="K4357" s="179" t="inlineStr">
        <is>
          <t>A IDEAL</t>
        </is>
      </c>
    </row>
    <row r="4358" hidden="1" s="180">
      <c r="A4358" s="17" t="n">
        <v>45814</v>
      </c>
      <c r="B4358" s="179" t="inlineStr">
        <is>
          <t>ADRIANO SILVA SOUSA   -FGTS FUNCIONARIOS  (100,00%);</t>
        </is>
      </c>
      <c r="C4358" s="8" t="n"/>
      <c r="D4358" s="8" t="n">
        <v>304.33</v>
      </c>
      <c r="E4358" s="8" t="n">
        <v>-69215.77000000003</v>
      </c>
      <c r="F4358" s="213" t="inlineStr">
        <is>
          <t xml:space="preserve">FGTS FUNCIONARIOS </t>
        </is>
      </c>
      <c r="G4358" s="172">
        <f>YEAR(A4358)</f>
        <v/>
      </c>
      <c r="H4358" s="214">
        <f>MONTH(A4358)</f>
        <v/>
      </c>
      <c r="I4358" s="179">
        <f>INDEX(mês[],Consolidado!H4358,2)</f>
        <v/>
      </c>
      <c r="J4358" s="179" t="inlineStr">
        <is>
          <t>ITAU</t>
        </is>
      </c>
      <c r="K4358" s="179" t="inlineStr">
        <is>
          <t>A IDEAL</t>
        </is>
      </c>
    </row>
    <row r="4359" hidden="1" s="180">
      <c r="A4359" s="17" t="n">
        <v>45814</v>
      </c>
      <c r="B4359" s="179" t="inlineStr">
        <is>
          <t>AUGUSTO FERNANDES DE OLIVEIRA   -FGTS FUNCIONARIOS  (100,00%);</t>
        </is>
      </c>
      <c r="C4359" s="8" t="n"/>
      <c r="D4359" s="8" t="n">
        <v>378.45</v>
      </c>
      <c r="E4359" s="8" t="n">
        <v>-69594.22000000003</v>
      </c>
      <c r="F4359" s="213" t="inlineStr">
        <is>
          <t xml:space="preserve">FGTS FUNCIONARIOS </t>
        </is>
      </c>
      <c r="G4359" s="172">
        <f>YEAR(A4359)</f>
        <v/>
      </c>
      <c r="H4359" s="214">
        <f>MONTH(A4359)</f>
        <v/>
      </c>
      <c r="I4359" s="179">
        <f>INDEX(mês[],Consolidado!H4359,2)</f>
        <v/>
      </c>
      <c r="J4359" s="179" t="inlineStr">
        <is>
          <t>ITAU</t>
        </is>
      </c>
      <c r="K4359" s="179" t="inlineStr">
        <is>
          <t>A IDEAL</t>
        </is>
      </c>
    </row>
    <row r="4360" hidden="1" s="180">
      <c r="A4360" s="17" t="n">
        <v>45814</v>
      </c>
      <c r="B4360" s="179" t="inlineStr">
        <is>
          <t>BRINDES 2 FAQUEIROS 20 AGENDAS   -SERVIÇO BRINDES E ACESSORIOS (100,00%);</t>
        </is>
      </c>
      <c r="C4360" s="8" t="n"/>
      <c r="D4360" s="8" t="n">
        <v>539</v>
      </c>
      <c r="E4360" s="8" t="n">
        <v>-70133.22000000003</v>
      </c>
      <c r="F4360" s="213" t="inlineStr">
        <is>
          <t>SERVIÇO BRINDES E ACESSORIOS</t>
        </is>
      </c>
      <c r="G4360" s="172">
        <f>YEAR(A4360)</f>
        <v/>
      </c>
      <c r="H4360" s="214">
        <f>MONTH(A4360)</f>
        <v/>
      </c>
      <c r="I4360" s="179">
        <f>INDEX(mês[],Consolidado!H4360,2)</f>
        <v/>
      </c>
      <c r="J4360" s="179" t="inlineStr">
        <is>
          <t>ITAU</t>
        </is>
      </c>
      <c r="K4360" s="179" t="inlineStr">
        <is>
          <t>A IDEAL</t>
        </is>
      </c>
    </row>
    <row r="4361" hidden="1" s="180">
      <c r="A4361" s="17" t="n">
        <v>45814</v>
      </c>
      <c r="B4361" s="179" t="inlineStr">
        <is>
          <t>BRINDES 2 FAQUEIROS 20 AGENDAS   -SERVIÇO BRINDES E ACESSORIOS (100,00%);</t>
        </is>
      </c>
      <c r="C4361" s="8" t="n"/>
      <c r="D4361" s="8" t="n">
        <v>539</v>
      </c>
      <c r="E4361" s="8" t="n">
        <v>-70672.22000000003</v>
      </c>
      <c r="F4361" s="213" t="inlineStr">
        <is>
          <t>SERVIÇO BRINDES E ACESSORIOS</t>
        </is>
      </c>
      <c r="G4361" s="172">
        <f>YEAR(A4361)</f>
        <v/>
      </c>
      <c r="H4361" s="214">
        <f>MONTH(A4361)</f>
        <v/>
      </c>
      <c r="I4361" s="179">
        <f>INDEX(mês[],Consolidado!H4361,2)</f>
        <v/>
      </c>
      <c r="J4361" s="179" t="inlineStr">
        <is>
          <t>ITAU</t>
        </is>
      </c>
      <c r="K4361" s="179" t="inlineStr">
        <is>
          <t>A IDEAL</t>
        </is>
      </c>
    </row>
    <row r="4362" hidden="1" s="180">
      <c r="A4362" s="17" t="n">
        <v>45814</v>
      </c>
      <c r="B4362" s="179" t="inlineStr">
        <is>
          <t>TRANSFERÊNCIA ENTRE BANCOS CEF X ITAÚ   -Transferência entre Bancos (100,00%);</t>
        </is>
      </c>
      <c r="C4362" s="8" t="n">
        <v>10000</v>
      </c>
      <c r="E4362" s="8" t="n">
        <v>-60672.22000000003</v>
      </c>
      <c r="F4362" s="213" t="inlineStr">
        <is>
          <t>Transferência Recebida</t>
        </is>
      </c>
      <c r="G4362" s="172">
        <f>YEAR(A4362)</f>
        <v/>
      </c>
      <c r="H4362" s="214">
        <f>MONTH(A4362)</f>
        <v/>
      </c>
      <c r="I4362" s="179">
        <f>INDEX(mês[],Consolidado!H4362,2)</f>
        <v/>
      </c>
      <c r="J4362" s="179" t="inlineStr">
        <is>
          <t>ITAU</t>
        </is>
      </c>
      <c r="K4362" s="179" t="inlineStr">
        <is>
          <t>A IDEAL</t>
        </is>
      </c>
    </row>
    <row r="4363" hidden="1" s="180">
      <c r="A4363" s="17" t="n">
        <v>45814</v>
      </c>
      <c r="B4363" s="179" t="inlineStr">
        <is>
          <t>TRANSFERÊNCIA ENTRE BANCOS SAFRA X ITAÚ   -Transferência entre Bancos (100,00%);</t>
        </is>
      </c>
      <c r="C4363" s="8" t="n">
        <v>66000</v>
      </c>
      <c r="E4363" s="8" t="n">
        <v>5327.77999999997</v>
      </c>
      <c r="F4363" s="213" t="inlineStr">
        <is>
          <t>Transferência Recebida</t>
        </is>
      </c>
      <c r="G4363" s="172">
        <f>YEAR(A4363)</f>
        <v/>
      </c>
      <c r="H4363" s="214">
        <f>MONTH(A4363)</f>
        <v/>
      </c>
      <c r="I4363" s="179">
        <f>INDEX(mês[],Consolidado!H4363,2)</f>
        <v/>
      </c>
      <c r="J4363" s="179" t="inlineStr">
        <is>
          <t>ITAU</t>
        </is>
      </c>
      <c r="K4363" s="179" t="inlineStr">
        <is>
          <t>A IDEAL</t>
        </is>
      </c>
    </row>
    <row r="4364" hidden="1" s="180">
      <c r="A4364" s="17" t="n">
        <v>45814</v>
      </c>
      <c r="B4364" s="179" t="inlineStr">
        <is>
          <t>TRANSFERÊNCIA ENTRE ITAÚ ANDAIMES X ITAÚ   -Transferência entre Bancos (100,00%);</t>
        </is>
      </c>
      <c r="C4364" s="8" t="n">
        <v>44000</v>
      </c>
      <c r="E4364" s="8" t="n">
        <v>49327.77999999997</v>
      </c>
      <c r="F4364" s="213" t="inlineStr">
        <is>
          <t>Transferência Recebida</t>
        </is>
      </c>
      <c r="G4364" s="172">
        <f>YEAR(A4364)</f>
        <v/>
      </c>
      <c r="H4364" s="214">
        <f>MONTH(A4364)</f>
        <v/>
      </c>
      <c r="I4364" s="179">
        <f>INDEX(mês[],Consolidado!H4364,2)</f>
        <v/>
      </c>
      <c r="J4364" s="179" t="inlineStr">
        <is>
          <t>ITAU</t>
        </is>
      </c>
      <c r="K4364" s="179" t="inlineStr">
        <is>
          <t>A IDEAL</t>
        </is>
      </c>
    </row>
    <row r="4365" hidden="1" s="180">
      <c r="A4365" s="17" t="n">
        <v>45814</v>
      </c>
      <c r="B4365" s="179" t="inlineStr">
        <is>
          <t>UBER MOACIR P/ RETIRADA DOS BRINDES   -SERVIÇO MOTOBOY / UBER  (100,00%);</t>
        </is>
      </c>
      <c r="C4365" s="8" t="n"/>
      <c r="D4365" s="8" t="n">
        <v>50</v>
      </c>
      <c r="E4365" s="8" t="n">
        <v>49277.77999999997</v>
      </c>
      <c r="F4365" s="213" t="inlineStr">
        <is>
          <t xml:space="preserve">SERVIÇO MOTOBOY / UBER </t>
        </is>
      </c>
      <c r="G4365" s="172">
        <f>YEAR(A4365)</f>
        <v/>
      </c>
      <c r="H4365" s="214">
        <f>MONTH(A4365)</f>
        <v/>
      </c>
      <c r="I4365" s="179">
        <f>INDEX(mês[],Consolidado!H4365,2)</f>
        <v/>
      </c>
      <c r="J4365" s="179" t="inlineStr">
        <is>
          <t>ITAU</t>
        </is>
      </c>
      <c r="K4365" s="179" t="inlineStr">
        <is>
          <t>A IDEAL</t>
        </is>
      </c>
    </row>
    <row r="4366" hidden="1" s="180">
      <c r="A4366" s="17" t="n">
        <v>45814</v>
      </c>
      <c r="B4366" s="179" t="inlineStr">
        <is>
          <t>TARIFA DE ASSOCIAÇÃO AGSMB RANGER - PLACA RCF2A85   -SEGUROS DE VEICULOS  (100,00%);</t>
        </is>
      </c>
      <c r="C4366" s="8" t="n"/>
      <c r="D4366" s="8" t="n">
        <v>600</v>
      </c>
      <c r="E4366" s="8" t="n">
        <v>48677.77999999997</v>
      </c>
      <c r="F4366" s="213" t="inlineStr">
        <is>
          <t xml:space="preserve">SEGUROS DE VEICULOS </t>
        </is>
      </c>
      <c r="G4366" s="172">
        <f>YEAR(A4366)</f>
        <v/>
      </c>
      <c r="H4366" s="214">
        <f>MONTH(A4366)</f>
        <v/>
      </c>
      <c r="I4366" s="179">
        <f>INDEX(mês[],Consolidado!H4366,2)</f>
        <v/>
      </c>
      <c r="J4366" s="179" t="inlineStr">
        <is>
          <t>ITAU</t>
        </is>
      </c>
      <c r="K4366" s="179" t="inlineStr">
        <is>
          <t>A IDEAL</t>
        </is>
      </c>
    </row>
    <row r="4367" hidden="1" s="180">
      <c r="A4367" s="17" t="n">
        <v>45814</v>
      </c>
      <c r="B4367" s="179" t="inlineStr">
        <is>
          <t>INSTALAÇÃO E CONFIGURAÇÃO SERVIDOR - RAMON JESUS   -SISTEMA / SERVIDOR  (100,00%);</t>
        </is>
      </c>
      <c r="C4367" s="8" t="n"/>
      <c r="D4367" s="8" t="n">
        <v>1000</v>
      </c>
      <c r="E4367" s="8" t="n">
        <v>47677.77999999997</v>
      </c>
      <c r="F4367" s="213" t="inlineStr">
        <is>
          <t xml:space="preserve">SISTEMA / SERVIDOR </t>
        </is>
      </c>
      <c r="G4367" s="172">
        <f>YEAR(A4367)</f>
        <v/>
      </c>
      <c r="H4367" s="214">
        <f>MONTH(A4367)</f>
        <v/>
      </c>
      <c r="I4367" s="179">
        <f>INDEX(mês[],Consolidado!H4367,2)</f>
        <v/>
      </c>
      <c r="J4367" s="179" t="inlineStr">
        <is>
          <t>ITAU</t>
        </is>
      </c>
      <c r="K4367" s="179" t="inlineStr">
        <is>
          <t>A IDEAL</t>
        </is>
      </c>
    </row>
    <row r="4368" hidden="1" s="180">
      <c r="A4368" s="17" t="n">
        <v>45814</v>
      </c>
      <c r="B4368" s="179" t="inlineStr">
        <is>
          <t>FGTS ADM STELLA   -FGTS FUNCIONARIOS  (100,00%);</t>
        </is>
      </c>
      <c r="C4368" s="8" t="n"/>
      <c r="D4368" s="8" t="n">
        <v>960</v>
      </c>
      <c r="E4368" s="8" t="n">
        <v>46717.77999999997</v>
      </c>
      <c r="F4368" s="213" t="inlineStr">
        <is>
          <t xml:space="preserve">FGTS FUNCIONARIOS </t>
        </is>
      </c>
      <c r="G4368" s="172">
        <f>YEAR(A4368)</f>
        <v/>
      </c>
      <c r="H4368" s="214">
        <f>MONTH(A4368)</f>
        <v/>
      </c>
      <c r="I4368" s="179">
        <f>INDEX(mês[],Consolidado!H4368,2)</f>
        <v/>
      </c>
      <c r="J4368" s="179" t="inlineStr">
        <is>
          <t>ITAU</t>
        </is>
      </c>
      <c r="K4368" s="179" t="inlineStr">
        <is>
          <t>A IDEAL</t>
        </is>
      </c>
    </row>
    <row r="4369" hidden="1" s="180">
      <c r="A4369" s="17" t="n">
        <v>45814</v>
      </c>
      <c r="B4369" s="179" t="inlineStr">
        <is>
          <t>DIARIA HOTEL MARCOS VINICIUS   -HOTEL FUNCIONARIOS (100,00%);</t>
        </is>
      </c>
      <c r="C4369" s="8" t="n"/>
      <c r="D4369" s="8" t="n">
        <v>330</v>
      </c>
      <c r="E4369" s="8" t="n">
        <v>46387.77999999997</v>
      </c>
      <c r="F4369" s="213" t="inlineStr">
        <is>
          <t xml:space="preserve">HOTEL COLABORADORES </t>
        </is>
      </c>
      <c r="G4369" s="172">
        <f>YEAR(A4369)</f>
        <v/>
      </c>
      <c r="H4369" s="214">
        <f>MONTH(A4369)</f>
        <v/>
      </c>
      <c r="I4369" s="179">
        <f>INDEX(mês[],Consolidado!H4369,2)</f>
        <v/>
      </c>
      <c r="J4369" s="179" t="inlineStr">
        <is>
          <t>ITAU</t>
        </is>
      </c>
      <c r="K4369" s="179" t="inlineStr">
        <is>
          <t>A IDEAL</t>
        </is>
      </c>
    </row>
    <row r="4370" hidden="1" s="180">
      <c r="A4370" s="17" t="n">
        <v>45814</v>
      </c>
      <c r="B4370" s="179" t="inlineStr">
        <is>
          <t>TINTAS E SOLVENTES   -TINTAS E SOLVENTES (100,00%);</t>
        </is>
      </c>
      <c r="C4370" s="8" t="n"/>
      <c r="D4370" s="8" t="n">
        <v>7885.71</v>
      </c>
      <c r="E4370" s="8" t="n">
        <v>38502.06999999997</v>
      </c>
      <c r="F4370" s="213" t="inlineStr">
        <is>
          <t>TINTAS E SOLVENTES</t>
        </is>
      </c>
      <c r="G4370" s="172">
        <f>YEAR(A4370)</f>
        <v/>
      </c>
      <c r="H4370" s="214">
        <f>MONTH(A4370)</f>
        <v/>
      </c>
      <c r="I4370" s="179">
        <f>INDEX(mês[],Consolidado!H4370,2)</f>
        <v/>
      </c>
      <c r="J4370" s="179" t="inlineStr">
        <is>
          <t>ITAU</t>
        </is>
      </c>
      <c r="K4370" s="179" t="inlineStr">
        <is>
          <t>A IDEAL</t>
        </is>
      </c>
    </row>
    <row r="4371" hidden="1" s="180">
      <c r="A4371" s="17" t="n">
        <v>45814</v>
      </c>
      <c r="B4371" s="179" t="inlineStr">
        <is>
          <t>TINTAS E SOLVENTES   -TINTAS E SOLVENTES (100,00%);</t>
        </is>
      </c>
      <c r="C4371" s="8" t="n"/>
      <c r="D4371" s="8" t="n">
        <v>5265.07</v>
      </c>
      <c r="E4371" s="8" t="n">
        <v>33236.99999999997</v>
      </c>
      <c r="F4371" s="213" t="inlineStr">
        <is>
          <t>TINTAS E SOLVENTES</t>
        </is>
      </c>
      <c r="G4371" s="172">
        <f>YEAR(A4371)</f>
        <v/>
      </c>
      <c r="H4371" s="214">
        <f>MONTH(A4371)</f>
        <v/>
      </c>
      <c r="I4371" s="179">
        <f>INDEX(mês[],Consolidado!H4371,2)</f>
        <v/>
      </c>
      <c r="J4371" s="179" t="inlineStr">
        <is>
          <t>ITAU</t>
        </is>
      </c>
      <c r="K4371" s="179" t="inlineStr">
        <is>
          <t>A IDEAL</t>
        </is>
      </c>
    </row>
    <row r="4372" hidden="1" s="180">
      <c r="A4372" s="17" t="n">
        <v>45814</v>
      </c>
      <c r="B4372" s="179" t="inlineStr">
        <is>
          <t>TINTAS E SOLVENTES   -TINTAS E SOLVENTES (100,00%);</t>
        </is>
      </c>
      <c r="C4372" s="8" t="n"/>
      <c r="D4372" s="8" t="n">
        <v>10490.12</v>
      </c>
      <c r="E4372" s="8" t="n">
        <v>22746.87999999997</v>
      </c>
      <c r="F4372" s="213" t="inlineStr">
        <is>
          <t>TINTAS E SOLVENTES</t>
        </is>
      </c>
      <c r="G4372" s="172">
        <f>YEAR(A4372)</f>
        <v/>
      </c>
      <c r="H4372" s="214">
        <f>MONTH(A4372)</f>
        <v/>
      </c>
      <c r="I4372" s="179">
        <f>INDEX(mês[],Consolidado!H4372,2)</f>
        <v/>
      </c>
      <c r="J4372" s="179" t="inlineStr">
        <is>
          <t>ITAU</t>
        </is>
      </c>
      <c r="K4372" s="179" t="inlineStr">
        <is>
          <t>A IDEAL</t>
        </is>
      </c>
    </row>
    <row r="4373" hidden="1" s="180">
      <c r="A4373" s="17" t="n">
        <v>45814</v>
      </c>
      <c r="B4373" s="179" t="inlineStr">
        <is>
          <t>ADRIANO SILVA SOUSA   -ACERTO RESCISORIOS  (100,00%);</t>
        </is>
      </c>
      <c r="C4373" s="8" t="n"/>
      <c r="D4373" s="8" t="n">
        <v>5823.16</v>
      </c>
      <c r="E4373" s="8" t="n">
        <v>16923.71999999997</v>
      </c>
      <c r="F4373" s="213" t="inlineStr">
        <is>
          <t xml:space="preserve">ACERTO RESCISORIOS </t>
        </is>
      </c>
      <c r="G4373" s="172">
        <f>YEAR(A4373)</f>
        <v/>
      </c>
      <c r="H4373" s="214">
        <f>MONTH(A4373)</f>
        <v/>
      </c>
      <c r="I4373" s="179">
        <f>INDEX(mês[],Consolidado!H4373,2)</f>
        <v/>
      </c>
      <c r="J4373" s="179" t="inlineStr">
        <is>
          <t>ITAU</t>
        </is>
      </c>
      <c r="K4373" s="179" t="inlineStr">
        <is>
          <t>A IDEAL</t>
        </is>
      </c>
    </row>
    <row r="4374" hidden="1" s="180">
      <c r="A4374" s="17" t="n">
        <v>45814</v>
      </c>
      <c r="B4374" s="179" t="inlineStr">
        <is>
          <t>AUGUSTO FERNANDES DE OLIVEIRA   -ACERTO RESCISORIOS  (100,00%);</t>
        </is>
      </c>
      <c r="C4374" s="8" t="n"/>
      <c r="D4374" s="8" t="n">
        <v>11641.99</v>
      </c>
      <c r="E4374" s="8" t="n">
        <v>5281.729999999969</v>
      </c>
      <c r="F4374" s="213" t="inlineStr">
        <is>
          <t xml:space="preserve">ACERTO RESCISORIOS </t>
        </is>
      </c>
      <c r="G4374" s="172">
        <f>YEAR(A4374)</f>
        <v/>
      </c>
      <c r="H4374" s="214">
        <f>MONTH(A4374)</f>
        <v/>
      </c>
      <c r="I4374" s="179">
        <f>INDEX(mês[],Consolidado!H4374,2)</f>
        <v/>
      </c>
      <c r="J4374" s="179" t="inlineStr">
        <is>
          <t>ITAU</t>
        </is>
      </c>
      <c r="K4374" s="179" t="inlineStr">
        <is>
          <t>A IDEAL</t>
        </is>
      </c>
    </row>
    <row r="4375" hidden="1" s="180">
      <c r="A4375" s="17" t="n">
        <v>45814</v>
      </c>
      <c r="B4375" s="179" t="inlineStr">
        <is>
          <t>VALE TRANSPORTE REF. 17 DIAS   -TRANSPORTE FUNCIONARIOS  (100,00%);</t>
        </is>
      </c>
      <c r="C4375" s="8" t="n"/>
      <c r="D4375" s="8" t="n">
        <v>146.2</v>
      </c>
      <c r="E4375" s="8" t="n">
        <v>5135.529999999969</v>
      </c>
      <c r="F4375" s="213" t="inlineStr">
        <is>
          <t xml:space="preserve">TRANSPORTE DE COLABORADORES </t>
        </is>
      </c>
      <c r="G4375" s="172">
        <f>YEAR(A4375)</f>
        <v/>
      </c>
      <c r="H4375" s="214">
        <f>MONTH(A4375)</f>
        <v/>
      </c>
      <c r="I4375" s="179">
        <f>INDEX(mês[],Consolidado!H4375,2)</f>
        <v/>
      </c>
      <c r="J4375" s="179" t="inlineStr">
        <is>
          <t>ITAU</t>
        </is>
      </c>
      <c r="K4375" s="179" t="inlineStr">
        <is>
          <t>A IDEAL</t>
        </is>
      </c>
    </row>
    <row r="4376" hidden="1" s="180">
      <c r="A4376" s="17" t="n">
        <v>45814</v>
      </c>
      <c r="B4376" s="179" t="inlineStr">
        <is>
          <t>ALIMENTAÇÃO ADM   -ALIMENTAÇÃO ADM (100,00%);</t>
        </is>
      </c>
      <c r="C4376" s="8" t="n"/>
      <c r="D4376" s="8" t="n">
        <v>216</v>
      </c>
      <c r="E4376" s="8" t="n">
        <v>4919.529999999969</v>
      </c>
      <c r="F4376" s="213" t="inlineStr">
        <is>
          <t>ALIMENTAÇÃO ADM</t>
        </is>
      </c>
      <c r="G4376" s="172">
        <f>YEAR(A4376)</f>
        <v/>
      </c>
      <c r="H4376" s="214">
        <f>MONTH(A4376)</f>
        <v/>
      </c>
      <c r="I4376" s="179">
        <f>INDEX(mês[],Consolidado!H4376,2)</f>
        <v/>
      </c>
      <c r="J4376" s="179" t="inlineStr">
        <is>
          <t>ITAU</t>
        </is>
      </c>
      <c r="K4376" s="179" t="inlineStr">
        <is>
          <t>A IDEAL</t>
        </is>
      </c>
    </row>
    <row r="4377" hidden="1" s="180">
      <c r="A4377" s="17" t="n">
        <v>45814</v>
      </c>
      <c r="B4377" s="179" t="inlineStr">
        <is>
          <t>SERVIÇO LAVA JATO RANGER   -SERVIÇO LAVA JATO (100,00%);</t>
        </is>
      </c>
      <c r="C4377" s="8" t="n"/>
      <c r="D4377" s="8" t="n">
        <v>102</v>
      </c>
      <c r="E4377" s="8" t="n">
        <v>4817.529999999969</v>
      </c>
      <c r="F4377" s="213" t="inlineStr">
        <is>
          <t>SERVIÇO LAVA JATO</t>
        </is>
      </c>
      <c r="G4377" s="172">
        <f>YEAR(A4377)</f>
        <v/>
      </c>
      <c r="H4377" s="214">
        <f>MONTH(A4377)</f>
        <v/>
      </c>
      <c r="I4377" s="179">
        <f>INDEX(mês[],Consolidado!H4377,2)</f>
        <v/>
      </c>
      <c r="J4377" s="179" t="inlineStr">
        <is>
          <t>ITAU</t>
        </is>
      </c>
      <c r="K4377" s="179" t="inlineStr">
        <is>
          <t>A IDEAL</t>
        </is>
      </c>
    </row>
    <row r="4378" hidden="1" s="180">
      <c r="A4378" s="17" t="n">
        <v>45814</v>
      </c>
      <c r="B4378" s="179" t="inlineStr">
        <is>
          <t>ARTHUR RODRIGUES SEIDEMAN - PIX (64) 9 9302-3866   -TRANSPORTE FUNCIONARIOS  (100,00%);</t>
        </is>
      </c>
      <c r="C4378" s="8" t="n"/>
      <c r="D4378" s="8" t="n">
        <v>985</v>
      </c>
      <c r="E4378" s="8" t="n">
        <v>3832.529999999969</v>
      </c>
      <c r="F4378" s="213" t="inlineStr">
        <is>
          <t xml:space="preserve">TRANSPORTE DE COLABORADORES </t>
        </is>
      </c>
      <c r="G4378" s="172">
        <f>YEAR(A4378)</f>
        <v/>
      </c>
      <c r="H4378" s="214">
        <f>MONTH(A4378)</f>
        <v/>
      </c>
      <c r="I4378" s="179">
        <f>INDEX(mês[],Consolidado!H4378,2)</f>
        <v/>
      </c>
      <c r="J4378" s="179" t="inlineStr">
        <is>
          <t>ITAU</t>
        </is>
      </c>
      <c r="K4378" s="179" t="inlineStr">
        <is>
          <t>A IDEAL</t>
        </is>
      </c>
    </row>
    <row r="4379" hidden="1" s="180">
      <c r="A4379" s="17" t="n">
        <v>45814</v>
      </c>
      <c r="B4379" s="174" t="inlineStr">
        <is>
          <t>CAIXA ROTATIVO MES JUNHO A JULHO 2025   -SERVIÇO LAVA JATO (8,20%)</t>
        </is>
      </c>
      <c r="C4379" s="8" t="n"/>
      <c r="D4379" s="8" t="n">
        <v>79.98999999999999</v>
      </c>
      <c r="E4379" s="8" t="n">
        <v>3752.539999999969</v>
      </c>
      <c r="F4379" s="213" t="inlineStr">
        <is>
          <t>SERVIÇO LAVA JATO</t>
        </is>
      </c>
      <c r="G4379" s="172">
        <f>YEAR(A4379)</f>
        <v/>
      </c>
      <c r="H4379" s="214">
        <f>MONTH(A4379)</f>
        <v/>
      </c>
      <c r="I4379" s="179">
        <f>INDEX(mês[],Consolidado!H4379,2)</f>
        <v/>
      </c>
      <c r="J4379" s="179" t="inlineStr">
        <is>
          <t>ITAU</t>
        </is>
      </c>
      <c r="K4379" s="179" t="inlineStr">
        <is>
          <t>A IDEAL</t>
        </is>
      </c>
    </row>
    <row r="4380" hidden="1" s="180">
      <c r="A4380" s="17" t="n">
        <v>45814</v>
      </c>
      <c r="B4380" s="179" t="inlineStr">
        <is>
          <t>REFEIÇÕES FUNCIONARIOS  (30,75%)</t>
        </is>
      </c>
      <c r="C4380" s="8" t="n"/>
      <c r="D4380" s="8" t="n">
        <v>299.98</v>
      </c>
      <c r="E4380" s="8" t="n">
        <v>3452.559999999969</v>
      </c>
      <c r="F4380" s="213" t="inlineStr">
        <is>
          <t>REFEIÇÕES COLABORADORES</t>
        </is>
      </c>
      <c r="G4380" s="172">
        <f>YEAR(A4380)</f>
        <v/>
      </c>
      <c r="H4380" s="214">
        <f>MONTH(A4380)</f>
        <v/>
      </c>
      <c r="I4380" s="179">
        <f>INDEX(mês[],Consolidado!H4380,2)</f>
        <v/>
      </c>
      <c r="J4380" s="179" t="inlineStr">
        <is>
          <t>ITAU</t>
        </is>
      </c>
      <c r="K4380" s="179" t="inlineStr">
        <is>
          <t>A IDEAL</t>
        </is>
      </c>
    </row>
    <row r="4381" hidden="1" s="180">
      <c r="A4381" s="17" t="n">
        <v>45814</v>
      </c>
      <c r="B4381" s="179" t="inlineStr">
        <is>
          <t>MATERIAIS DE LIMPEZA / HIGIENE  (25,63%)</t>
        </is>
      </c>
      <c r="C4381" s="8" t="n"/>
      <c r="D4381" s="8" t="n">
        <v>250.03</v>
      </c>
      <c r="E4381" s="8" t="n">
        <v>3202.529999999969</v>
      </c>
      <c r="F4381" s="213" t="inlineStr">
        <is>
          <t xml:space="preserve">MATERIAIS DE LIMPEZA / HIGIENE </t>
        </is>
      </c>
      <c r="G4381" s="172">
        <f>YEAR(A4381)</f>
        <v/>
      </c>
      <c r="H4381" s="214">
        <f>MONTH(A4381)</f>
        <v/>
      </c>
      <c r="I4381" s="179">
        <f>INDEX(mês[],Consolidado!H4381,2)</f>
        <v/>
      </c>
      <c r="J4381" s="179" t="inlineStr">
        <is>
          <t>ITAU</t>
        </is>
      </c>
      <c r="K4381" s="179" t="inlineStr">
        <is>
          <t>A IDEAL</t>
        </is>
      </c>
    </row>
    <row r="4382" hidden="1" s="180">
      <c r="A4382" s="17" t="n">
        <v>45814</v>
      </c>
      <c r="B4382" s="179" t="inlineStr">
        <is>
          <t>MATERIAIS DE CONSUMO EM OBRAS  (35,42%);</t>
        </is>
      </c>
      <c r="C4382" s="8" t="n"/>
      <c r="D4382" s="8" t="n">
        <v>345.55</v>
      </c>
      <c r="E4382" s="8" t="n">
        <v>2856.979999999969</v>
      </c>
      <c r="F4382" s="213" t="inlineStr">
        <is>
          <t xml:space="preserve">MATERIAIS DE CONSUMO EM OBRAS </t>
        </is>
      </c>
      <c r="G4382" s="172">
        <f>YEAR(A4382)</f>
        <v/>
      </c>
      <c r="H4382" s="214">
        <f>MONTH(A4382)</f>
        <v/>
      </c>
      <c r="I4382" s="179">
        <f>INDEX(mês[],Consolidado!H4382,2)</f>
        <v/>
      </c>
      <c r="J4382" s="179" t="inlineStr">
        <is>
          <t>ITAU</t>
        </is>
      </c>
      <c r="K4382" s="179" t="inlineStr">
        <is>
          <t>A IDEAL</t>
        </is>
      </c>
    </row>
    <row r="4383" hidden="1" s="180">
      <c r="A4383" s="17" t="n">
        <v>45814</v>
      </c>
      <c r="B4383" s="179" t="inlineStr">
        <is>
          <t>SINDICATO   -SINDICATO  (100,00%);</t>
        </is>
      </c>
      <c r="C4383" s="8" t="n"/>
      <c r="D4383" s="8" t="n">
        <v>482.89</v>
      </c>
      <c r="E4383" s="8" t="n">
        <v>2374.089999999969</v>
      </c>
      <c r="F4383" s="213" t="inlineStr">
        <is>
          <t xml:space="preserve">SINDICATO </t>
        </is>
      </c>
      <c r="G4383" s="172">
        <f>YEAR(A4383)</f>
        <v/>
      </c>
      <c r="H4383" s="214">
        <f>MONTH(A4383)</f>
        <v/>
      </c>
      <c r="I4383" s="179">
        <f>INDEX(mês[],Consolidado!H4383,2)</f>
        <v/>
      </c>
      <c r="J4383" s="179" t="inlineStr">
        <is>
          <t>ITAU</t>
        </is>
      </c>
      <c r="K4383" s="179" t="inlineStr">
        <is>
          <t>A IDEAL</t>
        </is>
      </c>
    </row>
    <row r="4384" hidden="1" s="180">
      <c r="A4384" s="17" t="n">
        <v>45814</v>
      </c>
      <c r="B4384" s="179" t="inlineStr">
        <is>
          <t>DESPESAS VLI PERÍODO 03/05 A 29/05   -SERVIÇO LAVA JATO (1,08%)</t>
        </is>
      </c>
      <c r="C4384" s="8" t="n"/>
      <c r="D4384" s="8" t="n">
        <v>64.8</v>
      </c>
      <c r="E4384" s="8" t="n">
        <v>2309.289999999969</v>
      </c>
      <c r="F4384" s="213" t="inlineStr">
        <is>
          <t>SERVIÇO LAVA JATO</t>
        </is>
      </c>
      <c r="G4384" s="172">
        <f>YEAR(A4384)</f>
        <v/>
      </c>
      <c r="H4384" s="214">
        <f>MONTH(A4384)</f>
        <v/>
      </c>
      <c r="I4384" s="179">
        <f>INDEX(mês[],Consolidado!H4384,2)</f>
        <v/>
      </c>
      <c r="J4384" s="179" t="inlineStr">
        <is>
          <t>ITAU</t>
        </is>
      </c>
      <c r="K4384" s="179" t="inlineStr">
        <is>
          <t>A IDEAL</t>
        </is>
      </c>
    </row>
    <row r="4385" hidden="1" s="180">
      <c r="A4385" s="17" t="n">
        <v>45814</v>
      </c>
      <c r="B4385" s="179" t="inlineStr">
        <is>
          <t>MANUTENÇÃO/PEÇAS  VEICULOS (51,65%)</t>
        </is>
      </c>
      <c r="C4385" s="8" t="n"/>
      <c r="D4385" s="8" t="n">
        <v>3099</v>
      </c>
      <c r="E4385" s="8" t="n">
        <v>-789.7100000000314</v>
      </c>
      <c r="F4385" s="213" t="inlineStr">
        <is>
          <t>MANUTENÇÃO/PEÇAS  VEICULOS</t>
        </is>
      </c>
      <c r="G4385" s="172">
        <f>YEAR(A4385)</f>
        <v/>
      </c>
      <c r="H4385" s="214">
        <f>MONTH(A4385)</f>
        <v/>
      </c>
      <c r="I4385" s="179">
        <f>INDEX(mês[],Consolidado!H4385,2)</f>
        <v/>
      </c>
      <c r="J4385" s="179" t="inlineStr">
        <is>
          <t>ITAU</t>
        </is>
      </c>
      <c r="K4385" s="179" t="inlineStr">
        <is>
          <t>A IDEAL</t>
        </is>
      </c>
    </row>
    <row r="4386" hidden="1" s="180">
      <c r="A4386" s="17" t="n">
        <v>45814</v>
      </c>
      <c r="B4386" s="179" t="inlineStr">
        <is>
          <t>COMBUSTIVEL VEICULOS (11,52%)</t>
        </is>
      </c>
      <c r="C4386" s="8" t="n"/>
      <c r="D4386" s="8" t="n">
        <v>691.2</v>
      </c>
      <c r="E4386" s="8" t="n">
        <v>-1480.910000000031</v>
      </c>
      <c r="F4386" s="213" t="inlineStr">
        <is>
          <t>COMBUSTIVEL VEICULOS</t>
        </is>
      </c>
      <c r="G4386" s="172">
        <f>YEAR(A4386)</f>
        <v/>
      </c>
      <c r="H4386" s="214">
        <f>MONTH(A4386)</f>
        <v/>
      </c>
      <c r="I4386" s="179">
        <f>INDEX(mês[],Consolidado!H4386,2)</f>
        <v/>
      </c>
      <c r="J4386" s="179" t="inlineStr">
        <is>
          <t>ITAU</t>
        </is>
      </c>
      <c r="K4386" s="179" t="inlineStr">
        <is>
          <t>A IDEAL</t>
        </is>
      </c>
    </row>
    <row r="4387" hidden="1" s="180">
      <c r="A4387" s="17" t="n">
        <v>45814</v>
      </c>
      <c r="B4387" s="179" t="inlineStr">
        <is>
          <t>HOTEL FUNCIONARIOS (1,53%)</t>
        </is>
      </c>
      <c r="C4387" s="8" t="n"/>
      <c r="D4387" s="8" t="n">
        <v>91.8</v>
      </c>
      <c r="E4387" s="8" t="n">
        <v>-1572.710000000031</v>
      </c>
      <c r="F4387" s="213" t="inlineStr">
        <is>
          <t xml:space="preserve">HOTEL COLABORADORES </t>
        </is>
      </c>
      <c r="G4387" s="172">
        <f>YEAR(A4387)</f>
        <v/>
      </c>
      <c r="H4387" s="214">
        <f>MONTH(A4387)</f>
        <v/>
      </c>
      <c r="I4387" s="179">
        <f>INDEX(mês[],Consolidado!H4387,2)</f>
        <v/>
      </c>
      <c r="J4387" s="179" t="inlineStr">
        <is>
          <t>ITAU</t>
        </is>
      </c>
      <c r="K4387" s="179" t="inlineStr">
        <is>
          <t>A IDEAL</t>
        </is>
      </c>
    </row>
    <row r="4388" hidden="1" s="180">
      <c r="A4388" s="17" t="n">
        <v>45814</v>
      </c>
      <c r="B4388" s="179" t="inlineStr">
        <is>
          <t>REFEIÇÕES FUNCIONARIOS  (2,24%)</t>
        </is>
      </c>
      <c r="C4388" s="8" t="n"/>
      <c r="D4388" s="8" t="n">
        <v>134.4</v>
      </c>
      <c r="E4388" s="8" t="n">
        <v>-1707.110000000032</v>
      </c>
      <c r="F4388" s="213" t="inlineStr">
        <is>
          <t>REFEIÇÕES COLABORADORES</t>
        </is>
      </c>
      <c r="G4388" s="172">
        <f>YEAR(A4388)</f>
        <v/>
      </c>
      <c r="H4388" s="214">
        <f>MONTH(A4388)</f>
        <v/>
      </c>
      <c r="I4388" s="179">
        <f>INDEX(mês[],Consolidado!H4388,2)</f>
        <v/>
      </c>
      <c r="J4388" s="179" t="inlineStr">
        <is>
          <t>ITAU</t>
        </is>
      </c>
      <c r="K4388" s="179" t="inlineStr">
        <is>
          <t>A IDEAL</t>
        </is>
      </c>
    </row>
    <row r="4389" hidden="1" s="180">
      <c r="A4389" s="17" t="n">
        <v>45814</v>
      </c>
      <c r="B4389" s="179" t="inlineStr">
        <is>
          <t>MATERIAS DE ESCRITORIO (0,23%)</t>
        </is>
      </c>
      <c r="C4389" s="8" t="n"/>
      <c r="D4389" s="8" t="n">
        <v>13.8</v>
      </c>
      <c r="E4389" s="8" t="n">
        <v>-1720.910000000031</v>
      </c>
      <c r="F4389" s="213" t="inlineStr">
        <is>
          <t xml:space="preserve">MATERIAS DE ESCRITORIO / PAPELARIA </t>
        </is>
      </c>
      <c r="G4389" s="172">
        <f>YEAR(A4389)</f>
        <v/>
      </c>
      <c r="H4389" s="214">
        <f>MONTH(A4389)</f>
        <v/>
      </c>
      <c r="I4389" s="179">
        <f>INDEX(mês[],Consolidado!H4389,2)</f>
        <v/>
      </c>
      <c r="J4389" s="179" t="inlineStr">
        <is>
          <t>ITAU</t>
        </is>
      </c>
      <c r="K4389" s="179" t="inlineStr">
        <is>
          <t>A IDEAL</t>
        </is>
      </c>
    </row>
    <row r="4390" hidden="1" s="180">
      <c r="A4390" s="17" t="n">
        <v>45814</v>
      </c>
      <c r="B4390" s="179" t="inlineStr">
        <is>
          <t>EPIS (19,70%)</t>
        </is>
      </c>
      <c r="C4390" s="8" t="n"/>
      <c r="D4390" s="8" t="n">
        <v>1182</v>
      </c>
      <c r="E4390" s="8" t="n">
        <v>-2902.910000000032</v>
      </c>
      <c r="F4390" s="213" t="inlineStr">
        <is>
          <t>EPIS</t>
        </is>
      </c>
      <c r="G4390" s="172">
        <f>YEAR(A4390)</f>
        <v/>
      </c>
      <c r="H4390" s="214">
        <f>MONTH(A4390)</f>
        <v/>
      </c>
      <c r="I4390" s="179">
        <f>INDEX(mês[],Consolidado!H4390,2)</f>
        <v/>
      </c>
      <c r="J4390" s="179" t="inlineStr">
        <is>
          <t>ITAU</t>
        </is>
      </c>
      <c r="K4390" s="179" t="inlineStr">
        <is>
          <t>A IDEAL</t>
        </is>
      </c>
    </row>
    <row r="4391" hidden="1" s="180">
      <c r="A4391" s="17" t="n">
        <v>45814</v>
      </c>
      <c r="B4391" s="179" t="inlineStr">
        <is>
          <t>CURSOS / TREINAMENTOS  (3,97%)</t>
        </is>
      </c>
      <c r="C4391" s="8" t="n"/>
      <c r="D4391" s="8" t="n">
        <v>238.2</v>
      </c>
      <c r="E4391" s="8" t="n">
        <v>-3141.110000000032</v>
      </c>
      <c r="F4391" s="213" t="inlineStr">
        <is>
          <t xml:space="preserve">CURSOS / TREINAMENTOS </t>
        </is>
      </c>
      <c r="G4391" s="172">
        <f>YEAR(A4391)</f>
        <v/>
      </c>
      <c r="H4391" s="214">
        <f>MONTH(A4391)</f>
        <v/>
      </c>
      <c r="I4391" s="179">
        <f>INDEX(mês[],Consolidado!H4391,2)</f>
        <v/>
      </c>
      <c r="J4391" s="179" t="inlineStr">
        <is>
          <t>ITAU</t>
        </is>
      </c>
      <c r="K4391" s="179" t="inlineStr">
        <is>
          <t>A IDEAL</t>
        </is>
      </c>
    </row>
    <row r="4392" hidden="1" s="180">
      <c r="A4392" s="17" t="n">
        <v>45814</v>
      </c>
      <c r="B4392" s="179" t="inlineStr">
        <is>
          <t>MANUTENÇÃO/PEÇAS MAQUINAS E EQUIPAMENTOS (1,10%)</t>
        </is>
      </c>
      <c r="C4392" s="8" t="n"/>
      <c r="D4392" s="8" t="n">
        <v>66</v>
      </c>
      <c r="E4392" s="8" t="n">
        <v>-3207.110000000032</v>
      </c>
      <c r="F4392" s="213" t="inlineStr">
        <is>
          <t>MANUTENÇÃO/PEÇAS MAQUINAS E EQUIPAMENTOS</t>
        </is>
      </c>
      <c r="G4392" s="172">
        <f>YEAR(A4392)</f>
        <v/>
      </c>
      <c r="H4392" s="214">
        <f>MONTH(A4392)</f>
        <v/>
      </c>
      <c r="I4392" s="179">
        <f>INDEX(mês[],Consolidado!H4392,2)</f>
        <v/>
      </c>
      <c r="J4392" s="179" t="inlineStr">
        <is>
          <t>ITAU</t>
        </is>
      </c>
      <c r="K4392" s="179" t="inlineStr">
        <is>
          <t>A IDEAL</t>
        </is>
      </c>
    </row>
    <row r="4393" hidden="1" s="180">
      <c r="A4393" s="17" t="n">
        <v>45814</v>
      </c>
      <c r="B4393" s="179" t="inlineStr">
        <is>
          <t>ENERGIA ALOJAMENTO (2,08%)</t>
        </is>
      </c>
      <c r="C4393" s="8" t="n"/>
      <c r="D4393" s="8" t="n">
        <v>124.8</v>
      </c>
      <c r="E4393" s="8" t="n">
        <v>-3331.910000000032</v>
      </c>
      <c r="F4393" s="213" t="inlineStr">
        <is>
          <t>ENERGIA ALOJAMENTO</t>
        </is>
      </c>
      <c r="G4393" s="172">
        <f>YEAR(A4393)</f>
        <v/>
      </c>
      <c r="H4393" s="214">
        <f>MONTH(A4393)</f>
        <v/>
      </c>
      <c r="I4393" s="179">
        <f>INDEX(mês[],Consolidado!H4393,2)</f>
        <v/>
      </c>
      <c r="J4393" s="179" t="inlineStr">
        <is>
          <t>ITAU</t>
        </is>
      </c>
      <c r="K4393" s="179" t="inlineStr">
        <is>
          <t>A IDEAL</t>
        </is>
      </c>
    </row>
    <row r="4394" hidden="1" s="180">
      <c r="A4394" s="17" t="n">
        <v>45814</v>
      </c>
      <c r="B4394" s="179" t="inlineStr">
        <is>
          <t>SERVIÇO LIMPEZA ALOJAMENTO/ESCRITORIO (1,67%)</t>
        </is>
      </c>
      <c r="C4394" s="8" t="n"/>
      <c r="D4394" s="8" t="n">
        <v>100.2</v>
      </c>
      <c r="E4394" s="8" t="n">
        <v>-3432.110000000032</v>
      </c>
      <c r="F4394" s="213" t="inlineStr">
        <is>
          <t>SERVIÇO LIMPEZA ALOJAMENTO/ESCRITORIO</t>
        </is>
      </c>
      <c r="G4394" s="172">
        <f>YEAR(A4394)</f>
        <v/>
      </c>
      <c r="H4394" s="214">
        <f>MONTH(A4394)</f>
        <v/>
      </c>
      <c r="I4394" s="179">
        <f>INDEX(mês[],Consolidado!H4394,2)</f>
        <v/>
      </c>
      <c r="J4394" s="179" t="inlineStr">
        <is>
          <t>ITAU</t>
        </is>
      </c>
      <c r="K4394" s="179" t="inlineStr">
        <is>
          <t>A IDEAL</t>
        </is>
      </c>
    </row>
    <row r="4395" hidden="1" s="180">
      <c r="A4395" s="17" t="n">
        <v>45814</v>
      </c>
      <c r="B4395" s="179" t="inlineStr">
        <is>
          <t>INTERNET OBRAS  (3,23%);</t>
        </is>
      </c>
      <c r="C4395" s="8" t="n"/>
      <c r="D4395" s="8" t="n">
        <v>193.8</v>
      </c>
      <c r="E4395" s="8" t="n">
        <v>-3625.910000000032</v>
      </c>
      <c r="F4395" s="213" t="inlineStr">
        <is>
          <t xml:space="preserve">INTERNET OBRAS </t>
        </is>
      </c>
      <c r="G4395" s="172">
        <f>YEAR(A4395)</f>
        <v/>
      </c>
      <c r="H4395" s="214">
        <f>MONTH(A4395)</f>
        <v/>
      </c>
      <c r="I4395" s="179">
        <f>INDEX(mês[],Consolidado!H4395,2)</f>
        <v/>
      </c>
      <c r="J4395" s="179" t="inlineStr">
        <is>
          <t>ITAU</t>
        </is>
      </c>
      <c r="K4395" s="179" t="inlineStr">
        <is>
          <t>A IDEAL</t>
        </is>
      </c>
    </row>
    <row r="4396" hidden="1" s="180">
      <c r="A4396" s="17" t="n">
        <v>45814</v>
      </c>
      <c r="B4396" s="179" t="inlineStr">
        <is>
          <t>HELTON DA SILVA GOMES   -FERIAS  (100,00%);</t>
        </is>
      </c>
      <c r="C4396" s="8" t="n"/>
      <c r="D4396" s="8" t="n">
        <v>6024.76</v>
      </c>
      <c r="E4396" s="8" t="n">
        <v>-9650.670000000031</v>
      </c>
      <c r="F4396" s="213" t="inlineStr">
        <is>
          <t xml:space="preserve">FERIAS </t>
        </is>
      </c>
      <c r="G4396" s="172">
        <f>YEAR(A4396)</f>
        <v/>
      </c>
      <c r="H4396" s="214">
        <f>MONTH(A4396)</f>
        <v/>
      </c>
      <c r="I4396" s="179">
        <f>INDEX(mês[],Consolidado!H4396,2)</f>
        <v/>
      </c>
      <c r="J4396" s="179" t="inlineStr">
        <is>
          <t>ITAU</t>
        </is>
      </c>
      <c r="K4396" s="179" t="inlineStr">
        <is>
          <t>A IDEAL</t>
        </is>
      </c>
    </row>
    <row r="4397" hidden="1" s="180">
      <c r="A4397" s="17" t="n">
        <v>45814</v>
      </c>
      <c r="B4397" s="179" t="inlineStr">
        <is>
          <t>WALTERCIDES DE PAIVA - PIX 593.645.051-15   -SERVIÇO SERRALHEIRO  (100,00%);</t>
        </is>
      </c>
      <c r="C4397" s="8" t="n"/>
      <c r="D4397" s="8" t="n">
        <v>2350</v>
      </c>
      <c r="E4397" s="8" t="n">
        <v>-12000.67000000003</v>
      </c>
      <c r="F4397" s="213" t="inlineStr">
        <is>
          <t xml:space="preserve">SERVIÇO SERRALHEIRO </t>
        </is>
      </c>
      <c r="G4397" s="172">
        <f>YEAR(A4397)</f>
        <v/>
      </c>
      <c r="H4397" s="214">
        <f>MONTH(A4397)</f>
        <v/>
      </c>
      <c r="I4397" s="179">
        <f>INDEX(mês[],Consolidado!H4397,2)</f>
        <v/>
      </c>
      <c r="J4397" s="179" t="inlineStr">
        <is>
          <t>ITAU</t>
        </is>
      </c>
      <c r="K4397" s="179" t="inlineStr">
        <is>
          <t>A IDEAL</t>
        </is>
      </c>
    </row>
    <row r="4398" hidden="1" s="180">
      <c r="A4398" s="17" t="n">
        <v>45817</v>
      </c>
      <c r="B4398" s="179" t="inlineStr">
        <is>
          <t>VALE ALIMENTAÇÃO REF. 05/2025   -VALE ALIMENTAÇÃO (100,00%);</t>
        </is>
      </c>
      <c r="C4398" s="8" t="n"/>
      <c r="D4398" s="8" t="n">
        <v>1640</v>
      </c>
      <c r="E4398" s="8" t="n">
        <v>-13640.67000000003</v>
      </c>
      <c r="F4398" s="213" t="inlineStr">
        <is>
          <t>VALE ALIMENTAÇÃO</t>
        </is>
      </c>
      <c r="G4398" s="172">
        <f>YEAR(A4398)</f>
        <v/>
      </c>
      <c r="H4398" s="214">
        <f>MONTH(A4398)</f>
        <v/>
      </c>
      <c r="I4398" s="179">
        <f>INDEX(mês[],Consolidado!H4398,2)</f>
        <v/>
      </c>
      <c r="J4398" s="179" t="inlineStr">
        <is>
          <t>ITAU</t>
        </is>
      </c>
      <c r="K4398" s="179" t="inlineStr">
        <is>
          <t>A IDEAL</t>
        </is>
      </c>
    </row>
    <row r="4399" hidden="1" s="180">
      <c r="A4399" s="17" t="n">
        <v>45817</v>
      </c>
      <c r="B4399" s="179" t="inlineStr">
        <is>
          <t>VALE ALIMENTAÇÃO REF. 05/2025   -VALE ALIMENTAÇÃO (100,00%);</t>
        </is>
      </c>
      <c r="C4399" s="8" t="n"/>
      <c r="D4399" s="8" t="n">
        <v>600</v>
      </c>
      <c r="E4399" s="8" t="n">
        <v>-14240.67000000003</v>
      </c>
      <c r="F4399" s="213" t="inlineStr">
        <is>
          <t>VALE ALIMENTAÇÃO</t>
        </is>
      </c>
      <c r="G4399" s="172">
        <f>YEAR(A4399)</f>
        <v/>
      </c>
      <c r="H4399" s="214">
        <f>MONTH(A4399)</f>
        <v/>
      </c>
      <c r="I4399" s="179">
        <f>INDEX(mês[],Consolidado!H4399,2)</f>
        <v/>
      </c>
      <c r="J4399" s="179" t="inlineStr">
        <is>
          <t>ITAU</t>
        </is>
      </c>
      <c r="K4399" s="179" t="inlineStr">
        <is>
          <t>A IDEAL</t>
        </is>
      </c>
    </row>
    <row r="4400" hidden="1" s="180">
      <c r="A4400" s="17" t="n">
        <v>45817</v>
      </c>
      <c r="B4400" s="179" t="inlineStr">
        <is>
          <t>VALE ALIMENTAÇÃO REF. 05/2025   -VALE ALIMENTAÇÃO (100,00%);</t>
        </is>
      </c>
      <c r="C4400" s="8" t="n"/>
      <c r="D4400" s="8" t="n">
        <v>2388</v>
      </c>
      <c r="E4400" s="8" t="n">
        <v>-16628.67000000003</v>
      </c>
      <c r="F4400" s="213" t="inlineStr">
        <is>
          <t>VALE ALIMENTAÇÃO</t>
        </is>
      </c>
      <c r="G4400" s="172">
        <f>YEAR(A4400)</f>
        <v/>
      </c>
      <c r="H4400" s="214">
        <f>MONTH(A4400)</f>
        <v/>
      </c>
      <c r="I4400" s="179">
        <f>INDEX(mês[],Consolidado!H4400,2)</f>
        <v/>
      </c>
      <c r="J4400" s="179" t="inlineStr">
        <is>
          <t>ITAU</t>
        </is>
      </c>
      <c r="K4400" s="179" t="inlineStr">
        <is>
          <t>A IDEAL</t>
        </is>
      </c>
    </row>
    <row r="4401" hidden="1" s="180">
      <c r="A4401" s="17" t="n">
        <v>45817</v>
      </c>
      <c r="B4401" s="179" t="inlineStr">
        <is>
          <t>VALE ALIMENTAÇÃO REF. 05/2025   -VALE ALIMENTAÇÃO (100,00%);</t>
        </is>
      </c>
      <c r="C4401" s="8" t="n"/>
      <c r="D4401" s="8" t="n">
        <v>19200</v>
      </c>
      <c r="E4401" s="8" t="n">
        <v>-35828.67000000003</v>
      </c>
      <c r="F4401" s="213" t="inlineStr">
        <is>
          <t>VALE ALIMENTAÇÃO</t>
        </is>
      </c>
      <c r="G4401" s="172">
        <f>YEAR(A4401)</f>
        <v/>
      </c>
      <c r="H4401" s="214">
        <f>MONTH(A4401)</f>
        <v/>
      </c>
      <c r="I4401" s="179">
        <f>INDEX(mês[],Consolidado!H4401,2)</f>
        <v/>
      </c>
      <c r="J4401" s="179" t="inlineStr">
        <is>
          <t>ITAU</t>
        </is>
      </c>
      <c r="K4401" s="179" t="inlineStr">
        <is>
          <t>A IDEAL</t>
        </is>
      </c>
    </row>
    <row r="4402" hidden="1" s="180">
      <c r="A4402" s="17" t="n">
        <v>45817</v>
      </c>
      <c r="B4402" s="179" t="inlineStr">
        <is>
          <t>TAR CONTR/RENOV CTA GAR   -TARIFAS BANCARIAS (100,00%);</t>
        </is>
      </c>
      <c r="C4402" s="8" t="n"/>
      <c r="D4402" s="8" t="n">
        <v>36</v>
      </c>
      <c r="E4402" s="8" t="n">
        <v>-35864.67000000003</v>
      </c>
      <c r="F4402" s="213" t="inlineStr">
        <is>
          <t>TARIFAS BANCARIAS</t>
        </is>
      </c>
      <c r="G4402" s="172">
        <f>YEAR(A4402)</f>
        <v/>
      </c>
      <c r="H4402" s="214">
        <f>MONTH(A4402)</f>
        <v/>
      </c>
      <c r="I4402" s="179">
        <f>INDEX(mês[],Consolidado!H4402,2)</f>
        <v/>
      </c>
      <c r="J4402" s="179" t="inlineStr">
        <is>
          <t>ITAU</t>
        </is>
      </c>
      <c r="K4402" s="179" t="inlineStr">
        <is>
          <t>A IDEAL</t>
        </is>
      </c>
    </row>
    <row r="4403" hidden="1" s="180">
      <c r="A4403" s="17" t="n">
        <v>45817</v>
      </c>
      <c r="B4403" s="179" t="inlineStr">
        <is>
          <t>FOLHA PGTO REF. MÊS 05/2025   -SALARIO (100,00%);</t>
        </is>
      </c>
      <c r="C4403" s="8" t="n"/>
      <c r="D4403" s="8" t="n">
        <v>46891.35</v>
      </c>
      <c r="E4403" s="8" t="n">
        <v>-82756.02000000002</v>
      </c>
      <c r="F4403" s="213" t="inlineStr">
        <is>
          <t>SALARIO</t>
        </is>
      </c>
      <c r="G4403" s="172">
        <f>YEAR(A4403)</f>
        <v/>
      </c>
      <c r="H4403" s="214">
        <f>MONTH(A4403)</f>
        <v/>
      </c>
      <c r="I4403" s="179">
        <f>INDEX(mês[],Consolidado!H4403,2)</f>
        <v/>
      </c>
      <c r="J4403" s="179" t="inlineStr">
        <is>
          <t>ITAU</t>
        </is>
      </c>
      <c r="K4403" s="179" t="inlineStr">
        <is>
          <t>A IDEAL</t>
        </is>
      </c>
    </row>
    <row r="4404" hidden="1" s="180">
      <c r="A4404" s="17" t="n">
        <v>45817</v>
      </c>
      <c r="B4404" s="179" t="inlineStr">
        <is>
          <t>REFEIÇÃO COLABORADOR JACINTO   -REFEIÇÕES FUNCIONARIOS  (100,00%);</t>
        </is>
      </c>
      <c r="C4404" s="8" t="n"/>
      <c r="D4404" s="8" t="n">
        <v>210</v>
      </c>
      <c r="E4404" s="8" t="n">
        <v>-82966.02000000002</v>
      </c>
      <c r="F4404" s="213" t="inlineStr">
        <is>
          <t>REFEIÇÕES COLABORADORES</t>
        </is>
      </c>
      <c r="G4404" s="172">
        <f>YEAR(A4404)</f>
        <v/>
      </c>
      <c r="H4404" s="214">
        <f>MONTH(A4404)</f>
        <v/>
      </c>
      <c r="I4404" s="179">
        <f>INDEX(mês[],Consolidado!H4404,2)</f>
        <v/>
      </c>
      <c r="J4404" s="179" t="inlineStr">
        <is>
          <t>ITAU</t>
        </is>
      </c>
      <c r="K4404" s="179" t="inlineStr">
        <is>
          <t>A IDEAL</t>
        </is>
      </c>
    </row>
    <row r="4405" hidden="1" s="180">
      <c r="A4405" s="17" t="n">
        <v>45817</v>
      </c>
      <c r="B4405" s="179" t="inlineStr">
        <is>
          <t>DIÁRIA HOTEL MARCOS VINICÍUS   -HOTEL FUNCIONARIOS (100,00%);</t>
        </is>
      </c>
      <c r="C4405" s="8" t="n"/>
      <c r="D4405" s="8" t="n">
        <v>1100</v>
      </c>
      <c r="E4405" s="8" t="n">
        <v>-84066.02000000002</v>
      </c>
      <c r="F4405" s="213" t="inlineStr">
        <is>
          <t xml:space="preserve">HOTEL COLABORADORES </t>
        </is>
      </c>
      <c r="G4405" s="172">
        <f>YEAR(A4405)</f>
        <v/>
      </c>
      <c r="H4405" s="214">
        <f>MONTH(A4405)</f>
        <v/>
      </c>
      <c r="I4405" s="179">
        <f>INDEX(mês[],Consolidado!H4405,2)</f>
        <v/>
      </c>
      <c r="J4405" s="179" t="inlineStr">
        <is>
          <t>ITAU</t>
        </is>
      </c>
      <c r="K4405" s="179" t="inlineStr">
        <is>
          <t>A IDEAL</t>
        </is>
      </c>
    </row>
    <row r="4406" hidden="1" s="180">
      <c r="A4406" s="17" t="n">
        <v>45817</v>
      </c>
      <c r="B4406" s="179" t="inlineStr">
        <is>
          <t>RECARGA EXTINTORES   -MAQUINAS / EQUIPAMENTOS  (100,00%);</t>
        </is>
      </c>
      <c r="C4406" s="8" t="n"/>
      <c r="D4406" s="8" t="n">
        <v>415</v>
      </c>
      <c r="E4406" s="8" t="n">
        <v>-84481.02000000002</v>
      </c>
      <c r="F4406" s="213" t="inlineStr">
        <is>
          <t xml:space="preserve">MAQUINAS / EQUIPAMENTOS </t>
        </is>
      </c>
      <c r="G4406" s="172">
        <f>YEAR(A4406)</f>
        <v/>
      </c>
      <c r="H4406" s="214">
        <f>MONTH(A4406)</f>
        <v/>
      </c>
      <c r="I4406" s="179">
        <f>INDEX(mês[],Consolidado!H4406,2)</f>
        <v/>
      </c>
      <c r="J4406" s="179" t="inlineStr">
        <is>
          <t>ITAU</t>
        </is>
      </c>
      <c r="K4406" s="179" t="inlineStr">
        <is>
          <t>A IDEAL</t>
        </is>
      </c>
    </row>
    <row r="4407" hidden="1" s="180">
      <c r="A4407" s="17" t="n">
        <v>45817</v>
      </c>
      <c r="B4407" s="179" t="inlineStr">
        <is>
          <t>MATERIAIS DE ESCRITÓRIO   -MATERIAS DE ESCRITORIO (100,00%);</t>
        </is>
      </c>
      <c r="C4407" s="8" t="n"/>
      <c r="D4407" s="8" t="n">
        <v>120</v>
      </c>
      <c r="E4407" s="8" t="n">
        <v>-84601.02000000002</v>
      </c>
      <c r="F4407" s="213" t="inlineStr">
        <is>
          <t xml:space="preserve">MATERIAS DE ESCRITORIO / PAPELARIA </t>
        </is>
      </c>
      <c r="G4407" s="172">
        <f>YEAR(A4407)</f>
        <v/>
      </c>
      <c r="H4407" s="214">
        <f>MONTH(A4407)</f>
        <v/>
      </c>
      <c r="I4407" s="179">
        <f>INDEX(mês[],Consolidado!H4407,2)</f>
        <v/>
      </c>
      <c r="J4407" s="179" t="inlineStr">
        <is>
          <t>ITAU</t>
        </is>
      </c>
      <c r="K4407" s="179" t="inlineStr">
        <is>
          <t>A IDEAL</t>
        </is>
      </c>
    </row>
    <row r="4408" hidden="1" s="180">
      <c r="A4408" s="17" t="n">
        <v>45817</v>
      </c>
      <c r="B4408" s="179" t="inlineStr">
        <is>
          <t>TRANSFERÊNCIA ENTRE BANCOS CEF X ITAÚ   -Transferência entre Bancos (100,00%);</t>
        </is>
      </c>
      <c r="C4408" s="8" t="n">
        <v>112000</v>
      </c>
      <c r="E4408" s="8" t="n">
        <v>27398.97999999998</v>
      </c>
      <c r="F4408" s="213" t="inlineStr">
        <is>
          <t>Transferência Recebida</t>
        </is>
      </c>
      <c r="G4408" s="172">
        <f>YEAR(A4408)</f>
        <v/>
      </c>
      <c r="H4408" s="214">
        <f>MONTH(A4408)</f>
        <v/>
      </c>
      <c r="I4408" s="179">
        <f>INDEX(mês[],Consolidado!H4408,2)</f>
        <v/>
      </c>
      <c r="J4408" s="179" t="inlineStr">
        <is>
          <t>ITAU</t>
        </is>
      </c>
      <c r="K4408" s="179" t="inlineStr">
        <is>
          <t>A IDEAL</t>
        </is>
      </c>
    </row>
    <row r="4409" hidden="1" s="180">
      <c r="A4409" s="17" t="n">
        <v>45817</v>
      </c>
      <c r="B4409" s="179" t="inlineStr">
        <is>
          <t>COMBUSTÍVEL DOBLO   -COMBUSTIVEL VEICULOS (100,00%);</t>
        </is>
      </c>
      <c r="C4409" s="8" t="n"/>
      <c r="D4409" s="8" t="n">
        <v>123.8</v>
      </c>
      <c r="E4409" s="8" t="n">
        <v>27275.17999999998</v>
      </c>
      <c r="F4409" s="213" t="inlineStr">
        <is>
          <t>COMBUSTIVEL VEICULOS</t>
        </is>
      </c>
      <c r="G4409" s="172">
        <f>YEAR(A4409)</f>
        <v/>
      </c>
      <c r="H4409" s="214">
        <f>MONTH(A4409)</f>
        <v/>
      </c>
      <c r="I4409" s="179">
        <f>INDEX(mês[],Consolidado!H4409,2)</f>
        <v/>
      </c>
      <c r="J4409" s="179" t="inlineStr">
        <is>
          <t>ITAU</t>
        </is>
      </c>
      <c r="K4409" s="179" t="inlineStr">
        <is>
          <t>A IDEAL</t>
        </is>
      </c>
    </row>
    <row r="4410" hidden="1" s="180">
      <c r="A4410" s="17" t="n">
        <v>45817</v>
      </c>
      <c r="B4410" s="179" t="inlineStr">
        <is>
          <t>FABIOLA PEREIRA LIMA - PIX (62) 9 9518-0990   -SERVIÇO LAVA JATO (100,00%);</t>
        </is>
      </c>
      <c r="C4410" s="8" t="n"/>
      <c r="D4410" s="8" t="n">
        <v>800</v>
      </c>
      <c r="E4410" s="8" t="n">
        <v>26475.17999999998</v>
      </c>
      <c r="F4410" s="213" t="inlineStr">
        <is>
          <t>SERVIÇO LAVA JATO</t>
        </is>
      </c>
      <c r="G4410" s="172">
        <f>YEAR(A4410)</f>
        <v/>
      </c>
      <c r="H4410" s="214">
        <f>MONTH(A4410)</f>
        <v/>
      </c>
      <c r="I4410" s="179">
        <f>INDEX(mês[],Consolidado!H4410,2)</f>
        <v/>
      </c>
      <c r="J4410" s="179" t="inlineStr">
        <is>
          <t>ITAU</t>
        </is>
      </c>
      <c r="K4410" s="179" t="inlineStr">
        <is>
          <t>A IDEAL</t>
        </is>
      </c>
    </row>
    <row r="4411" hidden="1" s="180">
      <c r="A4411" s="17" t="n">
        <v>45817</v>
      </c>
      <c r="B4411" s="179" t="inlineStr">
        <is>
          <t>LUBRIFICANTE SÃO JOÃO - PIX 43.009.085/0001-81   -MANUTENÇÃO/PEÇAS MAQUINAS E EQUIPAMENTOS (100,00%);</t>
        </is>
      </c>
      <c r="C4411" s="8" t="n"/>
      <c r="D4411" s="8" t="n">
        <v>1095</v>
      </c>
      <c r="E4411" s="8" t="n">
        <v>25380.17999999998</v>
      </c>
      <c r="F4411" s="213" t="inlineStr">
        <is>
          <t>MANUTENÇÃO/PEÇAS MAQUINAS E EQUIPAMENTOS</t>
        </is>
      </c>
      <c r="G4411" s="172">
        <f>YEAR(A4411)</f>
        <v/>
      </c>
      <c r="H4411" s="214">
        <f>MONTH(A4411)</f>
        <v/>
      </c>
      <c r="I4411" s="179">
        <f>INDEX(mês[],Consolidado!H4411,2)</f>
        <v/>
      </c>
      <c r="J4411" s="179" t="inlineStr">
        <is>
          <t>ITAU</t>
        </is>
      </c>
      <c r="K4411" s="179" t="inlineStr">
        <is>
          <t>A IDEAL</t>
        </is>
      </c>
    </row>
    <row r="4412" hidden="1" s="180">
      <c r="A4412" s="17" t="n">
        <v>45817</v>
      </c>
      <c r="B4412" s="179" t="inlineStr">
        <is>
          <t>JOSÉ UEUDES CHAGAS - PIX  (62) 9 9185-3043   -ALUGUEIS ADM (100,00%);</t>
        </is>
      </c>
      <c r="C4412" s="8" t="n"/>
      <c r="D4412" s="8" t="n">
        <v>1800</v>
      </c>
      <c r="E4412" s="8" t="n">
        <v>23580.17999999998</v>
      </c>
      <c r="F4412" s="213" t="inlineStr">
        <is>
          <t>ALUGUEIS ADM</t>
        </is>
      </c>
      <c r="G4412" s="172">
        <f>YEAR(A4412)</f>
        <v/>
      </c>
      <c r="H4412" s="214">
        <f>MONTH(A4412)</f>
        <v/>
      </c>
      <c r="I4412" s="179">
        <f>INDEX(mês[],Consolidado!H4412,2)</f>
        <v/>
      </c>
      <c r="J4412" s="179" t="inlineStr">
        <is>
          <t>ITAU</t>
        </is>
      </c>
      <c r="K4412" s="179" t="inlineStr">
        <is>
          <t>A IDEAL</t>
        </is>
      </c>
    </row>
    <row r="4413" hidden="1" s="180">
      <c r="A4413" s="17" t="n">
        <v>45817</v>
      </c>
      <c r="B4413" s="179" t="inlineStr">
        <is>
          <t>ALIMENTAÇÃO ADM   -ALIMENTAÇÃO ADM (100,00%);</t>
        </is>
      </c>
      <c r="C4413" s="8" t="n"/>
      <c r="D4413" s="8" t="n">
        <v>144</v>
      </c>
      <c r="E4413" s="8" t="n">
        <v>23436.17999999998</v>
      </c>
      <c r="F4413" s="213" t="inlineStr">
        <is>
          <t>ALIMENTAÇÃO ADM</t>
        </is>
      </c>
      <c r="G4413" s="172">
        <f>YEAR(A4413)</f>
        <v/>
      </c>
      <c r="H4413" s="214">
        <f>MONTH(A4413)</f>
        <v/>
      </c>
      <c r="I4413" s="179">
        <f>INDEX(mês[],Consolidado!H4413,2)</f>
        <v/>
      </c>
      <c r="J4413" s="179" t="inlineStr">
        <is>
          <t>ITAU</t>
        </is>
      </c>
      <c r="K4413" s="179" t="inlineStr">
        <is>
          <t>A IDEAL</t>
        </is>
      </c>
    </row>
    <row r="4414" hidden="1" s="180">
      <c r="A4414" s="17" t="n">
        <v>45817</v>
      </c>
      <c r="B4414" s="179" t="inlineStr">
        <is>
          <t>GABRIELLE ELIAS DE FREITAS - PIX (64) 9 9259-1215   -FRETE TRANSPORTADORA (100,00%);</t>
        </is>
      </c>
      <c r="C4414" s="8" t="n"/>
      <c r="D4414" s="8" t="n">
        <v>510</v>
      </c>
      <c r="E4414" s="8" t="n">
        <v>22926.17999999998</v>
      </c>
      <c r="F4414" s="213" t="inlineStr">
        <is>
          <t>FRETE TRANSPORTADORA</t>
        </is>
      </c>
      <c r="G4414" s="172">
        <f>YEAR(A4414)</f>
        <v/>
      </c>
      <c r="H4414" s="214">
        <f>MONTH(A4414)</f>
        <v/>
      </c>
      <c r="I4414" s="179">
        <f>INDEX(mês[],Consolidado!H4414,2)</f>
        <v/>
      </c>
      <c r="J4414" s="179" t="inlineStr">
        <is>
          <t>ITAU</t>
        </is>
      </c>
      <c r="K4414" s="179" t="inlineStr">
        <is>
          <t>A IDEAL</t>
        </is>
      </c>
    </row>
    <row r="4415" hidden="1" s="180">
      <c r="A4415" s="17" t="n">
        <v>45817</v>
      </c>
      <c r="B4415" s="179" t="inlineStr">
        <is>
          <t>VIAGEM GOIÂNIA X SÃO PAULO   -COMBUSTIVEL VEICULOS (40,00%);
HOTEL FUNCIONARIOS (40,00%);
ALIMENTAÇÃO ADM (20,00%);</t>
        </is>
      </c>
      <c r="C4415" s="8" t="n"/>
      <c r="D4415" s="8" t="n">
        <v>400</v>
      </c>
      <c r="E4415" s="8" t="n">
        <v>22526.17999999998</v>
      </c>
      <c r="F4415" s="213" t="inlineStr">
        <is>
          <t>COMBUSTIVEL VEICULOS</t>
        </is>
      </c>
      <c r="G4415" s="172">
        <f>YEAR(A4415)</f>
        <v/>
      </c>
      <c r="H4415" s="214">
        <f>MONTH(A4415)</f>
        <v/>
      </c>
      <c r="I4415" s="179">
        <f>INDEX(mês[],Consolidado!H4415,2)</f>
        <v/>
      </c>
      <c r="J4415" s="179" t="inlineStr">
        <is>
          <t>ITAU</t>
        </is>
      </c>
      <c r="K4415" s="179" t="inlineStr">
        <is>
          <t>A IDEAL</t>
        </is>
      </c>
    </row>
    <row r="4416" hidden="1" s="180">
      <c r="A4416" s="17" t="n">
        <v>45817</v>
      </c>
      <c r="B4416" s="179" t="inlineStr">
        <is>
          <t>VIAGEM GOIÂNIA X SÃO PAULO   -COMBUSTIVEL VEICULOS (40,00%);
HOTEL FUNCIONARIOS (40,00%);
ALIMENTAÇÃO ADM (20,00%);</t>
        </is>
      </c>
      <c r="C4416" s="8" t="n"/>
      <c r="D4416" s="8" t="n">
        <v>400</v>
      </c>
      <c r="E4416" s="8" t="n">
        <v>22126.17999999998</v>
      </c>
      <c r="F4416" s="213" t="inlineStr">
        <is>
          <t xml:space="preserve">HOTEL COLABORADORES </t>
        </is>
      </c>
      <c r="G4416" s="172">
        <f>YEAR(A4416)</f>
        <v/>
      </c>
      <c r="H4416" s="214">
        <f>MONTH(A4416)</f>
        <v/>
      </c>
      <c r="I4416" s="179">
        <f>INDEX(mês[],Consolidado!H4416,2)</f>
        <v/>
      </c>
      <c r="J4416" s="179" t="inlineStr">
        <is>
          <t>ITAU</t>
        </is>
      </c>
      <c r="K4416" s="179" t="inlineStr">
        <is>
          <t>A IDEAL</t>
        </is>
      </c>
    </row>
    <row r="4417" hidden="1" s="180">
      <c r="A4417" s="17" t="n">
        <v>45817</v>
      </c>
      <c r="B4417" s="179" t="inlineStr">
        <is>
          <t>VIAGEM GOIÂNIA X SÃO PAULO   -COMBUSTIVEL VEICULOS (40,00%);
HOTEL FUNCIONARIOS (40,00%);
ALIMENTAÇÃO ADM (20,00%);</t>
        </is>
      </c>
      <c r="C4417" s="8" t="n"/>
      <c r="D4417" s="8" t="n">
        <v>200</v>
      </c>
      <c r="E4417" s="8" t="n">
        <v>21926.17999999998</v>
      </c>
      <c r="F4417" s="213" t="inlineStr">
        <is>
          <t>ALIMENTAÇÃO ADM</t>
        </is>
      </c>
      <c r="G4417" s="172">
        <f>YEAR(A4417)</f>
        <v/>
      </c>
      <c r="H4417" s="214">
        <f>MONTH(A4417)</f>
        <v/>
      </c>
      <c r="I4417" s="179">
        <f>INDEX(mês[],Consolidado!H4417,2)</f>
        <v/>
      </c>
      <c r="J4417" s="179" t="inlineStr">
        <is>
          <t>ITAU</t>
        </is>
      </c>
      <c r="K4417" s="179" t="inlineStr">
        <is>
          <t>A IDEAL</t>
        </is>
      </c>
    </row>
    <row r="4418" hidden="1" s="180">
      <c r="A4418" s="17" t="n">
        <v>45817</v>
      </c>
      <c r="B4418" s="179" t="inlineStr">
        <is>
          <t>COMBUSTÍVEL   -COMBUSTIVEL VEICULOS (100,00%);</t>
        </is>
      </c>
      <c r="C4418" s="8" t="n"/>
      <c r="D4418" s="8" t="n">
        <v>1516</v>
      </c>
      <c r="E4418" s="8" t="n">
        <v>20410.17999999998</v>
      </c>
      <c r="F4418" s="213" t="inlineStr">
        <is>
          <t>COMBUSTIVEL VEICULOS</t>
        </is>
      </c>
      <c r="G4418" s="172">
        <f>YEAR(A4418)</f>
        <v/>
      </c>
      <c r="H4418" s="214">
        <f>MONTH(A4418)</f>
        <v/>
      </c>
      <c r="I4418" s="179">
        <f>INDEX(mês[],Consolidado!H4418,2)</f>
        <v/>
      </c>
      <c r="J4418" s="179" t="inlineStr">
        <is>
          <t>ITAU</t>
        </is>
      </c>
      <c r="K4418" s="179" t="inlineStr">
        <is>
          <t>A IDEAL</t>
        </is>
      </c>
    </row>
    <row r="4419" hidden="1" s="180">
      <c r="A4419" s="17" t="n">
        <v>45817</v>
      </c>
      <c r="B4419" s="179" t="inlineStr">
        <is>
          <t>EDMAR JOSÉ DE SOUZA - PIX 573.938.691-87   -FRETE MATERIAIS E EQUIPAMENTOS (100,00%);</t>
        </is>
      </c>
      <c r="C4419" s="8" t="n"/>
      <c r="D4419" s="8" t="n">
        <v>3200</v>
      </c>
      <c r="E4419" s="8" t="n">
        <v>17210.17999999998</v>
      </c>
      <c r="F4419" s="213" t="inlineStr">
        <is>
          <t>FRETE MATERIAIS E EQUIPAMENTOS</t>
        </is>
      </c>
      <c r="G4419" s="172">
        <f>YEAR(A4419)</f>
        <v/>
      </c>
      <c r="H4419" s="214">
        <f>MONTH(A4419)</f>
        <v/>
      </c>
      <c r="I4419" s="179">
        <f>INDEX(mês[],Consolidado!H4419,2)</f>
        <v/>
      </c>
      <c r="J4419" s="179" t="inlineStr">
        <is>
          <t>ITAU</t>
        </is>
      </c>
      <c r="K4419" s="179" t="inlineStr">
        <is>
          <t>A IDEAL</t>
        </is>
      </c>
    </row>
    <row r="4420" hidden="1" s="180">
      <c r="A4420" s="17" t="n">
        <v>45817</v>
      </c>
      <c r="B4420" s="179" t="inlineStr">
        <is>
          <t>MARCOS ALEM DOS REIS PAIXÃO - PIX 42.436.690-0001-76   -LOCAÇÃO EMPILHADEIRA (100,00%);</t>
        </is>
      </c>
      <c r="C4420" s="8" t="n"/>
      <c r="D4420" s="8" t="n">
        <v>2800</v>
      </c>
      <c r="E4420" s="8" t="n">
        <v>14410.17999999998</v>
      </c>
      <c r="F4420" s="213" t="inlineStr">
        <is>
          <t>LOCAÇÃO EMPILHADEIRA</t>
        </is>
      </c>
      <c r="G4420" s="172">
        <f>YEAR(A4420)</f>
        <v/>
      </c>
      <c r="H4420" s="214">
        <f>MONTH(A4420)</f>
        <v/>
      </c>
      <c r="I4420" s="179">
        <f>INDEX(mês[],Consolidado!H4420,2)</f>
        <v/>
      </c>
      <c r="J4420" s="179" t="inlineStr">
        <is>
          <t>ITAU</t>
        </is>
      </c>
      <c r="K4420" s="179" t="inlineStr">
        <is>
          <t>A IDEAL</t>
        </is>
      </c>
    </row>
    <row r="4421" hidden="1" s="180">
      <c r="A4421" s="17" t="n">
        <v>45817</v>
      </c>
      <c r="B4421" s="179" t="inlineStr">
        <is>
          <t>VALE ALIMENTAÇÃO REF. 05/2025   -VALE ALIMENTAÇÃO (100,00%);</t>
        </is>
      </c>
      <c r="C4421" s="8" t="n"/>
      <c r="D4421" s="8" t="n">
        <v>1710</v>
      </c>
      <c r="E4421" s="8" t="n">
        <v>12700.17999999998</v>
      </c>
      <c r="F4421" s="213" t="inlineStr">
        <is>
          <t>VALE ALIMENTAÇÃO</t>
        </is>
      </c>
      <c r="G4421" s="172">
        <f>YEAR(A4421)</f>
        <v/>
      </c>
      <c r="H4421" s="214">
        <f>MONTH(A4421)</f>
        <v/>
      </c>
      <c r="I4421" s="179">
        <f>INDEX(mês[],Consolidado!H4421,2)</f>
        <v/>
      </c>
      <c r="J4421" s="179" t="inlineStr">
        <is>
          <t>ITAU</t>
        </is>
      </c>
      <c r="K4421" s="179" t="inlineStr">
        <is>
          <t>A IDEAL</t>
        </is>
      </c>
    </row>
    <row r="4422" hidden="1" s="180">
      <c r="A4422" s="17" t="n">
        <v>45817</v>
      </c>
      <c r="B4422" s="179" t="inlineStr">
        <is>
          <t>VALE ALIMENTAÇÃO REF. 05/2025   -VALE ALIMENTAÇÃO (100,00%);</t>
        </is>
      </c>
      <c r="C4422" s="8" t="n"/>
      <c r="D4422" s="8" t="n">
        <v>770</v>
      </c>
      <c r="E4422" s="8" t="n">
        <v>11930.17999999998</v>
      </c>
      <c r="F4422" s="213" t="inlineStr">
        <is>
          <t>VALE ALIMENTAÇÃO</t>
        </is>
      </c>
      <c r="G4422" s="172">
        <f>YEAR(A4422)</f>
        <v/>
      </c>
      <c r="H4422" s="214">
        <f>MONTH(A4422)</f>
        <v/>
      </c>
      <c r="I4422" s="179">
        <f>INDEX(mês[],Consolidado!H4422,2)</f>
        <v/>
      </c>
      <c r="J4422" s="179" t="inlineStr">
        <is>
          <t>ITAU</t>
        </is>
      </c>
      <c r="K4422" s="179" t="inlineStr">
        <is>
          <t>A IDEAL</t>
        </is>
      </c>
    </row>
    <row r="4423" hidden="1" s="180">
      <c r="A4423" s="17" t="n">
        <v>45817</v>
      </c>
      <c r="B4423" s="179" t="inlineStr">
        <is>
          <t>VALE ALIMENTAÇÃO REF. 05/2025   -VALE ALIMENTAÇÃO (100,00%);</t>
        </is>
      </c>
      <c r="C4423" s="8" t="n"/>
      <c r="D4423" s="8" t="n">
        <v>1727.22</v>
      </c>
      <c r="E4423" s="8" t="n">
        <v>10202.95999999998</v>
      </c>
      <c r="F4423" s="213" t="inlineStr">
        <is>
          <t>VALE ALIMENTAÇÃO</t>
        </is>
      </c>
      <c r="G4423" s="172">
        <f>YEAR(A4423)</f>
        <v/>
      </c>
      <c r="H4423" s="214">
        <f>MONTH(A4423)</f>
        <v/>
      </c>
      <c r="I4423" s="179">
        <f>INDEX(mês[],Consolidado!H4423,2)</f>
        <v/>
      </c>
      <c r="J4423" s="179" t="inlineStr">
        <is>
          <t>ITAU</t>
        </is>
      </c>
      <c r="K4423" s="179" t="inlineStr">
        <is>
          <t>A IDEAL</t>
        </is>
      </c>
    </row>
    <row r="4424" hidden="1" s="180">
      <c r="A4424" s="17" t="n">
        <v>45817</v>
      </c>
      <c r="B4424" s="179" t="inlineStr">
        <is>
          <t>VALE ALIMENTAÇÃO REF. 05/2025 (CAIXA)   -VALE ALIMENTAÇÃO (100,00%);</t>
        </is>
      </c>
      <c r="C4424" s="8" t="n"/>
      <c r="D4424" s="8" t="n">
        <v>4395.34</v>
      </c>
      <c r="E4424" s="8" t="n">
        <v>5807.619999999983</v>
      </c>
      <c r="F4424" s="213" t="inlineStr">
        <is>
          <t>VALE ALIMENTAÇÃO</t>
        </is>
      </c>
      <c r="G4424" s="172">
        <f>YEAR(A4424)</f>
        <v/>
      </c>
      <c r="H4424" s="214">
        <f>MONTH(A4424)</f>
        <v/>
      </c>
      <c r="I4424" s="179">
        <f>INDEX(mês[],Consolidado!H4424,2)</f>
        <v/>
      </c>
      <c r="J4424" s="179" t="inlineStr">
        <is>
          <t>ITAU</t>
        </is>
      </c>
      <c r="K4424" s="179" t="inlineStr">
        <is>
          <t>A IDEAL</t>
        </is>
      </c>
    </row>
    <row r="4425" hidden="1" s="180">
      <c r="A4425" s="17" t="n">
        <v>45817</v>
      </c>
      <c r="B4425" s="179" t="inlineStr">
        <is>
          <t>CONTRATO PRESTAÇÃO DE SERVIÇO RICARDO   -SALARIO (100,00%);</t>
        </is>
      </c>
      <c r="C4425" s="8" t="n"/>
      <c r="D4425" s="8" t="n">
        <v>9000</v>
      </c>
      <c r="E4425" s="8" t="n">
        <v>-3192.380000000017</v>
      </c>
      <c r="F4425" s="213" t="inlineStr">
        <is>
          <t>SALARIO</t>
        </is>
      </c>
      <c r="G4425" s="172">
        <f>YEAR(A4425)</f>
        <v/>
      </c>
      <c r="H4425" s="214">
        <f>MONTH(A4425)</f>
        <v/>
      </c>
      <c r="I4425" s="179">
        <f>INDEX(mês[],Consolidado!H4425,2)</f>
        <v/>
      </c>
      <c r="J4425" s="179" t="inlineStr">
        <is>
          <t>ITAU</t>
        </is>
      </c>
      <c r="K4425" s="179" t="inlineStr">
        <is>
          <t>A IDEAL</t>
        </is>
      </c>
    </row>
    <row r="4426" hidden="1" s="180">
      <c r="A4426" s="17" t="n">
        <v>45818</v>
      </c>
      <c r="B4426" s="179" t="inlineStr">
        <is>
          <t>ALIMENTAÇÃO ADM   -ALIMENTAÇÃO ADM (100,00%);</t>
        </is>
      </c>
      <c r="C4426" s="8" t="n"/>
      <c r="D4426" s="8" t="n">
        <v>7.9</v>
      </c>
      <c r="E4426" s="8" t="n">
        <v>-3200.280000000017</v>
      </c>
      <c r="F4426" s="213" t="inlineStr">
        <is>
          <t>ALIMENTAÇÃO ADM</t>
        </is>
      </c>
      <c r="G4426" s="172">
        <f>YEAR(A4426)</f>
        <v/>
      </c>
      <c r="H4426" s="214">
        <f>MONTH(A4426)</f>
        <v/>
      </c>
      <c r="I4426" s="179">
        <f>INDEX(mês[],Consolidado!H4426,2)</f>
        <v/>
      </c>
      <c r="J4426" s="179" t="inlineStr">
        <is>
          <t>ITAU</t>
        </is>
      </c>
      <c r="K4426" s="179" t="inlineStr">
        <is>
          <t>A IDEAL</t>
        </is>
      </c>
    </row>
    <row r="4427" hidden="1" s="180">
      <c r="A4427" s="17" t="n">
        <v>45818</v>
      </c>
      <c r="B4427" s="179" t="inlineStr">
        <is>
          <t>TRANSFERENCIA ENTRE BANCOS ITAÚ X SAFRA   -Transferência entre Bancos (100,00%);</t>
        </is>
      </c>
      <c r="C4427" s="8" t="n"/>
      <c r="D4427" s="8" t="n">
        <v>231479.55</v>
      </c>
      <c r="E4427" s="8" t="n">
        <v>-234679.83</v>
      </c>
      <c r="F4427" s="213" t="inlineStr">
        <is>
          <t>Transferência Emitida</t>
        </is>
      </c>
      <c r="G4427" s="172">
        <f>YEAR(A4427)</f>
        <v/>
      </c>
      <c r="H4427" s="214">
        <f>MONTH(A4427)</f>
        <v/>
      </c>
      <c r="I4427" s="179">
        <f>INDEX(mês[],Consolidado!H4427,2)</f>
        <v/>
      </c>
      <c r="J4427" s="179" t="inlineStr">
        <is>
          <t>ITAU</t>
        </is>
      </c>
      <c r="K4427" s="179" t="inlineStr">
        <is>
          <t>A IDEAL</t>
        </is>
      </c>
    </row>
    <row r="4428" hidden="1" s="180">
      <c r="A4428" s="17" t="n">
        <v>45818</v>
      </c>
      <c r="B4428" s="179" t="inlineStr">
        <is>
          <t>PENSAO ALIMENTICIA EVERTON DOS SANTOS   -SALARIO (100,00%);</t>
        </is>
      </c>
      <c r="C4428" s="8" t="n"/>
      <c r="D4428" s="8" t="n">
        <v>407.18</v>
      </c>
      <c r="E4428" s="8" t="n">
        <v>-235087.01</v>
      </c>
      <c r="F4428" s="213" t="inlineStr">
        <is>
          <t>SALARIO</t>
        </is>
      </c>
      <c r="G4428" s="172">
        <f>YEAR(A4428)</f>
        <v/>
      </c>
      <c r="H4428" s="214">
        <f>MONTH(A4428)</f>
        <v/>
      </c>
      <c r="I4428" s="179">
        <f>INDEX(mês[],Consolidado!H4428,2)</f>
        <v/>
      </c>
      <c r="J4428" s="179" t="inlineStr">
        <is>
          <t>ITAU</t>
        </is>
      </c>
      <c r="K4428" s="179" t="inlineStr">
        <is>
          <t>A IDEAL</t>
        </is>
      </c>
    </row>
    <row r="4429" hidden="1" s="180">
      <c r="A4429" s="17" t="n">
        <v>45818</v>
      </c>
      <c r="B4429" s="179" t="inlineStr">
        <is>
          <t>R. CONCEIÇÃO DAS ALAGOAS Nº 596 REF. 23/05 A 09/06   -ALUGUEL ALOJAMENTO  (100,00%);</t>
        </is>
      </c>
      <c r="C4429" s="8" t="n"/>
      <c r="D4429" s="8" t="n">
        <v>2028.23</v>
      </c>
      <c r="E4429" s="8" t="n">
        <v>-237115.24</v>
      </c>
      <c r="F4429" s="213" t="inlineStr">
        <is>
          <t xml:space="preserve">ALUGUEL ALOJAMENTO </t>
        </is>
      </c>
      <c r="G4429" s="172">
        <f>YEAR(A4429)</f>
        <v/>
      </c>
      <c r="H4429" s="214">
        <f>MONTH(A4429)</f>
        <v/>
      </c>
      <c r="I4429" s="179">
        <f>INDEX(mês[],Consolidado!H4429,2)</f>
        <v/>
      </c>
      <c r="J4429" s="179" t="inlineStr">
        <is>
          <t>ITAU</t>
        </is>
      </c>
      <c r="K4429" s="179" t="inlineStr">
        <is>
          <t>A IDEAL</t>
        </is>
      </c>
    </row>
    <row r="4430" hidden="1" s="180">
      <c r="A4430" s="17" t="n">
        <v>45818</v>
      </c>
      <c r="B4430" s="179" t="inlineStr">
        <is>
          <t>UNIMED GENILDO MÊS 05/2025   -PLANO DE SAUDE  (100,00%);</t>
        </is>
      </c>
      <c r="C4430" s="8" t="n"/>
      <c r="D4430" s="8" t="n">
        <v>3235.58</v>
      </c>
      <c r="E4430" s="8" t="n">
        <v>-240350.82</v>
      </c>
      <c r="F4430" s="213" t="inlineStr">
        <is>
          <t xml:space="preserve">PLANO DE SAUDE </t>
        </is>
      </c>
      <c r="G4430" s="172">
        <f>YEAR(A4430)</f>
        <v/>
      </c>
      <c r="H4430" s="214">
        <f>MONTH(A4430)</f>
        <v/>
      </c>
      <c r="I4430" s="179">
        <f>INDEX(mês[],Consolidado!H4430,2)</f>
        <v/>
      </c>
      <c r="J4430" s="179" t="inlineStr">
        <is>
          <t>ITAU</t>
        </is>
      </c>
      <c r="K4430" s="179" t="inlineStr">
        <is>
          <t>A IDEAL</t>
        </is>
      </c>
    </row>
    <row r="4431" hidden="1" s="180">
      <c r="A4431" s="17" t="n">
        <v>45818</v>
      </c>
      <c r="B4431" s="179" t="inlineStr">
        <is>
          <t>UNIMED GILVAN MÊS 05/2025   -PLANO DE SAUDE  (100,00%);</t>
        </is>
      </c>
      <c r="C4431" s="8" t="n"/>
      <c r="D4431" s="8" t="n">
        <v>2416.97</v>
      </c>
      <c r="E4431" s="8" t="n">
        <v>-242767.79</v>
      </c>
      <c r="F4431" s="213" t="inlineStr">
        <is>
          <t xml:space="preserve">PLANO DE SAUDE </t>
        </is>
      </c>
      <c r="G4431" s="172">
        <f>YEAR(A4431)</f>
        <v/>
      </c>
      <c r="H4431" s="214">
        <f>MONTH(A4431)</f>
        <v/>
      </c>
      <c r="I4431" s="179">
        <f>INDEX(mês[],Consolidado!H4431,2)</f>
        <v/>
      </c>
      <c r="J4431" s="179" t="inlineStr">
        <is>
          <t>ITAU</t>
        </is>
      </c>
      <c r="K4431" s="179" t="inlineStr">
        <is>
          <t>A IDEAL</t>
        </is>
      </c>
    </row>
    <row r="4432" hidden="1" s="180">
      <c r="A4432" s="17" t="n">
        <v>45818</v>
      </c>
      <c r="B4432" s="179" t="inlineStr">
        <is>
          <t>CHAVEIRO TROCA DA FECHADURA PORTA RECEPÇÃO   -MANUTENÇÃO/PEÇAS MAQUINAS E EQUIPAMENTOS (100,00%);</t>
        </is>
      </c>
      <c r="C4432" s="8" t="n"/>
      <c r="D4432" s="8" t="n">
        <v>300</v>
      </c>
      <c r="E4432" s="8" t="n">
        <v>-243067.79</v>
      </c>
      <c r="F4432" s="213" t="inlineStr">
        <is>
          <t>MANUTENÇÃO/PEÇAS MAQUINAS E EQUIPAMENTOS</t>
        </is>
      </c>
      <c r="G4432" s="172">
        <f>YEAR(A4432)</f>
        <v/>
      </c>
      <c r="H4432" s="214">
        <f>MONTH(A4432)</f>
        <v/>
      </c>
      <c r="I4432" s="179">
        <f>INDEX(mês[],Consolidado!H4432,2)</f>
        <v/>
      </c>
      <c r="J4432" s="179" t="inlineStr">
        <is>
          <t>ITAU</t>
        </is>
      </c>
      <c r="K4432" s="179" t="inlineStr">
        <is>
          <t>A IDEAL</t>
        </is>
      </c>
    </row>
    <row r="4433" hidden="1" s="180">
      <c r="A4433" s="17" t="n">
        <v>45818</v>
      </c>
      <c r="B4433" s="179" t="inlineStr">
        <is>
          <t>FAXINEIRA SR APRIGIO 10-05-2025 A 10-06-2025   -RETIRADAS GILVAN / GENILDO (100,00%);</t>
        </is>
      </c>
      <c r="C4433" s="8" t="n"/>
      <c r="D4433" s="8" t="n">
        <v>1000</v>
      </c>
      <c r="E4433" s="8" t="n">
        <v>-244067.79</v>
      </c>
      <c r="F4433" s="213" t="inlineStr">
        <is>
          <t>Pró-Labore</t>
        </is>
      </c>
      <c r="G4433" s="172">
        <f>YEAR(A4433)</f>
        <v/>
      </c>
      <c r="H4433" s="214">
        <f>MONTH(A4433)</f>
        <v/>
      </c>
      <c r="I4433" s="179">
        <f>INDEX(mês[],Consolidado!H4433,2)</f>
        <v/>
      </c>
      <c r="J4433" s="179" t="inlineStr">
        <is>
          <t>ITAU</t>
        </is>
      </c>
      <c r="K4433" s="179" t="inlineStr">
        <is>
          <t>A IDEAL</t>
        </is>
      </c>
    </row>
    <row r="4434" hidden="1" s="180">
      <c r="A4434" s="17" t="n">
        <v>45818</v>
      </c>
      <c r="B4434" s="179" t="inlineStr">
        <is>
          <t>ENTREGA TINTAS GOIÂNIA X SERRA SALITRE   -FRETE MATERIAIS E EQUIPAMENTOS (100,00%);</t>
        </is>
      </c>
      <c r="C4434" s="8" t="n"/>
      <c r="D4434" s="8" t="n">
        <v>381.79</v>
      </c>
      <c r="E4434" s="8" t="n">
        <v>-244449.58</v>
      </c>
      <c r="F4434" s="213" t="inlineStr">
        <is>
          <t>FRETE MATERIAIS E EQUIPAMENTOS</t>
        </is>
      </c>
      <c r="G4434" s="172">
        <f>YEAR(A4434)</f>
        <v/>
      </c>
      <c r="H4434" s="214">
        <f>MONTH(A4434)</f>
        <v/>
      </c>
      <c r="I4434" s="179">
        <f>INDEX(mês[],Consolidado!H4434,2)</f>
        <v/>
      </c>
      <c r="J4434" s="179" t="inlineStr">
        <is>
          <t>ITAU</t>
        </is>
      </c>
      <c r="K4434" s="179" t="inlineStr">
        <is>
          <t>A IDEAL</t>
        </is>
      </c>
    </row>
    <row r="4435" hidden="1" s="180">
      <c r="A4435" s="17" t="n">
        <v>45818</v>
      </c>
      <c r="B4435" s="179" t="inlineStr">
        <is>
          <t>ALIMENTAÇÃO ADM   -ALIMENTAÇÃO ADM (100,00%);</t>
        </is>
      </c>
      <c r="C4435" s="8" t="n"/>
      <c r="D4435" s="8" t="n">
        <v>180</v>
      </c>
      <c r="E4435" s="8" t="n">
        <v>-244629.58</v>
      </c>
      <c r="F4435" s="213" t="inlineStr">
        <is>
          <t>ALIMENTAÇÃO ADM</t>
        </is>
      </c>
      <c r="G4435" s="172">
        <f>YEAR(A4435)</f>
        <v/>
      </c>
      <c r="H4435" s="214">
        <f>MONTH(A4435)</f>
        <v/>
      </c>
      <c r="I4435" s="179">
        <f>INDEX(mês[],Consolidado!H4435,2)</f>
        <v/>
      </c>
      <c r="J4435" s="179" t="inlineStr">
        <is>
          <t>ITAU</t>
        </is>
      </c>
      <c r="K4435" s="179" t="inlineStr">
        <is>
          <t>A IDEAL</t>
        </is>
      </c>
    </row>
    <row r="4436" hidden="1" s="180">
      <c r="A4436" s="17" t="n">
        <v>45818</v>
      </c>
      <c r="B4436" s="179" t="inlineStr">
        <is>
          <t>BOINICAÇÃO NF 2442   -BONIFICAÇOES (100,00%);</t>
        </is>
      </c>
      <c r="C4436" s="8" t="n"/>
      <c r="D4436" s="8" t="n">
        <v>4203.7</v>
      </c>
      <c r="E4436" s="8" t="n">
        <v>-248833.28</v>
      </c>
      <c r="F4436" s="213" t="inlineStr">
        <is>
          <t>BONIFICAÇOES</t>
        </is>
      </c>
      <c r="G4436" s="172">
        <f>YEAR(A4436)</f>
        <v/>
      </c>
      <c r="H4436" s="214">
        <f>MONTH(A4436)</f>
        <v/>
      </c>
      <c r="I4436" s="179">
        <f>INDEX(mês[],Consolidado!H4436,2)</f>
        <v/>
      </c>
      <c r="J4436" s="179" t="inlineStr">
        <is>
          <t>ITAU</t>
        </is>
      </c>
      <c r="K4436" s="179" t="inlineStr">
        <is>
          <t>A IDEAL</t>
        </is>
      </c>
    </row>
    <row r="4437" hidden="1" s="180">
      <c r="A4437" s="17" t="n">
        <v>45818</v>
      </c>
      <c r="B4437" s="179" t="inlineStr">
        <is>
          <t>ENCOMENDA GOIANIA X BARRO ALTO   -FRETE TRANSPORTADORA (100,00%);</t>
        </is>
      </c>
      <c r="C4437" s="8" t="n"/>
      <c r="D4437" s="8" t="n">
        <v>250</v>
      </c>
      <c r="E4437" s="8" t="n">
        <v>-249083.28</v>
      </c>
      <c r="F4437" s="213" t="inlineStr">
        <is>
          <t>FRETE TRANSPORTADORA</t>
        </is>
      </c>
      <c r="G4437" s="172">
        <f>YEAR(A4437)</f>
        <v/>
      </c>
      <c r="H4437" s="214">
        <f>MONTH(A4437)</f>
        <v/>
      </c>
      <c r="I4437" s="179">
        <f>INDEX(mês[],Consolidado!H4437,2)</f>
        <v/>
      </c>
      <c r="J4437" s="179" t="inlineStr">
        <is>
          <t>ITAU</t>
        </is>
      </c>
      <c r="K4437" s="179" t="inlineStr">
        <is>
          <t>A IDEAL</t>
        </is>
      </c>
    </row>
    <row r="4438" hidden="1" s="180">
      <c r="A4438" s="17" t="n">
        <v>45818</v>
      </c>
      <c r="B4438" s="179" t="inlineStr">
        <is>
          <t>JOSÉ LEONARDO DE SOUSA - PIX 034.779.763-63   -SERVIÇO SERRALHEIRO  (100,00%);</t>
        </is>
      </c>
      <c r="C4438" s="8" t="n"/>
      <c r="D4438" s="8" t="n">
        <v>1000</v>
      </c>
      <c r="E4438" s="8" t="n">
        <v>-250083.28</v>
      </c>
      <c r="F4438" s="213" t="inlineStr">
        <is>
          <t xml:space="preserve">SERVIÇO SERRALHEIRO </t>
        </is>
      </c>
      <c r="G4438" s="172">
        <f>YEAR(A4438)</f>
        <v/>
      </c>
      <c r="H4438" s="214">
        <f>MONTH(A4438)</f>
        <v/>
      </c>
      <c r="I4438" s="179">
        <f>INDEX(mês[],Consolidado!H4438,2)</f>
        <v/>
      </c>
      <c r="J4438" s="179" t="inlineStr">
        <is>
          <t>ITAU</t>
        </is>
      </c>
      <c r="K4438" s="179" t="inlineStr">
        <is>
          <t>A IDEAL</t>
        </is>
      </c>
    </row>
    <row r="4439" hidden="1" s="180">
      <c r="A4439" s="17" t="n">
        <v>45818</v>
      </c>
      <c r="B4439" s="179" t="inlineStr">
        <is>
          <t>VIAGEM VALDMAR P/ ARAXA   -COMBUSTIVEL VEICULOS (100,00%);</t>
        </is>
      </c>
      <c r="C4439" s="8" t="n"/>
      <c r="D4439" s="8" t="n">
        <v>300</v>
      </c>
      <c r="E4439" s="8" t="n">
        <v>-250383.28</v>
      </c>
      <c r="F4439" s="213" t="inlineStr">
        <is>
          <t>COMBUSTIVEL VEICULOS</t>
        </is>
      </c>
      <c r="G4439" s="172">
        <f>YEAR(A4439)</f>
        <v/>
      </c>
      <c r="H4439" s="214">
        <f>MONTH(A4439)</f>
        <v/>
      </c>
      <c r="I4439" s="179">
        <f>INDEX(mês[],Consolidado!H4439,2)</f>
        <v/>
      </c>
      <c r="J4439" s="179" t="inlineStr">
        <is>
          <t>ITAU</t>
        </is>
      </c>
      <c r="K4439" s="179" t="inlineStr">
        <is>
          <t>A IDEAL</t>
        </is>
      </c>
    </row>
    <row r="4440" hidden="1" s="180">
      <c r="A4440" s="17" t="n">
        <v>45818</v>
      </c>
      <c r="B4440" s="179" t="inlineStr">
        <is>
          <t>UBER E COMBUSTÍVEL   -COMBUSTIVEL VEICULOS (71,53%);
SERVIÇO MOTOBOY / UBER  (28,47%);</t>
        </is>
      </c>
      <c r="C4440" s="8" t="n"/>
      <c r="D4440" s="8" t="n">
        <v>49.99</v>
      </c>
      <c r="E4440" s="8" t="n">
        <v>-250433.27</v>
      </c>
      <c r="F4440" s="213" t="inlineStr">
        <is>
          <t>COMBUSTIVEL VEICULOS</t>
        </is>
      </c>
      <c r="G4440" s="172">
        <f>YEAR(A4440)</f>
        <v/>
      </c>
      <c r="H4440" s="214">
        <f>MONTH(A4440)</f>
        <v/>
      </c>
      <c r="I4440" s="179">
        <f>INDEX(mês[],Consolidado!H4440,2)</f>
        <v/>
      </c>
      <c r="J4440" s="179" t="inlineStr">
        <is>
          <t>ITAU</t>
        </is>
      </c>
      <c r="K4440" s="179" t="inlineStr">
        <is>
          <t>A IDEAL</t>
        </is>
      </c>
    </row>
    <row r="4441" hidden="1" s="180">
      <c r="A4441" s="17" t="n">
        <v>45818</v>
      </c>
      <c r="B4441" s="179" t="inlineStr">
        <is>
          <t>UBER E COMBUSTÍVEL   -COMBUSTIVEL VEICULOS (71,53%);
SERVIÇO MOTOBOY / UBER  (28,47%);</t>
        </is>
      </c>
      <c r="C4441" s="8" t="n"/>
      <c r="D4441" s="8" t="n">
        <v>19.91</v>
      </c>
      <c r="E4441" s="8" t="n">
        <v>-250453.18</v>
      </c>
      <c r="F4441" s="213" t="inlineStr">
        <is>
          <t xml:space="preserve">SERVIÇO MOTOBOY / UBER </t>
        </is>
      </c>
      <c r="G4441" s="172">
        <f>YEAR(A4441)</f>
        <v/>
      </c>
      <c r="H4441" s="214">
        <f>MONTH(A4441)</f>
        <v/>
      </c>
      <c r="I4441" s="179">
        <f>INDEX(mês[],Consolidado!H4441,2)</f>
        <v/>
      </c>
      <c r="J4441" s="179" t="inlineStr">
        <is>
          <t>ITAU</t>
        </is>
      </c>
      <c r="K4441" s="179" t="inlineStr">
        <is>
          <t>A IDEAL</t>
        </is>
      </c>
    </row>
    <row r="4442" hidden="1" s="180">
      <c r="A4442" s="17" t="n">
        <v>45818</v>
      </c>
      <c r="B4442" s="179" t="inlineStr">
        <is>
          <t>FABIOLA PEREIRA LIMA - PIX (62) 9 9518-0990   -SERVIÇO LAVA JATO (100,00%);</t>
        </is>
      </c>
      <c r="C4442" s="8" t="n"/>
      <c r="D4442" s="8" t="n">
        <v>150</v>
      </c>
      <c r="E4442" s="8" t="n">
        <v>-250603.18</v>
      </c>
      <c r="F4442" s="213" t="inlineStr">
        <is>
          <t>SERVIÇO LAVA JATO</t>
        </is>
      </c>
      <c r="G4442" s="172">
        <f>YEAR(A4442)</f>
        <v/>
      </c>
      <c r="H4442" s="214">
        <f>MONTH(A4442)</f>
        <v/>
      </c>
      <c r="I4442" s="179">
        <f>INDEX(mês[],Consolidado!H4442,2)</f>
        <v/>
      </c>
      <c r="J4442" s="179" t="inlineStr">
        <is>
          <t>ITAU</t>
        </is>
      </c>
      <c r="K4442" s="179" t="inlineStr">
        <is>
          <t>A IDEAL</t>
        </is>
      </c>
    </row>
    <row r="4443" hidden="1" s="180">
      <c r="A4443" s="17" t="n">
        <v>45818</v>
      </c>
      <c r="B4443" s="179" t="inlineStr">
        <is>
          <t>PASSAGENS CURITIBA X SÃO PAULO E SÃO PAULO X GOIÂNIA   -PASSAGENS FUNCIONARIOS (100,00%);</t>
        </is>
      </c>
      <c r="C4443" s="8" t="n"/>
      <c r="D4443" s="8" t="n">
        <v>301.29</v>
      </c>
      <c r="E4443" s="8" t="n">
        <v>-250904.47</v>
      </c>
      <c r="F4443" s="213" t="inlineStr">
        <is>
          <t>PASSAGENS COLABORADORES</t>
        </is>
      </c>
      <c r="G4443" s="172">
        <f>YEAR(A4443)</f>
        <v/>
      </c>
      <c r="H4443" s="214">
        <f>MONTH(A4443)</f>
        <v/>
      </c>
      <c r="I4443" s="179">
        <f>INDEX(mês[],Consolidado!H4443,2)</f>
        <v/>
      </c>
      <c r="J4443" s="179" t="inlineStr">
        <is>
          <t>ITAU</t>
        </is>
      </c>
      <c r="K4443" s="179" t="inlineStr">
        <is>
          <t>A IDEAL</t>
        </is>
      </c>
    </row>
    <row r="4444" hidden="1" s="180">
      <c r="A4444" s="17" t="n">
        <v>45818</v>
      </c>
      <c r="B4444" s="179" t="inlineStr">
        <is>
          <t>CARLOS RITLER MOREIRA GADELHA - PIX 943.891.013-15   -MANUTENÇÃO/PEÇAS  VEICULOS (100,00%);</t>
        </is>
      </c>
      <c r="C4444" s="8" t="n"/>
      <c r="D4444" s="8" t="n">
        <v>1492</v>
      </c>
      <c r="E4444" s="8" t="n">
        <v>-252396.47</v>
      </c>
      <c r="F4444" s="213" t="inlineStr">
        <is>
          <t>MANUTENÇÃO/PEÇAS  VEICULOS</t>
        </is>
      </c>
      <c r="G4444" s="172">
        <f>YEAR(A4444)</f>
        <v/>
      </c>
      <c r="H4444" s="214">
        <f>MONTH(A4444)</f>
        <v/>
      </c>
      <c r="I4444" s="179">
        <f>INDEX(mês[],Consolidado!H4444,2)</f>
        <v/>
      </c>
      <c r="J4444" s="179" t="inlineStr">
        <is>
          <t>ITAU</t>
        </is>
      </c>
      <c r="K4444" s="179" t="inlineStr">
        <is>
          <t>A IDEAL</t>
        </is>
      </c>
    </row>
    <row r="4445" hidden="1" s="180">
      <c r="A4445" s="17" t="n">
        <v>45818</v>
      </c>
      <c r="B4445" s="179" t="inlineStr">
        <is>
          <t>VALE ALIMENTAÇÃO REF. 05/2025   -VALE ALIMENTAÇÃO (100,00%);</t>
        </is>
      </c>
      <c r="C4445" s="8" t="n"/>
      <c r="D4445" s="8" t="n">
        <v>27</v>
      </c>
      <c r="E4445" s="8" t="n">
        <v>-252423.47</v>
      </c>
      <c r="F4445" s="213" t="inlineStr">
        <is>
          <t>VALE ALIMENTAÇÃO</t>
        </is>
      </c>
      <c r="G4445" s="172">
        <f>YEAR(A4445)</f>
        <v/>
      </c>
      <c r="H4445" s="214">
        <f>MONTH(A4445)</f>
        <v/>
      </c>
      <c r="I4445" s="179">
        <f>INDEX(mês[],Consolidado!H4445,2)</f>
        <v/>
      </c>
      <c r="J4445" s="179" t="inlineStr">
        <is>
          <t>ITAU</t>
        </is>
      </c>
      <c r="K4445" s="179" t="inlineStr">
        <is>
          <t>A IDEAL</t>
        </is>
      </c>
    </row>
    <row r="4446" hidden="1" s="180">
      <c r="A4446" s="17" t="n">
        <v>45818</v>
      </c>
      <c r="B4446" s="179" t="inlineStr">
        <is>
          <t>VALE ALIMENTAÇÃO REF. 05/2025   -VALE ALIMENTAÇÃO (100,00%);</t>
        </is>
      </c>
      <c r="C4446" s="8" t="n"/>
      <c r="D4446" s="8" t="n">
        <v>850</v>
      </c>
      <c r="E4446" s="8" t="n">
        <v>-253273.47</v>
      </c>
      <c r="F4446" s="213" t="inlineStr">
        <is>
          <t>VALE ALIMENTAÇÃO</t>
        </is>
      </c>
      <c r="G4446" s="172">
        <f>YEAR(A4446)</f>
        <v/>
      </c>
      <c r="H4446" s="214">
        <f>MONTH(A4446)</f>
        <v/>
      </c>
      <c r="I4446" s="179">
        <f>INDEX(mês[],Consolidado!H4446,2)</f>
        <v/>
      </c>
      <c r="J4446" s="179" t="inlineStr">
        <is>
          <t>ITAU</t>
        </is>
      </c>
      <c r="K4446" s="179" t="inlineStr">
        <is>
          <t>A IDEAL</t>
        </is>
      </c>
    </row>
    <row r="4447" hidden="1" s="180">
      <c r="A4447" s="17" t="n">
        <v>45818</v>
      </c>
      <c r="B4447" s="179" t="inlineStr">
        <is>
          <t>VALE ALIMENTAÇÃO REF. 05/2025   -VALE ALIMENTAÇÃO (100,00%);</t>
        </is>
      </c>
      <c r="C4447" s="8" t="n"/>
      <c r="D4447" s="8" t="n">
        <v>985</v>
      </c>
      <c r="E4447" s="8" t="n">
        <v>-254258.47</v>
      </c>
      <c r="F4447" s="213" t="inlineStr">
        <is>
          <t>VALE ALIMENTAÇÃO</t>
        </is>
      </c>
      <c r="G4447" s="172">
        <f>YEAR(A4447)</f>
        <v/>
      </c>
      <c r="H4447" s="214">
        <f>MONTH(A4447)</f>
        <v/>
      </c>
      <c r="I4447" s="179">
        <f>INDEX(mês[],Consolidado!H4447,2)</f>
        <v/>
      </c>
      <c r="J4447" s="179" t="inlineStr">
        <is>
          <t>ITAU</t>
        </is>
      </c>
      <c r="K4447" s="179" t="inlineStr">
        <is>
          <t>A IDEAL</t>
        </is>
      </c>
    </row>
    <row r="4448" hidden="1" s="180">
      <c r="A4448" s="17" t="n">
        <v>45818</v>
      </c>
      <c r="B4448" s="179" t="inlineStr">
        <is>
          <t>VALE ALIMENTAÇÃO REF. 05/2025   -VALE ALIMENTAÇÃO (100,00%);</t>
        </is>
      </c>
      <c r="C4448" s="8" t="n"/>
      <c r="D4448" s="8" t="n">
        <v>640</v>
      </c>
      <c r="E4448" s="8" t="n">
        <v>-254898.47</v>
      </c>
      <c r="F4448" s="213" t="inlineStr">
        <is>
          <t>VALE ALIMENTAÇÃO</t>
        </is>
      </c>
      <c r="G4448" s="172">
        <f>YEAR(A4448)</f>
        <v/>
      </c>
      <c r="H4448" s="214">
        <f>MONTH(A4448)</f>
        <v/>
      </c>
      <c r="I4448" s="179">
        <f>INDEX(mês[],Consolidado!H4448,2)</f>
        <v/>
      </c>
      <c r="J4448" s="179" t="inlineStr">
        <is>
          <t>ITAU</t>
        </is>
      </c>
      <c r="K4448" s="179" t="inlineStr">
        <is>
          <t>A IDEAL</t>
        </is>
      </c>
    </row>
    <row r="4449" hidden="1" s="180">
      <c r="A4449" s="17" t="n">
        <v>45818</v>
      </c>
      <c r="B4449" s="179" t="inlineStr">
        <is>
          <t>COMBUSTIVEL RANGER GILVAN   -COMBUSTIVEL VEICULOS (100,00%);</t>
        </is>
      </c>
      <c r="C4449" s="8" t="n"/>
      <c r="D4449" s="8" t="n">
        <v>179.67</v>
      </c>
      <c r="E4449" s="8" t="n">
        <v>-255078.14</v>
      </c>
      <c r="F4449" s="213" t="inlineStr">
        <is>
          <t>COMBUSTIVEL VEICULOS</t>
        </is>
      </c>
      <c r="G4449" s="172">
        <f>YEAR(A4449)</f>
        <v/>
      </c>
      <c r="H4449" s="214">
        <f>MONTH(A4449)</f>
        <v/>
      </c>
      <c r="I4449" s="179">
        <f>INDEX(mês[],Consolidado!H4449,2)</f>
        <v/>
      </c>
      <c r="J4449" s="179" t="inlineStr">
        <is>
          <t>ITAU</t>
        </is>
      </c>
      <c r="K4449" s="179" t="inlineStr">
        <is>
          <t>A IDEAL</t>
        </is>
      </c>
    </row>
    <row r="4450" hidden="1" s="180">
      <c r="A4450" s="17" t="n">
        <v>45818</v>
      </c>
      <c r="B4450" s="179" t="inlineStr">
        <is>
          <t>SINDICATO   -SINDICATO  (100,00%);</t>
        </is>
      </c>
      <c r="C4450" s="8" t="n"/>
      <c r="D4450" s="8" t="n">
        <v>1361.51</v>
      </c>
      <c r="E4450" s="8" t="n">
        <v>-256439.6500000001</v>
      </c>
      <c r="F4450" s="213" t="inlineStr">
        <is>
          <t xml:space="preserve">SINDICATO </t>
        </is>
      </c>
      <c r="G4450" s="172">
        <f>YEAR(A4450)</f>
        <v/>
      </c>
      <c r="H4450" s="214">
        <f>MONTH(A4450)</f>
        <v/>
      </c>
      <c r="I4450" s="179">
        <f>INDEX(mês[],Consolidado!H4450,2)</f>
        <v/>
      </c>
      <c r="J4450" s="179" t="inlineStr">
        <is>
          <t>ITAU</t>
        </is>
      </c>
      <c r="K4450" s="179" t="inlineStr">
        <is>
          <t>A IDEAL</t>
        </is>
      </c>
    </row>
    <row r="4451" hidden="1" s="180">
      <c r="A4451" s="17" t="n">
        <v>45818</v>
      </c>
      <c r="B4451" s="179" t="inlineStr">
        <is>
          <t>TAG CAIXA REF. MÊS 05/2025   -PEDAGIOS  (100,00%);</t>
        </is>
      </c>
      <c r="C4451" s="8" t="n"/>
      <c r="D4451" s="8" t="n">
        <v>257.38</v>
      </c>
      <c r="E4451" s="8" t="n">
        <v>-256697.0300000001</v>
      </c>
      <c r="F4451" s="213" t="inlineStr">
        <is>
          <t xml:space="preserve">PEDAGIOS </t>
        </is>
      </c>
      <c r="G4451" s="172">
        <f>YEAR(A4451)</f>
        <v/>
      </c>
      <c r="H4451" s="214">
        <f>MONTH(A4451)</f>
        <v/>
      </c>
      <c r="I4451" s="179">
        <f>INDEX(mês[],Consolidado!H4451,2)</f>
        <v/>
      </c>
      <c r="J4451" s="179" t="inlineStr">
        <is>
          <t>ITAU</t>
        </is>
      </c>
      <c r="K4451" s="179" t="inlineStr">
        <is>
          <t>A IDEAL</t>
        </is>
      </c>
    </row>
    <row r="4452" hidden="1" s="180">
      <c r="A4452" s="17" t="n">
        <v>45818</v>
      </c>
      <c r="B4452" s="179" t="inlineStr">
        <is>
          <t>SEGUROS VEÍCULOS   -SEGUROS DE VEICULOS  (100,00%);</t>
        </is>
      </c>
      <c r="C4452" s="8" t="n"/>
      <c r="D4452" s="8" t="n">
        <v>1759.1</v>
      </c>
      <c r="E4452" s="8" t="n">
        <v>-258456.1300000001</v>
      </c>
      <c r="F4452" s="213" t="inlineStr">
        <is>
          <t xml:space="preserve">SEGUROS DE VEICULOS </t>
        </is>
      </c>
      <c r="G4452" s="172">
        <f>YEAR(A4452)</f>
        <v/>
      </c>
      <c r="H4452" s="214">
        <f>MONTH(A4452)</f>
        <v/>
      </c>
      <c r="I4452" s="179">
        <f>INDEX(mês[],Consolidado!H4452,2)</f>
        <v/>
      </c>
      <c r="J4452" s="179" t="inlineStr">
        <is>
          <t>ITAU</t>
        </is>
      </c>
      <c r="K4452" s="179" t="inlineStr">
        <is>
          <t>A IDEAL</t>
        </is>
      </c>
    </row>
    <row r="4453" hidden="1" s="180">
      <c r="A4453" s="17" t="n">
        <v>45818</v>
      </c>
      <c r="B4453" s="179" t="inlineStr">
        <is>
          <t>HELTON DA SILVA GOMES   -FERIAS  (100,00%);</t>
        </is>
      </c>
      <c r="C4453" s="8" t="n"/>
      <c r="D4453" s="8" t="n">
        <v>11027.84</v>
      </c>
      <c r="E4453" s="8" t="n">
        <v>-269483.9700000001</v>
      </c>
      <c r="F4453" s="213" t="inlineStr">
        <is>
          <t xml:space="preserve">FERIAS </t>
        </is>
      </c>
      <c r="G4453" s="172">
        <f>YEAR(A4453)</f>
        <v/>
      </c>
      <c r="H4453" s="214">
        <f>MONTH(A4453)</f>
        <v/>
      </c>
      <c r="I4453" s="179">
        <f>INDEX(mês[],Consolidado!H4453,2)</f>
        <v/>
      </c>
      <c r="J4453" s="179" t="inlineStr">
        <is>
          <t>ITAU</t>
        </is>
      </c>
      <c r="K4453" s="179" t="inlineStr">
        <is>
          <t>A IDEAL</t>
        </is>
      </c>
    </row>
    <row r="4454" hidden="1" s="180">
      <c r="A4454" s="17" t="n">
        <v>45818</v>
      </c>
      <c r="B4454" s="179" t="inlineStr">
        <is>
          <t>PLANO DE SAÚDE REF. MÊS 06/2025   -PLANO DE SAUDE  (100,00%);</t>
        </is>
      </c>
      <c r="C4454" s="8" t="n"/>
      <c r="D4454" s="8" t="n">
        <v>1628.81</v>
      </c>
      <c r="E4454" s="8" t="n">
        <v>-271112.7800000001</v>
      </c>
      <c r="F4454" s="213" t="inlineStr">
        <is>
          <t xml:space="preserve">PLANO DE SAUDE </t>
        </is>
      </c>
      <c r="G4454" s="172">
        <f>YEAR(A4454)</f>
        <v/>
      </c>
      <c r="H4454" s="214">
        <f>MONTH(A4454)</f>
        <v/>
      </c>
      <c r="I4454" s="179">
        <f>INDEX(mês[],Consolidado!H4454,2)</f>
        <v/>
      </c>
      <c r="J4454" s="179" t="inlineStr">
        <is>
          <t>ITAU</t>
        </is>
      </c>
      <c r="K4454" s="179" t="inlineStr">
        <is>
          <t>A IDEAL</t>
        </is>
      </c>
    </row>
    <row r="4455" hidden="1" s="180">
      <c r="A4455" s="17" t="n">
        <v>45818</v>
      </c>
      <c r="B4455" s="179" t="inlineStr">
        <is>
          <t>ALUGUEL GALPAO ADM 10/05 a 10/06   -ALUGUEIS ADM (100,00%);</t>
        </is>
      </c>
      <c r="C4455" s="8" t="n"/>
      <c r="D4455" s="8" t="n">
        <v>9000</v>
      </c>
      <c r="E4455" s="8" t="n">
        <v>-280112.7800000001</v>
      </c>
      <c r="F4455" s="213" t="inlineStr">
        <is>
          <t>ALUGUEIS ADM</t>
        </is>
      </c>
      <c r="G4455" s="172">
        <f>YEAR(A4455)</f>
        <v/>
      </c>
      <c r="H4455" s="214">
        <f>MONTH(A4455)</f>
        <v/>
      </c>
      <c r="I4455" s="179">
        <f>INDEX(mês[],Consolidado!H4455,2)</f>
        <v/>
      </c>
      <c r="J4455" s="179" t="inlineStr">
        <is>
          <t>ITAU</t>
        </is>
      </c>
      <c r="K4455" s="179" t="inlineStr">
        <is>
          <t>A IDEAL</t>
        </is>
      </c>
    </row>
    <row r="4456" hidden="1" s="180">
      <c r="A4456" s="17" t="n">
        <v>45818</v>
      </c>
      <c r="B4456" s="179" t="inlineStr">
        <is>
          <t>UNIMED GENILDO MÊS 06/2025   -PLANO DE SAUDE  (100,00%);</t>
        </is>
      </c>
      <c r="C4456" s="8" t="n"/>
      <c r="D4456" s="8" t="n">
        <v>3135.34</v>
      </c>
      <c r="E4456" s="8" t="n">
        <v>-283248.1200000001</v>
      </c>
      <c r="F4456" s="213" t="inlineStr">
        <is>
          <t xml:space="preserve">PLANO DE SAUDE </t>
        </is>
      </c>
      <c r="G4456" s="172">
        <f>YEAR(A4456)</f>
        <v/>
      </c>
      <c r="H4456" s="214">
        <f>MONTH(A4456)</f>
        <v/>
      </c>
      <c r="I4456" s="179">
        <f>INDEX(mês[],Consolidado!H4456,2)</f>
        <v/>
      </c>
      <c r="J4456" s="179" t="inlineStr">
        <is>
          <t>ITAU</t>
        </is>
      </c>
      <c r="K4456" s="179" t="inlineStr">
        <is>
          <t>A IDEAL</t>
        </is>
      </c>
    </row>
    <row r="4457" hidden="1" s="180">
      <c r="A4457" s="17" t="n">
        <v>45818</v>
      </c>
      <c r="B4457" s="179" t="inlineStr">
        <is>
          <t>UNIMED GILVAN MÊS 06/2025   -PLANO DE SAUDE  (100,00%);</t>
        </is>
      </c>
      <c r="C4457" s="8" t="n"/>
      <c r="D4457" s="8" t="n">
        <v>2446.41</v>
      </c>
      <c r="E4457" s="8" t="n">
        <v>-285694.5300000001</v>
      </c>
      <c r="F4457" s="213" t="inlineStr">
        <is>
          <t xml:space="preserve">PLANO DE SAUDE </t>
        </is>
      </c>
      <c r="G4457" s="172">
        <f>YEAR(A4457)</f>
        <v/>
      </c>
      <c r="H4457" s="214">
        <f>MONTH(A4457)</f>
        <v/>
      </c>
      <c r="I4457" s="179">
        <f>INDEX(mês[],Consolidado!H4457,2)</f>
        <v/>
      </c>
      <c r="J4457" s="179" t="inlineStr">
        <is>
          <t>ITAU</t>
        </is>
      </c>
      <c r="K4457" s="179" t="inlineStr">
        <is>
          <t>A IDEAL</t>
        </is>
      </c>
    </row>
    <row r="4458" hidden="1" s="180">
      <c r="A4458" s="17" t="n">
        <v>45818</v>
      </c>
      <c r="B4458" s="179" t="inlineStr">
        <is>
          <t>MAGNO   -ALUGUEL ALOJAMENTO  (100,00%);</t>
        </is>
      </c>
      <c r="C4458" s="8" t="n"/>
      <c r="D4458" s="8" t="n">
        <v>1000</v>
      </c>
      <c r="E4458" s="8" t="n">
        <v>-286694.5300000001</v>
      </c>
      <c r="F4458" s="213" t="inlineStr">
        <is>
          <t xml:space="preserve">ALUGUEL ALOJAMENTO </t>
        </is>
      </c>
      <c r="G4458" s="172">
        <f>YEAR(A4458)</f>
        <v/>
      </c>
      <c r="H4458" s="214">
        <f>MONTH(A4458)</f>
        <v/>
      </c>
      <c r="I4458" s="179">
        <f>INDEX(mês[],Consolidado!H4458,2)</f>
        <v/>
      </c>
      <c r="J4458" s="179" t="inlineStr">
        <is>
          <t>ITAU</t>
        </is>
      </c>
      <c r="K4458" s="179" t="inlineStr">
        <is>
          <t>A IDEAL</t>
        </is>
      </c>
    </row>
    <row r="4459" hidden="1" s="180">
      <c r="A4459" s="17" t="n">
        <v>45818</v>
      </c>
      <c r="B4459" s="179" t="inlineStr">
        <is>
          <t>RUA DOS ANDRADES N 211 PERIODO 10-06 A 10-07   -ALUGUEL ALOJAMENTO  (100,00%);</t>
        </is>
      </c>
      <c r="C4459" s="8" t="n"/>
      <c r="D4459" s="8" t="n">
        <v>4800</v>
      </c>
      <c r="E4459" s="8" t="n">
        <v>-291494.5300000001</v>
      </c>
      <c r="F4459" s="213" t="inlineStr">
        <is>
          <t xml:space="preserve">ALUGUEL ALOJAMENTO </t>
        </is>
      </c>
      <c r="G4459" s="172">
        <f>YEAR(A4459)</f>
        <v/>
      </c>
      <c r="H4459" s="214">
        <f>MONTH(A4459)</f>
        <v/>
      </c>
      <c r="I4459" s="179">
        <f>INDEX(mês[],Consolidado!H4459,2)</f>
        <v/>
      </c>
      <c r="J4459" s="179" t="inlineStr">
        <is>
          <t>ITAU</t>
        </is>
      </c>
      <c r="K4459" s="179" t="inlineStr">
        <is>
          <t>A IDEAL</t>
        </is>
      </c>
    </row>
    <row r="4460" hidden="1" s="180">
      <c r="A4460" s="17" t="n">
        <v>45818</v>
      </c>
      <c r="B4460" s="179" t="inlineStr">
        <is>
          <t>MARIA ÂNGELA - R. SANTO ANTONIO S/N   -ALUGUEL ALOJAMENTO  (100,00%);</t>
        </is>
      </c>
      <c r="C4460" s="8" t="n"/>
      <c r="D4460" s="8" t="n">
        <v>1412</v>
      </c>
      <c r="E4460" s="8" t="n">
        <v>-292906.5300000001</v>
      </c>
      <c r="F4460" s="213" t="inlineStr">
        <is>
          <t xml:space="preserve">ALUGUEL ALOJAMENTO </t>
        </is>
      </c>
      <c r="G4460" s="172">
        <f>YEAR(A4460)</f>
        <v/>
      </c>
      <c r="H4460" s="214">
        <f>MONTH(A4460)</f>
        <v/>
      </c>
      <c r="I4460" s="179">
        <f>INDEX(mês[],Consolidado!H4460,2)</f>
        <v/>
      </c>
      <c r="J4460" s="179" t="inlineStr">
        <is>
          <t>ITAU</t>
        </is>
      </c>
      <c r="K4460" s="179" t="inlineStr">
        <is>
          <t>A IDEAL</t>
        </is>
      </c>
    </row>
    <row r="4461" hidden="1" s="180">
      <c r="A4461" s="17" t="n">
        <v>45818</v>
      </c>
      <c r="B4461" s="179" t="inlineStr">
        <is>
          <t>MARIA ÂNGELA - R. SANTO ANTÔNIO QD 04 LT 07 Nº 207  BAIRRO CENTRO   -ALUGUEL ALOJAMENTO  (100,00%);</t>
        </is>
      </c>
      <c r="C4461" s="8" t="n"/>
      <c r="D4461" s="8" t="n">
        <v>2118</v>
      </c>
      <c r="E4461" s="8" t="n">
        <v>-295024.5300000001</v>
      </c>
      <c r="F4461" s="213" t="inlineStr">
        <is>
          <t xml:space="preserve">ALUGUEL ALOJAMENTO </t>
        </is>
      </c>
      <c r="G4461" s="172">
        <f>YEAR(A4461)</f>
        <v/>
      </c>
      <c r="H4461" s="214">
        <f>MONTH(A4461)</f>
        <v/>
      </c>
      <c r="I4461" s="179">
        <f>INDEX(mês[],Consolidado!H4461,2)</f>
        <v/>
      </c>
      <c r="J4461" s="179" t="inlineStr">
        <is>
          <t>ITAU</t>
        </is>
      </c>
      <c r="K4461" s="179" t="inlineStr">
        <is>
          <t>A IDEAL</t>
        </is>
      </c>
    </row>
    <row r="4462" hidden="1" s="180">
      <c r="A4462" s="17" t="n">
        <v>45818</v>
      </c>
      <c r="B4462" s="179" t="inlineStr">
        <is>
          <t>SIDNEY FRANCISCO DA SILVA - PIX  008.392.741-73   -ALUGUEL ALOJAMENTO  (100,00%);</t>
        </is>
      </c>
      <c r="C4462" s="8" t="n"/>
      <c r="D4462" s="8" t="n">
        <v>1400</v>
      </c>
      <c r="E4462" s="8" t="n">
        <v>-296424.5300000001</v>
      </c>
      <c r="F4462" s="213" t="inlineStr">
        <is>
          <t xml:space="preserve">ALUGUEL ALOJAMENTO </t>
        </is>
      </c>
      <c r="G4462" s="172">
        <f>YEAR(A4462)</f>
        <v/>
      </c>
      <c r="H4462" s="214">
        <f>MONTH(A4462)</f>
        <v/>
      </c>
      <c r="I4462" s="179">
        <f>INDEX(mês[],Consolidado!H4462,2)</f>
        <v/>
      </c>
      <c r="J4462" s="179" t="inlineStr">
        <is>
          <t>ITAU</t>
        </is>
      </c>
      <c r="K4462" s="179" t="inlineStr">
        <is>
          <t>A IDEAL</t>
        </is>
      </c>
    </row>
    <row r="4463" hidden="1" s="180">
      <c r="A4463" s="17" t="n">
        <v>45818</v>
      </c>
      <c r="B4463" s="179" t="inlineStr">
        <is>
          <t>CURSO CEO GENILDO   -CURSOS / TREINAMENTOS  (100,00%);</t>
        </is>
      </c>
      <c r="C4463" s="8" t="n"/>
      <c r="D4463" s="8" t="n">
        <v>550</v>
      </c>
      <c r="E4463" s="8" t="n">
        <v>-296974.5300000001</v>
      </c>
      <c r="F4463" s="213" t="inlineStr">
        <is>
          <t xml:space="preserve">CURSOS / TREINAMENTOS </t>
        </is>
      </c>
      <c r="G4463" s="172">
        <f>YEAR(A4463)</f>
        <v/>
      </c>
      <c r="H4463" s="214">
        <f>MONTH(A4463)</f>
        <v/>
      </c>
      <c r="I4463" s="179">
        <f>INDEX(mês[],Consolidado!H4463,2)</f>
        <v/>
      </c>
      <c r="J4463" s="179" t="inlineStr">
        <is>
          <t>ITAU</t>
        </is>
      </c>
      <c r="K4463" s="179" t="inlineStr">
        <is>
          <t>A IDEAL</t>
        </is>
      </c>
    </row>
    <row r="4464" hidden="1" s="180">
      <c r="A4464" s="17" t="n">
        <v>45818</v>
      </c>
      <c r="B4464" s="179" t="inlineStr">
        <is>
          <t>CAMINHAO ELFA   -FINANCIAMENTO (100,00%);</t>
        </is>
      </c>
      <c r="C4464" s="8" t="n"/>
      <c r="D4464" s="8" t="n">
        <v>4372.84</v>
      </c>
      <c r="E4464" s="8" t="n">
        <v>-301347.3700000001</v>
      </c>
      <c r="F4464" s="213" t="inlineStr">
        <is>
          <t>Financiamentos</t>
        </is>
      </c>
      <c r="G4464" s="172">
        <f>YEAR(A4464)</f>
        <v/>
      </c>
      <c r="H4464" s="214">
        <f>MONTH(A4464)</f>
        <v/>
      </c>
      <c r="I4464" s="179">
        <f>INDEX(mês[],Consolidado!H4464,2)</f>
        <v/>
      </c>
      <c r="J4464" s="179" t="inlineStr">
        <is>
          <t>ITAU</t>
        </is>
      </c>
      <c r="K4464" s="179" t="inlineStr">
        <is>
          <t>A IDEAL</t>
        </is>
      </c>
    </row>
    <row r="4465" hidden="1" s="180">
      <c r="A4465" s="17" t="n">
        <v>45818</v>
      </c>
      <c r="B4465" s="179" t="inlineStr">
        <is>
          <t xml:space="preserve">   -Recebimento de Clientes (100,00%);</t>
        </is>
      </c>
      <c r="C4465" s="8" t="n">
        <v>526671.54</v>
      </c>
      <c r="E4465" s="8" t="n">
        <v>225324.1699999999</v>
      </c>
      <c r="F4465" s="213" t="inlineStr">
        <is>
          <t>Recebimento de Clientes</t>
        </is>
      </c>
      <c r="G4465" s="172">
        <f>YEAR(A4465)</f>
        <v/>
      </c>
      <c r="H4465" s="214">
        <f>MONTH(A4465)</f>
        <v/>
      </c>
      <c r="I4465" s="179">
        <f>INDEX(mês[],Consolidado!H4465,2)</f>
        <v/>
      </c>
      <c r="J4465" s="179" t="inlineStr">
        <is>
          <t>ITAU</t>
        </is>
      </c>
      <c r="K4465" s="179" t="inlineStr">
        <is>
          <t>A IDEAL</t>
        </is>
      </c>
    </row>
    <row r="4466" hidden="1" s="180">
      <c r="A4466" s="17" t="n">
        <v>45818</v>
      </c>
      <c r="B4466" s="179" t="inlineStr">
        <is>
          <t>NIOBIO   -Recebimento de Clientes (100,00%);</t>
        </is>
      </c>
      <c r="C4466" s="8" t="n">
        <v>34762.86</v>
      </c>
      <c r="E4466" s="8" t="n">
        <v>260087.0299999999</v>
      </c>
      <c r="F4466" s="213" t="inlineStr">
        <is>
          <t>Recebimento de Clientes</t>
        </is>
      </c>
      <c r="G4466" s="172">
        <f>YEAR(A4466)</f>
        <v/>
      </c>
      <c r="H4466" s="214">
        <f>MONTH(A4466)</f>
        <v/>
      </c>
      <c r="I4466" s="179">
        <f>INDEX(mês[],Consolidado!H4466,2)</f>
        <v/>
      </c>
      <c r="J4466" s="179" t="inlineStr">
        <is>
          <t>ITAU</t>
        </is>
      </c>
      <c r="K4466" s="179" t="inlineStr">
        <is>
          <t>A IDEAL</t>
        </is>
      </c>
    </row>
    <row r="4467" hidden="1" s="180">
      <c r="A4467" s="17" t="n">
        <v>45819</v>
      </c>
      <c r="B4467" s="179" t="inlineStr">
        <is>
          <t>INTERNET ADM   -INTERNET / TELEFONE ADM  (100,00%);</t>
        </is>
      </c>
      <c r="C4467" s="8" t="n"/>
      <c r="D4467" s="8" t="n">
        <v>143.9</v>
      </c>
      <c r="E4467" s="8" t="n">
        <v>259943.1299999999</v>
      </c>
      <c r="F4467" s="213" t="inlineStr">
        <is>
          <t xml:space="preserve">INTERNET / TELEFONE ADM </t>
        </is>
      </c>
      <c r="G4467" s="172">
        <f>YEAR(A4467)</f>
        <v/>
      </c>
      <c r="H4467" s="214">
        <f>MONTH(A4467)</f>
        <v/>
      </c>
      <c r="I4467" s="179">
        <f>INDEX(mês[],Consolidado!H4467,2)</f>
        <v/>
      </c>
      <c r="J4467" s="179" t="inlineStr">
        <is>
          <t>ITAU</t>
        </is>
      </c>
      <c r="K4467" s="179" t="inlineStr">
        <is>
          <t>A IDEAL</t>
        </is>
      </c>
    </row>
    <row r="4468" hidden="1" s="180">
      <c r="A4468" s="17" t="n">
        <v>45819</v>
      </c>
      <c r="B4468" s="179" t="inlineStr">
        <is>
          <t>ACORDO SINDICATO - 2025   -SINDICATO  (100,00%);</t>
        </is>
      </c>
      <c r="C4468" s="8" t="n"/>
      <c r="D4468" s="8" t="n">
        <v>5000</v>
      </c>
      <c r="E4468" s="8" t="n">
        <v>254943.1299999999</v>
      </c>
      <c r="F4468" s="213" t="inlineStr">
        <is>
          <t xml:space="preserve">SINDICATO </t>
        </is>
      </c>
      <c r="G4468" s="172">
        <f>YEAR(A4468)</f>
        <v/>
      </c>
      <c r="H4468" s="214">
        <f>MONTH(A4468)</f>
        <v/>
      </c>
      <c r="I4468" s="179">
        <f>INDEX(mês[],Consolidado!H4468,2)</f>
        <v/>
      </c>
      <c r="J4468" s="179" t="inlineStr">
        <is>
          <t>ITAU</t>
        </is>
      </c>
      <c r="K4468" s="179" t="inlineStr">
        <is>
          <t>A IDEAL</t>
        </is>
      </c>
    </row>
    <row r="4469" hidden="1" s="180">
      <c r="A4469" s="17" t="n">
        <v>45819</v>
      </c>
      <c r="B4469" s="179" t="inlineStr">
        <is>
          <t>LAVAGEM RANGER GILVAN   -SERVIÇO LAVA JATO (100,00%);</t>
        </is>
      </c>
      <c r="C4469" s="8" t="n"/>
      <c r="D4469" s="8" t="n">
        <v>105</v>
      </c>
      <c r="E4469" s="8" t="n">
        <v>254838.1299999999</v>
      </c>
      <c r="F4469" s="213" t="inlineStr">
        <is>
          <t>SERVIÇO LAVA JATO</t>
        </is>
      </c>
      <c r="G4469" s="172">
        <f>YEAR(A4469)</f>
        <v/>
      </c>
      <c r="H4469" s="214">
        <f>MONTH(A4469)</f>
        <v/>
      </c>
      <c r="I4469" s="179">
        <f>INDEX(mês[],Consolidado!H4469,2)</f>
        <v/>
      </c>
      <c r="J4469" s="179" t="inlineStr">
        <is>
          <t>ITAU</t>
        </is>
      </c>
      <c r="K4469" s="179" t="inlineStr">
        <is>
          <t>A IDEAL</t>
        </is>
      </c>
    </row>
    <row r="4470" hidden="1" s="180">
      <c r="A4470" s="17" t="n">
        <v>45819</v>
      </c>
      <c r="B4470" s="179" t="inlineStr">
        <is>
          <t>MAQUINAS E EQUIPAMENTOS   -MAQUINAS / EQUIPAMENTOS  (100,00%);</t>
        </is>
      </c>
      <c r="C4470" s="8" t="n"/>
      <c r="D4470" s="8" t="n">
        <v>119.8</v>
      </c>
      <c r="E4470" s="8" t="n">
        <v>254718.3299999999</v>
      </c>
      <c r="F4470" s="213" t="inlineStr">
        <is>
          <t xml:space="preserve">MAQUINAS / EQUIPAMENTOS </t>
        </is>
      </c>
      <c r="G4470" s="172">
        <f>YEAR(A4470)</f>
        <v/>
      </c>
      <c r="H4470" s="214">
        <f>MONTH(A4470)</f>
        <v/>
      </c>
      <c r="I4470" s="179">
        <f>INDEX(mês[],Consolidado!H4470,2)</f>
        <v/>
      </c>
      <c r="J4470" s="179" t="inlineStr">
        <is>
          <t>ITAU</t>
        </is>
      </c>
      <c r="K4470" s="179" t="inlineStr">
        <is>
          <t>A IDEAL</t>
        </is>
      </c>
    </row>
    <row r="4471" hidden="1" s="180">
      <c r="A4471" s="17" t="n">
        <v>45819</v>
      </c>
      <c r="B4471" s="179" t="inlineStr">
        <is>
          <t>MANGUEIRAS E CONEXÕES   -MANGUEIRAS / CONEXÕES (100,00%);</t>
        </is>
      </c>
      <c r="C4471" s="8" t="n"/>
      <c r="D4471" s="8" t="n">
        <v>371</v>
      </c>
      <c r="E4471" s="8" t="n">
        <v>254347.3299999999</v>
      </c>
      <c r="F4471" s="213" t="inlineStr">
        <is>
          <t>MANGUEIRAS / CONEXÕES</t>
        </is>
      </c>
      <c r="G4471" s="172">
        <f>YEAR(A4471)</f>
        <v/>
      </c>
      <c r="H4471" s="214">
        <f>MONTH(A4471)</f>
        <v/>
      </c>
      <c r="I4471" s="179">
        <f>INDEX(mês[],Consolidado!H4471,2)</f>
        <v/>
      </c>
      <c r="J4471" s="179" t="inlineStr">
        <is>
          <t>ITAU</t>
        </is>
      </c>
      <c r="K4471" s="179" t="inlineStr">
        <is>
          <t>A IDEAL</t>
        </is>
      </c>
    </row>
    <row r="4472" hidden="1" s="180">
      <c r="A4472" s="17" t="n">
        <v>45819</v>
      </c>
      <c r="B4472" s="179" t="inlineStr">
        <is>
          <t>DESPESA VIAGEM REF. SEMANA 09/06 A 13/06   -REFEIÇÕES FUNCIONARIOS  (45,71%);
PASSAGENS FUNCIONARIOS (54,29%);</t>
        </is>
      </c>
      <c r="C4472" s="8" t="n"/>
      <c r="D4472" s="8" t="n">
        <v>1439.86</v>
      </c>
      <c r="E4472" s="8" t="n">
        <v>252907.4699999999</v>
      </c>
      <c r="F4472" s="213" t="inlineStr">
        <is>
          <t>REFEIÇÕES COLABORADORES</t>
        </is>
      </c>
      <c r="G4472" s="172">
        <f>YEAR(A4472)</f>
        <v/>
      </c>
      <c r="H4472" s="214">
        <f>MONTH(A4472)</f>
        <v/>
      </c>
      <c r="I4472" s="179">
        <f>INDEX(mês[],Consolidado!H4472,2)</f>
        <v/>
      </c>
      <c r="J4472" s="179" t="inlineStr">
        <is>
          <t>ITAU</t>
        </is>
      </c>
      <c r="K4472" s="179" t="inlineStr">
        <is>
          <t>A IDEAL</t>
        </is>
      </c>
    </row>
    <row r="4473" hidden="1" s="180">
      <c r="A4473" s="17" t="n">
        <v>45819</v>
      </c>
      <c r="B4473" s="179" t="inlineStr">
        <is>
          <t>DESPESA VIAGEM REF. SEMANA 09/06 A 13/06   -REFEIÇÕES FUNCIONARIOS  (45,71%);
PASSAGENS FUNCIONARIOS (54,29%);</t>
        </is>
      </c>
      <c r="C4473" s="8" t="n"/>
      <c r="D4473" s="8" t="n">
        <v>1710.14</v>
      </c>
      <c r="E4473" s="8" t="n">
        <v>251197.3299999999</v>
      </c>
      <c r="F4473" s="213" t="inlineStr">
        <is>
          <t>PASSAGENS COLABORADORES</t>
        </is>
      </c>
      <c r="G4473" s="172">
        <f>YEAR(A4473)</f>
        <v/>
      </c>
      <c r="H4473" s="214">
        <f>MONTH(A4473)</f>
        <v/>
      </c>
      <c r="I4473" s="179">
        <f>INDEX(mês[],Consolidado!H4473,2)</f>
        <v/>
      </c>
      <c r="J4473" s="179" t="inlineStr">
        <is>
          <t>ITAU</t>
        </is>
      </c>
      <c r="K4473" s="179" t="inlineStr">
        <is>
          <t>A IDEAL</t>
        </is>
      </c>
    </row>
    <row r="4474" hidden="1" s="180">
      <c r="A4474" s="17" t="n">
        <v>45819</v>
      </c>
      <c r="B4474" s="179" t="inlineStr">
        <is>
          <t>PASSAGENS COLABORADORES REF. 02/06 A 06/06   -PASSAGENS FUNCIONARIOS (100,00%);</t>
        </is>
      </c>
      <c r="C4474" s="8" t="n"/>
      <c r="D4474" s="8" t="n">
        <v>1039.06</v>
      </c>
      <c r="E4474" s="8" t="n">
        <v>250158.2699999999</v>
      </c>
      <c r="F4474" s="213" t="inlineStr">
        <is>
          <t>PASSAGENS COLABORADORES</t>
        </is>
      </c>
      <c r="G4474" s="172">
        <f>YEAR(A4474)</f>
        <v/>
      </c>
      <c r="H4474" s="214">
        <f>MONTH(A4474)</f>
        <v/>
      </c>
      <c r="I4474" s="179">
        <f>INDEX(mês[],Consolidado!H4474,2)</f>
        <v/>
      </c>
      <c r="J4474" s="179" t="inlineStr">
        <is>
          <t>ITAU</t>
        </is>
      </c>
      <c r="K4474" s="179" t="inlineStr">
        <is>
          <t>A IDEAL</t>
        </is>
      </c>
    </row>
    <row r="4475" hidden="1" s="180">
      <c r="A4475" s="17" t="n">
        <v>45819</v>
      </c>
      <c r="B4475" s="179" t="inlineStr">
        <is>
          <t>BOTOSSO TRANSPORTE - PIX 51.158.620/0001-94   -FRETE MATERIAIS E EQUIPAMENTOS (100,00%);</t>
        </is>
      </c>
      <c r="C4475" s="8" t="n"/>
      <c r="D4475" s="8" t="n">
        <v>150</v>
      </c>
      <c r="E4475" s="8" t="n">
        <v>250008.2699999999</v>
      </c>
      <c r="F4475" s="213" t="inlineStr">
        <is>
          <t>FRETE MATERIAIS E EQUIPAMENTOS</t>
        </is>
      </c>
      <c r="G4475" s="172">
        <f>YEAR(A4475)</f>
        <v/>
      </c>
      <c r="H4475" s="214">
        <f>MONTH(A4475)</f>
        <v/>
      </c>
      <c r="I4475" s="179">
        <f>INDEX(mês[],Consolidado!H4475,2)</f>
        <v/>
      </c>
      <c r="J4475" s="179" t="inlineStr">
        <is>
          <t>ITAU</t>
        </is>
      </c>
      <c r="K4475" s="179" t="inlineStr">
        <is>
          <t>A IDEAL</t>
        </is>
      </c>
    </row>
    <row r="4476" hidden="1" s="180">
      <c r="A4476" s="17" t="n">
        <v>45819</v>
      </c>
      <c r="B4476" s="179" t="inlineStr">
        <is>
          <t>TROCA CAIXA DE DIREÇÃO FIAT ARGO   -MANUTENÇÃO/PEÇAS  VEICULOS (100,00%);</t>
        </is>
      </c>
      <c r="C4476" s="8" t="n"/>
      <c r="D4476" s="8" t="n">
        <v>2000</v>
      </c>
      <c r="E4476" s="8" t="n">
        <v>248008.2699999999</v>
      </c>
      <c r="F4476" s="213" t="inlineStr">
        <is>
          <t>MANUTENÇÃO/PEÇAS  VEICULOS</t>
        </is>
      </c>
      <c r="G4476" s="172">
        <f>YEAR(A4476)</f>
        <v/>
      </c>
      <c r="H4476" s="214">
        <f>MONTH(A4476)</f>
        <v/>
      </c>
      <c r="I4476" s="179">
        <f>INDEX(mês[],Consolidado!H4476,2)</f>
        <v/>
      </c>
      <c r="J4476" s="179" t="inlineStr">
        <is>
          <t>ITAU</t>
        </is>
      </c>
      <c r="K4476" s="179" t="inlineStr">
        <is>
          <t>A IDEAL</t>
        </is>
      </c>
    </row>
    <row r="4477" hidden="1" s="180">
      <c r="A4477" s="17" t="n">
        <v>45819</v>
      </c>
      <c r="B4477" s="179" t="inlineStr">
        <is>
          <t>ANNA KARLA DA SILVA MORAES - PIX 705.472.101-24   -PROJETOS (100,00%);</t>
        </is>
      </c>
      <c r="C4477" s="8" t="n"/>
      <c r="D4477" s="8" t="n">
        <v>500</v>
      </c>
      <c r="E4477" s="8" t="n">
        <v>247508.2699999999</v>
      </c>
      <c r="F4477" s="213" t="inlineStr">
        <is>
          <t>PROJETOS</t>
        </is>
      </c>
      <c r="G4477" s="172">
        <f>YEAR(A4477)</f>
        <v/>
      </c>
      <c r="H4477" s="214">
        <f>MONTH(A4477)</f>
        <v/>
      </c>
      <c r="I4477" s="179">
        <f>INDEX(mês[],Consolidado!H4477,2)</f>
        <v/>
      </c>
      <c r="J4477" s="179" t="inlineStr">
        <is>
          <t>ITAU</t>
        </is>
      </c>
      <c r="K4477" s="179" t="inlineStr">
        <is>
          <t>A IDEAL</t>
        </is>
      </c>
    </row>
    <row r="4478" hidden="1" s="180">
      <c r="A4478" s="17" t="n">
        <v>45819</v>
      </c>
      <c r="B4478" s="179" t="inlineStr">
        <is>
          <t>ALIMENTAÇÃO ADM   -ALIMENTAÇÃO ADM (100,00%);</t>
        </is>
      </c>
      <c r="C4478" s="8" t="n"/>
      <c r="D4478" s="8" t="n">
        <v>162</v>
      </c>
      <c r="E4478" s="8" t="n">
        <v>247346.2699999999</v>
      </c>
      <c r="F4478" s="213" t="inlineStr">
        <is>
          <t>ALIMENTAÇÃO ADM</t>
        </is>
      </c>
      <c r="G4478" s="172">
        <f>YEAR(A4478)</f>
        <v/>
      </c>
      <c r="H4478" s="214">
        <f>MONTH(A4478)</f>
        <v/>
      </c>
      <c r="I4478" s="179">
        <f>INDEX(mês[],Consolidado!H4478,2)</f>
        <v/>
      </c>
      <c r="J4478" s="179" t="inlineStr">
        <is>
          <t>ITAU</t>
        </is>
      </c>
      <c r="K4478" s="179" t="inlineStr">
        <is>
          <t>A IDEAL</t>
        </is>
      </c>
    </row>
    <row r="4479" hidden="1" s="180">
      <c r="A4479" s="17" t="n">
        <v>45819</v>
      </c>
      <c r="B4479" s="179" t="inlineStr">
        <is>
          <t>MANGUEIRAS E CONEXÕES   -MANGUEIRAS / CONEXÕES (100,00%);</t>
        </is>
      </c>
      <c r="C4479" s="8" t="n"/>
      <c r="D4479" s="8" t="n">
        <v>229.42</v>
      </c>
      <c r="E4479" s="8" t="n">
        <v>247116.8499999999</v>
      </c>
      <c r="F4479" s="213" t="inlineStr">
        <is>
          <t>MANGUEIRAS / CONEXÕES</t>
        </is>
      </c>
      <c r="G4479" s="172">
        <f>YEAR(A4479)</f>
        <v/>
      </c>
      <c r="H4479" s="214">
        <f>MONTH(A4479)</f>
        <v/>
      </c>
      <c r="I4479" s="179">
        <f>INDEX(mês[],Consolidado!H4479,2)</f>
        <v/>
      </c>
      <c r="J4479" s="179" t="inlineStr">
        <is>
          <t>ITAU</t>
        </is>
      </c>
      <c r="K4479" s="179" t="inlineStr">
        <is>
          <t>A IDEAL</t>
        </is>
      </c>
    </row>
    <row r="4480" hidden="1" s="180">
      <c r="A4480" s="17" t="n">
        <v>45819</v>
      </c>
      <c r="B4480" s="179" t="inlineStr">
        <is>
          <t>ALIMENTAÇÃO ADM E MAT. LIMPEZA   -MATERIAIS DE LIMPEZA / HIGIENE  (15,34%);
ALIMENTAÇÃO ADM (84,66%);</t>
        </is>
      </c>
      <c r="C4480" s="8" t="n"/>
      <c r="D4480" s="8" t="n">
        <v>11.95</v>
      </c>
      <c r="E4480" s="8" t="n">
        <v>247104.8999999999</v>
      </c>
      <c r="F4480" s="213" t="inlineStr">
        <is>
          <t xml:space="preserve">MATERIAIS DE LIMPEZA / HIGIENE </t>
        </is>
      </c>
      <c r="G4480" s="172">
        <f>YEAR(A4480)</f>
        <v/>
      </c>
      <c r="H4480" s="214">
        <f>MONTH(A4480)</f>
        <v/>
      </c>
      <c r="I4480" s="179">
        <f>INDEX(mês[],Consolidado!H4480,2)</f>
        <v/>
      </c>
      <c r="J4480" s="179" t="inlineStr">
        <is>
          <t>ITAU</t>
        </is>
      </c>
      <c r="K4480" s="179" t="inlineStr">
        <is>
          <t>A IDEAL</t>
        </is>
      </c>
    </row>
    <row r="4481" hidden="1" s="180">
      <c r="A4481" s="17" t="n">
        <v>45819</v>
      </c>
      <c r="B4481" s="179" t="inlineStr">
        <is>
          <t>ALIMENTAÇÃO ADM E MAT. LIMPEZA   -MATERIAIS DE LIMPEZA / HIGIENE  (15,34%);
ALIMENTAÇÃO ADM (84,66%);</t>
        </is>
      </c>
      <c r="C4481" s="8" t="n"/>
      <c r="D4481" s="8" t="n">
        <v>66.01000000000001</v>
      </c>
      <c r="E4481" s="8" t="n">
        <v>247038.8899999999</v>
      </c>
      <c r="F4481" s="213" t="inlineStr">
        <is>
          <t>ALIMENTAÇÃO ADM</t>
        </is>
      </c>
      <c r="G4481" s="172">
        <f>YEAR(A4481)</f>
        <v/>
      </c>
      <c r="H4481" s="214">
        <f>MONTH(A4481)</f>
        <v/>
      </c>
      <c r="I4481" s="179">
        <f>INDEX(mês[],Consolidado!H4481,2)</f>
        <v/>
      </c>
      <c r="J4481" s="179" t="inlineStr">
        <is>
          <t>ITAU</t>
        </is>
      </c>
      <c r="K4481" s="179" t="inlineStr">
        <is>
          <t>A IDEAL</t>
        </is>
      </c>
    </row>
    <row r="4482" hidden="1" s="180">
      <c r="A4482" s="17" t="n">
        <v>45819</v>
      </c>
      <c r="B4482" s="179" t="inlineStr">
        <is>
          <t>EPIS   -EPIS (100,00%);</t>
        </is>
      </c>
      <c r="C4482" s="8" t="n"/>
      <c r="D4482" s="8" t="n">
        <v>157.48</v>
      </c>
      <c r="E4482" s="8" t="n">
        <v>246881.4099999999</v>
      </c>
      <c r="F4482" s="213" t="inlineStr">
        <is>
          <t>EPIS</t>
        </is>
      </c>
      <c r="G4482" s="172">
        <f>YEAR(A4482)</f>
        <v/>
      </c>
      <c r="H4482" s="214">
        <f>MONTH(A4482)</f>
        <v/>
      </c>
      <c r="I4482" s="179">
        <f>INDEX(mês[],Consolidado!H4482,2)</f>
        <v/>
      </c>
      <c r="J4482" s="179" t="inlineStr">
        <is>
          <t>ITAU</t>
        </is>
      </c>
      <c r="K4482" s="179" t="inlineStr">
        <is>
          <t>A IDEAL</t>
        </is>
      </c>
    </row>
    <row r="4483" hidden="1" s="180">
      <c r="A4483" s="17" t="n">
        <v>45819</v>
      </c>
      <c r="B4483" s="179" t="inlineStr">
        <is>
          <t>VALOR P/ VIAGEM ROBERTO GOIÂNIA X SERRA SALITRE   -MANUTENÇÃO/PEÇAS  VEICULOS (17,00%);</t>
        </is>
      </c>
      <c r="C4483" s="8" t="n"/>
      <c r="D4483" s="8" t="n">
        <v>170</v>
      </c>
      <c r="E4483" s="8" t="n">
        <v>246711.4099999999</v>
      </c>
      <c r="F4483" s="213" t="inlineStr">
        <is>
          <t>MANUTENÇÃO/PEÇAS  VEICULOS</t>
        </is>
      </c>
      <c r="G4483" s="172">
        <f>YEAR(A4483)</f>
        <v/>
      </c>
      <c r="H4483" s="214">
        <f>MONTH(A4483)</f>
        <v/>
      </c>
      <c r="I4483" s="179">
        <f>INDEX(mês[],Consolidado!H4483,2)</f>
        <v/>
      </c>
      <c r="J4483" s="179" t="inlineStr">
        <is>
          <t>ITAU</t>
        </is>
      </c>
      <c r="K4483" s="179" t="inlineStr">
        <is>
          <t>A IDEAL</t>
        </is>
      </c>
    </row>
    <row r="4484" hidden="1" s="180">
      <c r="A4484" s="17" t="n">
        <v>45819</v>
      </c>
      <c r="B4484" s="179" t="inlineStr">
        <is>
          <t>COMBUSTIVEL VEICULOS (60,00%)</t>
        </is>
      </c>
      <c r="C4484" s="8" t="n"/>
      <c r="D4484" s="8" t="n">
        <v>600</v>
      </c>
      <c r="E4484" s="8" t="n">
        <v>246111.4099999999</v>
      </c>
      <c r="F4484" s="213" t="inlineStr">
        <is>
          <t>COMBUSTIVEL VEICULOS</t>
        </is>
      </c>
      <c r="G4484" s="172">
        <f>YEAR(A4484)</f>
        <v/>
      </c>
      <c r="H4484" s="214">
        <f>MONTH(A4484)</f>
        <v/>
      </c>
      <c r="I4484" s="179">
        <f>INDEX(mês[],Consolidado!H4484,2)</f>
        <v/>
      </c>
      <c r="J4484" s="179" t="inlineStr">
        <is>
          <t>ITAU</t>
        </is>
      </c>
      <c r="K4484" s="179" t="inlineStr">
        <is>
          <t>A IDEAL</t>
        </is>
      </c>
    </row>
    <row r="4485" hidden="1" s="180">
      <c r="A4485" s="17" t="n">
        <v>45819</v>
      </c>
      <c r="B4485" s="174" t="inlineStr">
        <is>
          <t>HOTEL FUNCIONARIOS (7,00%)</t>
        </is>
      </c>
      <c r="C4485" s="8" t="n"/>
      <c r="D4485" s="8" t="n">
        <v>70</v>
      </c>
      <c r="E4485" s="8" t="n">
        <v>246041.4099999999</v>
      </c>
      <c r="F4485" s="213" t="inlineStr">
        <is>
          <t xml:space="preserve">HOTEL COLABORADORES </t>
        </is>
      </c>
      <c r="G4485" s="172">
        <f>YEAR(A4485)</f>
        <v/>
      </c>
      <c r="H4485" s="214">
        <f>MONTH(A4485)</f>
        <v/>
      </c>
      <c r="I4485" s="179">
        <f>INDEX(mês[],Consolidado!H4485,2)</f>
        <v/>
      </c>
      <c r="J4485" s="179" t="inlineStr">
        <is>
          <t>ITAU</t>
        </is>
      </c>
      <c r="K4485" s="179" t="inlineStr">
        <is>
          <t>A IDEAL</t>
        </is>
      </c>
    </row>
    <row r="4486" hidden="1" s="180">
      <c r="A4486" s="17" t="n">
        <v>45819</v>
      </c>
      <c r="B4486" s="179" t="inlineStr">
        <is>
          <t>REFEIÇÕES FUNCIONARIOS  (5,80%);</t>
        </is>
      </c>
      <c r="C4486" s="8" t="n"/>
      <c r="D4486" s="8" t="n">
        <v>58</v>
      </c>
      <c r="E4486" s="8" t="n">
        <v>245983.4099999999</v>
      </c>
      <c r="F4486" s="213" t="inlineStr">
        <is>
          <t>REFEIÇÕES COLABORADORES</t>
        </is>
      </c>
      <c r="G4486" s="172">
        <f>YEAR(A4486)</f>
        <v/>
      </c>
      <c r="H4486" s="214">
        <f>MONTH(A4486)</f>
        <v/>
      </c>
      <c r="I4486" s="179">
        <f>INDEX(mês[],Consolidado!H4486,2)</f>
        <v/>
      </c>
      <c r="J4486" s="179" t="inlineStr">
        <is>
          <t>ITAU</t>
        </is>
      </c>
      <c r="K4486" s="179" t="inlineStr">
        <is>
          <t>A IDEAL</t>
        </is>
      </c>
    </row>
    <row r="4487" hidden="1" s="180">
      <c r="A4487" s="17" t="n">
        <v>45819</v>
      </c>
      <c r="B4487" s="179" t="inlineStr">
        <is>
          <t>PEDAGIOS  (10,20%);</t>
        </is>
      </c>
      <c r="C4487" s="8" t="n"/>
      <c r="D4487" s="8" t="n">
        <v>102</v>
      </c>
      <c r="E4487" s="8" t="n">
        <v>245881.4099999999</v>
      </c>
      <c r="F4487" s="213" t="inlineStr">
        <is>
          <t xml:space="preserve">PEDAGIOS </t>
        </is>
      </c>
      <c r="G4487" s="172">
        <f>YEAR(A4487)</f>
        <v/>
      </c>
      <c r="H4487" s="214">
        <f>MONTH(A4487)</f>
        <v/>
      </c>
      <c r="I4487" s="179">
        <f>INDEX(mês[],Consolidado!H4487,2)</f>
        <v/>
      </c>
      <c r="J4487" s="179" t="inlineStr">
        <is>
          <t>ITAU</t>
        </is>
      </c>
      <c r="K4487" s="179" t="inlineStr">
        <is>
          <t>A IDEAL</t>
        </is>
      </c>
    </row>
    <row r="4488" hidden="1" s="180">
      <c r="A4488" s="17" t="n">
        <v>45819</v>
      </c>
      <c r="B4488" s="179" t="inlineStr">
        <is>
          <t>CABANHA E FACAS E BRINDES - PIX 35.424.421/0001-24   -SERVIÇO BRINDES E ACESSORIOS (100,00%);</t>
        </is>
      </c>
      <c r="C4488" s="8" t="n"/>
      <c r="D4488" s="8" t="n">
        <v>414</v>
      </c>
      <c r="E4488" s="8" t="n">
        <v>245467.4099999999</v>
      </c>
      <c r="F4488" s="213" t="inlineStr">
        <is>
          <t>SERVIÇO BRINDES E ACESSORIOS</t>
        </is>
      </c>
      <c r="G4488" s="172">
        <f>YEAR(A4488)</f>
        <v/>
      </c>
      <c r="H4488" s="214">
        <f>MONTH(A4488)</f>
        <v/>
      </c>
      <c r="I4488" s="179">
        <f>INDEX(mês[],Consolidado!H4488,2)</f>
        <v/>
      </c>
      <c r="J4488" s="179" t="inlineStr">
        <is>
          <t>ITAU</t>
        </is>
      </c>
      <c r="K4488" s="179" t="inlineStr">
        <is>
          <t>A IDEAL</t>
        </is>
      </c>
    </row>
    <row r="4489" hidden="1" s="180">
      <c r="A4489" s="17" t="n">
        <v>45819</v>
      </c>
      <c r="B4489" s="179" t="inlineStr">
        <is>
          <t>DIESEL CAMBIO LTDA / ROSIENE - PIX 46.274.998/0001-13   -MANUTENÇÃO/PEÇAS  VEICULOS (100,00%);</t>
        </is>
      </c>
      <c r="C4489" s="8" t="n"/>
      <c r="D4489" s="8" t="n">
        <v>1300</v>
      </c>
      <c r="E4489" s="8" t="n">
        <v>244167.4099999999</v>
      </c>
      <c r="F4489" s="213" t="inlineStr">
        <is>
          <t>MANUTENÇÃO/PEÇAS  VEICULOS</t>
        </is>
      </c>
      <c r="G4489" s="172">
        <f>YEAR(A4489)</f>
        <v/>
      </c>
      <c r="H4489" s="214">
        <f>MONTH(A4489)</f>
        <v/>
      </c>
      <c r="I4489" s="179">
        <f>INDEX(mês[],Consolidado!H4489,2)</f>
        <v/>
      </c>
      <c r="J4489" s="179" t="inlineStr">
        <is>
          <t>ITAU</t>
        </is>
      </c>
      <c r="K4489" s="179" t="inlineStr">
        <is>
          <t>A IDEAL</t>
        </is>
      </c>
    </row>
    <row r="4490" hidden="1" s="180">
      <c r="A4490" s="17" t="n">
        <v>45819</v>
      </c>
      <c r="B4490" s="179" t="inlineStr">
        <is>
          <t>HOSPEDAGEM DE SITE / E-MAIL   -SISTEMA / SERVIDOR  (100,00%);</t>
        </is>
      </c>
      <c r="C4490" s="8" t="n"/>
      <c r="D4490" s="8" t="n">
        <v>506.1</v>
      </c>
      <c r="E4490" s="8" t="n">
        <v>243661.3099999999</v>
      </c>
      <c r="F4490" s="213" t="inlineStr">
        <is>
          <t xml:space="preserve">SISTEMA / SERVIDOR </t>
        </is>
      </c>
      <c r="G4490" s="172">
        <f>YEAR(A4490)</f>
        <v/>
      </c>
      <c r="H4490" s="214">
        <f>MONTH(A4490)</f>
        <v/>
      </c>
      <c r="I4490" s="179">
        <f>INDEX(mês[],Consolidado!H4490,2)</f>
        <v/>
      </c>
      <c r="J4490" s="179" t="inlineStr">
        <is>
          <t>ITAU</t>
        </is>
      </c>
      <c r="K4490" s="179" t="inlineStr">
        <is>
          <t>A IDEAL</t>
        </is>
      </c>
    </row>
    <row r="4491" hidden="1" s="180">
      <c r="A4491" s="17" t="n">
        <v>45819</v>
      </c>
      <c r="B4491" s="179" t="inlineStr">
        <is>
          <t>FRETE MUDANÇA GOIANIA X TRINDADE   -FRETE MATERIAIS E EQUIPAMENTOS (100,00%);</t>
        </is>
      </c>
      <c r="C4491" s="8" t="n"/>
      <c r="D4491" s="8" t="n">
        <v>400</v>
      </c>
      <c r="E4491" s="8" t="n">
        <v>243261.3099999999</v>
      </c>
      <c r="F4491" s="213" t="inlineStr">
        <is>
          <t>FRETE MATERIAIS E EQUIPAMENTOS</t>
        </is>
      </c>
      <c r="G4491" s="172">
        <f>YEAR(A4491)</f>
        <v/>
      </c>
      <c r="H4491" s="214">
        <f>MONTH(A4491)</f>
        <v/>
      </c>
      <c r="I4491" s="179">
        <f>INDEX(mês[],Consolidado!H4491,2)</f>
        <v/>
      </c>
      <c r="J4491" s="179" t="inlineStr">
        <is>
          <t>ITAU</t>
        </is>
      </c>
      <c r="K4491" s="179" t="inlineStr">
        <is>
          <t>A IDEAL</t>
        </is>
      </c>
    </row>
    <row r="4492" hidden="1" s="180">
      <c r="A4492" s="17" t="n">
        <v>45819</v>
      </c>
      <c r="B4492" s="179" t="inlineStr">
        <is>
          <t>MATERIAIS DE LIMPEZA   -MATERIAIS DE LIMPEZA / HIGIENE  (100,00%);</t>
        </is>
      </c>
      <c r="C4492" s="8" t="n"/>
      <c r="D4492" s="8" t="n">
        <v>1297.74</v>
      </c>
      <c r="E4492" s="8" t="n">
        <v>241963.5699999999</v>
      </c>
      <c r="F4492" s="213" t="inlineStr">
        <is>
          <t xml:space="preserve">MATERIAIS DE LIMPEZA / HIGIENE </t>
        </is>
      </c>
      <c r="G4492" s="172">
        <f>YEAR(A4492)</f>
        <v/>
      </c>
      <c r="H4492" s="214">
        <f>MONTH(A4492)</f>
        <v/>
      </c>
      <c r="I4492" s="179">
        <f>INDEX(mês[],Consolidado!H4492,2)</f>
        <v/>
      </c>
      <c r="J4492" s="179" t="inlineStr">
        <is>
          <t>ITAU</t>
        </is>
      </c>
      <c r="K4492" s="179" t="inlineStr">
        <is>
          <t>A IDEAL</t>
        </is>
      </c>
    </row>
    <row r="4493" hidden="1" s="180">
      <c r="A4493" s="17" t="n">
        <v>45819</v>
      </c>
      <c r="B4493" s="179" t="inlineStr">
        <is>
          <t>LOCAÇÃO DE COMPRESSOR REF. 06/05 A 05/06/25   -LOCAÇÃO COMPRESSORES (100,00%);</t>
        </is>
      </c>
      <c r="C4493" s="8" t="n"/>
      <c r="D4493" s="8" t="n">
        <v>9600</v>
      </c>
      <c r="E4493" s="8" t="n">
        <v>232363.5699999999</v>
      </c>
      <c r="F4493" s="213" t="inlineStr">
        <is>
          <t>LOCAÇÃO COMPRESSORES</t>
        </is>
      </c>
      <c r="G4493" s="172">
        <f>YEAR(A4493)</f>
        <v/>
      </c>
      <c r="H4493" s="214">
        <f>MONTH(A4493)</f>
        <v/>
      </c>
      <c r="I4493" s="179">
        <f>INDEX(mês[],Consolidado!H4493,2)</f>
        <v/>
      </c>
      <c r="J4493" s="179" t="inlineStr">
        <is>
          <t>ITAU</t>
        </is>
      </c>
      <c r="K4493" s="179" t="inlineStr">
        <is>
          <t>A IDEAL</t>
        </is>
      </c>
    </row>
    <row r="4494" hidden="1" s="180">
      <c r="A4494" s="17" t="n">
        <v>45819</v>
      </c>
      <c r="B4494" s="179" t="inlineStr">
        <is>
          <t>MATERIAIS DE INFORMÁTICA - TONERS   -MATERIAIS DE INFORMATICA / COMPUTADOR (100,00%);</t>
        </is>
      </c>
      <c r="C4494" s="8" t="n"/>
      <c r="D4494" s="8" t="n">
        <v>424</v>
      </c>
      <c r="E4494" s="8" t="n">
        <v>231939.5699999999</v>
      </c>
      <c r="F4494" s="213" t="inlineStr">
        <is>
          <t>MATERIAIS DE INFORMATICA / COMPUTADOR</t>
        </is>
      </c>
      <c r="G4494" s="172">
        <f>YEAR(A4494)</f>
        <v/>
      </c>
      <c r="H4494" s="214">
        <f>MONTH(A4494)</f>
        <v/>
      </c>
      <c r="I4494" s="179">
        <f>INDEX(mês[],Consolidado!H4494,2)</f>
        <v/>
      </c>
      <c r="J4494" s="179" t="inlineStr">
        <is>
          <t>ITAU</t>
        </is>
      </c>
      <c r="K4494" s="179" t="inlineStr">
        <is>
          <t>A IDEAL</t>
        </is>
      </c>
    </row>
    <row r="4495" hidden="1" s="180">
      <c r="A4495" s="17" t="n">
        <v>45819</v>
      </c>
      <c r="B4495" s="179" t="inlineStr">
        <is>
          <t>EDIVALDO PEREIRA DE ARAUJO 34 9 9907-1602   -TRANSPORTE FUNCIONARIOS  (100,00%);</t>
        </is>
      </c>
      <c r="C4495" s="8" t="n"/>
      <c r="D4495" s="8" t="n">
        <v>2530</v>
      </c>
      <c r="E4495" s="8" t="n">
        <v>229409.5699999999</v>
      </c>
      <c r="F4495" s="213" t="inlineStr">
        <is>
          <t xml:space="preserve">TRANSPORTE DE COLABORADORES </t>
        </is>
      </c>
      <c r="G4495" s="172">
        <f>YEAR(A4495)</f>
        <v/>
      </c>
      <c r="H4495" s="214">
        <f>MONTH(A4495)</f>
        <v/>
      </c>
      <c r="I4495" s="179">
        <f>INDEX(mês[],Consolidado!H4495,2)</f>
        <v/>
      </c>
      <c r="J4495" s="179" t="inlineStr">
        <is>
          <t>ITAU</t>
        </is>
      </c>
      <c r="K4495" s="179" t="inlineStr">
        <is>
          <t>A IDEAL</t>
        </is>
      </c>
    </row>
    <row r="4496" hidden="1" s="180">
      <c r="A4496" s="17" t="n">
        <v>45819</v>
      </c>
      <c r="B4496" s="179" t="inlineStr">
        <is>
          <t>ARTHUR RODRIGUES SEIDEMAN - PIX (64) 9 9302-3866   -TRANSPORTE FUNCIONARIOS  (100,00%);</t>
        </is>
      </c>
      <c r="C4496" s="8" t="n"/>
      <c r="D4496" s="8" t="n">
        <v>1940</v>
      </c>
      <c r="E4496" s="8" t="n">
        <v>227469.5699999999</v>
      </c>
      <c r="F4496" s="213" t="inlineStr">
        <is>
          <t xml:space="preserve">TRANSPORTE DE COLABORADORES </t>
        </is>
      </c>
      <c r="G4496" s="172">
        <f>YEAR(A4496)</f>
        <v/>
      </c>
      <c r="H4496" s="214">
        <f>MONTH(A4496)</f>
        <v/>
      </c>
      <c r="I4496" s="179">
        <f>INDEX(mês[],Consolidado!H4496,2)</f>
        <v/>
      </c>
      <c r="J4496" s="179" t="inlineStr">
        <is>
          <t>ITAU</t>
        </is>
      </c>
      <c r="K4496" s="179" t="inlineStr">
        <is>
          <t>A IDEAL</t>
        </is>
      </c>
    </row>
    <row r="4497" hidden="1" s="180">
      <c r="A4497" s="17" t="n">
        <v>45819</v>
      </c>
      <c r="B4497" s="179" t="inlineStr">
        <is>
          <t>VALE ALIMENTAÇÃO REF. 05/2025   -VALE ALIMENTAÇÃO (100,00%);</t>
        </is>
      </c>
      <c r="C4497" s="8" t="n"/>
      <c r="D4497" s="8" t="n">
        <v>16320</v>
      </c>
      <c r="E4497" s="8" t="n">
        <v>211149.5699999999</v>
      </c>
      <c r="F4497" s="213" t="inlineStr">
        <is>
          <t>VALE ALIMENTAÇÃO</t>
        </is>
      </c>
      <c r="G4497" s="172">
        <f>YEAR(A4497)</f>
        <v/>
      </c>
      <c r="H4497" s="214">
        <f>MONTH(A4497)</f>
        <v/>
      </c>
      <c r="I4497" s="179">
        <f>INDEX(mês[],Consolidado!H4497,2)</f>
        <v/>
      </c>
      <c r="J4497" s="179" t="inlineStr">
        <is>
          <t>ITAU</t>
        </is>
      </c>
      <c r="K4497" s="179" t="inlineStr">
        <is>
          <t>A IDEAL</t>
        </is>
      </c>
    </row>
    <row r="4498" hidden="1" s="180">
      <c r="A4498" s="17" t="n">
        <v>45819</v>
      </c>
      <c r="B4498" s="179" t="inlineStr">
        <is>
          <t>VALE ALIMENTAÇÃO REF. 05/2025 (CAIXA)   -VALE ALIMENTAÇÃO (100,00%);</t>
        </is>
      </c>
      <c r="C4498" s="8" t="n"/>
      <c r="D4498" s="8" t="n">
        <v>680</v>
      </c>
      <c r="E4498" s="8" t="n">
        <v>210469.5699999999</v>
      </c>
      <c r="F4498" s="213" t="inlineStr">
        <is>
          <t>VALE ALIMENTAÇÃO</t>
        </is>
      </c>
      <c r="G4498" s="172">
        <f>YEAR(A4498)</f>
        <v/>
      </c>
      <c r="H4498" s="214">
        <f>MONTH(A4498)</f>
        <v/>
      </c>
      <c r="I4498" s="179">
        <f>INDEX(mês[],Consolidado!H4498,2)</f>
        <v/>
      </c>
      <c r="J4498" s="179" t="inlineStr">
        <is>
          <t>ITAU</t>
        </is>
      </c>
      <c r="K4498" s="179" t="inlineStr">
        <is>
          <t>A IDEAL</t>
        </is>
      </c>
    </row>
    <row r="4499" hidden="1" s="180">
      <c r="A4499" s="17" t="n">
        <v>45819</v>
      </c>
      <c r="B4499" s="179" t="inlineStr">
        <is>
          <t>MASTER TUR TRANSPORTE - PIX 46.829.447/0001-79   -TRANSPORTE FUNCIONARIOS  (100,00%);</t>
        </is>
      </c>
      <c r="C4499" s="8" t="n"/>
      <c r="D4499" s="8" t="n">
        <v>29650</v>
      </c>
      <c r="E4499" s="8" t="n">
        <v>180819.5699999999</v>
      </c>
      <c r="F4499" s="213" t="inlineStr">
        <is>
          <t xml:space="preserve">TRANSPORTE DE COLABORADORES </t>
        </is>
      </c>
      <c r="G4499" s="172">
        <f>YEAR(A4499)</f>
        <v/>
      </c>
      <c r="H4499" s="214">
        <f>MONTH(A4499)</f>
        <v/>
      </c>
      <c r="I4499" s="179">
        <f>INDEX(mês[],Consolidado!H4499,2)</f>
        <v/>
      </c>
      <c r="J4499" s="179" t="inlineStr">
        <is>
          <t>ITAU</t>
        </is>
      </c>
      <c r="K4499" s="179" t="inlineStr">
        <is>
          <t>A IDEAL</t>
        </is>
      </c>
    </row>
    <row r="4500" hidden="1" s="180">
      <c r="A4500" s="17" t="n">
        <v>45819</v>
      </c>
      <c r="B4500" s="179" t="inlineStr">
        <is>
          <t>RESTAURANTE MATA FOME - PIX 57.730.611/0001-02   -REFEIÇÕES FUNCIONARIOS  (100,00%);</t>
        </is>
      </c>
      <c r="C4500" s="8" t="n"/>
      <c r="D4500" s="8" t="n">
        <v>6040</v>
      </c>
      <c r="E4500" s="8" t="n">
        <v>174779.5699999999</v>
      </c>
      <c r="F4500" s="213" t="inlineStr">
        <is>
          <t>REFEIÇÕES COLABORADORES</t>
        </is>
      </c>
      <c r="G4500" s="172">
        <f>YEAR(A4500)</f>
        <v/>
      </c>
      <c r="H4500" s="214">
        <f>MONTH(A4500)</f>
        <v/>
      </c>
      <c r="I4500" s="179">
        <f>INDEX(mês[],Consolidado!H4500,2)</f>
        <v/>
      </c>
      <c r="J4500" s="179" t="inlineStr">
        <is>
          <t>ITAU</t>
        </is>
      </c>
      <c r="K4500" s="179" t="inlineStr">
        <is>
          <t>A IDEAL</t>
        </is>
      </c>
    </row>
    <row r="4501" hidden="1" s="180">
      <c r="A4501" s="17" t="n">
        <v>45819</v>
      </c>
      <c r="B4501" s="179" t="inlineStr">
        <is>
          <t>INTERNET OBRA   -INTERNET OBRAS  (100,00%);</t>
        </is>
      </c>
      <c r="C4501" s="8" t="n"/>
      <c r="D4501" s="8" t="n">
        <v>380</v>
      </c>
      <c r="E4501" s="8" t="n">
        <v>174399.5699999999</v>
      </c>
      <c r="F4501" s="213" t="inlineStr">
        <is>
          <t xml:space="preserve">INTERNET OBRAS </t>
        </is>
      </c>
      <c r="G4501" s="172">
        <f>YEAR(A4501)</f>
        <v/>
      </c>
      <c r="H4501" s="214">
        <f>MONTH(A4501)</f>
        <v/>
      </c>
      <c r="I4501" s="179">
        <f>INDEX(mês[],Consolidado!H4501,2)</f>
        <v/>
      </c>
      <c r="J4501" s="179" t="inlineStr">
        <is>
          <t>ITAU</t>
        </is>
      </c>
      <c r="K4501" s="179" t="inlineStr">
        <is>
          <t>A IDEAL</t>
        </is>
      </c>
    </row>
    <row r="4502" hidden="1" s="180">
      <c r="A4502" s="17" t="n">
        <v>45819</v>
      </c>
      <c r="B4502" s="179" t="inlineStr">
        <is>
          <t>COMBUSTÍVEL   -COMBUSTIVEL VEICULOS (100,00%);</t>
        </is>
      </c>
      <c r="C4502" s="8" t="n"/>
      <c r="D4502" s="8" t="n">
        <v>572.22</v>
      </c>
      <c r="E4502" s="8" t="n">
        <v>173827.3499999999</v>
      </c>
      <c r="F4502" s="213" t="inlineStr">
        <is>
          <t>COMBUSTIVEL VEICULOS</t>
        </is>
      </c>
      <c r="G4502" s="172">
        <f>YEAR(A4502)</f>
        <v/>
      </c>
      <c r="H4502" s="214">
        <f>MONTH(A4502)</f>
        <v/>
      </c>
      <c r="I4502" s="179">
        <f>INDEX(mês[],Consolidado!H4502,2)</f>
        <v/>
      </c>
      <c r="J4502" s="179" t="inlineStr">
        <is>
          <t>ITAU</t>
        </is>
      </c>
      <c r="K4502" s="179" t="inlineStr">
        <is>
          <t>A IDEAL</t>
        </is>
      </c>
    </row>
    <row r="4503" hidden="1" s="180">
      <c r="A4503" s="17" t="n">
        <v>45819</v>
      </c>
      <c r="B4503" s="179" t="inlineStr">
        <is>
          <t>LOCAÇÃO CONTAINER REF. 05/06 A 04/07   -LOCAÇÃO CONTAINER  (100,00%);</t>
        </is>
      </c>
      <c r="C4503" s="8" t="n"/>
      <c r="D4503" s="8" t="n">
        <v>919.8</v>
      </c>
      <c r="E4503" s="8" t="n">
        <v>172907.5499999999</v>
      </c>
      <c r="F4503" s="213" t="inlineStr">
        <is>
          <t xml:space="preserve">LOCAÇÃO CONTAINER </t>
        </is>
      </c>
      <c r="G4503" s="172">
        <f>YEAR(A4503)</f>
        <v/>
      </c>
      <c r="H4503" s="214">
        <f>MONTH(A4503)</f>
        <v/>
      </c>
      <c r="I4503" s="179">
        <f>INDEX(mês[],Consolidado!H4503,2)</f>
        <v/>
      </c>
      <c r="J4503" s="179" t="inlineStr">
        <is>
          <t>ITAU</t>
        </is>
      </c>
      <c r="K4503" s="179" t="inlineStr">
        <is>
          <t>A IDEAL</t>
        </is>
      </c>
    </row>
    <row r="4504" hidden="1" s="180">
      <c r="A4504" s="17" t="n">
        <v>45819</v>
      </c>
      <c r="B4504" s="179" t="inlineStr">
        <is>
          <t>MATERIAL PAPELARIA   -MATERIAS DE ESCRITORIO (100,00%);</t>
        </is>
      </c>
      <c r="C4504" s="8" t="n"/>
      <c r="D4504" s="8" t="n">
        <v>146</v>
      </c>
      <c r="E4504" s="8" t="n">
        <v>172761.5499999999</v>
      </c>
      <c r="F4504" s="213" t="inlineStr">
        <is>
          <t xml:space="preserve">MATERIAS DE ESCRITORIO / PAPELARIA </t>
        </is>
      </c>
      <c r="G4504" s="172">
        <f>YEAR(A4504)</f>
        <v/>
      </c>
      <c r="H4504" s="214">
        <f>MONTH(A4504)</f>
        <v/>
      </c>
      <c r="I4504" s="179">
        <f>INDEX(mês[],Consolidado!H4504,2)</f>
        <v/>
      </c>
      <c r="J4504" s="179" t="inlineStr">
        <is>
          <t>ITAU</t>
        </is>
      </c>
      <c r="K4504" s="179" t="inlineStr">
        <is>
          <t>A IDEAL</t>
        </is>
      </c>
    </row>
    <row r="4505" hidden="1" s="180">
      <c r="A4505" s="17" t="n">
        <v>45819</v>
      </c>
      <c r="B4505" s="179" t="inlineStr">
        <is>
          <t>COMBUSTÍVEL   -COMBUSTIVEL VEICULOS (57,71%);
COMBUSTIVEL EQUIPAMENTOS (42,29%);</t>
        </is>
      </c>
      <c r="C4505" s="8" t="n"/>
      <c r="D4505" s="8" t="n">
        <v>1457.28</v>
      </c>
      <c r="E4505" s="8" t="n">
        <v>171304.2699999999</v>
      </c>
      <c r="F4505" s="213" t="inlineStr">
        <is>
          <t>COMBUSTIVEL VEICULOS</t>
        </is>
      </c>
      <c r="G4505" s="172">
        <f>YEAR(A4505)</f>
        <v/>
      </c>
      <c r="H4505" s="214">
        <f>MONTH(A4505)</f>
        <v/>
      </c>
      <c r="I4505" s="179">
        <f>INDEX(mês[],Consolidado!H4505,2)</f>
        <v/>
      </c>
      <c r="J4505" s="179" t="inlineStr">
        <is>
          <t>ITAU</t>
        </is>
      </c>
      <c r="K4505" s="179" t="inlineStr">
        <is>
          <t>A IDEAL</t>
        </is>
      </c>
    </row>
    <row r="4506" hidden="1" s="180">
      <c r="A4506" s="17" t="n">
        <v>45819</v>
      </c>
      <c r="B4506" s="179" t="inlineStr">
        <is>
          <t>COMBUSTÍVEL   -COMBUSTIVEL VEICULOS (57,71%);
COMBUSTIVEL EQUIPAMENTOS (42,29%);</t>
        </is>
      </c>
      <c r="C4506" s="8" t="n"/>
      <c r="D4506" s="8" t="n">
        <v>1067.9</v>
      </c>
      <c r="E4506" s="8" t="n">
        <v>170236.3699999999</v>
      </c>
      <c r="F4506" s="213" t="inlineStr">
        <is>
          <t>COMBUSTIVEL EQUIPAMENTOS</t>
        </is>
      </c>
      <c r="G4506" s="172">
        <f>YEAR(A4506)</f>
        <v/>
      </c>
      <c r="H4506" s="214">
        <f>MONTH(A4506)</f>
        <v/>
      </c>
      <c r="I4506" s="179">
        <f>INDEX(mês[],Consolidado!H4506,2)</f>
        <v/>
      </c>
      <c r="J4506" s="179" t="inlineStr">
        <is>
          <t>ITAU</t>
        </is>
      </c>
      <c r="K4506" s="179" t="inlineStr">
        <is>
          <t>A IDEAL</t>
        </is>
      </c>
    </row>
    <row r="4507" hidden="1" s="180">
      <c r="A4507" s="17" t="n">
        <v>45819</v>
      </c>
      <c r="B4507" s="179" t="inlineStr">
        <is>
          <t>CANTINA L E - PIX 52.891.012/0001-57   -REFEIÇÕES FUNCIONARIOS  (100,00%);</t>
        </is>
      </c>
      <c r="C4507" s="8" t="n"/>
      <c r="D4507" s="8" t="n">
        <v>175</v>
      </c>
      <c r="E4507" s="8" t="n">
        <v>170061.3699999999</v>
      </c>
      <c r="F4507" s="213" t="inlineStr">
        <is>
          <t>REFEIÇÕES COLABORADORES</t>
        </is>
      </c>
      <c r="G4507" s="172">
        <f>YEAR(A4507)</f>
        <v/>
      </c>
      <c r="H4507" s="214">
        <f>MONTH(A4507)</f>
        <v/>
      </c>
      <c r="I4507" s="179">
        <f>INDEX(mês[],Consolidado!H4507,2)</f>
        <v/>
      </c>
      <c r="J4507" s="179" t="inlineStr">
        <is>
          <t>ITAU</t>
        </is>
      </c>
      <c r="K4507" s="179" t="inlineStr">
        <is>
          <t>A IDEAL</t>
        </is>
      </c>
    </row>
    <row r="4508" hidden="1" s="180">
      <c r="A4508" s="17" t="n">
        <v>45819</v>
      </c>
      <c r="B4508" s="179" t="inlineStr">
        <is>
          <t>CURSO POS GECYKA 5º MENSALIDADE   -CURSOS / TREINAMENTOS  (100,00%);</t>
        </is>
      </c>
      <c r="C4508" s="8" t="n"/>
      <c r="D4508" s="8" t="n">
        <v>1105</v>
      </c>
      <c r="E4508" s="8" t="n">
        <v>168956.3699999999</v>
      </c>
      <c r="F4508" s="213" t="inlineStr">
        <is>
          <t xml:space="preserve">CURSOS / TREINAMENTOS </t>
        </is>
      </c>
      <c r="G4508" s="172">
        <f>YEAR(A4508)</f>
        <v/>
      </c>
      <c r="H4508" s="214">
        <f>MONTH(A4508)</f>
        <v/>
      </c>
      <c r="I4508" s="179">
        <f>INDEX(mês[],Consolidado!H4508,2)</f>
        <v/>
      </c>
      <c r="J4508" s="179" t="inlineStr">
        <is>
          <t>ITAU</t>
        </is>
      </c>
      <c r="K4508" s="179" t="inlineStr">
        <is>
          <t>A IDEAL</t>
        </is>
      </c>
    </row>
    <row r="4509" hidden="1" s="180">
      <c r="A4509" s="17" t="n">
        <v>45819</v>
      </c>
      <c r="B4509" s="179" t="inlineStr">
        <is>
          <t>CURSO POS EDUARDO 5º MENSALIDADE   -CURSOS / TREINAMENTOS  (100,00%);</t>
        </is>
      </c>
      <c r="C4509" s="8" t="n"/>
      <c r="D4509" s="8" t="n">
        <v>1105</v>
      </c>
      <c r="E4509" s="8" t="n">
        <v>167851.3699999999</v>
      </c>
      <c r="F4509" s="213" t="inlineStr">
        <is>
          <t xml:space="preserve">CURSOS / TREINAMENTOS </t>
        </is>
      </c>
      <c r="G4509" s="172">
        <f>YEAR(A4509)</f>
        <v/>
      </c>
      <c r="H4509" s="214">
        <f>MONTH(A4509)</f>
        <v/>
      </c>
      <c r="I4509" s="179">
        <f>INDEX(mês[],Consolidado!H4509,2)</f>
        <v/>
      </c>
      <c r="J4509" s="179" t="inlineStr">
        <is>
          <t>ITAU</t>
        </is>
      </c>
      <c r="K4509" s="179" t="inlineStr">
        <is>
          <t>A IDEAL</t>
        </is>
      </c>
    </row>
    <row r="4510" hidden="1" s="180">
      <c r="A4510" s="17" t="n">
        <v>45819</v>
      </c>
      <c r="B4510" s="179" t="inlineStr">
        <is>
          <t>RESTAURANTE MARINA - PIX 50.531.065/0001-31   -REFEIÇÕES FUNCIONARIOS  (100,00%);</t>
        </is>
      </c>
      <c r="C4510" s="8" t="n"/>
      <c r="D4510" s="8" t="n">
        <v>2708</v>
      </c>
      <c r="E4510" s="8" t="n">
        <v>165143.3699999999</v>
      </c>
      <c r="F4510" s="213" t="inlineStr">
        <is>
          <t>REFEIÇÕES COLABORADORES</t>
        </is>
      </c>
      <c r="G4510" s="172">
        <f>YEAR(A4510)</f>
        <v/>
      </c>
      <c r="H4510" s="214">
        <f>MONTH(A4510)</f>
        <v/>
      </c>
      <c r="I4510" s="179">
        <f>INDEX(mês[],Consolidado!H4510,2)</f>
        <v/>
      </c>
      <c r="J4510" s="179" t="inlineStr">
        <is>
          <t>ITAU</t>
        </is>
      </c>
      <c r="K4510" s="179" t="inlineStr">
        <is>
          <t>A IDEAL</t>
        </is>
      </c>
    </row>
    <row r="4511" hidden="1" s="180">
      <c r="A4511" s="17" t="n">
        <v>45819</v>
      </c>
      <c r="B4511" s="179" t="inlineStr">
        <is>
          <t>AQUARELA LANCHONETE - PIX 09.327.589/0001-01   -REFEIÇÕES FUNCIONARIOS  (100,00%);</t>
        </is>
      </c>
      <c r="C4511" s="8" t="n"/>
      <c r="D4511" s="8" t="n">
        <v>3228</v>
      </c>
      <c r="E4511" s="8" t="n">
        <v>161915.3699999999</v>
      </c>
      <c r="F4511" s="213" t="inlineStr">
        <is>
          <t>REFEIÇÕES COLABORADORES</t>
        </is>
      </c>
      <c r="G4511" s="172">
        <f>YEAR(A4511)</f>
        <v/>
      </c>
      <c r="H4511" s="214">
        <f>MONTH(A4511)</f>
        <v/>
      </c>
      <c r="I4511" s="179">
        <f>INDEX(mês[],Consolidado!H4511,2)</f>
        <v/>
      </c>
      <c r="J4511" s="179" t="inlineStr">
        <is>
          <t>ITAU</t>
        </is>
      </c>
      <c r="K4511" s="179" t="inlineStr">
        <is>
          <t>A IDEAL</t>
        </is>
      </c>
    </row>
    <row r="4512" hidden="1" s="180">
      <c r="A4512" s="17" t="n">
        <v>45819</v>
      </c>
      <c r="B4512" s="179" t="inlineStr">
        <is>
          <t>LOCAÇÃO CONTAINER REF. PERÍODO DE 23/04 A 23/05   -LOCAÇÃO CONTAINER  (100,00%);</t>
        </is>
      </c>
      <c r="C4512" s="8" t="n"/>
      <c r="D4512" s="8" t="n">
        <v>1500</v>
      </c>
      <c r="E4512" s="8" t="n">
        <v>160415.3699999999</v>
      </c>
      <c r="F4512" s="213" t="inlineStr">
        <is>
          <t xml:space="preserve">LOCAÇÃO CONTAINER </t>
        </is>
      </c>
      <c r="G4512" s="172">
        <f>YEAR(A4512)</f>
        <v/>
      </c>
      <c r="H4512" s="214">
        <f>MONTH(A4512)</f>
        <v/>
      </c>
      <c r="I4512" s="179">
        <f>INDEX(mês[],Consolidado!H4512,2)</f>
        <v/>
      </c>
      <c r="J4512" s="179" t="inlineStr">
        <is>
          <t>ITAU</t>
        </is>
      </c>
      <c r="K4512" s="179" t="inlineStr">
        <is>
          <t>A IDEAL</t>
        </is>
      </c>
    </row>
    <row r="4513" hidden="1" s="180">
      <c r="A4513" s="17" t="n">
        <v>45819</v>
      </c>
      <c r="B4513" s="179" t="inlineStr">
        <is>
          <t>LOCAÇÃO VEÍCULOS   -LOCAÇAO VEICULOS  (100,00%);</t>
        </is>
      </c>
      <c r="C4513" s="8" t="n"/>
      <c r="D4513" s="8" t="n">
        <v>451.37</v>
      </c>
      <c r="E4513" s="8" t="n">
        <v>159963.9999999999</v>
      </c>
      <c r="F4513" s="213" t="inlineStr">
        <is>
          <t xml:space="preserve">LOCAÇAO VEICULOS </t>
        </is>
      </c>
      <c r="G4513" s="172">
        <f>YEAR(A4513)</f>
        <v/>
      </c>
      <c r="H4513" s="214">
        <f>MONTH(A4513)</f>
        <v/>
      </c>
      <c r="I4513" s="179">
        <f>INDEX(mês[],Consolidado!H4513,2)</f>
        <v/>
      </c>
      <c r="J4513" s="179" t="inlineStr">
        <is>
          <t>ITAU</t>
        </is>
      </c>
      <c r="K4513" s="179" t="inlineStr">
        <is>
          <t>A IDEAL</t>
        </is>
      </c>
    </row>
    <row r="4514" hidden="1" s="180">
      <c r="A4514" s="17" t="n">
        <v>45819</v>
      </c>
      <c r="B4514" s="179" t="inlineStr">
        <is>
          <t>PGR COMERCIAL LTDA - PIX 19.842.545/0001-73   -REFEIÇÕES FUNCIONARIOS  (30,00%);
MATERIAIS DE LIMPEZA / HIGIENE  (40,00%);
MATERIAS DE ESCRITORIO (30,00%);</t>
        </is>
      </c>
      <c r="C4514" s="8" t="n"/>
      <c r="D4514" s="8" t="n">
        <v>383.1</v>
      </c>
      <c r="E4514" s="8" t="n">
        <v>159580.8999999999</v>
      </c>
      <c r="F4514" s="213" t="inlineStr">
        <is>
          <t>REFEIÇÕES COLABORADORES</t>
        </is>
      </c>
      <c r="G4514" s="172">
        <f>YEAR(A4514)</f>
        <v/>
      </c>
      <c r="H4514" s="214">
        <f>MONTH(A4514)</f>
        <v/>
      </c>
      <c r="I4514" s="179">
        <f>INDEX(mês[],Consolidado!H4514,2)</f>
        <v/>
      </c>
      <c r="J4514" s="179" t="inlineStr">
        <is>
          <t>ITAU</t>
        </is>
      </c>
      <c r="K4514" s="179" t="inlineStr">
        <is>
          <t>A IDEAL</t>
        </is>
      </c>
    </row>
    <row r="4515" hidden="1" s="180">
      <c r="A4515" s="17" t="n">
        <v>45819</v>
      </c>
      <c r="B4515" s="179" t="inlineStr">
        <is>
          <t>PGR COMERCIAL LTDA - PIX 19.842.545/0001-73   -REFEIÇÕES FUNCIONARIOS  (30,00%);
MATERIAIS DE LIMPEZA / HIGIENE  (40,00%);
MATERIAS DE ESCRITORIO (30,00%);</t>
        </is>
      </c>
      <c r="C4515" s="8" t="n"/>
      <c r="D4515" s="8" t="n">
        <v>510.81</v>
      </c>
      <c r="E4515" s="8" t="n">
        <v>159070.0899999999</v>
      </c>
      <c r="F4515" s="213" t="inlineStr">
        <is>
          <t xml:space="preserve">MATERIAIS DE LIMPEZA / HIGIENE </t>
        </is>
      </c>
      <c r="G4515" s="172">
        <f>YEAR(A4515)</f>
        <v/>
      </c>
      <c r="H4515" s="214">
        <f>MONTH(A4515)</f>
        <v/>
      </c>
      <c r="I4515" s="179">
        <f>INDEX(mês[],Consolidado!H4515,2)</f>
        <v/>
      </c>
      <c r="J4515" s="179" t="inlineStr">
        <is>
          <t>ITAU</t>
        </is>
      </c>
      <c r="K4515" s="179" t="inlineStr">
        <is>
          <t>A IDEAL</t>
        </is>
      </c>
    </row>
    <row r="4516" hidden="1" s="180">
      <c r="A4516" s="17" t="n">
        <v>45819</v>
      </c>
      <c r="B4516" s="179" t="inlineStr">
        <is>
          <t>PGR COMERCIAL LTDA - PIX 19.842.545/0001-73   -REFEIÇÕES FUNCIONARIOS  (30,00%);
MATERIAIS DE LIMPEZA / HIGIENE  (40,00%);
MATERIAS DE ESCRITORIO (30,00%);</t>
        </is>
      </c>
      <c r="C4516" s="8" t="n"/>
      <c r="D4516" s="8" t="n">
        <v>383.12</v>
      </c>
      <c r="E4516" s="8" t="n">
        <v>158686.9699999999</v>
      </c>
      <c r="F4516" s="213" t="inlineStr">
        <is>
          <t xml:space="preserve">MATERIAS DE ESCRITORIO / PAPELARIA </t>
        </is>
      </c>
      <c r="G4516" s="172">
        <f>YEAR(A4516)</f>
        <v/>
      </c>
      <c r="H4516" s="214">
        <f>MONTH(A4516)</f>
        <v/>
      </c>
      <c r="I4516" s="179">
        <f>INDEX(mês[],Consolidado!H4516,2)</f>
        <v/>
      </c>
      <c r="J4516" s="179" t="inlineStr">
        <is>
          <t>ITAU</t>
        </is>
      </c>
      <c r="K4516" s="179" t="inlineStr">
        <is>
          <t>A IDEAL</t>
        </is>
      </c>
    </row>
    <row r="4517" hidden="1" s="180">
      <c r="A4517" s="17" t="n">
        <v>45819</v>
      </c>
      <c r="B4517" s="179" t="inlineStr">
        <is>
          <t>PLANO ODONTOLÓGICO REF. 05/2024   -PLANO DE SAUDE  (100,00%);</t>
        </is>
      </c>
      <c r="C4517" s="8" t="n"/>
      <c r="D4517" s="8" t="n">
        <v>304.47</v>
      </c>
      <c r="E4517" s="8" t="n">
        <v>158382.4999999999</v>
      </c>
      <c r="F4517" s="213" t="inlineStr">
        <is>
          <t xml:space="preserve">PLANO DE SAUDE </t>
        </is>
      </c>
      <c r="G4517" s="172">
        <f>YEAR(A4517)</f>
        <v/>
      </c>
      <c r="H4517" s="214">
        <f>MONTH(A4517)</f>
        <v/>
      </c>
      <c r="I4517" s="179">
        <f>INDEX(mês[],Consolidado!H4517,2)</f>
        <v/>
      </c>
      <c r="J4517" s="179" t="inlineStr">
        <is>
          <t>ITAU</t>
        </is>
      </c>
      <c r="K4517" s="179" t="inlineStr">
        <is>
          <t>A IDEAL</t>
        </is>
      </c>
    </row>
    <row r="4518" hidden="1" s="180">
      <c r="A4518" s="17" t="n">
        <v>45819</v>
      </c>
      <c r="B4518" s="179" t="inlineStr">
        <is>
          <t>SISTEMA OBRA PRIMA   -SISTEMA / SERVIDOR  (100,00%);</t>
        </is>
      </c>
      <c r="C4518" s="8" t="n"/>
      <c r="D4518" s="8" t="n">
        <v>765.29</v>
      </c>
      <c r="E4518" s="8" t="n">
        <v>157617.2099999999</v>
      </c>
      <c r="F4518" s="213" t="inlineStr">
        <is>
          <t xml:space="preserve">SISTEMA / SERVIDOR </t>
        </is>
      </c>
      <c r="G4518" s="172">
        <f>YEAR(A4518)</f>
        <v/>
      </c>
      <c r="H4518" s="214">
        <f>MONTH(A4518)</f>
        <v/>
      </c>
      <c r="I4518" s="179">
        <f>INDEX(mês[],Consolidado!H4518,2)</f>
        <v/>
      </c>
      <c r="J4518" s="179" t="inlineStr">
        <is>
          <t>ITAU</t>
        </is>
      </c>
      <c r="K4518" s="179" t="inlineStr">
        <is>
          <t>A IDEAL</t>
        </is>
      </c>
    </row>
    <row r="4519" hidden="1" s="180">
      <c r="A4519" s="17" t="n">
        <v>45819</v>
      </c>
      <c r="B4519" s="179" t="inlineStr">
        <is>
          <t>MAT. CONSUMO   -MATERIAIS DE CONSUMO EM OBRAS  (100,00%);</t>
        </is>
      </c>
      <c r="C4519" s="8" t="n"/>
      <c r="D4519" s="8" t="n">
        <v>334</v>
      </c>
      <c r="E4519" s="8" t="n">
        <v>157283.2099999999</v>
      </c>
      <c r="F4519" s="213" t="inlineStr">
        <is>
          <t xml:space="preserve">MATERIAIS DE CONSUMO EM OBRAS </t>
        </is>
      </c>
      <c r="G4519" s="172">
        <f>YEAR(A4519)</f>
        <v/>
      </c>
      <c r="H4519" s="214">
        <f>MONTH(A4519)</f>
        <v/>
      </c>
      <c r="I4519" s="179">
        <f>INDEX(mês[],Consolidado!H4519,2)</f>
        <v/>
      </c>
      <c r="J4519" s="179" t="inlineStr">
        <is>
          <t>ITAU</t>
        </is>
      </c>
      <c r="K4519" s="179" t="inlineStr">
        <is>
          <t>A IDEAL</t>
        </is>
      </c>
    </row>
    <row r="4520" hidden="1" s="180">
      <c r="A4520" s="17" t="n">
        <v>45819</v>
      </c>
      <c r="B4520" s="179" t="inlineStr">
        <is>
          <t>EPIS   -EPIS (100,00%);</t>
        </is>
      </c>
      <c r="C4520" s="8" t="n"/>
      <c r="D4520" s="8" t="n">
        <v>1038.34</v>
      </c>
      <c r="E4520" s="8" t="n">
        <v>156244.8699999999</v>
      </c>
      <c r="F4520" s="213" t="inlineStr">
        <is>
          <t>EPIS</t>
        </is>
      </c>
      <c r="G4520" s="172">
        <f>YEAR(A4520)</f>
        <v/>
      </c>
      <c r="H4520" s="214">
        <f>MONTH(A4520)</f>
        <v/>
      </c>
      <c r="I4520" s="179">
        <f>INDEX(mês[],Consolidado!H4520,2)</f>
        <v/>
      </c>
      <c r="J4520" s="179" t="inlineStr">
        <is>
          <t>ITAU</t>
        </is>
      </c>
      <c r="K4520" s="179" t="inlineStr">
        <is>
          <t>A IDEAL</t>
        </is>
      </c>
    </row>
    <row r="4521" hidden="1" s="180">
      <c r="A4521" s="17" t="n">
        <v>45819</v>
      </c>
      <c r="B4521" s="179" t="inlineStr">
        <is>
          <t>FERRAMENTAS   -MATERIAIS / FERRAMENTAS  MANUAIS  (100,00%);</t>
        </is>
      </c>
      <c r="C4521" s="8" t="n"/>
      <c r="D4521" s="8" t="n">
        <v>167.54</v>
      </c>
      <c r="E4521" s="8" t="n">
        <v>156077.3299999999</v>
      </c>
      <c r="F4521" s="213" t="inlineStr">
        <is>
          <t xml:space="preserve">MATERIAIS / FERRAMENTAS  MANUAIS </t>
        </is>
      </c>
      <c r="G4521" s="172">
        <f>YEAR(A4521)</f>
        <v/>
      </c>
      <c r="H4521" s="214">
        <f>MONTH(A4521)</f>
        <v/>
      </c>
      <c r="I4521" s="179">
        <f>INDEX(mês[],Consolidado!H4521,2)</f>
        <v/>
      </c>
      <c r="J4521" s="179" t="inlineStr">
        <is>
          <t>ITAU</t>
        </is>
      </c>
      <c r="K4521" s="179" t="inlineStr">
        <is>
          <t>A IDEAL</t>
        </is>
      </c>
    </row>
    <row r="4522" hidden="1" s="180">
      <c r="A4522" s="17" t="n">
        <v>45819</v>
      </c>
      <c r="B4522" s="179" t="inlineStr">
        <is>
          <t>MAT. CONSUMO EM OBRA   -MATERIAIS DE CONSUMO EM OBRAS  (100,00%);</t>
        </is>
      </c>
      <c r="C4522" s="8" t="n"/>
      <c r="D4522" s="8" t="n">
        <v>128.33</v>
      </c>
      <c r="E4522" s="8" t="n">
        <v>155948.9999999999</v>
      </c>
      <c r="F4522" s="213" t="inlineStr">
        <is>
          <t xml:space="preserve">MATERIAIS DE CONSUMO EM OBRAS </t>
        </is>
      </c>
      <c r="G4522" s="172">
        <f>YEAR(A4522)</f>
        <v/>
      </c>
      <c r="H4522" s="214">
        <f>MONTH(A4522)</f>
        <v/>
      </c>
      <c r="I4522" s="179">
        <f>INDEX(mês[],Consolidado!H4522,2)</f>
        <v/>
      </c>
      <c r="J4522" s="179" t="inlineStr">
        <is>
          <t>ITAU</t>
        </is>
      </c>
      <c r="K4522" s="179" t="inlineStr">
        <is>
          <t>A IDEAL</t>
        </is>
      </c>
    </row>
    <row r="4523" hidden="1" s="180">
      <c r="A4523" s="17" t="n">
        <v>45819</v>
      </c>
      <c r="B4523" s="179" t="inlineStr">
        <is>
          <t>ENGREMAT SERVIÇOS EIRELI - PIX 49.864.939/0001-93   -SERVIÇO LAUDO TECNICO (100,00%);</t>
        </is>
      </c>
      <c r="C4523" s="8" t="n"/>
      <c r="D4523" s="8" t="n">
        <v>850</v>
      </c>
      <c r="E4523" s="8" t="n">
        <v>155098.9999999999</v>
      </c>
      <c r="F4523" s="213" t="inlineStr">
        <is>
          <t>SERVIÇO LAUDO TECNICO</t>
        </is>
      </c>
      <c r="G4523" s="172">
        <f>YEAR(A4523)</f>
        <v/>
      </c>
      <c r="H4523" s="214">
        <f>MONTH(A4523)</f>
        <v/>
      </c>
      <c r="I4523" s="179">
        <f>INDEX(mês[],Consolidado!H4523,2)</f>
        <v/>
      </c>
      <c r="J4523" s="179" t="inlineStr">
        <is>
          <t>ITAU</t>
        </is>
      </c>
      <c r="K4523" s="179" t="inlineStr">
        <is>
          <t>A IDEAL</t>
        </is>
      </c>
    </row>
    <row r="4524" hidden="1" s="180">
      <c r="A4524" s="17" t="n">
        <v>45819</v>
      </c>
      <c r="B4524" s="179" t="inlineStr">
        <is>
          <t>MATERIAL DE CONSUMO   -MATERIAIS DE CONSUMO EM OBRAS  (100,00%);</t>
        </is>
      </c>
      <c r="C4524" s="8" t="n"/>
      <c r="D4524" s="8" t="n">
        <v>650</v>
      </c>
      <c r="E4524" s="8" t="n">
        <v>154448.9999999999</v>
      </c>
      <c r="F4524" s="213" t="inlineStr">
        <is>
          <t xml:space="preserve">MATERIAIS DE CONSUMO EM OBRAS </t>
        </is>
      </c>
      <c r="G4524" s="172">
        <f>YEAR(A4524)</f>
        <v/>
      </c>
      <c r="H4524" s="214">
        <f>MONTH(A4524)</f>
        <v/>
      </c>
      <c r="I4524" s="179">
        <f>INDEX(mês[],Consolidado!H4524,2)</f>
        <v/>
      </c>
      <c r="J4524" s="179" t="inlineStr">
        <is>
          <t>ITAU</t>
        </is>
      </c>
      <c r="K4524" s="179" t="inlineStr">
        <is>
          <t>A IDEAL</t>
        </is>
      </c>
    </row>
    <row r="4525" hidden="1" s="180">
      <c r="A4525" s="17" t="n">
        <v>45819</v>
      </c>
      <c r="B4525" s="179" t="inlineStr">
        <is>
          <t>EPIS   -EPIS (100,00%);</t>
        </is>
      </c>
      <c r="C4525" s="8" t="n"/>
      <c r="D4525" s="8" t="n">
        <v>1557.9</v>
      </c>
      <c r="E4525" s="8" t="n">
        <v>152891.0999999999</v>
      </c>
      <c r="F4525" s="213" t="inlineStr">
        <is>
          <t>EPIS</t>
        </is>
      </c>
      <c r="G4525" s="172">
        <f>YEAR(A4525)</f>
        <v/>
      </c>
      <c r="H4525" s="214">
        <f>MONTH(A4525)</f>
        <v/>
      </c>
      <c r="I4525" s="179">
        <f>INDEX(mês[],Consolidado!H4525,2)</f>
        <v/>
      </c>
      <c r="J4525" s="179" t="inlineStr">
        <is>
          <t>ITAU</t>
        </is>
      </c>
      <c r="K4525" s="179" t="inlineStr">
        <is>
          <t>A IDEAL</t>
        </is>
      </c>
    </row>
    <row r="4526" hidden="1" s="180">
      <c r="A4526" s="17" t="n">
        <v>45819</v>
      </c>
      <c r="B4526" s="179" t="inlineStr">
        <is>
          <t>TINTAS E SOLVENTES   -TINTAS E SOLVENTES (100,00%);</t>
        </is>
      </c>
      <c r="C4526" s="8" t="n"/>
      <c r="D4526" s="8" t="n">
        <v>940</v>
      </c>
      <c r="E4526" s="8" t="n">
        <v>151951.0999999999</v>
      </c>
      <c r="F4526" s="213" t="inlineStr">
        <is>
          <t>TINTAS E SOLVENTES</t>
        </is>
      </c>
      <c r="G4526" s="172">
        <f>YEAR(A4526)</f>
        <v/>
      </c>
      <c r="H4526" s="214">
        <f>MONTH(A4526)</f>
        <v/>
      </c>
      <c r="I4526" s="179">
        <f>INDEX(mês[],Consolidado!H4526,2)</f>
        <v/>
      </c>
      <c r="J4526" s="179" t="inlineStr">
        <is>
          <t>ITAU</t>
        </is>
      </c>
      <c r="K4526" s="179" t="inlineStr">
        <is>
          <t>A IDEAL</t>
        </is>
      </c>
    </row>
    <row r="4527" hidden="1" s="180">
      <c r="A4527" s="17" t="n">
        <v>45819</v>
      </c>
      <c r="B4527" s="179" t="inlineStr">
        <is>
          <t>MAQUINA / EQUIPAMENTO - FURADEIRA   -MAQUINAS / EQUIPAMENTOS  (100,00%);</t>
        </is>
      </c>
      <c r="C4527" s="8" t="n"/>
      <c r="D4527" s="8" t="n">
        <v>605</v>
      </c>
      <c r="E4527" s="8" t="n">
        <v>151346.0999999999</v>
      </c>
      <c r="F4527" s="213" t="inlineStr">
        <is>
          <t xml:space="preserve">MAQUINAS / EQUIPAMENTOS </t>
        </is>
      </c>
      <c r="G4527" s="172">
        <f>YEAR(A4527)</f>
        <v/>
      </c>
      <c r="H4527" s="214">
        <f>MONTH(A4527)</f>
        <v/>
      </c>
      <c r="I4527" s="179">
        <f>INDEX(mês[],Consolidado!H4527,2)</f>
        <v/>
      </c>
      <c r="J4527" s="179" t="inlineStr">
        <is>
          <t>ITAU</t>
        </is>
      </c>
      <c r="K4527" s="179" t="inlineStr">
        <is>
          <t>A IDEAL</t>
        </is>
      </c>
    </row>
    <row r="4528" hidden="1" s="180">
      <c r="A4528" s="17" t="n">
        <v>45819</v>
      </c>
      <c r="B4528" s="179" t="inlineStr">
        <is>
          <t>MATERIAL DE CONSUMO   -MATERIAIS DE CONSUMO EM OBRAS  (100,00%);</t>
        </is>
      </c>
      <c r="C4528" s="8" t="n"/>
      <c r="D4528" s="8" t="n">
        <v>115</v>
      </c>
      <c r="E4528" s="8" t="n">
        <v>151231.0999999999</v>
      </c>
      <c r="F4528" s="213" t="inlineStr">
        <is>
          <t xml:space="preserve">MATERIAIS DE CONSUMO EM OBRAS </t>
        </is>
      </c>
      <c r="G4528" s="172">
        <f>YEAR(A4528)</f>
        <v/>
      </c>
      <c r="H4528" s="214">
        <f>MONTH(A4528)</f>
        <v/>
      </c>
      <c r="I4528" s="179">
        <f>INDEX(mês[],Consolidado!H4528,2)</f>
        <v/>
      </c>
      <c r="J4528" s="179" t="inlineStr">
        <is>
          <t>ITAU</t>
        </is>
      </c>
      <c r="K4528" s="179" t="inlineStr">
        <is>
          <t>A IDEAL</t>
        </is>
      </c>
    </row>
    <row r="4529" hidden="1" s="180">
      <c r="A4529" s="17" t="n">
        <v>45819</v>
      </c>
      <c r="B4529" s="179" t="inlineStr">
        <is>
          <t>EPIS   -EPIS (100,00%);</t>
        </is>
      </c>
      <c r="C4529" s="8" t="n"/>
      <c r="D4529" s="8" t="n">
        <v>305.08</v>
      </c>
      <c r="E4529" s="8" t="n">
        <v>150926.02</v>
      </c>
      <c r="F4529" s="213" t="inlineStr">
        <is>
          <t>EPIS</t>
        </is>
      </c>
      <c r="G4529" s="172">
        <f>YEAR(A4529)</f>
        <v/>
      </c>
      <c r="H4529" s="214">
        <f>MONTH(A4529)</f>
        <v/>
      </c>
      <c r="I4529" s="179">
        <f>INDEX(mês[],Consolidado!H4529,2)</f>
        <v/>
      </c>
      <c r="J4529" s="179" t="inlineStr">
        <is>
          <t>ITAU</t>
        </is>
      </c>
      <c r="K4529" s="179" t="inlineStr">
        <is>
          <t>A IDEAL</t>
        </is>
      </c>
    </row>
    <row r="4530" hidden="1" s="180">
      <c r="A4530" s="17" t="n">
        <v>45819</v>
      </c>
      <c r="B4530" s="179" t="inlineStr">
        <is>
          <t>COMPUTADOR DELL I7 N   -MATERIAIS DE INFORMATICA / COMPUTADOR (100,00%);</t>
        </is>
      </c>
      <c r="C4530" s="8" t="n"/>
      <c r="D4530" s="8" t="n">
        <v>500</v>
      </c>
      <c r="E4530" s="8" t="n">
        <v>150426.02</v>
      </c>
      <c r="F4530" s="213" t="inlineStr">
        <is>
          <t>MATERIAIS DE INFORMATICA / COMPUTADOR</t>
        </is>
      </c>
      <c r="G4530" s="172">
        <f>YEAR(A4530)</f>
        <v/>
      </c>
      <c r="H4530" s="214">
        <f>MONTH(A4530)</f>
        <v/>
      </c>
      <c r="I4530" s="179">
        <f>INDEX(mês[],Consolidado!H4530,2)</f>
        <v/>
      </c>
      <c r="J4530" s="179" t="inlineStr">
        <is>
          <t>ITAU</t>
        </is>
      </c>
      <c r="K4530" s="179" t="inlineStr">
        <is>
          <t>A IDEAL</t>
        </is>
      </c>
    </row>
    <row r="4531" hidden="1" s="180">
      <c r="A4531" s="17" t="n">
        <v>45820</v>
      </c>
      <c r="B4531" s="179" t="inlineStr">
        <is>
          <t>TRANSFERÊNCIA ENTRE BANCOS ITAÚ X ITAÚ ANDAIMES   -Transferência entre Bancos (100,00%);</t>
        </is>
      </c>
      <c r="C4531" s="8" t="n"/>
      <c r="D4531" s="8" t="n">
        <v>100000</v>
      </c>
      <c r="E4531" s="8" t="n">
        <v>50426.01999999996</v>
      </c>
      <c r="F4531" s="213" t="inlineStr">
        <is>
          <t>Transferência Emitida</t>
        </is>
      </c>
      <c r="G4531" s="172">
        <f>YEAR(A4531)</f>
        <v/>
      </c>
      <c r="H4531" s="214">
        <f>MONTH(A4531)</f>
        <v/>
      </c>
      <c r="I4531" s="179">
        <f>INDEX(mês[],Consolidado!H4531,2)</f>
        <v/>
      </c>
      <c r="J4531" s="179" t="inlineStr">
        <is>
          <t>ITAU</t>
        </is>
      </c>
      <c r="K4531" s="179" t="inlineStr">
        <is>
          <t>A IDEAL</t>
        </is>
      </c>
    </row>
    <row r="4532" hidden="1" s="180">
      <c r="A4532" s="17" t="n">
        <v>45820</v>
      </c>
      <c r="B4532" s="179" t="inlineStr">
        <is>
          <t>MOUSE E TECLADO ESCRITORIO MOSAIC   -MATERIAIS DE INFORMATICA / COMPUTADOR (100,00%);</t>
        </is>
      </c>
      <c r="C4532" s="8" t="n"/>
      <c r="D4532" s="8" t="n">
        <v>245</v>
      </c>
      <c r="E4532" s="8" t="n">
        <v>50181.01999999996</v>
      </c>
      <c r="F4532" s="213" t="inlineStr">
        <is>
          <t>MATERIAIS DE INFORMATICA / COMPUTADOR</t>
        </is>
      </c>
      <c r="G4532" s="172">
        <f>YEAR(A4532)</f>
        <v/>
      </c>
      <c r="H4532" s="214">
        <f>MONTH(A4532)</f>
        <v/>
      </c>
      <c r="I4532" s="179">
        <f>INDEX(mês[],Consolidado!H4532,2)</f>
        <v/>
      </c>
      <c r="J4532" s="179" t="inlineStr">
        <is>
          <t>ITAU</t>
        </is>
      </c>
      <c r="K4532" s="179" t="inlineStr">
        <is>
          <t>A IDEAL</t>
        </is>
      </c>
    </row>
    <row r="4533" hidden="1" s="180">
      <c r="A4533" s="17" t="n">
        <v>45820</v>
      </c>
      <c r="B4533" s="179" t="inlineStr">
        <is>
          <t>LIMPEZA DO MATO ALOJAMENTO SERENA   -SERVIÇO LIMPEZA ALOJAMENTO/ESCRITORIO (100,00%);</t>
        </is>
      </c>
      <c r="C4533" s="8" t="n"/>
      <c r="D4533" s="8" t="n">
        <v>300</v>
      </c>
      <c r="E4533" s="8" t="n">
        <v>49881.01999999996</v>
      </c>
      <c r="F4533" s="213" t="inlineStr">
        <is>
          <t>SERVIÇO LIMPEZA ALOJAMENTO/ESCRITORIO</t>
        </is>
      </c>
      <c r="G4533" s="172">
        <f>YEAR(A4533)</f>
        <v/>
      </c>
      <c r="H4533" s="214">
        <f>MONTH(A4533)</f>
        <v/>
      </c>
      <c r="I4533" s="179">
        <f>INDEX(mês[],Consolidado!H4533,2)</f>
        <v/>
      </c>
      <c r="J4533" s="179" t="inlineStr">
        <is>
          <t>ITAU</t>
        </is>
      </c>
      <c r="K4533" s="179" t="inlineStr">
        <is>
          <t>A IDEAL</t>
        </is>
      </c>
    </row>
    <row r="4534" hidden="1" s="180">
      <c r="A4534" s="17" t="n">
        <v>45820</v>
      </c>
      <c r="B4534" s="179" t="inlineStr">
        <is>
          <t>GABRIELLE ELIAS DE FREITAS - PIX (64) 9 9259-1215   -FRETE TRANSPORTADORA (100,00%);</t>
        </is>
      </c>
      <c r="C4534" s="8" t="n"/>
      <c r="D4534" s="8" t="n">
        <v>130</v>
      </c>
      <c r="E4534" s="8" t="n">
        <v>49751.01999999996</v>
      </c>
      <c r="F4534" s="213" t="inlineStr">
        <is>
          <t>FRETE TRANSPORTADORA</t>
        </is>
      </c>
      <c r="G4534" s="172">
        <f>YEAR(A4534)</f>
        <v/>
      </c>
      <c r="H4534" s="214">
        <f>MONTH(A4534)</f>
        <v/>
      </c>
      <c r="I4534" s="179">
        <f>INDEX(mês[],Consolidado!H4534,2)</f>
        <v/>
      </c>
      <c r="J4534" s="179" t="inlineStr">
        <is>
          <t>ITAU</t>
        </is>
      </c>
      <c r="K4534" s="179" t="inlineStr">
        <is>
          <t>A IDEAL</t>
        </is>
      </c>
    </row>
    <row r="4535" hidden="1" s="180">
      <c r="A4535" s="17" t="n">
        <v>45820</v>
      </c>
      <c r="B4535" s="179" t="inlineStr">
        <is>
          <t>PASSAGEM FUNCIONÁRIO EDINALDO ARRUDA   -PASSAGENS FUNCIONARIOS (100,00%);</t>
        </is>
      </c>
      <c r="C4535" s="8" t="n"/>
      <c r="D4535" s="8" t="n">
        <v>600</v>
      </c>
      <c r="E4535" s="8" t="n">
        <v>49151.01999999996</v>
      </c>
      <c r="F4535" s="213" t="inlineStr">
        <is>
          <t>PASSAGENS COLABORADORES</t>
        </is>
      </c>
      <c r="G4535" s="172">
        <f>YEAR(A4535)</f>
        <v/>
      </c>
      <c r="H4535" s="214">
        <f>MONTH(A4535)</f>
        <v/>
      </c>
      <c r="I4535" s="179">
        <f>INDEX(mês[],Consolidado!H4535,2)</f>
        <v/>
      </c>
      <c r="J4535" s="179" t="inlineStr">
        <is>
          <t>ITAU</t>
        </is>
      </c>
      <c r="K4535" s="179" t="inlineStr">
        <is>
          <t>A IDEAL</t>
        </is>
      </c>
    </row>
    <row r="4536" hidden="1" s="180">
      <c r="A4536" s="17" t="n">
        <v>45820</v>
      </c>
      <c r="B4536" s="179" t="inlineStr">
        <is>
          <t>COMBUSTÍVEL DOBLO   -COMBUSTIVEL VEICULOS (100,00%);</t>
        </is>
      </c>
      <c r="C4536" s="8" t="n"/>
      <c r="D4536" s="8" t="n">
        <v>186.3</v>
      </c>
      <c r="E4536" s="8" t="n">
        <v>48964.71999999996</v>
      </c>
      <c r="F4536" s="213" t="inlineStr">
        <is>
          <t>COMBUSTIVEL VEICULOS</t>
        </is>
      </c>
      <c r="G4536" s="172">
        <f>YEAR(A4536)</f>
        <v/>
      </c>
      <c r="H4536" s="214">
        <f>MONTH(A4536)</f>
        <v/>
      </c>
      <c r="I4536" s="179">
        <f>INDEX(mês[],Consolidado!H4536,2)</f>
        <v/>
      </c>
      <c r="J4536" s="179" t="inlineStr">
        <is>
          <t>ITAU</t>
        </is>
      </c>
      <c r="K4536" s="179" t="inlineStr">
        <is>
          <t>A IDEAL</t>
        </is>
      </c>
    </row>
    <row r="4537" hidden="1" s="180">
      <c r="A4537" s="17" t="n">
        <v>45820</v>
      </c>
      <c r="B4537" s="179" t="inlineStr">
        <is>
          <t>PASSAGEM FUNCIONARIO JONAS SILVA   -PASSAGENS FUNCIONARIOS (100,00%);</t>
        </is>
      </c>
      <c r="C4537" s="8" t="n"/>
      <c r="D4537" s="8" t="n">
        <v>1100</v>
      </c>
      <c r="E4537" s="8" t="n">
        <v>47864.71999999996</v>
      </c>
      <c r="F4537" s="213" t="inlineStr">
        <is>
          <t>PASSAGENS COLABORADORES</t>
        </is>
      </c>
      <c r="G4537" s="172">
        <f>YEAR(A4537)</f>
        <v/>
      </c>
      <c r="H4537" s="214">
        <f>MONTH(A4537)</f>
        <v/>
      </c>
      <c r="I4537" s="179">
        <f>INDEX(mês[],Consolidado!H4537,2)</f>
        <v/>
      </c>
      <c r="J4537" s="179" t="inlineStr">
        <is>
          <t>ITAU</t>
        </is>
      </c>
      <c r="K4537" s="179" t="inlineStr">
        <is>
          <t>A IDEAL</t>
        </is>
      </c>
    </row>
    <row r="4538" hidden="1" s="180">
      <c r="A4538" s="17" t="n">
        <v>45820</v>
      </c>
      <c r="B4538" s="179" t="inlineStr">
        <is>
          <t>LOCAÇÃO DE VEÍCULOS   -LOCAÇAO VEICULOS  (100,00%);</t>
        </is>
      </c>
      <c r="C4538" s="8" t="n"/>
      <c r="D4538" s="8" t="n">
        <v>817.54</v>
      </c>
      <c r="E4538" s="8" t="n">
        <v>47047.17999999996</v>
      </c>
      <c r="F4538" s="213" t="inlineStr">
        <is>
          <t xml:space="preserve">LOCAÇAO VEICULOS </t>
        </is>
      </c>
      <c r="G4538" s="172">
        <f>YEAR(A4538)</f>
        <v/>
      </c>
      <c r="H4538" s="214">
        <f>MONTH(A4538)</f>
        <v/>
      </c>
      <c r="I4538" s="179">
        <f>INDEX(mês[],Consolidado!H4538,2)</f>
        <v/>
      </c>
      <c r="J4538" s="179" t="inlineStr">
        <is>
          <t>ITAU</t>
        </is>
      </c>
      <c r="K4538" s="179" t="inlineStr">
        <is>
          <t>A IDEAL</t>
        </is>
      </c>
    </row>
    <row r="4539" hidden="1" s="180">
      <c r="A4539" s="17" t="n">
        <v>45820</v>
      </c>
      <c r="B4539" s="179" t="inlineStr">
        <is>
          <t>02 DIARIAS HOTEL JOAO MANJO   -HOTEL FUNCIONARIOS (100,00%);</t>
        </is>
      </c>
      <c r="C4539" s="8" t="n"/>
      <c r="D4539" s="8" t="n">
        <v>190</v>
      </c>
      <c r="E4539" s="8" t="n">
        <v>46857.17999999996</v>
      </c>
      <c r="F4539" s="213" t="inlineStr">
        <is>
          <t xml:space="preserve">HOTEL COLABORADORES </t>
        </is>
      </c>
      <c r="G4539" s="172">
        <f>YEAR(A4539)</f>
        <v/>
      </c>
      <c r="H4539" s="214">
        <f>MONTH(A4539)</f>
        <v/>
      </c>
      <c r="I4539" s="179">
        <f>INDEX(mês[],Consolidado!H4539,2)</f>
        <v/>
      </c>
      <c r="J4539" s="179" t="inlineStr">
        <is>
          <t>ITAU</t>
        </is>
      </c>
      <c r="K4539" s="179" t="inlineStr">
        <is>
          <t>A IDEAL</t>
        </is>
      </c>
    </row>
    <row r="4540" hidden="1" s="180">
      <c r="A4540" s="17" t="n">
        <v>45820</v>
      </c>
      <c r="B4540" s="179" t="inlineStr">
        <is>
          <t>SEGUROS EFFA / IVECO   -SEGUROS DE VEICULOS  (100,00%);</t>
        </is>
      </c>
      <c r="C4540" s="8" t="n"/>
      <c r="D4540" s="8" t="n">
        <v>700.4299999999999</v>
      </c>
      <c r="E4540" s="8" t="n">
        <v>46156.74999999996</v>
      </c>
      <c r="F4540" s="213" t="inlineStr">
        <is>
          <t xml:space="preserve">SEGUROS DE VEICULOS </t>
        </is>
      </c>
      <c r="G4540" s="172">
        <f>YEAR(A4540)</f>
        <v/>
      </c>
      <c r="H4540" s="214">
        <f>MONTH(A4540)</f>
        <v/>
      </c>
      <c r="I4540" s="179">
        <f>INDEX(mês[],Consolidado!H4540,2)</f>
        <v/>
      </c>
      <c r="J4540" s="179" t="inlineStr">
        <is>
          <t>ITAU</t>
        </is>
      </c>
      <c r="K4540" s="179" t="inlineStr">
        <is>
          <t>A IDEAL</t>
        </is>
      </c>
    </row>
    <row r="4541" hidden="1" s="180">
      <c r="A4541" s="17" t="n">
        <v>45820</v>
      </c>
      <c r="B4541" s="179" t="inlineStr">
        <is>
          <t>ALIMENTAÇÃO ADM   -ALIMENTAÇÃO ADM (100,00%);</t>
        </is>
      </c>
      <c r="C4541" s="8" t="n"/>
      <c r="D4541" s="8" t="n">
        <v>180</v>
      </c>
      <c r="E4541" s="8" t="n">
        <v>45976.74999999996</v>
      </c>
      <c r="F4541" s="213" t="inlineStr">
        <is>
          <t>ALIMENTAÇÃO ADM</t>
        </is>
      </c>
      <c r="G4541" s="172">
        <f>YEAR(A4541)</f>
        <v/>
      </c>
      <c r="H4541" s="214">
        <f>MONTH(A4541)</f>
        <v/>
      </c>
      <c r="I4541" s="179">
        <f>INDEX(mês[],Consolidado!H4541,2)</f>
        <v/>
      </c>
      <c r="J4541" s="179" t="inlineStr">
        <is>
          <t>ITAU</t>
        </is>
      </c>
      <c r="K4541" s="179" t="inlineStr">
        <is>
          <t>A IDEAL</t>
        </is>
      </c>
    </row>
    <row r="4542" hidden="1" s="180">
      <c r="A4542" s="17" t="n">
        <v>45820</v>
      </c>
      <c r="B4542" s="179" t="inlineStr">
        <is>
          <t>COMBUSTÍVEL DOBLO   -COMBUSTIVEL VEICULOS (100,00%);</t>
        </is>
      </c>
      <c r="C4542" s="8" t="n"/>
      <c r="D4542" s="8" t="n">
        <v>186.3</v>
      </c>
      <c r="E4542" s="8" t="n">
        <v>45790.44999999995</v>
      </c>
      <c r="F4542" s="213" t="inlineStr">
        <is>
          <t>COMBUSTIVEL VEICULOS</t>
        </is>
      </c>
      <c r="G4542" s="172">
        <f>YEAR(A4542)</f>
        <v/>
      </c>
      <c r="H4542" s="214">
        <f>MONTH(A4542)</f>
        <v/>
      </c>
      <c r="I4542" s="179">
        <f>INDEX(mês[],Consolidado!H4542,2)</f>
        <v/>
      </c>
      <c r="J4542" s="179" t="inlineStr">
        <is>
          <t>ITAU</t>
        </is>
      </c>
      <c r="K4542" s="179" t="inlineStr">
        <is>
          <t>A IDEAL</t>
        </is>
      </c>
    </row>
    <row r="4543" hidden="1" s="180">
      <c r="A4543" s="17" t="n">
        <v>45820</v>
      </c>
      <c r="B4543" s="179" t="inlineStr">
        <is>
          <t>REFEIÇÃO COLABORADOR REF. 09/06 A 15/06   -REFEIÇÕES FUNCIONARIOS  (100,00%);</t>
        </is>
      </c>
      <c r="C4543" s="8" t="n"/>
      <c r="D4543" s="8" t="n">
        <v>232.5</v>
      </c>
      <c r="E4543" s="8" t="n">
        <v>45557.94999999995</v>
      </c>
      <c r="F4543" s="213" t="inlineStr">
        <is>
          <t>REFEIÇÕES COLABORADORES</t>
        </is>
      </c>
      <c r="G4543" s="172">
        <f>YEAR(A4543)</f>
        <v/>
      </c>
      <c r="H4543" s="214">
        <f>MONTH(A4543)</f>
        <v/>
      </c>
      <c r="I4543" s="179">
        <f>INDEX(mês[],Consolidado!H4543,2)</f>
        <v/>
      </c>
      <c r="J4543" s="179" t="inlineStr">
        <is>
          <t>ITAU</t>
        </is>
      </c>
      <c r="K4543" s="179" t="inlineStr">
        <is>
          <t>A IDEAL</t>
        </is>
      </c>
    </row>
    <row r="4544" hidden="1" s="180">
      <c r="A4544" s="17" t="n">
        <v>45820</v>
      </c>
      <c r="B4544" s="179" t="inlineStr">
        <is>
          <t>JAIME - PIX 255.951.348-01   -MANUTENÇÃO/PEÇAS MAQUINAS E EQUIPAMENTOS (100,00%);</t>
        </is>
      </c>
      <c r="C4544" s="8" t="n"/>
      <c r="D4544" s="8" t="n">
        <v>2000</v>
      </c>
      <c r="E4544" s="8" t="n">
        <v>43557.94999999995</v>
      </c>
      <c r="F4544" s="213" t="inlineStr">
        <is>
          <t>MANUTENÇÃO/PEÇAS MAQUINAS E EQUIPAMENTOS</t>
        </is>
      </c>
      <c r="G4544" s="172">
        <f>YEAR(A4544)</f>
        <v/>
      </c>
      <c r="H4544" s="214">
        <f>MONTH(A4544)</f>
        <v/>
      </c>
      <c r="I4544" s="179">
        <f>INDEX(mês[],Consolidado!H4544,2)</f>
        <v/>
      </c>
      <c r="J4544" s="179" t="inlineStr">
        <is>
          <t>ITAU</t>
        </is>
      </c>
      <c r="K4544" s="179" t="inlineStr">
        <is>
          <t>A IDEAL</t>
        </is>
      </c>
    </row>
    <row r="4545" hidden="1" s="180">
      <c r="A4545" s="17" t="n">
        <v>45820</v>
      </c>
      <c r="B4545" s="179" t="inlineStr">
        <is>
          <t>AUTO POSTO CENTRAL - PIX 05.971.755/0001-57   -COMBUSTIVEL VEICULOS (40,00%);
COMBUSTIVEL EQUIPAMENTOS (60,00%);</t>
        </is>
      </c>
      <c r="C4545" s="8" t="n"/>
      <c r="D4545" s="8" t="n">
        <v>800</v>
      </c>
      <c r="E4545" s="8" t="n">
        <v>42757.94999999995</v>
      </c>
      <c r="F4545" s="213" t="inlineStr">
        <is>
          <t>COMBUSTIVEL VEICULOS</t>
        </is>
      </c>
      <c r="G4545" s="172">
        <f>YEAR(A4545)</f>
        <v/>
      </c>
      <c r="H4545" s="214">
        <f>MONTH(A4545)</f>
        <v/>
      </c>
      <c r="I4545" s="179">
        <f>INDEX(mês[],Consolidado!H4545,2)</f>
        <v/>
      </c>
      <c r="J4545" s="179" t="inlineStr">
        <is>
          <t>ITAU</t>
        </is>
      </c>
      <c r="K4545" s="179" t="inlineStr">
        <is>
          <t>A IDEAL</t>
        </is>
      </c>
    </row>
    <row r="4546" hidden="1" s="180">
      <c r="A4546" s="17" t="n">
        <v>45820</v>
      </c>
      <c r="B4546" s="179" t="inlineStr">
        <is>
          <t>AUTO POSTO CENTRAL - PIX 05.971.755/0001-57   -COMBUSTIVEL VEICULOS (40,00%);
COMBUSTIVEL EQUIPAMENTOS (60,00%);</t>
        </is>
      </c>
      <c r="C4546" s="8" t="n"/>
      <c r="D4546" s="8" t="n">
        <v>1200</v>
      </c>
      <c r="E4546" s="8" t="n">
        <v>41557.94999999995</v>
      </c>
      <c r="F4546" s="213" t="inlineStr">
        <is>
          <t>COMBUSTIVEL EQUIPAMENTOS</t>
        </is>
      </c>
      <c r="G4546" s="172">
        <f>YEAR(A4546)</f>
        <v/>
      </c>
      <c r="H4546" s="214">
        <f>MONTH(A4546)</f>
        <v/>
      </c>
      <c r="I4546" s="179">
        <f>INDEX(mês[],Consolidado!H4546,2)</f>
        <v/>
      </c>
      <c r="J4546" s="179" t="inlineStr">
        <is>
          <t>ITAU</t>
        </is>
      </c>
      <c r="K4546" s="179" t="inlineStr">
        <is>
          <t>A IDEAL</t>
        </is>
      </c>
    </row>
    <row r="4547" hidden="1" s="180">
      <c r="A4547" s="17" t="n">
        <v>45820</v>
      </c>
      <c r="B4547" s="179" t="inlineStr">
        <is>
          <t>TOTAL PROTEÇÃO - PIX 54.670.136/0001-38   -MATERIAS DE ESCRITORIO (100,00%);</t>
        </is>
      </c>
      <c r="C4547" s="8" t="n"/>
      <c r="D4547" s="8" t="n">
        <v>120</v>
      </c>
      <c r="E4547" s="8" t="n">
        <v>41437.94999999995</v>
      </c>
      <c r="F4547" s="213" t="inlineStr">
        <is>
          <t xml:space="preserve">MATERIAS DE ESCRITORIO / PAPELARIA </t>
        </is>
      </c>
      <c r="G4547" s="172">
        <f>YEAR(A4547)</f>
        <v/>
      </c>
      <c r="H4547" s="214">
        <f>MONTH(A4547)</f>
        <v/>
      </c>
      <c r="I4547" s="179">
        <f>INDEX(mês[],Consolidado!H4547,2)</f>
        <v/>
      </c>
      <c r="J4547" s="179" t="inlineStr">
        <is>
          <t>ITAU</t>
        </is>
      </c>
      <c r="K4547" s="179" t="inlineStr">
        <is>
          <t>A IDEAL</t>
        </is>
      </c>
    </row>
    <row r="4548" hidden="1" s="180">
      <c r="A4548" s="17" t="n">
        <v>45820</v>
      </c>
      <c r="B4548" s="179" t="inlineStr">
        <is>
          <t>RECARGA CELULAR TIM +55 62 8240-1167   -INTERNET / TELEFONE ADM  (100,00%);</t>
        </is>
      </c>
      <c r="C4548" s="8" t="n"/>
      <c r="D4548" s="8" t="n">
        <v>20</v>
      </c>
      <c r="E4548" s="8" t="n">
        <v>41417.94999999995</v>
      </c>
      <c r="F4548" s="213" t="inlineStr">
        <is>
          <t xml:space="preserve">INTERNET / TELEFONE ADM </t>
        </is>
      </c>
      <c r="G4548" s="172">
        <f>YEAR(A4548)</f>
        <v/>
      </c>
      <c r="H4548" s="214">
        <f>MONTH(A4548)</f>
        <v/>
      </c>
      <c r="I4548" s="179">
        <f>INDEX(mês[],Consolidado!H4548,2)</f>
        <v/>
      </c>
      <c r="J4548" s="179" t="inlineStr">
        <is>
          <t>ITAU</t>
        </is>
      </c>
      <c r="K4548" s="179" t="inlineStr">
        <is>
          <t>A IDEAL</t>
        </is>
      </c>
    </row>
    <row r="4549" hidden="1" s="180">
      <c r="A4549" s="17" t="n">
        <v>45820</v>
      </c>
      <c r="B4549" s="179" t="inlineStr">
        <is>
          <t>UBER E MENSALIDADE CURSO GILVAN E REINALDO   -CURSOS / TREINAMENTOS  (91,57%);
SERVIÇO MOTOBOY / UBER  (8,43%);</t>
        </is>
      </c>
      <c r="C4549" s="8" t="n"/>
      <c r="D4549" s="8" t="n">
        <v>465.75</v>
      </c>
      <c r="E4549" s="8" t="n">
        <v>40952.19999999995</v>
      </c>
      <c r="F4549" s="213" t="inlineStr">
        <is>
          <t xml:space="preserve">CURSOS / TREINAMENTOS </t>
        </is>
      </c>
      <c r="G4549" s="172">
        <f>YEAR(A4549)</f>
        <v/>
      </c>
      <c r="H4549" s="214">
        <f>MONTH(A4549)</f>
        <v/>
      </c>
      <c r="I4549" s="179">
        <f>INDEX(mês[],Consolidado!H4549,2)</f>
        <v/>
      </c>
      <c r="J4549" s="179" t="inlineStr">
        <is>
          <t>ITAU</t>
        </is>
      </c>
      <c r="K4549" s="179" t="inlineStr">
        <is>
          <t>A IDEAL</t>
        </is>
      </c>
    </row>
    <row r="4550" hidden="1" s="180">
      <c r="A4550" s="17" t="n">
        <v>45820</v>
      </c>
      <c r="B4550" s="179" t="inlineStr">
        <is>
          <t>UBER E MENSALIDADE CURSO GILVAN E REINALDO   -CURSOS / TREINAMENTOS  (91,57%);
SERVIÇO MOTOBOY / UBER  (8,43%);</t>
        </is>
      </c>
      <c r="C4550" s="8" t="n"/>
      <c r="D4550" s="8" t="n">
        <v>42.88</v>
      </c>
      <c r="E4550" s="8" t="n">
        <v>40909.31999999996</v>
      </c>
      <c r="F4550" s="213" t="inlineStr">
        <is>
          <t xml:space="preserve">SERVIÇO MOTOBOY / UBER </t>
        </is>
      </c>
      <c r="G4550" s="172">
        <f>YEAR(A4550)</f>
        <v/>
      </c>
      <c r="H4550" s="214">
        <f>MONTH(A4550)</f>
        <v/>
      </c>
      <c r="I4550" s="179">
        <f>INDEX(mês[],Consolidado!H4550,2)</f>
        <v/>
      </c>
      <c r="J4550" s="179" t="inlineStr">
        <is>
          <t>ITAU</t>
        </is>
      </c>
      <c r="K4550" s="179" t="inlineStr">
        <is>
          <t>A IDEAL</t>
        </is>
      </c>
    </row>
    <row r="4551" hidden="1" s="180">
      <c r="A4551" s="17" t="n">
        <v>45820</v>
      </c>
      <c r="B4551" s="179" t="inlineStr">
        <is>
          <t>RUA DAS ANGELICAS Nº 309 REF. 05/2025   -ENERGIA ADM (100,00%);</t>
        </is>
      </c>
      <c r="C4551" s="8" t="n"/>
      <c r="D4551" s="8" t="n">
        <v>996.5</v>
      </c>
      <c r="E4551" s="8" t="n">
        <v>39912.81999999996</v>
      </c>
      <c r="F4551" s="213" t="inlineStr">
        <is>
          <t>ENERGIA ADM</t>
        </is>
      </c>
      <c r="G4551" s="172">
        <f>YEAR(A4551)</f>
        <v/>
      </c>
      <c r="H4551" s="214">
        <f>MONTH(A4551)</f>
        <v/>
      </c>
      <c r="I4551" s="179">
        <f>INDEX(mês[],Consolidado!H4551,2)</f>
        <v/>
      </c>
      <c r="J4551" s="179" t="inlineStr">
        <is>
          <t>ITAU</t>
        </is>
      </c>
      <c r="K4551" s="179" t="inlineStr">
        <is>
          <t>A IDEAL</t>
        </is>
      </c>
    </row>
    <row r="4552" hidden="1" s="180">
      <c r="A4552" s="17" t="n">
        <v>45820</v>
      </c>
      <c r="B4552" s="179" t="inlineStr">
        <is>
          <t>DELSON CORREA E CORREA   -FERIAS  (100,00%);</t>
        </is>
      </c>
      <c r="C4552" s="8" t="n"/>
      <c r="D4552" s="8" t="n">
        <v>4375.43</v>
      </c>
      <c r="E4552" s="8" t="n">
        <v>35537.38999999996</v>
      </c>
      <c r="F4552" s="213" t="inlineStr">
        <is>
          <t xml:space="preserve">FERIAS </t>
        </is>
      </c>
      <c r="G4552" s="172">
        <f>YEAR(A4552)</f>
        <v/>
      </c>
      <c r="H4552" s="214">
        <f>MONTH(A4552)</f>
        <v/>
      </c>
      <c r="I4552" s="179">
        <f>INDEX(mês[],Consolidado!H4552,2)</f>
        <v/>
      </c>
      <c r="J4552" s="179" t="inlineStr">
        <is>
          <t>ITAU</t>
        </is>
      </c>
      <c r="K4552" s="179" t="inlineStr">
        <is>
          <t>A IDEAL</t>
        </is>
      </c>
    </row>
    <row r="4553" hidden="1" s="180">
      <c r="A4553" s="17" t="n">
        <v>45820</v>
      </c>
      <c r="B4553" s="179" t="inlineStr">
        <is>
          <t>COMPRA DE FOLGA DE CAMPO 27/07/25   -PASSAGENS FUNCIONARIOS (100,00%);</t>
        </is>
      </c>
      <c r="C4553" s="8" t="n"/>
      <c r="D4553" s="8" t="n">
        <v>1500</v>
      </c>
      <c r="E4553" s="8" t="n">
        <v>34037.38999999996</v>
      </c>
      <c r="F4553" s="213" t="inlineStr">
        <is>
          <t>PASSAGENS COLABORADORES</t>
        </is>
      </c>
      <c r="G4553" s="172">
        <f>YEAR(A4553)</f>
        <v/>
      </c>
      <c r="H4553" s="214">
        <f>MONTH(A4553)</f>
        <v/>
      </c>
      <c r="I4553" s="179">
        <f>INDEX(mês[],Consolidado!H4553,2)</f>
        <v/>
      </c>
      <c r="J4553" s="179" t="inlineStr">
        <is>
          <t>ITAU</t>
        </is>
      </c>
      <c r="K4553" s="179" t="inlineStr">
        <is>
          <t>A IDEAL</t>
        </is>
      </c>
    </row>
    <row r="4554" hidden="1" s="180">
      <c r="A4554" s="17" t="n">
        <v>45820</v>
      </c>
      <c r="B4554" s="179" t="inlineStr">
        <is>
          <t>RUA 419 Nº 85 QD 27 LT 11 PONTAL NORTE REF. 05/25   -AGUA ALOJAMENTO (100,00%);</t>
        </is>
      </c>
      <c r="C4554" s="8" t="n"/>
      <c r="D4554" s="8" t="n">
        <v>146.5</v>
      </c>
      <c r="E4554" s="8" t="n">
        <v>33890.88999999996</v>
      </c>
      <c r="F4554" s="213" t="inlineStr">
        <is>
          <t>AGUA ALOJAMENTO</t>
        </is>
      </c>
      <c r="G4554" s="172">
        <f>YEAR(A4554)</f>
        <v/>
      </c>
      <c r="H4554" s="214">
        <f>MONTH(A4554)</f>
        <v/>
      </c>
      <c r="I4554" s="179">
        <f>INDEX(mês[],Consolidado!H4554,2)</f>
        <v/>
      </c>
      <c r="J4554" s="179" t="inlineStr">
        <is>
          <t>ITAU</t>
        </is>
      </c>
      <c r="K4554" s="179" t="inlineStr">
        <is>
          <t>A IDEAL</t>
        </is>
      </c>
    </row>
    <row r="4555" hidden="1" s="180">
      <c r="A4555" s="17" t="n">
        <v>45820</v>
      </c>
      <c r="B4555" s="179" t="inlineStr">
        <is>
          <t>RUA 419 Nº 85 QD 27 LT 11 PONTAL NORTE REF. 05/25   -ENERGIA ALOJAMENTO (100,00%);</t>
        </is>
      </c>
      <c r="C4555" s="8" t="n"/>
      <c r="D4555" s="8" t="n">
        <v>174.03</v>
      </c>
      <c r="E4555" s="8" t="n">
        <v>33716.85999999996</v>
      </c>
      <c r="F4555" s="213" t="inlineStr">
        <is>
          <t>ENERGIA ALOJAMENTO</t>
        </is>
      </c>
      <c r="G4555" s="172">
        <f>YEAR(A4555)</f>
        <v/>
      </c>
      <c r="H4555" s="214">
        <f>MONTH(A4555)</f>
        <v/>
      </c>
      <c r="I4555" s="179">
        <f>INDEX(mês[],Consolidado!H4555,2)</f>
        <v/>
      </c>
      <c r="J4555" s="179" t="inlineStr">
        <is>
          <t>ITAU</t>
        </is>
      </c>
      <c r="K4555" s="179" t="inlineStr">
        <is>
          <t>A IDEAL</t>
        </is>
      </c>
    </row>
    <row r="4556" hidden="1" s="180">
      <c r="A4556" s="17" t="n">
        <v>45820</v>
      </c>
      <c r="B4556" s="179" t="inlineStr">
        <is>
          <t>R. 402 Nº 916 QD 64 LT 08 REF. 05/2025   -AGUA ALOJAMENTO (100,00%);</t>
        </is>
      </c>
      <c r="C4556" s="8" t="n"/>
      <c r="D4556" s="8" t="n">
        <v>57.91</v>
      </c>
      <c r="E4556" s="8" t="n">
        <v>33658.94999999995</v>
      </c>
      <c r="F4556" s="213" t="inlineStr">
        <is>
          <t>AGUA ALOJAMENTO</t>
        </is>
      </c>
      <c r="G4556" s="172">
        <f>YEAR(A4556)</f>
        <v/>
      </c>
      <c r="H4556" s="214">
        <f>MONTH(A4556)</f>
        <v/>
      </c>
      <c r="I4556" s="179">
        <f>INDEX(mês[],Consolidado!H4556,2)</f>
        <v/>
      </c>
      <c r="J4556" s="179" t="inlineStr">
        <is>
          <t>ITAU</t>
        </is>
      </c>
      <c r="K4556" s="179" t="inlineStr">
        <is>
          <t>A IDEAL</t>
        </is>
      </c>
    </row>
    <row r="4557" hidden="1" s="180">
      <c r="A4557" s="17" t="n">
        <v>45820</v>
      </c>
      <c r="B4557" s="179" t="inlineStr">
        <is>
          <t>RUA 402 Nº 916 CASA 02 BAIRRO PORTAL NORTE REF. 05/2025   -ENERGIA ALOJAMENTO (100,00%);</t>
        </is>
      </c>
      <c r="C4557" s="8" t="n"/>
      <c r="D4557" s="8" t="n">
        <v>127.44</v>
      </c>
      <c r="E4557" s="8" t="n">
        <v>33531.50999999995</v>
      </c>
      <c r="F4557" s="213" t="inlineStr">
        <is>
          <t>ENERGIA ALOJAMENTO</t>
        </is>
      </c>
      <c r="G4557" s="172">
        <f>YEAR(A4557)</f>
        <v/>
      </c>
      <c r="H4557" s="214">
        <f>MONTH(A4557)</f>
        <v/>
      </c>
      <c r="I4557" s="179">
        <f>INDEX(mês[],Consolidado!H4557,2)</f>
        <v/>
      </c>
      <c r="J4557" s="179" t="inlineStr">
        <is>
          <t>ITAU</t>
        </is>
      </c>
      <c r="K4557" s="179" t="inlineStr">
        <is>
          <t>A IDEAL</t>
        </is>
      </c>
    </row>
    <row r="4558" hidden="1" s="180">
      <c r="A4558" s="17" t="n">
        <v>45820</v>
      </c>
      <c r="B4558" s="179" t="inlineStr">
        <is>
          <t>RUA 413, 315 CASA 01 PONTAL NORTE REF. 05/2025   -AGUA ALOJAMENTO (100,00%);</t>
        </is>
      </c>
      <c r="C4558" s="8" t="n"/>
      <c r="D4558" s="8" t="n">
        <v>148.98</v>
      </c>
      <c r="E4558" s="8" t="n">
        <v>33382.52999999995</v>
      </c>
      <c r="F4558" s="213" t="inlineStr">
        <is>
          <t>AGUA ALOJAMENTO</t>
        </is>
      </c>
      <c r="G4558" s="172">
        <f>YEAR(A4558)</f>
        <v/>
      </c>
      <c r="H4558" s="214">
        <f>MONTH(A4558)</f>
        <v/>
      </c>
      <c r="I4558" s="179">
        <f>INDEX(mês[],Consolidado!H4558,2)</f>
        <v/>
      </c>
      <c r="J4558" s="179" t="inlineStr">
        <is>
          <t>ITAU</t>
        </is>
      </c>
      <c r="K4558" s="179" t="inlineStr">
        <is>
          <t>A IDEAL</t>
        </is>
      </c>
    </row>
    <row r="4559" hidden="1" s="180">
      <c r="A4559" s="17" t="n">
        <v>45820</v>
      </c>
      <c r="B4559" s="179" t="inlineStr">
        <is>
          <t>RUA 413, Nº 315 BAIRRO PONTAL NORTE REF. 05/2025   -ENERGIA ALOJAMENTO (100,00%);</t>
        </is>
      </c>
      <c r="C4559" s="8" t="n"/>
      <c r="D4559" s="8" t="n">
        <v>194.07</v>
      </c>
      <c r="E4559" s="8" t="n">
        <v>33188.45999999995</v>
      </c>
      <c r="F4559" s="213" t="inlineStr">
        <is>
          <t>ENERGIA ALOJAMENTO</t>
        </is>
      </c>
      <c r="G4559" s="172">
        <f>YEAR(A4559)</f>
        <v/>
      </c>
      <c r="H4559" s="214">
        <f>MONTH(A4559)</f>
        <v/>
      </c>
      <c r="I4559" s="179">
        <f>INDEX(mês[],Consolidado!H4559,2)</f>
        <v/>
      </c>
      <c r="J4559" s="179" t="inlineStr">
        <is>
          <t>ITAU</t>
        </is>
      </c>
      <c r="K4559" s="179" t="inlineStr">
        <is>
          <t>A IDEAL</t>
        </is>
      </c>
    </row>
    <row r="4560" hidden="1" s="180">
      <c r="A4560" s="17" t="n">
        <v>45820</v>
      </c>
      <c r="B4560" s="179" t="inlineStr">
        <is>
          <t>SANEAMENTO RUA . 2, 44 JK CATALÃO  MES 05/2025   -AGUA ALOJAMENTO (100,00%);</t>
        </is>
      </c>
      <c r="C4560" s="8" t="n"/>
      <c r="D4560" s="8" t="n">
        <v>49.99</v>
      </c>
      <c r="E4560" s="8" t="n">
        <v>33138.46999999995</v>
      </c>
      <c r="F4560" s="213" t="inlineStr">
        <is>
          <t>AGUA ALOJAMENTO</t>
        </is>
      </c>
      <c r="G4560" s="172">
        <f>YEAR(A4560)</f>
        <v/>
      </c>
      <c r="H4560" s="214">
        <f>MONTH(A4560)</f>
        <v/>
      </c>
      <c r="I4560" s="179">
        <f>INDEX(mês[],Consolidado!H4560,2)</f>
        <v/>
      </c>
      <c r="J4560" s="179" t="inlineStr">
        <is>
          <t>ITAU</t>
        </is>
      </c>
      <c r="K4560" s="179" t="inlineStr">
        <is>
          <t>A IDEAL</t>
        </is>
      </c>
    </row>
    <row r="4561" hidden="1" s="180">
      <c r="A4561" s="17" t="n">
        <v>45820</v>
      </c>
      <c r="B4561" s="179" t="inlineStr">
        <is>
          <t>RUA . 2, 44 JK CATALÃO  MES 05/2025   -ENERGIA ALOJAMENTO (100,00%);</t>
        </is>
      </c>
      <c r="C4561" s="8" t="n"/>
      <c r="D4561" s="8" t="n">
        <v>103.71</v>
      </c>
      <c r="E4561" s="8" t="n">
        <v>33034.75999999995</v>
      </c>
      <c r="F4561" s="213" t="inlineStr">
        <is>
          <t>ENERGIA ALOJAMENTO</t>
        </is>
      </c>
      <c r="G4561" s="172">
        <f>YEAR(A4561)</f>
        <v/>
      </c>
      <c r="H4561" s="214">
        <f>MONTH(A4561)</f>
        <v/>
      </c>
      <c r="I4561" s="179">
        <f>INDEX(mês[],Consolidado!H4561,2)</f>
        <v/>
      </c>
      <c r="J4561" s="179" t="inlineStr">
        <is>
          <t>ITAU</t>
        </is>
      </c>
      <c r="K4561" s="179" t="inlineStr">
        <is>
          <t>A IDEAL</t>
        </is>
      </c>
    </row>
    <row r="4562" hidden="1" s="180">
      <c r="A4562" s="17" t="n">
        <v>45820</v>
      </c>
      <c r="B4562" s="179" t="inlineStr">
        <is>
          <t>VALE ALIMENTAÇÃO REF. 05/2025   -VALE ALIMENTAÇÃO (100,00%);</t>
        </is>
      </c>
      <c r="C4562" s="8" t="n"/>
      <c r="D4562" s="8" t="n">
        <v>6440</v>
      </c>
      <c r="E4562" s="8" t="n">
        <v>26594.75999999995</v>
      </c>
      <c r="F4562" s="213" t="inlineStr">
        <is>
          <t>VALE ALIMENTAÇÃO</t>
        </is>
      </c>
      <c r="G4562" s="172">
        <f>YEAR(A4562)</f>
        <v/>
      </c>
      <c r="H4562" s="214">
        <f>MONTH(A4562)</f>
        <v/>
      </c>
      <c r="I4562" s="179">
        <f>INDEX(mês[],Consolidado!H4562,2)</f>
        <v/>
      </c>
      <c r="J4562" s="179" t="inlineStr">
        <is>
          <t>ITAU</t>
        </is>
      </c>
      <c r="K4562" s="179" t="inlineStr">
        <is>
          <t>A IDEAL</t>
        </is>
      </c>
    </row>
    <row r="4563" hidden="1" s="180">
      <c r="A4563" s="17" t="n">
        <v>45820</v>
      </c>
      <c r="B4563" s="179" t="inlineStr">
        <is>
          <t>R. ALFEU MARRA Nº 65 CASA 02 CENTRO REF. 05/2025   -AGUA ALOJAMENTO (100,00%);</t>
        </is>
      </c>
      <c r="C4563" s="8" t="n"/>
      <c r="D4563" s="8" t="n">
        <v>207.11</v>
      </c>
      <c r="E4563" s="8" t="n">
        <v>26387.64999999995</v>
      </c>
      <c r="F4563" s="213" t="inlineStr">
        <is>
          <t>AGUA ALOJAMENTO</t>
        </is>
      </c>
      <c r="G4563" s="172">
        <f>YEAR(A4563)</f>
        <v/>
      </c>
      <c r="H4563" s="214">
        <f>MONTH(A4563)</f>
        <v/>
      </c>
      <c r="I4563" s="179">
        <f>INDEX(mês[],Consolidado!H4563,2)</f>
        <v/>
      </c>
      <c r="J4563" s="179" t="inlineStr">
        <is>
          <t>ITAU</t>
        </is>
      </c>
      <c r="K4563" s="179" t="inlineStr">
        <is>
          <t>A IDEAL</t>
        </is>
      </c>
    </row>
    <row r="4564" hidden="1" s="180">
      <c r="A4564" s="17" t="n">
        <v>45820</v>
      </c>
      <c r="B4564" s="179" t="inlineStr">
        <is>
          <t>R. JACY GUIMARÃES, 12 REF. 05/2025   -AGUA ALOJAMENTO (100,00%);</t>
        </is>
      </c>
      <c r="C4564" s="8" t="n"/>
      <c r="D4564" s="8" t="n">
        <v>56.42</v>
      </c>
      <c r="E4564" s="8" t="n">
        <v>26331.22999999995</v>
      </c>
      <c r="F4564" s="213" t="inlineStr">
        <is>
          <t>AGUA ALOJAMENTO</t>
        </is>
      </c>
      <c r="G4564" s="172">
        <f>YEAR(A4564)</f>
        <v/>
      </c>
      <c r="H4564" s="214">
        <f>MONTH(A4564)</f>
        <v/>
      </c>
      <c r="I4564" s="179">
        <f>INDEX(mês[],Consolidado!H4564,2)</f>
        <v/>
      </c>
      <c r="J4564" s="179" t="inlineStr">
        <is>
          <t>ITAU</t>
        </is>
      </c>
      <c r="K4564" s="179" t="inlineStr">
        <is>
          <t>A IDEAL</t>
        </is>
      </c>
    </row>
    <row r="4565" hidden="1" s="180">
      <c r="A4565" s="17" t="n">
        <v>45820</v>
      </c>
      <c r="B4565" s="179" t="inlineStr">
        <is>
          <t>R. JACY GUIMARAES 12 CS REF. 05/2025   -ENERGIA ALOJAMENTO (100,00%);</t>
        </is>
      </c>
      <c r="C4565" s="8" t="n"/>
      <c r="D4565" s="8" t="n">
        <v>175.71</v>
      </c>
      <c r="E4565" s="8" t="n">
        <v>26155.51999999995</v>
      </c>
      <c r="F4565" s="213" t="inlineStr">
        <is>
          <t>ENERGIA ALOJAMENTO</t>
        </is>
      </c>
      <c r="G4565" s="172">
        <f>YEAR(A4565)</f>
        <v/>
      </c>
      <c r="H4565" s="214">
        <f>MONTH(A4565)</f>
        <v/>
      </c>
      <c r="I4565" s="179">
        <f>INDEX(mês[],Consolidado!H4565,2)</f>
        <v/>
      </c>
      <c r="J4565" s="179" t="inlineStr">
        <is>
          <t>ITAU</t>
        </is>
      </c>
      <c r="K4565" s="179" t="inlineStr">
        <is>
          <t>A IDEAL</t>
        </is>
      </c>
    </row>
    <row r="4566" hidden="1" s="180">
      <c r="A4566" s="17" t="n">
        <v>45820</v>
      </c>
      <c r="B4566" s="179" t="inlineStr">
        <is>
          <t>IVONE STEFANIA SANTOS FERREIRA   -FERIAS  (100,00%);</t>
        </is>
      </c>
      <c r="C4566" s="8" t="n"/>
      <c r="D4566" s="8" t="n">
        <v>2718.1</v>
      </c>
      <c r="E4566" s="8" t="n">
        <v>23437.41999999995</v>
      </c>
      <c r="F4566" s="213" t="inlineStr">
        <is>
          <t xml:space="preserve">FERIAS </t>
        </is>
      </c>
      <c r="G4566" s="172">
        <f>YEAR(A4566)</f>
        <v/>
      </c>
      <c r="H4566" s="214">
        <f>MONTH(A4566)</f>
        <v/>
      </c>
      <c r="I4566" s="179">
        <f>INDEX(mês[],Consolidado!H4566,2)</f>
        <v/>
      </c>
      <c r="J4566" s="179" t="inlineStr">
        <is>
          <t>ITAU</t>
        </is>
      </c>
      <c r="K4566" s="179" t="inlineStr">
        <is>
          <t>A IDEAL</t>
        </is>
      </c>
    </row>
    <row r="4567" hidden="1" s="180">
      <c r="A4567" s="17" t="n">
        <v>45820</v>
      </c>
      <c r="B4567" s="179" t="inlineStr">
        <is>
          <t>MARCOS VINICIOS MARTINS   -FERIAS  (100,00%);</t>
        </is>
      </c>
      <c r="C4567" s="8" t="n"/>
      <c r="D4567" s="8" t="n">
        <v>3102.75</v>
      </c>
      <c r="E4567" s="8" t="n">
        <v>20334.66999999995</v>
      </c>
      <c r="F4567" s="213" t="inlineStr">
        <is>
          <t xml:space="preserve">FERIAS </t>
        </is>
      </c>
      <c r="G4567" s="172">
        <f>YEAR(A4567)</f>
        <v/>
      </c>
      <c r="H4567" s="214">
        <f>MONTH(A4567)</f>
        <v/>
      </c>
      <c r="I4567" s="179">
        <f>INDEX(mês[],Consolidado!H4567,2)</f>
        <v/>
      </c>
      <c r="J4567" s="179" t="inlineStr">
        <is>
          <t>ITAU</t>
        </is>
      </c>
      <c r="K4567" s="179" t="inlineStr">
        <is>
          <t>A IDEAL</t>
        </is>
      </c>
    </row>
    <row r="4568" hidden="1" s="180">
      <c r="A4568" s="17" t="n">
        <v>45821</v>
      </c>
      <c r="B4568" s="179" t="inlineStr">
        <is>
          <t>ROBERTO DELFINO - PIX  409.494.191-68   -SALARIO (100,00%);</t>
        </is>
      </c>
      <c r="C4568" s="8" t="n"/>
      <c r="D4568" s="8" t="n">
        <v>1200</v>
      </c>
      <c r="E4568" s="8" t="n">
        <v>19134.66999999995</v>
      </c>
      <c r="F4568" s="213" t="inlineStr">
        <is>
          <t>SALARIO</t>
        </is>
      </c>
      <c r="G4568" s="172">
        <f>YEAR(A4568)</f>
        <v/>
      </c>
      <c r="H4568" s="214">
        <f>MONTH(A4568)</f>
        <v/>
      </c>
      <c r="I4568" s="179">
        <f>INDEX(mês[],Consolidado!H4568,2)</f>
        <v/>
      </c>
      <c r="J4568" s="179" t="inlineStr">
        <is>
          <t>ITAU</t>
        </is>
      </c>
      <c r="K4568" s="179" t="inlineStr">
        <is>
          <t>A IDEAL</t>
        </is>
      </c>
    </row>
    <row r="4569" hidden="1" s="180">
      <c r="A4569" s="17" t="n">
        <v>45821</v>
      </c>
      <c r="B4569" s="179" t="inlineStr">
        <is>
          <t>CLAUDEMIR NUNES DA SILVA - PIX (62) 9 9193-5380   -SERVIÇO MOTOBOY / UBER  (100,00%);</t>
        </is>
      </c>
      <c r="C4569" s="8" t="n"/>
      <c r="D4569" s="8" t="n">
        <v>60</v>
      </c>
      <c r="E4569" s="8" t="n">
        <v>19074.66999999995</v>
      </c>
      <c r="F4569" s="213" t="inlineStr">
        <is>
          <t xml:space="preserve">SERVIÇO MOTOBOY / UBER </t>
        </is>
      </c>
      <c r="G4569" s="172">
        <f>YEAR(A4569)</f>
        <v/>
      </c>
      <c r="H4569" s="214">
        <f>MONTH(A4569)</f>
        <v/>
      </c>
      <c r="I4569" s="179">
        <f>INDEX(mês[],Consolidado!H4569,2)</f>
        <v/>
      </c>
      <c r="J4569" s="179" t="inlineStr">
        <is>
          <t>ITAU</t>
        </is>
      </c>
      <c r="K4569" s="179" t="inlineStr">
        <is>
          <t>A IDEAL</t>
        </is>
      </c>
    </row>
    <row r="4570" hidden="1" s="180">
      <c r="A4570" s="17" t="n">
        <v>45821</v>
      </c>
      <c r="B4570" s="179" t="inlineStr">
        <is>
          <t>PASSAGEM FUNCIONARIO LUIZ CARLOS DOS SANTOS   -PASSAGENS FUNCIONARIOS (100,00%);</t>
        </is>
      </c>
      <c r="C4570" s="8" t="n"/>
      <c r="D4570" s="8" t="n">
        <v>150</v>
      </c>
      <c r="E4570" s="8" t="n">
        <v>18924.66999999995</v>
      </c>
      <c r="F4570" s="213" t="inlineStr">
        <is>
          <t>PASSAGENS COLABORADORES</t>
        </is>
      </c>
      <c r="G4570" s="172">
        <f>YEAR(A4570)</f>
        <v/>
      </c>
      <c r="H4570" s="214">
        <f>MONTH(A4570)</f>
        <v/>
      </c>
      <c r="I4570" s="179">
        <f>INDEX(mês[],Consolidado!H4570,2)</f>
        <v/>
      </c>
      <c r="J4570" s="179" t="inlineStr">
        <is>
          <t>ITAU</t>
        </is>
      </c>
      <c r="K4570" s="179" t="inlineStr">
        <is>
          <t>A IDEAL</t>
        </is>
      </c>
    </row>
    <row r="4571" hidden="1" s="180">
      <c r="A4571" s="17" t="n">
        <v>45821</v>
      </c>
      <c r="B4571" s="179" t="inlineStr">
        <is>
          <t>JEFFERSON DE CARVALHO - PIX (21) 9 8246-3495   -FRETE TINTAS E SOLVENTE (100,00%);</t>
        </is>
      </c>
      <c r="C4571" s="8" t="n"/>
      <c r="D4571" s="8" t="n">
        <v>7500</v>
      </c>
      <c r="E4571" s="8" t="n">
        <v>11424.66999999995</v>
      </c>
      <c r="F4571" s="213" t="inlineStr">
        <is>
          <t>FRETE TINTAS E SOLVENTE</t>
        </is>
      </c>
      <c r="G4571" s="172">
        <f>YEAR(A4571)</f>
        <v/>
      </c>
      <c r="H4571" s="214">
        <f>MONTH(A4571)</f>
        <v/>
      </c>
      <c r="I4571" s="179">
        <f>INDEX(mês[],Consolidado!H4571,2)</f>
        <v/>
      </c>
      <c r="J4571" s="179" t="inlineStr">
        <is>
          <t>ITAU</t>
        </is>
      </c>
      <c r="K4571" s="179" t="inlineStr">
        <is>
          <t>A IDEAL</t>
        </is>
      </c>
    </row>
    <row r="4572" hidden="1" s="180">
      <c r="A4572" s="17" t="n">
        <v>45821</v>
      </c>
      <c r="B4572" s="179" t="inlineStr">
        <is>
          <t>RETIFICAÇÃO CAR FAZENDA   -SERVIÇO ALVARAS E LICENCIAMENTO (100,00%);</t>
        </is>
      </c>
      <c r="C4572" s="8" t="n"/>
      <c r="D4572" s="8" t="n">
        <v>400</v>
      </c>
      <c r="E4572" s="8" t="n">
        <v>11024.66999999995</v>
      </c>
      <c r="F4572" s="213" t="inlineStr">
        <is>
          <t>SERVIÇO ALVARAS E LICENCIAMENTO</t>
        </is>
      </c>
      <c r="G4572" s="172">
        <f>YEAR(A4572)</f>
        <v/>
      </c>
      <c r="H4572" s="214">
        <f>MONTH(A4572)</f>
        <v/>
      </c>
      <c r="I4572" s="179">
        <f>INDEX(mês[],Consolidado!H4572,2)</f>
        <v/>
      </c>
      <c r="J4572" s="179" t="inlineStr">
        <is>
          <t>ITAU</t>
        </is>
      </c>
      <c r="K4572" s="179" t="inlineStr">
        <is>
          <t>A IDEAL</t>
        </is>
      </c>
    </row>
    <row r="4573" hidden="1" s="180">
      <c r="A4573" s="17" t="n">
        <v>45821</v>
      </c>
      <c r="B4573" s="179" t="inlineStr">
        <is>
          <t>LOCAÇÃO DE COMPRESSOR 03/04 A 19/05   -LOCAÇÃO COMPRESSORES (100,00%);</t>
        </is>
      </c>
      <c r="C4573" s="8" t="n"/>
      <c r="D4573" s="8" t="n">
        <v>15000</v>
      </c>
      <c r="E4573" s="8" t="n">
        <v>-3975.330000000045</v>
      </c>
      <c r="F4573" s="213" t="inlineStr">
        <is>
          <t>LOCAÇÃO COMPRESSORES</t>
        </is>
      </c>
      <c r="G4573" s="172">
        <f>YEAR(A4573)</f>
        <v/>
      </c>
      <c r="H4573" s="214">
        <f>MONTH(A4573)</f>
        <v/>
      </c>
      <c r="I4573" s="179">
        <f>INDEX(mês[],Consolidado!H4573,2)</f>
        <v/>
      </c>
      <c r="J4573" s="179" t="inlineStr">
        <is>
          <t>ITAU</t>
        </is>
      </c>
      <c r="K4573" s="179" t="inlineStr">
        <is>
          <t>A IDEAL</t>
        </is>
      </c>
    </row>
    <row r="4574" hidden="1" s="180">
      <c r="A4574" s="17" t="n">
        <v>45821</v>
      </c>
      <c r="B4574" s="179" t="inlineStr">
        <is>
          <t>TINTAS E SOLVENTES   -TINTAS E SOLVENTES (100,00%);</t>
        </is>
      </c>
      <c r="C4574" s="8" t="n"/>
      <c r="D4574" s="8" t="n">
        <v>4401.33</v>
      </c>
      <c r="E4574" s="8" t="n">
        <v>-8376.660000000045</v>
      </c>
      <c r="F4574" s="213" t="inlineStr">
        <is>
          <t>TINTAS E SOLVENTES</t>
        </is>
      </c>
      <c r="G4574" s="172">
        <f>YEAR(A4574)</f>
        <v/>
      </c>
      <c r="H4574" s="214">
        <f>MONTH(A4574)</f>
        <v/>
      </c>
      <c r="I4574" s="179">
        <f>INDEX(mês[],Consolidado!H4574,2)</f>
        <v/>
      </c>
      <c r="J4574" s="179" t="inlineStr">
        <is>
          <t>ITAU</t>
        </is>
      </c>
      <c r="K4574" s="179" t="inlineStr">
        <is>
          <t>A IDEAL</t>
        </is>
      </c>
    </row>
    <row r="4575" hidden="1" s="180">
      <c r="A4575" s="17" t="n">
        <v>45821</v>
      </c>
      <c r="B4575" s="179" t="inlineStr">
        <is>
          <t>TINTAS E SOLVENTES   -TINTAS E SOLVENTES (100,00%);</t>
        </is>
      </c>
      <c r="C4575" s="8" t="n"/>
      <c r="D4575" s="8" t="n">
        <v>1117.5</v>
      </c>
      <c r="E4575" s="8" t="n">
        <v>-9494.160000000045</v>
      </c>
      <c r="F4575" s="213" t="inlineStr">
        <is>
          <t>TINTAS E SOLVENTES</t>
        </is>
      </c>
      <c r="G4575" s="172">
        <f>YEAR(A4575)</f>
        <v/>
      </c>
      <c r="H4575" s="214">
        <f>MONTH(A4575)</f>
        <v/>
      </c>
      <c r="I4575" s="179">
        <f>INDEX(mês[],Consolidado!H4575,2)</f>
        <v/>
      </c>
      <c r="J4575" s="179" t="inlineStr">
        <is>
          <t>ITAU</t>
        </is>
      </c>
      <c r="K4575" s="179" t="inlineStr">
        <is>
          <t>A IDEAL</t>
        </is>
      </c>
    </row>
    <row r="4576" hidden="1" s="180">
      <c r="A4576" s="17" t="n">
        <v>45821</v>
      </c>
      <c r="B4576" s="179" t="inlineStr">
        <is>
          <t>TINTAS E SOLVENTES - TINTA MARATHON 500 E TINTA MARATHON BEGE   -TINTAS E SOLVENTES (100,00%);</t>
        </is>
      </c>
      <c r="C4576" s="8" t="n"/>
      <c r="D4576" s="8" t="n">
        <v>2800</v>
      </c>
      <c r="E4576" s="8" t="n">
        <v>-12294.16000000005</v>
      </c>
      <c r="F4576" s="213" t="inlineStr">
        <is>
          <t>TINTAS E SOLVENTES</t>
        </is>
      </c>
      <c r="G4576" s="172">
        <f>YEAR(A4576)</f>
        <v/>
      </c>
      <c r="H4576" s="214">
        <f>MONTH(A4576)</f>
        <v/>
      </c>
      <c r="I4576" s="179">
        <f>INDEX(mês[],Consolidado!H4576,2)</f>
        <v/>
      </c>
      <c r="J4576" s="179" t="inlineStr">
        <is>
          <t>ITAU</t>
        </is>
      </c>
      <c r="K4576" s="179" t="inlineStr">
        <is>
          <t>A IDEAL</t>
        </is>
      </c>
    </row>
    <row r="4577" hidden="1" s="180">
      <c r="A4577" s="17" t="n">
        <v>45821</v>
      </c>
      <c r="B4577" s="179" t="inlineStr">
        <is>
          <t>MATERIAL DE CONSUMO - ABRACADEIRA   -MATERIAIS DE CONSUMO EM OBRAS  (100,00%);</t>
        </is>
      </c>
      <c r="C4577" s="8" t="n"/>
      <c r="D4577" s="8" t="n">
        <v>147</v>
      </c>
      <c r="E4577" s="8" t="n">
        <v>-12441.16000000005</v>
      </c>
      <c r="F4577" s="213" t="inlineStr">
        <is>
          <t xml:space="preserve">MATERIAIS DE CONSUMO EM OBRAS </t>
        </is>
      </c>
      <c r="G4577" s="172">
        <f>YEAR(A4577)</f>
        <v/>
      </c>
      <c r="H4577" s="214">
        <f>MONTH(A4577)</f>
        <v/>
      </c>
      <c r="I4577" s="179">
        <f>INDEX(mês[],Consolidado!H4577,2)</f>
        <v/>
      </c>
      <c r="J4577" s="179" t="inlineStr">
        <is>
          <t>ITAU</t>
        </is>
      </c>
      <c r="K4577" s="179" t="inlineStr">
        <is>
          <t>A IDEAL</t>
        </is>
      </c>
    </row>
    <row r="4578" hidden="1" s="180">
      <c r="A4578" s="17" t="n">
        <v>45821</v>
      </c>
      <c r="B4578" s="179" t="inlineStr">
        <is>
          <t>ALIMENTAÇÃO ADM   -ALIMENTAÇÃO ADM (100,00%);</t>
        </is>
      </c>
      <c r="C4578" s="8" t="n"/>
      <c r="D4578" s="8" t="n">
        <v>162</v>
      </c>
      <c r="E4578" s="8" t="n">
        <v>-12603.16000000005</v>
      </c>
      <c r="F4578" s="213" t="inlineStr">
        <is>
          <t>ALIMENTAÇÃO ADM</t>
        </is>
      </c>
      <c r="G4578" s="172">
        <f>YEAR(A4578)</f>
        <v/>
      </c>
      <c r="H4578" s="214">
        <f>MONTH(A4578)</f>
        <v/>
      </c>
      <c r="I4578" s="179">
        <f>INDEX(mês[],Consolidado!H4578,2)</f>
        <v/>
      </c>
      <c r="J4578" s="179" t="inlineStr">
        <is>
          <t>ITAU</t>
        </is>
      </c>
      <c r="K4578" s="179" t="inlineStr">
        <is>
          <t>A IDEAL</t>
        </is>
      </c>
    </row>
    <row r="4579" hidden="1" s="180">
      <c r="A4579" s="17" t="n">
        <v>45821</v>
      </c>
      <c r="B4579" s="179" t="inlineStr">
        <is>
          <t>EPIS   -EPIS (100,00%);</t>
        </is>
      </c>
      <c r="C4579" s="8" t="n"/>
      <c r="D4579" s="8" t="n">
        <v>36.4</v>
      </c>
      <c r="E4579" s="8" t="n">
        <v>-12639.56000000004</v>
      </c>
      <c r="F4579" s="213" t="inlineStr">
        <is>
          <t>EPIS</t>
        </is>
      </c>
      <c r="G4579" s="172">
        <f>YEAR(A4579)</f>
        <v/>
      </c>
      <c r="H4579" s="214">
        <f>MONTH(A4579)</f>
        <v/>
      </c>
      <c r="I4579" s="179">
        <f>INDEX(mês[],Consolidado!H4579,2)</f>
        <v/>
      </c>
      <c r="J4579" s="179" t="inlineStr">
        <is>
          <t>ITAU</t>
        </is>
      </c>
      <c r="K4579" s="179" t="inlineStr">
        <is>
          <t>A IDEAL</t>
        </is>
      </c>
    </row>
    <row r="4580" hidden="1" s="180">
      <c r="A4580" s="17" t="n">
        <v>45821</v>
      </c>
      <c r="B4580" s="179" t="inlineStr">
        <is>
          <t>ESPEDITO NICOLAU DOS SANTOS - PIX 271.495.521-53   -SERVIÇO PLOTAGEM / ADESIVO / PLACAS / CRACHAS  (100,00%);</t>
        </is>
      </c>
      <c r="C4580" s="8" t="n"/>
      <c r="D4580" s="8" t="n">
        <v>638</v>
      </c>
      <c r="E4580" s="8" t="n">
        <v>-13277.56000000004</v>
      </c>
      <c r="F4580" s="213" t="inlineStr">
        <is>
          <t xml:space="preserve">SERVIÇO PLOTAGEM / ADESIVO / PLACAS / CRACHAS </t>
        </is>
      </c>
      <c r="G4580" s="172">
        <f>YEAR(A4580)</f>
        <v/>
      </c>
      <c r="H4580" s="214">
        <f>MONTH(A4580)</f>
        <v/>
      </c>
      <c r="I4580" s="179">
        <f>INDEX(mês[],Consolidado!H4580,2)</f>
        <v/>
      </c>
      <c r="J4580" s="179" t="inlineStr">
        <is>
          <t>ITAU</t>
        </is>
      </c>
      <c r="K4580" s="179" t="inlineStr">
        <is>
          <t>A IDEAL</t>
        </is>
      </c>
    </row>
    <row r="4581" hidden="1" s="180">
      <c r="A4581" s="17" t="n">
        <v>45821</v>
      </c>
      <c r="B4581" s="179" t="inlineStr">
        <is>
          <t>CAIO VINICIUS PEREIRA - PIX 62 9 8231-2127   -REFEIÇÕES FUNCIONARIOS  (100,00%);</t>
        </is>
      </c>
      <c r="C4581" s="8" t="n"/>
      <c r="D4581" s="8" t="n">
        <v>985</v>
      </c>
      <c r="E4581" s="8" t="n">
        <v>-14262.56000000004</v>
      </c>
      <c r="F4581" s="213" t="inlineStr">
        <is>
          <t>REFEIÇÕES COLABORADORES</t>
        </is>
      </c>
      <c r="G4581" s="172">
        <f>YEAR(A4581)</f>
        <v/>
      </c>
      <c r="H4581" s="214">
        <f>MONTH(A4581)</f>
        <v/>
      </c>
      <c r="I4581" s="179">
        <f>INDEX(mês[],Consolidado!H4581,2)</f>
        <v/>
      </c>
      <c r="J4581" s="179" t="inlineStr">
        <is>
          <t>ITAU</t>
        </is>
      </c>
      <c r="K4581" s="179" t="inlineStr">
        <is>
          <t>A IDEAL</t>
        </is>
      </c>
    </row>
    <row r="4582" hidden="1" s="180">
      <c r="A4582" s="17" t="n">
        <v>45821</v>
      </c>
      <c r="B4582" s="179" t="inlineStr">
        <is>
          <t>JULIO CESAR DE OLIVEIRA QUEIROZ - PIX 416.142.593-72   -TRANSPORTE FUNCIONARIOS  (100,00%);</t>
        </is>
      </c>
      <c r="C4582" s="8" t="n"/>
      <c r="D4582" s="8" t="n">
        <v>6580</v>
      </c>
      <c r="E4582" s="8" t="n">
        <v>-20842.56000000004</v>
      </c>
      <c r="F4582" s="213" t="inlineStr">
        <is>
          <t xml:space="preserve">TRANSPORTE DE COLABORADORES </t>
        </is>
      </c>
      <c r="G4582" s="172">
        <f>YEAR(A4582)</f>
        <v/>
      </c>
      <c r="H4582" s="214">
        <f>MONTH(A4582)</f>
        <v/>
      </c>
      <c r="I4582" s="179">
        <f>INDEX(mês[],Consolidado!H4582,2)</f>
        <v/>
      </c>
      <c r="J4582" s="179" t="inlineStr">
        <is>
          <t>ITAU</t>
        </is>
      </c>
      <c r="K4582" s="179" t="inlineStr">
        <is>
          <t>A IDEAL</t>
        </is>
      </c>
    </row>
    <row r="4583" hidden="1" s="180">
      <c r="A4583" s="17" t="n">
        <v>45821</v>
      </c>
      <c r="B4583" s="179" t="inlineStr">
        <is>
          <t>ADRIEL SILVA DE SOUSA   -ACERTO RESCISORIOS  (100,00%);</t>
        </is>
      </c>
      <c r="C4583" s="8" t="n"/>
      <c r="D4583" s="8" t="n">
        <v>128.41</v>
      </c>
      <c r="E4583" s="8" t="n">
        <v>-20970.97000000004</v>
      </c>
      <c r="F4583" s="213" t="inlineStr">
        <is>
          <t xml:space="preserve">ACERTO RESCISORIOS </t>
        </is>
      </c>
      <c r="G4583" s="172">
        <f>YEAR(A4583)</f>
        <v/>
      </c>
      <c r="H4583" s="214">
        <f>MONTH(A4583)</f>
        <v/>
      </c>
      <c r="I4583" s="179">
        <f>INDEX(mês[],Consolidado!H4583,2)</f>
        <v/>
      </c>
      <c r="J4583" s="179" t="inlineStr">
        <is>
          <t>ITAU</t>
        </is>
      </c>
      <c r="K4583" s="179" t="inlineStr">
        <is>
          <t>A IDEAL</t>
        </is>
      </c>
    </row>
    <row r="4584" hidden="1" s="180">
      <c r="A4584" s="17" t="n">
        <v>45821</v>
      </c>
      <c r="B4584" s="179" t="inlineStr">
        <is>
          <t>REFEIÇÕES COLABORADORES   -REFEIÇÕES FUNCIONARIOS  (100,00%);</t>
        </is>
      </c>
      <c r="C4584" s="8" t="n"/>
      <c r="D4584" s="8" t="n">
        <v>1656</v>
      </c>
      <c r="E4584" s="8" t="n">
        <v>-22626.97000000004</v>
      </c>
      <c r="F4584" s="213" t="inlineStr">
        <is>
          <t>REFEIÇÕES COLABORADORES</t>
        </is>
      </c>
      <c r="G4584" s="172">
        <f>YEAR(A4584)</f>
        <v/>
      </c>
      <c r="H4584" s="214">
        <f>MONTH(A4584)</f>
        <v/>
      </c>
      <c r="I4584" s="179">
        <f>INDEX(mês[],Consolidado!H4584,2)</f>
        <v/>
      </c>
      <c r="J4584" s="179" t="inlineStr">
        <is>
          <t>ITAU</t>
        </is>
      </c>
      <c r="K4584" s="179" t="inlineStr">
        <is>
          <t>A IDEAL</t>
        </is>
      </c>
    </row>
    <row r="4585" hidden="1" s="180">
      <c r="A4585" s="17" t="n">
        <v>45821</v>
      </c>
      <c r="B4585" s="179" t="inlineStr">
        <is>
          <t>JOSE SIMOES DE PINHO FILHO   -PASSAGENS FUNCIONARIOS (100,00%);</t>
        </is>
      </c>
      <c r="C4585" s="8" t="n"/>
      <c r="D4585" s="8" t="n">
        <v>1500</v>
      </c>
      <c r="E4585" s="8" t="n">
        <v>-24126.97000000004</v>
      </c>
      <c r="F4585" s="213" t="inlineStr">
        <is>
          <t>PASSAGENS COLABORADORES</t>
        </is>
      </c>
      <c r="G4585" s="172">
        <f>YEAR(A4585)</f>
        <v/>
      </c>
      <c r="H4585" s="214">
        <f>MONTH(A4585)</f>
        <v/>
      </c>
      <c r="I4585" s="179">
        <f>INDEX(mês[],Consolidado!H4585,2)</f>
        <v/>
      </c>
      <c r="J4585" s="179" t="inlineStr">
        <is>
          <t>ITAU</t>
        </is>
      </c>
      <c r="K4585" s="179" t="inlineStr">
        <is>
          <t>A IDEAL</t>
        </is>
      </c>
    </row>
    <row r="4586" hidden="1" s="180">
      <c r="A4586" s="17" t="n">
        <v>45824</v>
      </c>
      <c r="B4586" s="179" t="inlineStr">
        <is>
          <t>SANDRE - COMERCIO E IND. EMBALAGENS - PIX 06.942.157/0001-12   -EQUIPAMENTOS DE AFERIÇÃO (100,00%);</t>
        </is>
      </c>
      <c r="C4586" s="8" t="n"/>
      <c r="D4586" s="8" t="n">
        <v>202.4</v>
      </c>
      <c r="E4586" s="8" t="n">
        <v>-24329.37000000005</v>
      </c>
      <c r="F4586" s="213" t="inlineStr">
        <is>
          <t>EQUIPAMENTOS DE AFERIÇÃO</t>
        </is>
      </c>
      <c r="G4586" s="172">
        <f>YEAR(A4586)</f>
        <v/>
      </c>
      <c r="H4586" s="214">
        <f>MONTH(A4586)</f>
        <v/>
      </c>
      <c r="I4586" s="179">
        <f>INDEX(mês[],Consolidado!H4586,2)</f>
        <v/>
      </c>
      <c r="J4586" s="179" t="inlineStr">
        <is>
          <t>ITAU</t>
        </is>
      </c>
      <c r="K4586" s="179" t="inlineStr">
        <is>
          <t>A IDEAL</t>
        </is>
      </c>
    </row>
    <row r="4587" hidden="1" s="180">
      <c r="A4587" s="17" t="n">
        <v>45824</v>
      </c>
      <c r="B4587" s="179" t="inlineStr">
        <is>
          <t>REFEIÇÕES COLABORADORES REF. 16/06 A 30/06   -REFEIÇÕES FUNCIONARIOS  (100,00%);</t>
        </is>
      </c>
      <c r="C4587" s="8" t="n"/>
      <c r="D4587" s="8" t="n">
        <v>4972.5</v>
      </c>
      <c r="E4587" s="8" t="n">
        <v>-29301.87000000005</v>
      </c>
      <c r="F4587" s="213" t="inlineStr">
        <is>
          <t>REFEIÇÕES COLABORADORES</t>
        </is>
      </c>
      <c r="G4587" s="172">
        <f>YEAR(A4587)</f>
        <v/>
      </c>
      <c r="H4587" s="214">
        <f>MONTH(A4587)</f>
        <v/>
      </c>
      <c r="I4587" s="179">
        <f>INDEX(mês[],Consolidado!H4587,2)</f>
        <v/>
      </c>
      <c r="J4587" s="179" t="inlineStr">
        <is>
          <t>ITAU</t>
        </is>
      </c>
      <c r="K4587" s="179" t="inlineStr">
        <is>
          <t>A IDEAL</t>
        </is>
      </c>
    </row>
    <row r="4588" hidden="1" s="180">
      <c r="A4588" s="17" t="n">
        <v>45824</v>
      </c>
      <c r="B4588" s="179" t="inlineStr">
        <is>
          <t>JUROS LIMITE DA CONTA   -JUROS BANCARIOS  (100,00%);</t>
        </is>
      </c>
      <c r="C4588" s="8" t="n"/>
      <c r="D4588" s="8" t="n">
        <v>729.5</v>
      </c>
      <c r="E4588" s="8" t="n">
        <v>-30031.37000000005</v>
      </c>
      <c r="F4588" s="213" t="inlineStr">
        <is>
          <t>Juros Bancários</t>
        </is>
      </c>
      <c r="G4588" s="172">
        <f>YEAR(A4588)</f>
        <v/>
      </c>
      <c r="H4588" s="214">
        <f>MONTH(A4588)</f>
        <v/>
      </c>
      <c r="I4588" s="179">
        <f>INDEX(mês[],Consolidado!H4588,2)</f>
        <v/>
      </c>
      <c r="J4588" s="179" t="inlineStr">
        <is>
          <t>ITAU</t>
        </is>
      </c>
      <c r="K4588" s="179" t="inlineStr">
        <is>
          <t>A IDEAL</t>
        </is>
      </c>
    </row>
    <row r="4589" hidden="1" s="180">
      <c r="A4589" s="17" t="n">
        <v>45824</v>
      </c>
      <c r="B4589" s="179" t="inlineStr">
        <is>
          <t>TRANSFERÊNCIA ENTRE BANCOS ITAÚ X SAFRA   -Transferência entre Bancos (100,00%);</t>
        </is>
      </c>
      <c r="C4589" s="8" t="n"/>
      <c r="D4589" s="8" t="n">
        <v>3208.29</v>
      </c>
      <c r="E4589" s="8" t="n">
        <v>-33239.66000000005</v>
      </c>
      <c r="F4589" s="213" t="inlineStr">
        <is>
          <t>Transferência Emitida</t>
        </is>
      </c>
      <c r="G4589" s="172">
        <f>YEAR(A4589)</f>
        <v/>
      </c>
      <c r="H4589" s="214">
        <f>MONTH(A4589)</f>
        <v/>
      </c>
      <c r="I4589" s="179">
        <f>INDEX(mês[],Consolidado!H4589,2)</f>
        <v/>
      </c>
      <c r="J4589" s="179" t="inlineStr">
        <is>
          <t>ITAU</t>
        </is>
      </c>
      <c r="K4589" s="179" t="inlineStr">
        <is>
          <t>A IDEAL</t>
        </is>
      </c>
    </row>
    <row r="4590" hidden="1" s="180">
      <c r="A4590" s="17" t="n">
        <v>45824</v>
      </c>
      <c r="B4590" s="179" t="inlineStr">
        <is>
          <t>VENDA DO VEICULO DOBLO PLACA RMN9D82   -COMPRA/VENDA VEICULOS (100,00%);</t>
        </is>
      </c>
      <c r="C4590" s="8" t="n">
        <v>49000</v>
      </c>
      <c r="E4590" s="8" t="n">
        <v>15760.33999999995</v>
      </c>
      <c r="F4590" s="213" t="inlineStr">
        <is>
          <t>Venda de Imobilizado</t>
        </is>
      </c>
      <c r="G4590" s="172">
        <f>YEAR(A4590)</f>
        <v/>
      </c>
      <c r="H4590" s="214">
        <f>MONTH(A4590)</f>
        <v/>
      </c>
      <c r="I4590" s="179">
        <f>INDEX(mês[],Consolidado!H4590,2)</f>
        <v/>
      </c>
      <c r="J4590" s="179" t="inlineStr">
        <is>
          <t>ITAU</t>
        </is>
      </c>
      <c r="K4590" s="179" t="inlineStr">
        <is>
          <t>A IDEAL</t>
        </is>
      </c>
    </row>
    <row r="4591" hidden="1" s="180">
      <c r="A4591" s="17" t="n">
        <v>45824</v>
      </c>
      <c r="B4591" s="179" t="inlineStr">
        <is>
          <t>TRANSFORMADOR 75 KVA E 380 S 440 P/ COMPRESSOR 275 PCM   -MAQUINAS / EQUIPAMENTOS  (100,00%);</t>
        </is>
      </c>
      <c r="C4591" s="8" t="n"/>
      <c r="D4591" s="8" t="n">
        <v>2650</v>
      </c>
      <c r="E4591" s="8" t="n">
        <v>13110.33999999995</v>
      </c>
      <c r="F4591" s="213" t="inlineStr">
        <is>
          <t xml:space="preserve">MAQUINAS / EQUIPAMENTOS </t>
        </is>
      </c>
      <c r="G4591" s="172">
        <f>YEAR(A4591)</f>
        <v/>
      </c>
      <c r="H4591" s="214">
        <f>MONTH(A4591)</f>
        <v/>
      </c>
      <c r="I4591" s="179">
        <f>INDEX(mês[],Consolidado!H4591,2)</f>
        <v/>
      </c>
      <c r="J4591" s="179" t="inlineStr">
        <is>
          <t>ITAU</t>
        </is>
      </c>
      <c r="K4591" s="179" t="inlineStr">
        <is>
          <t>A IDEAL</t>
        </is>
      </c>
    </row>
    <row r="4592" hidden="1" s="180">
      <c r="A4592" s="17" t="n">
        <v>45824</v>
      </c>
      <c r="B4592" s="179" t="inlineStr">
        <is>
          <t>ANUNCIO OLX DOBLO   -MANUTENÇÃO/PEÇAS  VEICULOS (100,00%);</t>
        </is>
      </c>
      <c r="C4592" s="8" t="n"/>
      <c r="D4592" s="8" t="n">
        <v>54.33</v>
      </c>
      <c r="E4592" s="8" t="n">
        <v>13056.00999999995</v>
      </c>
      <c r="F4592" s="213" t="inlineStr">
        <is>
          <t>MANUTENÇÃO/PEÇAS  VEICULOS</t>
        </is>
      </c>
      <c r="G4592" s="172">
        <f>YEAR(A4592)</f>
        <v/>
      </c>
      <c r="H4592" s="214">
        <f>MONTH(A4592)</f>
        <v/>
      </c>
      <c r="I4592" s="179">
        <f>INDEX(mês[],Consolidado!H4592,2)</f>
        <v/>
      </c>
      <c r="J4592" s="179" t="inlineStr">
        <is>
          <t>ITAU</t>
        </is>
      </c>
      <c r="K4592" s="179" t="inlineStr">
        <is>
          <t>A IDEAL</t>
        </is>
      </c>
    </row>
    <row r="4593" hidden="1" s="180">
      <c r="A4593" s="17" t="n">
        <v>45824</v>
      </c>
      <c r="B4593" s="179" t="inlineStr">
        <is>
          <t>PRODUTOS DE LIMPEZA ADM   -MATERIAIS DE LIMPEZA / HIGIENE  (100,00%);</t>
        </is>
      </c>
      <c r="C4593" s="8" t="n"/>
      <c r="D4593" s="8" t="n">
        <v>191.96</v>
      </c>
      <c r="E4593" s="8" t="n">
        <v>12864.04999999995</v>
      </c>
      <c r="F4593" s="213" t="inlineStr">
        <is>
          <t xml:space="preserve">MATERIAIS DE LIMPEZA / HIGIENE </t>
        </is>
      </c>
      <c r="G4593" s="172">
        <f>YEAR(A4593)</f>
        <v/>
      </c>
      <c r="H4593" s="214">
        <f>MONTH(A4593)</f>
        <v/>
      </c>
      <c r="I4593" s="179">
        <f>INDEX(mês[],Consolidado!H4593,2)</f>
        <v/>
      </c>
      <c r="J4593" s="179" t="inlineStr">
        <is>
          <t>ITAU</t>
        </is>
      </c>
      <c r="K4593" s="179" t="inlineStr">
        <is>
          <t>A IDEAL</t>
        </is>
      </c>
    </row>
    <row r="4594" hidden="1" s="180">
      <c r="A4594" s="17" t="n">
        <v>45824</v>
      </c>
      <c r="B4594" s="179" t="inlineStr">
        <is>
          <t>ANUIDADAE C6 BANK   -TARIFAS BANCARIAS (100,00%);</t>
        </is>
      </c>
      <c r="C4594" s="8" t="n"/>
      <c r="D4594" s="8" t="n">
        <v>24.9</v>
      </c>
      <c r="E4594" s="8" t="n">
        <v>12839.14999999995</v>
      </c>
      <c r="F4594" s="213" t="inlineStr">
        <is>
          <t>TARIFAS BANCARIAS</t>
        </is>
      </c>
      <c r="G4594" s="172">
        <f>YEAR(A4594)</f>
        <v/>
      </c>
      <c r="H4594" s="214">
        <f>MONTH(A4594)</f>
        <v/>
      </c>
      <c r="I4594" s="179">
        <f>INDEX(mês[],Consolidado!H4594,2)</f>
        <v/>
      </c>
      <c r="J4594" s="179" t="inlineStr">
        <is>
          <t>ITAU</t>
        </is>
      </c>
      <c r="K4594" s="179" t="inlineStr">
        <is>
          <t>A IDEAL</t>
        </is>
      </c>
    </row>
    <row r="4595" hidden="1" s="180">
      <c r="A4595" s="17" t="n">
        <v>45824</v>
      </c>
      <c r="B4595" s="179" t="inlineStr">
        <is>
          <t>SANTO ANTONIO RANGER   -MANUTENÇÃO/PEÇAS  VEICULOS (100,00%);</t>
        </is>
      </c>
      <c r="C4595" s="8" t="n"/>
      <c r="D4595" s="8" t="n">
        <v>809.84</v>
      </c>
      <c r="E4595" s="8" t="n">
        <v>12029.30999999995</v>
      </c>
      <c r="F4595" s="213" t="inlineStr">
        <is>
          <t>MANUTENÇÃO/PEÇAS  VEICULOS</t>
        </is>
      </c>
      <c r="G4595" s="172">
        <f>YEAR(A4595)</f>
        <v/>
      </c>
      <c r="H4595" s="214">
        <f>MONTH(A4595)</f>
        <v/>
      </c>
      <c r="I4595" s="179">
        <f>INDEX(mês[],Consolidado!H4595,2)</f>
        <v/>
      </c>
      <c r="J4595" s="179" t="inlineStr">
        <is>
          <t>ITAU</t>
        </is>
      </c>
      <c r="K4595" s="179" t="inlineStr">
        <is>
          <t>A IDEAL</t>
        </is>
      </c>
    </row>
    <row r="4596" hidden="1" s="180">
      <c r="A4596" s="17" t="n">
        <v>45824</v>
      </c>
      <c r="B4596" s="179" t="inlineStr">
        <is>
          <t>MERCADO / ADM   -ALIMENTAÇÃO ADM (100,00%);</t>
        </is>
      </c>
      <c r="C4596" s="8" t="n"/>
      <c r="D4596" s="8" t="n">
        <v>51.64</v>
      </c>
      <c r="E4596" s="8" t="n">
        <v>11977.66999999995</v>
      </c>
      <c r="F4596" s="213" t="inlineStr">
        <is>
          <t>ALIMENTAÇÃO ADM</t>
        </is>
      </c>
      <c r="G4596" s="172">
        <f>YEAR(A4596)</f>
        <v/>
      </c>
      <c r="H4596" s="214">
        <f>MONTH(A4596)</f>
        <v/>
      </c>
      <c r="I4596" s="179">
        <f>INDEX(mês[],Consolidado!H4596,2)</f>
        <v/>
      </c>
      <c r="J4596" s="179" t="inlineStr">
        <is>
          <t>ITAU</t>
        </is>
      </c>
      <c r="K4596" s="179" t="inlineStr">
        <is>
          <t>A IDEAL</t>
        </is>
      </c>
    </row>
    <row r="4597" hidden="1" s="180">
      <c r="A4597" s="17" t="n">
        <v>45824</v>
      </c>
      <c r="B4597" s="179" t="inlineStr">
        <is>
          <t>UBER ADM CARTÃO EDUARDO   -SERVIÇO MOTOBOY / UBER  (100,00%);</t>
        </is>
      </c>
      <c r="C4597" s="8" t="n"/>
      <c r="D4597" s="8" t="n">
        <v>242.81</v>
      </c>
      <c r="E4597" s="8" t="n">
        <v>11734.85999999996</v>
      </c>
      <c r="F4597" s="213" t="inlineStr">
        <is>
          <t xml:space="preserve">SERVIÇO MOTOBOY / UBER </t>
        </is>
      </c>
      <c r="G4597" s="172">
        <f>YEAR(A4597)</f>
        <v/>
      </c>
      <c r="H4597" s="214">
        <f>MONTH(A4597)</f>
        <v/>
      </c>
      <c r="I4597" s="179">
        <f>INDEX(mês[],Consolidado!H4597,2)</f>
        <v/>
      </c>
      <c r="J4597" s="179" t="inlineStr">
        <is>
          <t>ITAU</t>
        </is>
      </c>
      <c r="K4597" s="179" t="inlineStr">
        <is>
          <t>A IDEAL</t>
        </is>
      </c>
    </row>
    <row r="4598" hidden="1" s="180">
      <c r="A4598" s="17" t="n">
        <v>45824</v>
      </c>
      <c r="B4598" s="179" t="inlineStr">
        <is>
          <t>AUTENTIQUE.COM   -SISTEMA / SERVIDOR  (100,00%);</t>
        </is>
      </c>
      <c r="C4598" s="8" t="n"/>
      <c r="D4598" s="8" t="n">
        <v>99</v>
      </c>
      <c r="E4598" s="8" t="n">
        <v>11635.85999999996</v>
      </c>
      <c r="F4598" s="213" t="inlineStr">
        <is>
          <t xml:space="preserve">SISTEMA / SERVIDOR </t>
        </is>
      </c>
      <c r="G4598" s="172">
        <f>YEAR(A4598)</f>
        <v/>
      </c>
      <c r="H4598" s="214">
        <f>MONTH(A4598)</f>
        <v/>
      </c>
      <c r="I4598" s="179">
        <f>INDEX(mês[],Consolidado!H4598,2)</f>
        <v/>
      </c>
      <c r="J4598" s="179" t="inlineStr">
        <is>
          <t>ITAU</t>
        </is>
      </c>
      <c r="K4598" s="179" t="inlineStr">
        <is>
          <t>A IDEAL</t>
        </is>
      </c>
    </row>
    <row r="4599" hidden="1" s="180">
      <c r="A4599" s="17" t="n">
        <v>45824</v>
      </c>
      <c r="B4599" s="179" t="inlineStr">
        <is>
          <t>STARLINK INTERNET   -INTERNET OBRAS  (100,00%);</t>
        </is>
      </c>
      <c r="C4599" s="8" t="n"/>
      <c r="D4599" s="8" t="n">
        <v>235.52</v>
      </c>
      <c r="E4599" s="8" t="n">
        <v>11400.33999999995</v>
      </c>
      <c r="F4599" s="213" t="inlineStr">
        <is>
          <t xml:space="preserve">INTERNET OBRAS </t>
        </is>
      </c>
      <c r="G4599" s="172">
        <f>YEAR(A4599)</f>
        <v/>
      </c>
      <c r="H4599" s="214">
        <f>MONTH(A4599)</f>
        <v/>
      </c>
      <c r="I4599" s="179">
        <f>INDEX(mês[],Consolidado!H4599,2)</f>
        <v/>
      </c>
      <c r="J4599" s="179" t="inlineStr">
        <is>
          <t>ITAU</t>
        </is>
      </c>
      <c r="K4599" s="179" t="inlineStr">
        <is>
          <t>A IDEAL</t>
        </is>
      </c>
    </row>
    <row r="4600" hidden="1" s="180">
      <c r="A4600" s="17" t="n">
        <v>45824</v>
      </c>
      <c r="B4600" s="179" t="inlineStr">
        <is>
          <t>STARLINK INTERNET   -INTERNET OBRAS  (100,00%);</t>
        </is>
      </c>
      <c r="C4600" s="8" t="n"/>
      <c r="D4600" s="8" t="n">
        <v>235.52</v>
      </c>
      <c r="E4600" s="8" t="n">
        <v>11164.81999999995</v>
      </c>
      <c r="F4600" s="213" t="inlineStr">
        <is>
          <t xml:space="preserve">INTERNET OBRAS </t>
        </is>
      </c>
      <c r="G4600" s="172">
        <f>YEAR(A4600)</f>
        <v/>
      </c>
      <c r="H4600" s="214">
        <f>MONTH(A4600)</f>
        <v/>
      </c>
      <c r="I4600" s="179">
        <f>INDEX(mês[],Consolidado!H4600,2)</f>
        <v/>
      </c>
      <c r="J4600" s="179" t="inlineStr">
        <is>
          <t>ITAU</t>
        </is>
      </c>
      <c r="K4600" s="179" t="inlineStr">
        <is>
          <t>A IDEAL</t>
        </is>
      </c>
    </row>
    <row r="4601" hidden="1" s="180">
      <c r="A4601" s="17" t="n">
        <v>45824</v>
      </c>
      <c r="B4601" s="179" t="inlineStr">
        <is>
          <t>MANUTENÇÃO VEÍCULO FIAT TORO (BOMBA INJETORA) 4/4   -MANUTENÇÃO/PEÇAS  VEICULOS (100,00%);</t>
        </is>
      </c>
      <c r="C4601" s="8" t="n"/>
      <c r="D4601" s="8" t="n">
        <v>1032.5</v>
      </c>
      <c r="E4601" s="8" t="n">
        <v>10132.31999999995</v>
      </c>
      <c r="F4601" s="213" t="inlineStr">
        <is>
          <t>MANUTENÇÃO/PEÇAS  VEICULOS</t>
        </is>
      </c>
      <c r="G4601" s="172">
        <f>YEAR(A4601)</f>
        <v/>
      </c>
      <c r="H4601" s="214">
        <f>MONTH(A4601)</f>
        <v/>
      </c>
      <c r="I4601" s="179">
        <f>INDEX(mês[],Consolidado!H4601,2)</f>
        <v/>
      </c>
      <c r="J4601" s="179" t="inlineStr">
        <is>
          <t>ITAU</t>
        </is>
      </c>
      <c r="K4601" s="179" t="inlineStr">
        <is>
          <t>A IDEAL</t>
        </is>
      </c>
    </row>
    <row r="4602" hidden="1" s="180">
      <c r="A4602" s="17" t="n">
        <v>45824</v>
      </c>
      <c r="B4602" s="179" t="inlineStr">
        <is>
          <t>INFOMIDIA / NOTEBOOK SANSUMG 5/6   -MATERIAIS DE INFORMATICA / COMPUTADOR (100,00%);</t>
        </is>
      </c>
      <c r="C4602" s="8" t="n"/>
      <c r="D4602" s="8" t="n">
        <v>301.37</v>
      </c>
      <c r="E4602" s="8" t="n">
        <v>9830.949999999953</v>
      </c>
      <c r="F4602" s="213" t="inlineStr">
        <is>
          <t>MATERIAIS DE INFORMATICA / COMPUTADOR</t>
        </is>
      </c>
      <c r="G4602" s="172">
        <f>YEAR(A4602)</f>
        <v/>
      </c>
      <c r="H4602" s="214">
        <f>MONTH(A4602)</f>
        <v/>
      </c>
      <c r="I4602" s="179">
        <f>INDEX(mês[],Consolidado!H4602,2)</f>
        <v/>
      </c>
      <c r="J4602" s="179" t="inlineStr">
        <is>
          <t>ITAU</t>
        </is>
      </c>
      <c r="K4602" s="179" t="inlineStr">
        <is>
          <t>A IDEAL</t>
        </is>
      </c>
    </row>
    <row r="4603" hidden="1" s="180">
      <c r="A4603" s="17" t="n">
        <v>45824</v>
      </c>
      <c r="B4603" s="179" t="inlineStr">
        <is>
          <t>REFEIÇÕES COLABORADORES REF. 16/06 A 30/06   -REFEIÇÕES FUNCIONARIOS  (100,00%);</t>
        </is>
      </c>
      <c r="C4603" s="8" t="n"/>
      <c r="D4603" s="8" t="n">
        <v>6744</v>
      </c>
      <c r="E4603" s="8" t="n">
        <v>3086.949999999953</v>
      </c>
      <c r="F4603" s="213" t="inlineStr">
        <is>
          <t>REFEIÇÕES COLABORADORES</t>
        </is>
      </c>
      <c r="G4603" s="172">
        <f>YEAR(A4603)</f>
        <v/>
      </c>
      <c r="H4603" s="214">
        <f>MONTH(A4603)</f>
        <v/>
      </c>
      <c r="I4603" s="179">
        <f>INDEX(mês[],Consolidado!H4603,2)</f>
        <v/>
      </c>
      <c r="J4603" s="179" t="inlineStr">
        <is>
          <t>ITAU</t>
        </is>
      </c>
      <c r="K4603" s="179" t="inlineStr">
        <is>
          <t>A IDEAL</t>
        </is>
      </c>
    </row>
    <row r="4604" hidden="1" s="180">
      <c r="A4604" s="17" t="n">
        <v>45824</v>
      </c>
      <c r="B4604" s="179" t="inlineStr">
        <is>
          <t>REFEIÇÕES COLABORADORES REF. 16/06 A 30/06   -REFEIÇÕES FUNCIONARIOS  (100,00%);</t>
        </is>
      </c>
      <c r="C4604" s="8" t="n"/>
      <c r="D4604" s="8" t="n">
        <v>3072</v>
      </c>
      <c r="E4604" s="8" t="n">
        <v>14.94999999995343</v>
      </c>
      <c r="F4604" s="213" t="inlineStr">
        <is>
          <t>REFEIÇÕES COLABORADORES</t>
        </is>
      </c>
      <c r="G4604" s="172">
        <f>YEAR(A4604)</f>
        <v/>
      </c>
      <c r="H4604" s="214">
        <f>MONTH(A4604)</f>
        <v/>
      </c>
      <c r="I4604" s="179">
        <f>INDEX(mês[],Consolidado!H4604,2)</f>
        <v/>
      </c>
      <c r="J4604" s="179" t="inlineStr">
        <is>
          <t>ITAU</t>
        </is>
      </c>
      <c r="K4604" s="179" t="inlineStr">
        <is>
          <t>A IDEAL</t>
        </is>
      </c>
    </row>
    <row r="4605" hidden="1" s="180">
      <c r="A4605" s="17" t="n">
        <v>45824</v>
      </c>
      <c r="B4605" s="179" t="inlineStr">
        <is>
          <t>REFEIÇÕES COLABORADORES REF. 16/06 A 30/06   -REFEIÇÕES FUNCIONARIOS  (100,00%);</t>
        </is>
      </c>
      <c r="C4605" s="8" t="n"/>
      <c r="D4605" s="8" t="n">
        <v>4020</v>
      </c>
      <c r="E4605" s="8" t="n">
        <v>-4005.050000000047</v>
      </c>
      <c r="F4605" s="213" t="inlineStr">
        <is>
          <t>REFEIÇÕES COLABORADORES</t>
        </is>
      </c>
      <c r="G4605" s="172">
        <f>YEAR(A4605)</f>
        <v/>
      </c>
      <c r="H4605" s="214">
        <f>MONTH(A4605)</f>
        <v/>
      </c>
      <c r="I4605" s="179">
        <f>INDEX(mês[],Consolidado!H4605,2)</f>
        <v/>
      </c>
      <c r="J4605" s="179" t="inlineStr">
        <is>
          <t>ITAU</t>
        </is>
      </c>
      <c r="K4605" s="179" t="inlineStr">
        <is>
          <t>A IDEAL</t>
        </is>
      </c>
    </row>
    <row r="4606" hidden="1" s="180">
      <c r="A4606" s="17" t="n">
        <v>45824</v>
      </c>
      <c r="B4606" s="179" t="inlineStr">
        <is>
          <t>REFEIÇÕES COLABORADORES REF. 16/06 A 30/06   -REFEIÇÕES FUNCIONARIOS  (100,00%);</t>
        </is>
      </c>
      <c r="C4606" s="8" t="n"/>
      <c r="D4606" s="8" t="n">
        <v>5457.5</v>
      </c>
      <c r="E4606" s="8" t="n">
        <v>-9462.550000000047</v>
      </c>
      <c r="F4606" s="213" t="inlineStr">
        <is>
          <t>REFEIÇÕES COLABORADORES</t>
        </is>
      </c>
      <c r="G4606" s="172">
        <f>YEAR(A4606)</f>
        <v/>
      </c>
      <c r="H4606" s="214">
        <f>MONTH(A4606)</f>
        <v/>
      </c>
      <c r="I4606" s="179">
        <f>INDEX(mês[],Consolidado!H4606,2)</f>
        <v/>
      </c>
      <c r="J4606" s="179" t="inlineStr">
        <is>
          <t>ITAU</t>
        </is>
      </c>
      <c r="K4606" s="179" t="inlineStr">
        <is>
          <t>A IDEAL</t>
        </is>
      </c>
    </row>
    <row r="4607" hidden="1" s="180">
      <c r="A4607" s="17" t="n">
        <v>45824</v>
      </c>
      <c r="B4607" s="179" t="inlineStr">
        <is>
          <t>REFEIÇÕES COLABORADORES REF. 16/06 A 30/06   -REFEIÇÕES FUNCIONARIOS  (100,00%);</t>
        </is>
      </c>
      <c r="C4607" s="8" t="n"/>
      <c r="D4607" s="8" t="n">
        <v>4925</v>
      </c>
      <c r="E4607" s="8" t="n">
        <v>-14387.55000000005</v>
      </c>
      <c r="F4607" s="213" t="inlineStr">
        <is>
          <t>REFEIÇÕES COLABORADORES</t>
        </is>
      </c>
      <c r="G4607" s="172">
        <f>YEAR(A4607)</f>
        <v/>
      </c>
      <c r="H4607" s="214">
        <f>MONTH(A4607)</f>
        <v/>
      </c>
      <c r="I4607" s="179">
        <f>INDEX(mês[],Consolidado!H4607,2)</f>
        <v/>
      </c>
      <c r="J4607" s="179" t="inlineStr">
        <is>
          <t>ITAU</t>
        </is>
      </c>
      <c r="K4607" s="179" t="inlineStr">
        <is>
          <t>A IDEAL</t>
        </is>
      </c>
    </row>
    <row r="4608" hidden="1" s="180">
      <c r="A4608" s="17" t="n">
        <v>45824</v>
      </c>
      <c r="B4608" s="179" t="inlineStr">
        <is>
          <t>GUIA VINCULADA AO PROCESSO 5226359-87.2024.8.09.0150   -DESPESAS COM PROCESSOS  (100,00%);</t>
        </is>
      </c>
      <c r="C4608" s="8" t="n"/>
      <c r="D4608" s="8" t="n">
        <v>143.89</v>
      </c>
      <c r="E4608" s="8" t="n">
        <v>-14531.44000000005</v>
      </c>
      <c r="F4608" s="213" t="inlineStr">
        <is>
          <t>Processos Trabalhistas</t>
        </is>
      </c>
      <c r="G4608" s="172">
        <f>YEAR(A4608)</f>
        <v/>
      </c>
      <c r="H4608" s="214">
        <f>MONTH(A4608)</f>
        <v/>
      </c>
      <c r="I4608" s="179">
        <f>INDEX(mês[],Consolidado!H4608,2)</f>
        <v/>
      </c>
      <c r="J4608" s="179" t="inlineStr">
        <is>
          <t>ITAU</t>
        </is>
      </c>
      <c r="K4608" s="179" t="inlineStr">
        <is>
          <t>A IDEAL</t>
        </is>
      </c>
    </row>
    <row r="4609" hidden="1" s="180">
      <c r="A4609" s="17" t="n">
        <v>45824</v>
      </c>
      <c r="B4609" s="179" t="inlineStr">
        <is>
          <t>LOCAÇÃO CAMINHÃO MUNCK   -LOCAÇÃO MUNCK / GUINDASTES (100,00%);</t>
        </is>
      </c>
      <c r="C4609" s="8" t="n"/>
      <c r="D4609" s="8" t="n">
        <v>470.22</v>
      </c>
      <c r="E4609" s="8" t="n">
        <v>-15001.66000000005</v>
      </c>
      <c r="F4609" s="213" t="inlineStr">
        <is>
          <t>LOCAÇÃO MUNCK / GUINDASTES</t>
        </is>
      </c>
      <c r="G4609" s="172">
        <f>YEAR(A4609)</f>
        <v/>
      </c>
      <c r="H4609" s="214">
        <f>MONTH(A4609)</f>
        <v/>
      </c>
      <c r="I4609" s="179">
        <f>INDEX(mês[],Consolidado!H4609,2)</f>
        <v/>
      </c>
      <c r="J4609" s="179" t="inlineStr">
        <is>
          <t>ITAU</t>
        </is>
      </c>
      <c r="K4609" s="179" t="inlineStr">
        <is>
          <t>A IDEAL</t>
        </is>
      </c>
    </row>
    <row r="4610" hidden="1" s="180">
      <c r="A4610" s="17" t="n">
        <v>45824</v>
      </c>
      <c r="B4610" s="179" t="inlineStr">
        <is>
          <t>SERVIÇO DE DESMOBILIZAÇÃO   -LOCAÇÃO CONTAINER  (100,00%);</t>
        </is>
      </c>
      <c r="C4610" s="8" t="n"/>
      <c r="D4610" s="8" t="n">
        <v>5211.44</v>
      </c>
      <c r="E4610" s="8" t="n">
        <v>-20213.10000000005</v>
      </c>
      <c r="F4610" s="213" t="inlineStr">
        <is>
          <t xml:space="preserve">LOCAÇÃO CONTAINER </t>
        </is>
      </c>
      <c r="G4610" s="172">
        <f>YEAR(A4610)</f>
        <v/>
      </c>
      <c r="H4610" s="214">
        <f>MONTH(A4610)</f>
        <v/>
      </c>
      <c r="I4610" s="179">
        <f>INDEX(mês[],Consolidado!H4610,2)</f>
        <v/>
      </c>
      <c r="J4610" s="179" t="inlineStr">
        <is>
          <t>ITAU</t>
        </is>
      </c>
      <c r="K4610" s="179" t="inlineStr">
        <is>
          <t>A IDEAL</t>
        </is>
      </c>
    </row>
    <row r="4611" hidden="1" s="180">
      <c r="A4611" s="17" t="n">
        <v>45824</v>
      </c>
      <c r="B4611" s="179" t="inlineStr">
        <is>
          <t>APRESEG - SEGURANÇA OCUPACIONAL - PIX 15.024.758/0001-37   -CURSOS / TREINAMENTOS  (100,00%);</t>
        </is>
      </c>
      <c r="C4611" s="8" t="n"/>
      <c r="D4611" s="8" t="n">
        <v>500</v>
      </c>
      <c r="E4611" s="8" t="n">
        <v>-20713.10000000005</v>
      </c>
      <c r="F4611" s="213" t="inlineStr">
        <is>
          <t xml:space="preserve">CURSOS / TREINAMENTOS </t>
        </is>
      </c>
      <c r="G4611" s="172">
        <f>YEAR(A4611)</f>
        <v/>
      </c>
      <c r="H4611" s="214">
        <f>MONTH(A4611)</f>
        <v/>
      </c>
      <c r="I4611" s="179">
        <f>INDEX(mês[],Consolidado!H4611,2)</f>
        <v/>
      </c>
      <c r="J4611" s="179" t="inlineStr">
        <is>
          <t>ITAU</t>
        </is>
      </c>
      <c r="K4611" s="179" t="inlineStr">
        <is>
          <t>A IDEAL</t>
        </is>
      </c>
    </row>
    <row r="4612" hidden="1" s="180">
      <c r="A4612" s="17" t="n">
        <v>45824</v>
      </c>
      <c r="B4612" s="179" t="inlineStr">
        <is>
          <t>ALIMENTAÇÃO ADM   -ALIMENTAÇÃO ADM (100,00%);</t>
        </is>
      </c>
      <c r="C4612" s="8" t="n"/>
      <c r="D4612" s="8" t="n">
        <v>144</v>
      </c>
      <c r="E4612" s="8" t="n">
        <v>-20857.10000000005</v>
      </c>
      <c r="F4612" s="213" t="inlineStr">
        <is>
          <t>ALIMENTAÇÃO ADM</t>
        </is>
      </c>
      <c r="G4612" s="172">
        <f>YEAR(A4612)</f>
        <v/>
      </c>
      <c r="H4612" s="214">
        <f>MONTH(A4612)</f>
        <v/>
      </c>
      <c r="I4612" s="179">
        <f>INDEX(mês[],Consolidado!H4612,2)</f>
        <v/>
      </c>
      <c r="J4612" s="179" t="inlineStr">
        <is>
          <t>ITAU</t>
        </is>
      </c>
      <c r="K4612" s="179" t="inlineStr">
        <is>
          <t>A IDEAL</t>
        </is>
      </c>
    </row>
    <row r="4613" hidden="1" s="180">
      <c r="A4613" s="17" t="n">
        <v>45824</v>
      </c>
      <c r="B4613" s="179" t="inlineStr">
        <is>
          <t>BRENDA - PIX (62) 9 8107-9347   -ALIMENTAÇÃO ADM (100,00%);</t>
        </is>
      </c>
      <c r="C4613" s="8" t="n"/>
      <c r="D4613" s="8" t="n">
        <v>197</v>
      </c>
      <c r="E4613" s="8" t="n">
        <v>-21054.10000000005</v>
      </c>
      <c r="F4613" s="213" t="inlineStr">
        <is>
          <t>ALIMENTAÇÃO ADM</t>
        </is>
      </c>
      <c r="G4613" s="172">
        <f>YEAR(A4613)</f>
        <v/>
      </c>
      <c r="H4613" s="214">
        <f>MONTH(A4613)</f>
        <v/>
      </c>
      <c r="I4613" s="179">
        <f>INDEX(mês[],Consolidado!H4613,2)</f>
        <v/>
      </c>
      <c r="J4613" s="179" t="inlineStr">
        <is>
          <t>ITAU</t>
        </is>
      </c>
      <c r="K4613" s="179" t="inlineStr">
        <is>
          <t>A IDEAL</t>
        </is>
      </c>
    </row>
    <row r="4614" hidden="1" s="180">
      <c r="A4614" s="17" t="n">
        <v>45824</v>
      </c>
      <c r="B4614" s="179" t="inlineStr">
        <is>
          <t>pix@grbtec.com.br   -SERVIÇOS DE CONSULTORIA  (100,00%);</t>
        </is>
      </c>
      <c r="C4614" s="8" t="n"/>
      <c r="D4614" s="8" t="n">
        <v>49.9</v>
      </c>
      <c r="E4614" s="8" t="n">
        <v>-21104.00000000005</v>
      </c>
      <c r="F4614" s="213" t="inlineStr">
        <is>
          <t xml:space="preserve">SERVIÇOS DE CONSULTORIA </t>
        </is>
      </c>
      <c r="G4614" s="172">
        <f>YEAR(A4614)</f>
        <v/>
      </c>
      <c r="H4614" s="214">
        <f>MONTH(A4614)</f>
        <v/>
      </c>
      <c r="I4614" s="179">
        <f>INDEX(mês[],Consolidado!H4614,2)</f>
        <v/>
      </c>
      <c r="J4614" s="179" t="inlineStr">
        <is>
          <t>ITAU</t>
        </is>
      </c>
      <c r="K4614" s="179" t="inlineStr">
        <is>
          <t>A IDEAL</t>
        </is>
      </c>
    </row>
    <row r="4615" hidden="1" s="180">
      <c r="A4615" s="17" t="n">
        <v>45824</v>
      </c>
      <c r="B4615" s="179" t="inlineStr">
        <is>
          <t>ALIMENTAÇÃO ADM   -ALIMENTAÇÃO ADM (100,00%);</t>
        </is>
      </c>
      <c r="C4615" s="8" t="n"/>
      <c r="D4615" s="8" t="n">
        <v>80.44</v>
      </c>
      <c r="E4615" s="8" t="n">
        <v>-21184.44000000005</v>
      </c>
      <c r="F4615" s="213" t="inlineStr">
        <is>
          <t>ALIMENTAÇÃO ADM</t>
        </is>
      </c>
      <c r="G4615" s="172">
        <f>YEAR(A4615)</f>
        <v/>
      </c>
      <c r="H4615" s="214">
        <f>MONTH(A4615)</f>
        <v/>
      </c>
      <c r="I4615" s="179">
        <f>INDEX(mês[],Consolidado!H4615,2)</f>
        <v/>
      </c>
      <c r="J4615" s="179" t="inlineStr">
        <is>
          <t>ITAU</t>
        </is>
      </c>
      <c r="K4615" s="179" t="inlineStr">
        <is>
          <t>A IDEAL</t>
        </is>
      </c>
    </row>
    <row r="4616" hidden="1" s="180">
      <c r="A4616" s="17" t="n">
        <v>45824</v>
      </c>
      <c r="B4616" s="179" t="inlineStr">
        <is>
          <t>COMBUSTIVEL VEICULOS SERENA   -COMBUSTIVEL VEICULOS (100,00%);</t>
        </is>
      </c>
      <c r="C4616" s="8" t="n"/>
      <c r="D4616" s="8" t="n">
        <v>1700</v>
      </c>
      <c r="E4616" s="8" t="n">
        <v>-22884.44000000005</v>
      </c>
      <c r="F4616" s="213" t="inlineStr">
        <is>
          <t>COMBUSTIVEL VEICULOS</t>
        </is>
      </c>
      <c r="G4616" s="172">
        <f>YEAR(A4616)</f>
        <v/>
      </c>
      <c r="H4616" s="214">
        <f>MONTH(A4616)</f>
        <v/>
      </c>
      <c r="I4616" s="179">
        <f>INDEX(mês[],Consolidado!H4616,2)</f>
        <v/>
      </c>
      <c r="J4616" s="179" t="inlineStr">
        <is>
          <t>ITAU</t>
        </is>
      </c>
      <c r="K4616" s="179" t="inlineStr">
        <is>
          <t>A IDEAL</t>
        </is>
      </c>
    </row>
    <row r="4617" hidden="1" s="180">
      <c r="A4617" s="17" t="n">
        <v>45824</v>
      </c>
      <c r="B4617" s="179" t="inlineStr">
        <is>
          <t>REF. FOLHA PAGAMENTO 05/2025   -SALARIO (100,00%);</t>
        </is>
      </c>
      <c r="C4617" s="8" t="n"/>
      <c r="D4617" s="8" t="n">
        <v>11361.33</v>
      </c>
      <c r="E4617" s="8" t="n">
        <v>-34245.77000000005</v>
      </c>
      <c r="F4617" s="213" t="inlineStr">
        <is>
          <t>SALARIO</t>
        </is>
      </c>
      <c r="G4617" s="172">
        <f>YEAR(A4617)</f>
        <v/>
      </c>
      <c r="H4617" s="214">
        <f>MONTH(A4617)</f>
        <v/>
      </c>
      <c r="I4617" s="179">
        <f>INDEX(mês[],Consolidado!H4617,2)</f>
        <v/>
      </c>
      <c r="J4617" s="179" t="inlineStr">
        <is>
          <t>ITAU</t>
        </is>
      </c>
      <c r="K4617" s="179" t="inlineStr">
        <is>
          <t>A IDEAL</t>
        </is>
      </c>
    </row>
    <row r="4618" hidden="1" s="180">
      <c r="A4618" s="17" t="n">
        <v>45824</v>
      </c>
      <c r="B4618" s="179" t="inlineStr">
        <is>
          <t>GABRIELLE ELIAS DE FREITAS - PIX (64) 9 9259-1215   -FRETE TRANSPORTADORA (100,00%);</t>
        </is>
      </c>
      <c r="C4618" s="8" t="n"/>
      <c r="D4618" s="8" t="n">
        <v>240</v>
      </c>
      <c r="E4618" s="8" t="n">
        <v>-34485.77000000005</v>
      </c>
      <c r="F4618" s="213" t="inlineStr">
        <is>
          <t>FRETE TRANSPORTADORA</t>
        </is>
      </c>
      <c r="G4618" s="172">
        <f>YEAR(A4618)</f>
        <v/>
      </c>
      <c r="H4618" s="214">
        <f>MONTH(A4618)</f>
        <v/>
      </c>
      <c r="I4618" s="179">
        <f>INDEX(mês[],Consolidado!H4618,2)</f>
        <v/>
      </c>
      <c r="J4618" s="179" t="inlineStr">
        <is>
          <t>ITAU</t>
        </is>
      </c>
      <c r="K4618" s="179" t="inlineStr">
        <is>
          <t>A IDEAL</t>
        </is>
      </c>
    </row>
    <row r="4619" hidden="1" s="180">
      <c r="A4619" s="17" t="n">
        <v>45824</v>
      </c>
      <c r="B4619" s="179" t="inlineStr">
        <is>
          <t>P/ FAZER PAGAMENTO DO SEM PARAR   -PEDAGIOS  (100,00%);</t>
        </is>
      </c>
      <c r="C4619" s="8" t="n"/>
      <c r="D4619" s="8" t="n">
        <v>316.21</v>
      </c>
      <c r="E4619" s="8" t="n">
        <v>-34801.98000000005</v>
      </c>
      <c r="F4619" s="213" t="inlineStr">
        <is>
          <t xml:space="preserve">PEDAGIOS </t>
        </is>
      </c>
      <c r="G4619" s="172">
        <f>YEAR(A4619)</f>
        <v/>
      </c>
      <c r="H4619" s="214">
        <f>MONTH(A4619)</f>
        <v/>
      </c>
      <c r="I4619" s="179">
        <f>INDEX(mês[],Consolidado!H4619,2)</f>
        <v/>
      </c>
      <c r="J4619" s="179" t="inlineStr">
        <is>
          <t>ITAU</t>
        </is>
      </c>
      <c r="K4619" s="179" t="inlineStr">
        <is>
          <t>A IDEAL</t>
        </is>
      </c>
    </row>
    <row r="4620" hidden="1" s="180">
      <c r="A4620" s="17" t="n">
        <v>45824</v>
      </c>
      <c r="B4620" s="179" t="inlineStr">
        <is>
          <t>DESPESA VIAGEM MAGNO   -COMBUSTIVEL VEICULOS (45,04%);
REFEIÇÕES FUNCIONARIOS  (35,47%);
SERVIÇO MOTOBOY / UBER  (19,49%);</t>
        </is>
      </c>
      <c r="C4620" s="8" t="n"/>
      <c r="D4620" s="8" t="n">
        <v>415.97</v>
      </c>
      <c r="E4620" s="8" t="n">
        <v>-35217.95000000005</v>
      </c>
      <c r="F4620" s="213" t="inlineStr">
        <is>
          <t>COMBUSTIVEL VEICULOS</t>
        </is>
      </c>
      <c r="G4620" s="172">
        <f>YEAR(A4620)</f>
        <v/>
      </c>
      <c r="H4620" s="214">
        <f>MONTH(A4620)</f>
        <v/>
      </c>
      <c r="I4620" s="179">
        <f>INDEX(mês[],Consolidado!H4620,2)</f>
        <v/>
      </c>
      <c r="J4620" s="179" t="inlineStr">
        <is>
          <t>ITAU</t>
        </is>
      </c>
      <c r="K4620" s="179" t="inlineStr">
        <is>
          <t>A IDEAL</t>
        </is>
      </c>
    </row>
    <row r="4621" hidden="1" s="180">
      <c r="A4621" s="17" t="n">
        <v>45824</v>
      </c>
      <c r="B4621" s="179" t="inlineStr">
        <is>
          <t>DESPESA VIAGEM MAGNO   -COMBUSTIVEL VEICULOS (45,04%);
REFEIÇÕES FUNCIONARIOS  (35,47%);
SERVIÇO MOTOBOY / UBER  (19,49%);</t>
        </is>
      </c>
      <c r="C4621" s="8" t="n"/>
      <c r="D4621" s="8" t="n">
        <v>327.58</v>
      </c>
      <c r="E4621" s="8" t="n">
        <v>-35545.53000000005</v>
      </c>
      <c r="F4621" s="213" t="inlineStr">
        <is>
          <t>REFEIÇÕES COLABORADORES</t>
        </is>
      </c>
      <c r="G4621" s="172">
        <f>YEAR(A4621)</f>
        <v/>
      </c>
      <c r="H4621" s="214">
        <f>MONTH(A4621)</f>
        <v/>
      </c>
      <c r="I4621" s="179">
        <f>INDEX(mês[],Consolidado!H4621,2)</f>
        <v/>
      </c>
      <c r="J4621" s="179" t="inlineStr">
        <is>
          <t>ITAU</t>
        </is>
      </c>
      <c r="K4621" s="179" t="inlineStr">
        <is>
          <t>A IDEAL</t>
        </is>
      </c>
    </row>
    <row r="4622" hidden="1" s="180">
      <c r="A4622" s="17" t="n">
        <v>45824</v>
      </c>
      <c r="B4622" s="179" t="inlineStr">
        <is>
          <t>DESPESA VIAGEM MAGNO   -COMBUSTIVEL VEICULOS (45,04%);
REFEIÇÕES FUNCIONARIOS  (35,47%);
SERVIÇO MOTOBOY / UBER  (19,49%);</t>
        </is>
      </c>
      <c r="C4622" s="8" t="n"/>
      <c r="D4622" s="8" t="n">
        <v>180.01</v>
      </c>
      <c r="E4622" s="8" t="n">
        <v>-35725.54000000005</v>
      </c>
      <c r="F4622" s="213" t="inlineStr">
        <is>
          <t xml:space="preserve">SERVIÇO MOTOBOY / UBER </t>
        </is>
      </c>
      <c r="G4622" s="172">
        <f>YEAR(A4622)</f>
        <v/>
      </c>
      <c r="H4622" s="214">
        <f>MONTH(A4622)</f>
        <v/>
      </c>
      <c r="I4622" s="179">
        <f>INDEX(mês[],Consolidado!H4622,2)</f>
        <v/>
      </c>
      <c r="J4622" s="179" t="inlineStr">
        <is>
          <t>ITAU</t>
        </is>
      </c>
      <c r="K4622" s="179" t="inlineStr">
        <is>
          <t>A IDEAL</t>
        </is>
      </c>
    </row>
    <row r="4623" hidden="1" s="180">
      <c r="A4623" s="17" t="n">
        <v>45824</v>
      </c>
      <c r="B4623" s="179" t="inlineStr">
        <is>
          <t>IPVA I/FORD RANGER XLTCD4A32C - PLACA RBN3G39 6º PARCELA   -IPVA (100,00%);</t>
        </is>
      </c>
      <c r="C4623" s="8" t="n"/>
      <c r="D4623" s="8" t="n">
        <v>621.51</v>
      </c>
      <c r="E4623" s="8" t="n">
        <v>-36347.05000000005</v>
      </c>
      <c r="F4623" s="213" t="inlineStr">
        <is>
          <t>IPVA</t>
        </is>
      </c>
      <c r="G4623" s="172">
        <f>YEAR(A4623)</f>
        <v/>
      </c>
      <c r="H4623" s="214">
        <f>MONTH(A4623)</f>
        <v/>
      </c>
      <c r="I4623" s="179">
        <f>INDEX(mês[],Consolidado!H4623,2)</f>
        <v/>
      </c>
      <c r="J4623" s="179" t="inlineStr">
        <is>
          <t>ITAU</t>
        </is>
      </c>
      <c r="K4623" s="179" t="inlineStr">
        <is>
          <t>A IDEAL</t>
        </is>
      </c>
    </row>
    <row r="4624" hidden="1" s="180">
      <c r="A4624" s="17" t="n">
        <v>45824</v>
      </c>
      <c r="B4624" s="179" t="inlineStr">
        <is>
          <t>HONORÁRIO ADVOCATÍCIO - STELLA   -HONORARIOS ADVOCATICIOS  (100,00%);</t>
        </is>
      </c>
      <c r="C4624" s="8" t="n"/>
      <c r="D4624" s="8" t="n">
        <v>150</v>
      </c>
      <c r="E4624" s="8" t="n">
        <v>-36497.05000000005</v>
      </c>
      <c r="F4624" s="213" t="inlineStr">
        <is>
          <t>HONORÁRIOS ADVOCATÍCIOS</t>
        </is>
      </c>
      <c r="G4624" s="172">
        <f>YEAR(A4624)</f>
        <v/>
      </c>
      <c r="H4624" s="214">
        <f>MONTH(A4624)</f>
        <v/>
      </c>
      <c r="I4624" s="179">
        <f>INDEX(mês[],Consolidado!H4624,2)</f>
        <v/>
      </c>
      <c r="J4624" s="179" t="inlineStr">
        <is>
          <t>ITAU</t>
        </is>
      </c>
      <c r="K4624" s="179" t="inlineStr">
        <is>
          <t>A IDEAL</t>
        </is>
      </c>
    </row>
    <row r="4625" hidden="1" s="180">
      <c r="A4625" s="17" t="n">
        <v>45824</v>
      </c>
      <c r="B4625" s="179" t="inlineStr">
        <is>
          <t>R. FRANCISCA NOG. COSTA Nº 564  15.06 A 15.07   -ALUGUEL ALOJAMENTO  (100,00%);</t>
        </is>
      </c>
      <c r="C4625" s="8" t="n"/>
      <c r="D4625" s="8" t="n">
        <v>1500</v>
      </c>
      <c r="E4625" s="8" t="n">
        <v>-37997.05000000005</v>
      </c>
      <c r="F4625" s="213" t="inlineStr">
        <is>
          <t xml:space="preserve">ALUGUEL ALOJAMENTO </t>
        </is>
      </c>
      <c r="G4625" s="172">
        <f>YEAR(A4625)</f>
        <v/>
      </c>
      <c r="H4625" s="214">
        <f>MONTH(A4625)</f>
        <v/>
      </c>
      <c r="I4625" s="179">
        <f>INDEX(mês[],Consolidado!H4625,2)</f>
        <v/>
      </c>
      <c r="J4625" s="179" t="inlineStr">
        <is>
          <t>ITAU</t>
        </is>
      </c>
      <c r="K4625" s="179" t="inlineStr">
        <is>
          <t>A IDEAL</t>
        </is>
      </c>
    </row>
    <row r="4626" hidden="1" s="180">
      <c r="A4626" s="17" t="n">
        <v>45824</v>
      </c>
      <c r="B4626" s="179" t="inlineStr">
        <is>
          <t>RUA AV. BEATRIZ BRAGA CASA 03 REF. 15-06 A 15-07-25   -ALUGUEL ALOJAMENTO  (100,00%);</t>
        </is>
      </c>
      <c r="C4626" s="8" t="n"/>
      <c r="D4626" s="8" t="n">
        <v>800</v>
      </c>
      <c r="E4626" s="8" t="n">
        <v>-38797.05000000005</v>
      </c>
      <c r="F4626" s="213" t="inlineStr">
        <is>
          <t xml:space="preserve">ALUGUEL ALOJAMENTO </t>
        </is>
      </c>
      <c r="G4626" s="172">
        <f>YEAR(A4626)</f>
        <v/>
      </c>
      <c r="H4626" s="214">
        <f>MONTH(A4626)</f>
        <v/>
      </c>
      <c r="I4626" s="179">
        <f>INDEX(mês[],Consolidado!H4626,2)</f>
        <v/>
      </c>
      <c r="J4626" s="179" t="inlineStr">
        <is>
          <t>ITAU</t>
        </is>
      </c>
      <c r="K4626" s="179" t="inlineStr">
        <is>
          <t>A IDEAL</t>
        </is>
      </c>
    </row>
    <row r="4627" hidden="1" s="180">
      <c r="A4627" s="17" t="n">
        <v>45824</v>
      </c>
      <c r="B4627" s="179" t="inlineStr">
        <is>
          <t>IPVA RENAULT/OROCH EXP 16 SCE - PLACA RTP7H45 6º PARCELA   -IPVA (100,00%);</t>
        </is>
      </c>
      <c r="C4627" s="8" t="n"/>
      <c r="D4627" s="8" t="n">
        <v>283.44</v>
      </c>
      <c r="E4627" s="8" t="n">
        <v>-39080.49000000005</v>
      </c>
      <c r="F4627" s="213" t="inlineStr">
        <is>
          <t>IPVA</t>
        </is>
      </c>
      <c r="G4627" s="172">
        <f>YEAR(A4627)</f>
        <v/>
      </c>
      <c r="H4627" s="214">
        <f>MONTH(A4627)</f>
        <v/>
      </c>
      <c r="I4627" s="179">
        <f>INDEX(mês[],Consolidado!H4627,2)</f>
        <v/>
      </c>
      <c r="J4627" s="179" t="inlineStr">
        <is>
          <t>ITAU</t>
        </is>
      </c>
      <c r="K4627" s="179" t="inlineStr">
        <is>
          <t>A IDEAL</t>
        </is>
      </c>
    </row>
    <row r="4628" hidden="1" s="180">
      <c r="A4628" s="17" t="n">
        <v>45824</v>
      </c>
      <c r="B4628" s="179" t="inlineStr">
        <is>
          <t>IPVA EFFA/V21 - PLACA SDJ9E34 6º PARCELA   -IPVA (100,00%);</t>
        </is>
      </c>
      <c r="C4628" s="8" t="n"/>
      <c r="D4628" s="8" t="n">
        <v>323.81</v>
      </c>
      <c r="E4628" s="8" t="n">
        <v>-39404.30000000005</v>
      </c>
      <c r="F4628" s="213" t="inlineStr">
        <is>
          <t>IPVA</t>
        </is>
      </c>
      <c r="G4628" s="172">
        <f>YEAR(A4628)</f>
        <v/>
      </c>
      <c r="H4628" s="214">
        <f>MONTH(A4628)</f>
        <v/>
      </c>
      <c r="I4628" s="179">
        <f>INDEX(mês[],Consolidado!H4628,2)</f>
        <v/>
      </c>
      <c r="J4628" s="179" t="inlineStr">
        <is>
          <t>ITAU</t>
        </is>
      </c>
      <c r="K4628" s="179" t="inlineStr">
        <is>
          <t>A IDEAL</t>
        </is>
      </c>
    </row>
    <row r="4629" hidden="1" s="180">
      <c r="A4629" s="17" t="n">
        <v>45824</v>
      </c>
      <c r="B4629" s="179" t="inlineStr">
        <is>
          <t>IPVA I/FORD RANGER XLTCD4A32C - PLACA PRW6F12 6º PARCELA   -IPVA (100,00%);</t>
        </is>
      </c>
      <c r="C4629" s="8" t="n"/>
      <c r="D4629" s="8" t="n">
        <v>562.98</v>
      </c>
      <c r="E4629" s="8" t="n">
        <v>-39967.28000000005</v>
      </c>
      <c r="F4629" s="213" t="inlineStr">
        <is>
          <t>IPVA</t>
        </is>
      </c>
      <c r="G4629" s="172">
        <f>YEAR(A4629)</f>
        <v/>
      </c>
      <c r="H4629" s="214">
        <f>MONTH(A4629)</f>
        <v/>
      </c>
      <c r="I4629" s="179">
        <f>INDEX(mês[],Consolidado!H4629,2)</f>
        <v/>
      </c>
      <c r="J4629" s="179" t="inlineStr">
        <is>
          <t>ITAU</t>
        </is>
      </c>
      <c r="K4629" s="179" t="inlineStr">
        <is>
          <t>A IDEAL</t>
        </is>
      </c>
    </row>
    <row r="4630" hidden="1" s="180">
      <c r="A4630" s="17" t="n">
        <v>45824</v>
      </c>
      <c r="B4630" s="179" t="inlineStr">
        <is>
          <t>IPVA I/FORD RANGER XLTCD4A32C - PLACA RCF2A85 6º PARCELA   -IPVA (100,00%);</t>
        </is>
      </c>
      <c r="C4630" s="8" t="n"/>
      <c r="D4630" s="8" t="n">
        <v>621.51</v>
      </c>
      <c r="E4630" s="8" t="n">
        <v>-40588.79000000005</v>
      </c>
      <c r="F4630" s="213" t="inlineStr">
        <is>
          <t>IPVA</t>
        </is>
      </c>
      <c r="G4630" s="172">
        <f>YEAR(A4630)</f>
        <v/>
      </c>
      <c r="H4630" s="214">
        <f>MONTH(A4630)</f>
        <v/>
      </c>
      <c r="I4630" s="179">
        <f>INDEX(mês[],Consolidado!H4630,2)</f>
        <v/>
      </c>
      <c r="J4630" s="179" t="inlineStr">
        <is>
          <t>ITAU</t>
        </is>
      </c>
      <c r="K4630" s="179" t="inlineStr">
        <is>
          <t>A IDEAL</t>
        </is>
      </c>
    </row>
    <row r="4631" hidden="1" s="180">
      <c r="A4631" s="17" t="n">
        <v>45824</v>
      </c>
      <c r="B4631" s="179" t="inlineStr">
        <is>
          <t>IPVA I/FORD RANGER XLTCD3D4A - PLACA SDN9A29 6º PARCELA   -IPVA (100,00%);</t>
        </is>
      </c>
      <c r="C4631" s="8" t="n"/>
      <c r="D4631" s="8" t="n">
        <v>980.62</v>
      </c>
      <c r="E4631" s="8" t="n">
        <v>-41569.41000000005</v>
      </c>
      <c r="F4631" s="213" t="inlineStr">
        <is>
          <t>IPVA</t>
        </is>
      </c>
      <c r="G4631" s="172">
        <f>YEAR(A4631)</f>
        <v/>
      </c>
      <c r="H4631" s="214">
        <f>MONTH(A4631)</f>
        <v/>
      </c>
      <c r="I4631" s="179">
        <f>INDEX(mês[],Consolidado!H4631,2)</f>
        <v/>
      </c>
      <c r="J4631" s="179" t="inlineStr">
        <is>
          <t>ITAU</t>
        </is>
      </c>
      <c r="K4631" s="179" t="inlineStr">
        <is>
          <t>A IDEAL</t>
        </is>
      </c>
    </row>
    <row r="4632" hidden="1" s="180">
      <c r="A4632" s="17" t="n">
        <v>45824</v>
      </c>
      <c r="B4632" s="179" t="inlineStr">
        <is>
          <t>IPVA FIAT/ARGO DRIVE 1.0 - PLACA PBE2E75 6º PARCELA   -IPVA (100,00%);</t>
        </is>
      </c>
      <c r="C4632" s="8" t="n"/>
      <c r="D4632" s="8" t="n">
        <v>129.22</v>
      </c>
      <c r="E4632" s="8" t="n">
        <v>-41698.63000000006</v>
      </c>
      <c r="F4632" s="213" t="inlineStr">
        <is>
          <t>IPVA</t>
        </is>
      </c>
      <c r="G4632" s="172">
        <f>YEAR(A4632)</f>
        <v/>
      </c>
      <c r="H4632" s="214">
        <f>MONTH(A4632)</f>
        <v/>
      </c>
      <c r="I4632" s="179">
        <f>INDEX(mês[],Consolidado!H4632,2)</f>
        <v/>
      </c>
      <c r="J4632" s="179" t="inlineStr">
        <is>
          <t>ITAU</t>
        </is>
      </c>
      <c r="K4632" s="179" t="inlineStr">
        <is>
          <t>A IDEAL</t>
        </is>
      </c>
    </row>
    <row r="4633" hidden="1" s="180">
      <c r="A4633" s="17" t="n">
        <v>45824</v>
      </c>
      <c r="B4633" s="179" t="inlineStr">
        <is>
          <t>IPVA HYUNDAI/HB20S 1.6A PREM - PLACA QTS7F16 6º PARCELA   -IPVA (100,00%);</t>
        </is>
      </c>
      <c r="C4633" s="8" t="n"/>
      <c r="D4633" s="8" t="n">
        <v>253.11</v>
      </c>
      <c r="E4633" s="8" t="n">
        <v>-41951.74000000006</v>
      </c>
      <c r="F4633" s="213" t="inlineStr">
        <is>
          <t>IPVA</t>
        </is>
      </c>
      <c r="G4633" s="172">
        <f>YEAR(A4633)</f>
        <v/>
      </c>
      <c r="H4633" s="214">
        <f>MONTH(A4633)</f>
        <v/>
      </c>
      <c r="I4633" s="179">
        <f>INDEX(mês[],Consolidado!H4633,2)</f>
        <v/>
      </c>
      <c r="J4633" s="179" t="inlineStr">
        <is>
          <t>ITAU</t>
        </is>
      </c>
      <c r="K4633" s="179" t="inlineStr">
        <is>
          <t>A IDEAL</t>
        </is>
      </c>
    </row>
    <row r="4634" hidden="1" s="180">
      <c r="A4634" s="17" t="n">
        <v>45824</v>
      </c>
      <c r="B4634" s="179" t="inlineStr">
        <is>
          <t>IPVA IVECO/CITYCLASS 70C17 - PLACA ONB7A66 6º PARCELA   -IPVA (100,00%);</t>
        </is>
      </c>
      <c r="C4634" s="8" t="n"/>
      <c r="D4634" s="8" t="n">
        <v>117.39</v>
      </c>
      <c r="E4634" s="8" t="n">
        <v>-42069.13000000006</v>
      </c>
      <c r="F4634" s="213" t="inlineStr">
        <is>
          <t>IPVA</t>
        </is>
      </c>
      <c r="G4634" s="172">
        <f>YEAR(A4634)</f>
        <v/>
      </c>
      <c r="H4634" s="214">
        <f>MONTH(A4634)</f>
        <v/>
      </c>
      <c r="I4634" s="179">
        <f>INDEX(mês[],Consolidado!H4634,2)</f>
        <v/>
      </c>
      <c r="J4634" s="179" t="inlineStr">
        <is>
          <t>ITAU</t>
        </is>
      </c>
      <c r="K4634" s="179" t="inlineStr">
        <is>
          <t>A IDEAL</t>
        </is>
      </c>
    </row>
    <row r="4635" hidden="1" s="180">
      <c r="A4635" s="17" t="n">
        <v>45824</v>
      </c>
      <c r="B4635" s="179" t="inlineStr">
        <is>
          <t>IPVA RENAULT/OROCH PRO 16 - PLACA SDK1B29 6º PARCELA   -IPVA (100,00%);</t>
        </is>
      </c>
      <c r="C4635" s="8" t="n"/>
      <c r="D4635" s="8" t="n">
        <v>353.48</v>
      </c>
      <c r="E4635" s="8" t="n">
        <v>-42422.61000000006</v>
      </c>
      <c r="F4635" s="213" t="inlineStr">
        <is>
          <t>IPVA</t>
        </is>
      </c>
      <c r="G4635" s="172">
        <f>YEAR(A4635)</f>
        <v/>
      </c>
      <c r="H4635" s="214">
        <f>MONTH(A4635)</f>
        <v/>
      </c>
      <c r="I4635" s="179">
        <f>INDEX(mês[],Consolidado!H4635,2)</f>
        <v/>
      </c>
      <c r="J4635" s="179" t="inlineStr">
        <is>
          <t>ITAU</t>
        </is>
      </c>
      <c r="K4635" s="179" t="inlineStr">
        <is>
          <t>A IDEAL</t>
        </is>
      </c>
    </row>
    <row r="4636" hidden="1" s="180">
      <c r="A4636" s="17" t="n">
        <v>45824</v>
      </c>
      <c r="B4636" s="179" t="inlineStr">
        <is>
          <t>IPVA CHEVROLET/S10 LT DD4 - PLACA OBA1J57 6º PARCELA   -IPVA (100,00%);</t>
        </is>
      </c>
      <c r="C4636" s="8" t="n"/>
      <c r="D4636" s="8" t="n">
        <v>354.6</v>
      </c>
      <c r="E4636" s="8" t="n">
        <v>-42777.21000000006</v>
      </c>
      <c r="F4636" s="213" t="inlineStr">
        <is>
          <t>IPVA</t>
        </is>
      </c>
      <c r="G4636" s="172">
        <f>YEAR(A4636)</f>
        <v/>
      </c>
      <c r="H4636" s="214">
        <f>MONTH(A4636)</f>
        <v/>
      </c>
      <c r="I4636" s="179">
        <f>INDEX(mês[],Consolidado!H4636,2)</f>
        <v/>
      </c>
      <c r="J4636" s="179" t="inlineStr">
        <is>
          <t>ITAU</t>
        </is>
      </c>
      <c r="K4636" s="179" t="inlineStr">
        <is>
          <t>A IDEAL</t>
        </is>
      </c>
    </row>
    <row r="4637" hidden="1" s="180">
      <c r="A4637" s="17" t="n">
        <v>45824</v>
      </c>
      <c r="B4637" s="179" t="inlineStr">
        <is>
          <t>IPVA FIAT/TORO FREEDOM AT9 D - PLACA PLQ2I02 6º PARCELA   -IPVA (100,00%);</t>
        </is>
      </c>
      <c r="C4637" s="8" t="n"/>
      <c r="D4637" s="8" t="n">
        <v>440.35</v>
      </c>
      <c r="E4637" s="8" t="n">
        <v>-43217.56000000006</v>
      </c>
      <c r="F4637" s="213" t="inlineStr">
        <is>
          <t>IPVA</t>
        </is>
      </c>
      <c r="G4637" s="172">
        <f>YEAR(A4637)</f>
        <v/>
      </c>
      <c r="H4637" s="214">
        <f>MONTH(A4637)</f>
        <v/>
      </c>
      <c r="I4637" s="179">
        <f>INDEX(mês[],Consolidado!H4637,2)</f>
        <v/>
      </c>
      <c r="J4637" s="179" t="inlineStr">
        <is>
          <t>ITAU</t>
        </is>
      </c>
      <c r="K4637" s="179" t="inlineStr">
        <is>
          <t>A IDEAL</t>
        </is>
      </c>
    </row>
    <row r="4638" hidden="1" s="180">
      <c r="A4638" s="17" t="n">
        <v>45824</v>
      </c>
      <c r="B4638" s="179" t="inlineStr">
        <is>
          <t>IPVA SAVEIRO RB MBVS - PLACA QTN3I85 6º PARCELA   -IPVA (100,00%);</t>
        </is>
      </c>
      <c r="C4638" s="8" t="n"/>
      <c r="D4638" s="8" t="n">
        <v>198.65</v>
      </c>
      <c r="E4638" s="8" t="n">
        <v>-43416.21000000006</v>
      </c>
      <c r="F4638" s="213" t="inlineStr">
        <is>
          <t>IPVA</t>
        </is>
      </c>
      <c r="G4638" s="172">
        <f>YEAR(A4638)</f>
        <v/>
      </c>
      <c r="H4638" s="214">
        <f>MONTH(A4638)</f>
        <v/>
      </c>
      <c r="I4638" s="179">
        <f>INDEX(mês[],Consolidado!H4638,2)</f>
        <v/>
      </c>
      <c r="J4638" s="179" t="inlineStr">
        <is>
          <t>ITAU</t>
        </is>
      </c>
      <c r="K4638" s="179" t="inlineStr">
        <is>
          <t>A IDEAL</t>
        </is>
      </c>
    </row>
    <row r="4639" hidden="1" s="180">
      <c r="A4639" s="17" t="n">
        <v>45824</v>
      </c>
      <c r="B4639" s="179" t="inlineStr">
        <is>
          <t>INTERNET AABA   -INTERNET OBRAS  (100,00%);</t>
        </is>
      </c>
      <c r="C4639" s="8" t="n"/>
      <c r="D4639" s="8" t="n">
        <v>70</v>
      </c>
      <c r="E4639" s="8" t="n">
        <v>-43486.21000000006</v>
      </c>
      <c r="F4639" s="213" t="inlineStr">
        <is>
          <t xml:space="preserve">INTERNET OBRAS </t>
        </is>
      </c>
      <c r="G4639" s="172">
        <f>YEAR(A4639)</f>
        <v/>
      </c>
      <c r="H4639" s="214">
        <f>MONTH(A4639)</f>
        <v/>
      </c>
      <c r="I4639" s="179">
        <f>INDEX(mês[],Consolidado!H4639,2)</f>
        <v/>
      </c>
      <c r="J4639" s="179" t="inlineStr">
        <is>
          <t>ITAU</t>
        </is>
      </c>
      <c r="K4639" s="179" t="inlineStr">
        <is>
          <t>A IDEAL</t>
        </is>
      </c>
    </row>
    <row r="4640" hidden="1" s="180">
      <c r="A4640" s="17" t="n">
        <v>45824</v>
      </c>
      <c r="B4640" s="179" t="inlineStr">
        <is>
          <t>NIOBIO   -Recebimento de Clientes (100,00%);</t>
        </is>
      </c>
      <c r="C4640" s="8" t="n">
        <v>35708.29</v>
      </c>
      <c r="E4640" s="8" t="n">
        <v>-7777.920000000056</v>
      </c>
      <c r="F4640" s="213" t="inlineStr">
        <is>
          <t>Recebimento de Clientes</t>
        </is>
      </c>
      <c r="G4640" s="172">
        <f>YEAR(A4640)</f>
        <v/>
      </c>
      <c r="H4640" s="214">
        <f>MONTH(A4640)</f>
        <v/>
      </c>
      <c r="I4640" s="179">
        <f>INDEX(mês[],Consolidado!H4640,2)</f>
        <v/>
      </c>
      <c r="J4640" s="179" t="inlineStr">
        <is>
          <t>ITAU</t>
        </is>
      </c>
      <c r="K4640" s="179" t="inlineStr">
        <is>
          <t>A IDEAL</t>
        </is>
      </c>
    </row>
    <row r="4641" hidden="1" s="180">
      <c r="A4641" s="17" t="n">
        <v>45824</v>
      </c>
      <c r="B4641" s="179" t="inlineStr">
        <is>
          <t>FOSFATO   -Recebimento de Clientes (100,00%);</t>
        </is>
      </c>
      <c r="C4641" s="8" t="n">
        <v>18294.91</v>
      </c>
      <c r="E4641" s="8" t="n">
        <v>10516.98999999994</v>
      </c>
      <c r="F4641" s="213" t="inlineStr">
        <is>
          <t>Recebimento de Clientes</t>
        </is>
      </c>
      <c r="G4641" s="172">
        <f>YEAR(A4641)</f>
        <v/>
      </c>
      <c r="H4641" s="214">
        <f>MONTH(A4641)</f>
        <v/>
      </c>
      <c r="I4641" s="179">
        <f>INDEX(mês[],Consolidado!H4641,2)</f>
        <v/>
      </c>
      <c r="J4641" s="179" t="inlineStr">
        <is>
          <t>ITAU</t>
        </is>
      </c>
      <c r="K4641" s="179" t="inlineStr">
        <is>
          <t>A IDEAL</t>
        </is>
      </c>
    </row>
    <row r="4642" hidden="1" s="180">
      <c r="A4642" s="17" t="n">
        <v>45825</v>
      </c>
      <c r="B4642" s="179" t="inlineStr">
        <is>
          <t>DESPESA VIAGEM REF. SEMANA 16/06 A 20/06   -REFEIÇÕES FUNCIONARIOS  (22,91%);
PASSAGENS FUNCIONARIOS (77,09%);</t>
        </is>
      </c>
      <c r="C4642" s="8" t="n"/>
      <c r="D4642" s="8" t="n">
        <v>959.92</v>
      </c>
      <c r="E4642" s="8" t="n">
        <v>9557.069999999943</v>
      </c>
      <c r="F4642" s="213" t="inlineStr">
        <is>
          <t>REFEIÇÕES COLABORADORES</t>
        </is>
      </c>
      <c r="G4642" s="172">
        <f>YEAR(A4642)</f>
        <v/>
      </c>
      <c r="H4642" s="214">
        <f>MONTH(A4642)</f>
        <v/>
      </c>
      <c r="I4642" s="179">
        <f>INDEX(mês[],Consolidado!H4642,2)</f>
        <v/>
      </c>
      <c r="J4642" s="179" t="inlineStr">
        <is>
          <t>ITAU</t>
        </is>
      </c>
      <c r="K4642" s="179" t="inlineStr">
        <is>
          <t>A IDEAL</t>
        </is>
      </c>
    </row>
    <row r="4643" hidden="1" s="180">
      <c r="A4643" s="17" t="n">
        <v>45825</v>
      </c>
      <c r="B4643" s="179" t="inlineStr">
        <is>
          <t>DESPESA VIAGEM REF. SEMANA 16/06 A 20/06   -REFEIÇÕES FUNCIONARIOS  (22,91%);
PASSAGENS FUNCIONARIOS (77,09%);</t>
        </is>
      </c>
      <c r="C4643" s="8" t="n"/>
      <c r="D4643" s="8" t="n">
        <v>3230.08</v>
      </c>
      <c r="E4643" s="8" t="n">
        <v>6326.989999999943</v>
      </c>
      <c r="F4643" s="213" t="inlineStr">
        <is>
          <t>PASSAGENS COLABORADORES</t>
        </is>
      </c>
      <c r="G4643" s="172">
        <f>YEAR(A4643)</f>
        <v/>
      </c>
      <c r="H4643" s="214">
        <f>MONTH(A4643)</f>
        <v/>
      </c>
      <c r="I4643" s="179">
        <f>INDEX(mês[],Consolidado!H4643,2)</f>
        <v/>
      </c>
      <c r="J4643" s="179" t="inlineStr">
        <is>
          <t>ITAU</t>
        </is>
      </c>
      <c r="K4643" s="179" t="inlineStr">
        <is>
          <t>A IDEAL</t>
        </is>
      </c>
    </row>
    <row r="4644" hidden="1" s="180">
      <c r="A4644" s="17" t="n">
        <v>45825</v>
      </c>
      <c r="B4644" s="179" t="inlineStr">
        <is>
          <t>PASSAGENS FUNCIONÁRIOS REF. 09/06 A 13/06   -PASSAGENS FUNCIONARIOS (100,00%);</t>
        </is>
      </c>
      <c r="C4644" s="8" t="n"/>
      <c r="D4644" s="8" t="n">
        <v>2031.85</v>
      </c>
      <c r="E4644" s="8" t="n">
        <v>4295.139999999943</v>
      </c>
      <c r="F4644" s="213" t="inlineStr">
        <is>
          <t>PASSAGENS COLABORADORES</t>
        </is>
      </c>
      <c r="G4644" s="172">
        <f>YEAR(A4644)</f>
        <v/>
      </c>
      <c r="H4644" s="214">
        <f>MONTH(A4644)</f>
        <v/>
      </c>
      <c r="I4644" s="179">
        <f>INDEX(mês[],Consolidado!H4644,2)</f>
        <v/>
      </c>
      <c r="J4644" s="179" t="inlineStr">
        <is>
          <t>ITAU</t>
        </is>
      </c>
      <c r="K4644" s="179" t="inlineStr">
        <is>
          <t>A IDEAL</t>
        </is>
      </c>
    </row>
    <row r="4645" hidden="1" s="180">
      <c r="A4645" s="17" t="n">
        <v>45825</v>
      </c>
      <c r="B4645" s="179" t="inlineStr">
        <is>
          <t>REFEIÇÃO 2º QUINZENA FUNCIONARIO JOSIEL   -REFEIÇÕES FUNCIONARIOS  (100,00%);</t>
        </is>
      </c>
      <c r="C4645" s="8" t="n"/>
      <c r="D4645" s="8" t="n">
        <v>456</v>
      </c>
      <c r="E4645" s="8" t="n">
        <v>3839.139999999943</v>
      </c>
      <c r="F4645" s="213" t="inlineStr">
        <is>
          <t>REFEIÇÕES COLABORADORES</t>
        </is>
      </c>
      <c r="G4645" s="172">
        <f>YEAR(A4645)</f>
        <v/>
      </c>
      <c r="H4645" s="214">
        <f>MONTH(A4645)</f>
        <v/>
      </c>
      <c r="I4645" s="179">
        <f>INDEX(mês[],Consolidado!H4645,2)</f>
        <v/>
      </c>
      <c r="J4645" s="179" t="inlineStr">
        <is>
          <t>ITAU</t>
        </is>
      </c>
      <c r="K4645" s="179" t="inlineStr">
        <is>
          <t>A IDEAL</t>
        </is>
      </c>
    </row>
    <row r="4646" hidden="1" s="180">
      <c r="A4646" s="17" t="n">
        <v>45825</v>
      </c>
      <c r="B4646" s="179" t="inlineStr">
        <is>
          <t>TRANSPORTE COLABORADORES   -TRANSPORTE FUNCIONARIOS  (100,00%);</t>
        </is>
      </c>
      <c r="C4646" s="8" t="n"/>
      <c r="D4646" s="8" t="n">
        <v>10000</v>
      </c>
      <c r="E4646" s="8" t="n">
        <v>-6160.860000000057</v>
      </c>
      <c r="F4646" s="213" t="inlineStr">
        <is>
          <t xml:space="preserve">TRANSPORTE DE COLABORADORES </t>
        </is>
      </c>
      <c r="G4646" s="172">
        <f>YEAR(A4646)</f>
        <v/>
      </c>
      <c r="H4646" s="214">
        <f>MONTH(A4646)</f>
        <v/>
      </c>
      <c r="I4646" s="179">
        <f>INDEX(mês[],Consolidado!H4646,2)</f>
        <v/>
      </c>
      <c r="J4646" s="179" t="inlineStr">
        <is>
          <t>ITAU</t>
        </is>
      </c>
      <c r="K4646" s="179" t="inlineStr">
        <is>
          <t>A IDEAL</t>
        </is>
      </c>
    </row>
    <row r="4647" hidden="1" s="180">
      <c r="A4647" s="17" t="n">
        <v>45825</v>
      </c>
      <c r="B4647" s="179" t="inlineStr">
        <is>
          <t>MANUTENÇÃO PNEU FIAT ARGO   -MANUTENÇÃO/PEÇAS  VEICULOS (100,00%);</t>
        </is>
      </c>
      <c r="C4647" s="8" t="n"/>
      <c r="D4647" s="8" t="n">
        <v>60</v>
      </c>
      <c r="E4647" s="8" t="n">
        <v>-6220.860000000057</v>
      </c>
      <c r="F4647" s="213" t="inlineStr">
        <is>
          <t>MANUTENÇÃO/PEÇAS  VEICULOS</t>
        </is>
      </c>
      <c r="G4647" s="172">
        <f>YEAR(A4647)</f>
        <v/>
      </c>
      <c r="H4647" s="214">
        <f>MONTH(A4647)</f>
        <v/>
      </c>
      <c r="I4647" s="179">
        <f>INDEX(mês[],Consolidado!H4647,2)</f>
        <v/>
      </c>
      <c r="J4647" s="179" t="inlineStr">
        <is>
          <t>ITAU</t>
        </is>
      </c>
      <c r="K4647" s="179" t="inlineStr">
        <is>
          <t>A IDEAL</t>
        </is>
      </c>
    </row>
    <row r="4648" hidden="1" s="180">
      <c r="A4648" s="17" t="n">
        <v>45825</v>
      </c>
      <c r="B4648" s="179" t="inlineStr">
        <is>
          <t>FRETE TRANSPORTADORA - CARTÕES ALIMENTAÇÃO ALOJAMENTO   -FRETE TRANSPORTADORA (100,00%);</t>
        </is>
      </c>
      <c r="C4648" s="8" t="n"/>
      <c r="D4648" s="8" t="n">
        <v>140.7</v>
      </c>
      <c r="E4648" s="8" t="n">
        <v>-6361.560000000057</v>
      </c>
      <c r="F4648" s="213" t="inlineStr">
        <is>
          <t>FRETE TRANSPORTADORA</t>
        </is>
      </c>
      <c r="G4648" s="172">
        <f>YEAR(A4648)</f>
        <v/>
      </c>
      <c r="H4648" s="214">
        <f>MONTH(A4648)</f>
        <v/>
      </c>
      <c r="I4648" s="179">
        <f>INDEX(mês[],Consolidado!H4648,2)</f>
        <v/>
      </c>
      <c r="J4648" s="179" t="inlineStr">
        <is>
          <t>ITAU</t>
        </is>
      </c>
      <c r="K4648" s="179" t="inlineStr">
        <is>
          <t>A IDEAL</t>
        </is>
      </c>
    </row>
    <row r="4649" hidden="1" s="180">
      <c r="A4649" s="17" t="n">
        <v>45825</v>
      </c>
      <c r="B4649" s="179" t="inlineStr">
        <is>
          <t>CREA   -SERVIÇO CREA ANUIDADE (100,00%);</t>
        </is>
      </c>
      <c r="C4649" s="8" t="n"/>
      <c r="D4649" s="8" t="n">
        <v>271.47</v>
      </c>
      <c r="E4649" s="8" t="n">
        <v>-6633.030000000057</v>
      </c>
      <c r="F4649" s="213" t="inlineStr">
        <is>
          <t>SERVIÇO CREA ANUIDADE</t>
        </is>
      </c>
      <c r="G4649" s="172">
        <f>YEAR(A4649)</f>
        <v/>
      </c>
      <c r="H4649" s="214">
        <f>MONTH(A4649)</f>
        <v/>
      </c>
      <c r="I4649" s="179">
        <f>INDEX(mês[],Consolidado!H4649,2)</f>
        <v/>
      </c>
      <c r="J4649" s="179" t="inlineStr">
        <is>
          <t>ITAU</t>
        </is>
      </c>
      <c r="K4649" s="179" t="inlineStr">
        <is>
          <t>A IDEAL</t>
        </is>
      </c>
    </row>
    <row r="4650" hidden="1" s="180">
      <c r="A4650" s="17" t="n">
        <v>45825</v>
      </c>
      <c r="B4650" s="179" t="inlineStr">
        <is>
          <t>OPÇÃO UNIFORMES - PIX 01.388.774/0001-02   -UNIFORMES (100,00%);</t>
        </is>
      </c>
      <c r="C4650" s="8" t="n"/>
      <c r="D4650" s="8" t="n">
        <v>420</v>
      </c>
      <c r="E4650" s="8" t="n">
        <v>-7053.030000000057</v>
      </c>
      <c r="F4650" s="213" t="inlineStr">
        <is>
          <t>UNIFORMES</t>
        </is>
      </c>
      <c r="G4650" s="172">
        <f>YEAR(A4650)</f>
        <v/>
      </c>
      <c r="H4650" s="214">
        <f>MONTH(A4650)</f>
        <v/>
      </c>
      <c r="I4650" s="179">
        <f>INDEX(mês[],Consolidado!H4650,2)</f>
        <v/>
      </c>
      <c r="J4650" s="179" t="inlineStr">
        <is>
          <t>ITAU</t>
        </is>
      </c>
      <c r="K4650" s="179" t="inlineStr">
        <is>
          <t>A IDEAL</t>
        </is>
      </c>
    </row>
    <row r="4651" hidden="1" s="180">
      <c r="A4651" s="17" t="n">
        <v>45825</v>
      </c>
      <c r="B4651" s="179" t="inlineStr">
        <is>
          <t>R. SANTO ANTONIO QD 04 LT 07 REF. 05/2025   -ENERGIA ALOJAMENTO (100,00%);</t>
        </is>
      </c>
      <c r="C4651" s="8" t="n"/>
      <c r="D4651" s="8" t="n">
        <v>440.21</v>
      </c>
      <c r="E4651" s="8" t="n">
        <v>-7493.240000000057</v>
      </c>
      <c r="F4651" s="213" t="inlineStr">
        <is>
          <t>ENERGIA ALOJAMENTO</t>
        </is>
      </c>
      <c r="G4651" s="172">
        <f>YEAR(A4651)</f>
        <v/>
      </c>
      <c r="H4651" s="214">
        <f>MONTH(A4651)</f>
        <v/>
      </c>
      <c r="I4651" s="179">
        <f>INDEX(mês[],Consolidado!H4651,2)</f>
        <v/>
      </c>
      <c r="J4651" s="179" t="inlineStr">
        <is>
          <t>ITAU</t>
        </is>
      </c>
      <c r="K4651" s="179" t="inlineStr">
        <is>
          <t>A IDEAL</t>
        </is>
      </c>
    </row>
    <row r="4652" hidden="1" s="180">
      <c r="A4652" s="17" t="n">
        <v>45825</v>
      </c>
      <c r="B4652" s="179" t="inlineStr">
        <is>
          <t>R. ALFEU MARRA Nº 65 CASA 02 REF. 05/2025   -ENERGIA ALOJAMENTO (100,00%);</t>
        </is>
      </c>
      <c r="C4652" s="8" t="n"/>
      <c r="D4652" s="8" t="n">
        <v>270.4</v>
      </c>
      <c r="E4652" s="8" t="n">
        <v>-7763.640000000057</v>
      </c>
      <c r="F4652" s="213" t="inlineStr">
        <is>
          <t>ENERGIA ALOJAMENTO</t>
        </is>
      </c>
      <c r="G4652" s="172">
        <f>YEAR(A4652)</f>
        <v/>
      </c>
      <c r="H4652" s="214">
        <f>MONTH(A4652)</f>
        <v/>
      </c>
      <c r="I4652" s="179">
        <f>INDEX(mês[],Consolidado!H4652,2)</f>
        <v/>
      </c>
      <c r="J4652" s="179" t="inlineStr">
        <is>
          <t>ITAU</t>
        </is>
      </c>
      <c r="K4652" s="179" t="inlineStr">
        <is>
          <t>A IDEAL</t>
        </is>
      </c>
    </row>
    <row r="4653" hidden="1" s="180">
      <c r="A4653" s="17" t="n">
        <v>45825</v>
      </c>
      <c r="B4653" s="179" t="inlineStr">
        <is>
          <t>MARCIA ALVES - PIX 706.113.911-04   -UNIFORMES (100,00%);</t>
        </is>
      </c>
      <c r="C4653" s="8" t="n"/>
      <c r="D4653" s="8" t="n">
        <v>400</v>
      </c>
      <c r="E4653" s="8" t="n">
        <v>-8163.640000000057</v>
      </c>
      <c r="F4653" s="213" t="inlineStr">
        <is>
          <t>UNIFORMES</t>
        </is>
      </c>
      <c r="G4653" s="172">
        <f>YEAR(A4653)</f>
        <v/>
      </c>
      <c r="H4653" s="214">
        <f>MONTH(A4653)</f>
        <v/>
      </c>
      <c r="I4653" s="179">
        <f>INDEX(mês[],Consolidado!H4653,2)</f>
        <v/>
      </c>
      <c r="J4653" s="179" t="inlineStr">
        <is>
          <t>ITAU</t>
        </is>
      </c>
      <c r="K4653" s="179" t="inlineStr">
        <is>
          <t>A IDEAL</t>
        </is>
      </c>
    </row>
    <row r="4654" hidden="1" s="180">
      <c r="A4654" s="17" t="n">
        <v>45825</v>
      </c>
      <c r="B4654" s="179" t="inlineStr">
        <is>
          <t>RUA DO NIQUEL COND. ACACIA APT. 102 REF. 15-06 A 15-07   -ALUGUEL ALOJAMENTO  (100,00%);</t>
        </is>
      </c>
      <c r="C4654" s="8" t="n"/>
      <c r="D4654" s="8" t="n">
        <v>1160</v>
      </c>
      <c r="E4654" s="8" t="n">
        <v>-9323.640000000058</v>
      </c>
      <c r="F4654" s="213" t="inlineStr">
        <is>
          <t xml:space="preserve">ALUGUEL ALOJAMENTO </t>
        </is>
      </c>
      <c r="G4654" s="172">
        <f>YEAR(A4654)</f>
        <v/>
      </c>
      <c r="H4654" s="214">
        <f>MONTH(A4654)</f>
        <v/>
      </c>
      <c r="I4654" s="179">
        <f>INDEX(mês[],Consolidado!H4654,2)</f>
        <v/>
      </c>
      <c r="J4654" s="179" t="inlineStr">
        <is>
          <t>ITAU</t>
        </is>
      </c>
      <c r="K4654" s="179" t="inlineStr">
        <is>
          <t>A IDEAL</t>
        </is>
      </c>
    </row>
    <row r="4655" hidden="1" s="180">
      <c r="A4655" s="17" t="n">
        <v>45826</v>
      </c>
      <c r="B4655" s="179" t="inlineStr">
        <is>
          <t>JK FARDAMENTOS 32.510.826/0001-97   -UNIFORMES (100,00%);</t>
        </is>
      </c>
      <c r="C4655" s="8" t="n"/>
      <c r="D4655" s="8" t="n">
        <v>2387</v>
      </c>
      <c r="E4655" s="8" t="n">
        <v>-11710.64000000006</v>
      </c>
      <c r="F4655" s="213" t="inlineStr">
        <is>
          <t>UNIFORMES</t>
        </is>
      </c>
      <c r="G4655" s="172">
        <f>YEAR(A4655)</f>
        <v/>
      </c>
      <c r="H4655" s="214">
        <f>MONTH(A4655)</f>
        <v/>
      </c>
      <c r="I4655" s="179">
        <f>INDEX(mês[],Consolidado!H4655,2)</f>
        <v/>
      </c>
      <c r="J4655" s="179" t="inlineStr">
        <is>
          <t>ITAU</t>
        </is>
      </c>
      <c r="K4655" s="179" t="inlineStr">
        <is>
          <t>A IDEAL</t>
        </is>
      </c>
    </row>
    <row r="4656" hidden="1" s="180">
      <c r="A4656" s="17" t="n">
        <v>45826</v>
      </c>
      <c r="B4656" s="179" t="inlineStr">
        <is>
          <t>REFEIÇÕES FUNCIONÁRIA LARISSA LIRA DOS SANTOS   -REFEIÇÕES FUNCIONARIOS  (100,00%);</t>
        </is>
      </c>
      <c r="C4656" s="8" t="n"/>
      <c r="D4656" s="8" t="n">
        <v>160</v>
      </c>
      <c r="E4656" s="8" t="n">
        <v>-11870.64000000006</v>
      </c>
      <c r="F4656" s="213" t="inlineStr">
        <is>
          <t>REFEIÇÕES COLABORADORES</t>
        </is>
      </c>
      <c r="G4656" s="172">
        <f>YEAR(A4656)</f>
        <v/>
      </c>
      <c r="H4656" s="214">
        <f>MONTH(A4656)</f>
        <v/>
      </c>
      <c r="I4656" s="179">
        <f>INDEX(mês[],Consolidado!H4656,2)</f>
        <v/>
      </c>
      <c r="J4656" s="179" t="inlineStr">
        <is>
          <t>ITAU</t>
        </is>
      </c>
      <c r="K4656" s="179" t="inlineStr">
        <is>
          <t>A IDEAL</t>
        </is>
      </c>
    </row>
    <row r="4657" hidden="1" s="180">
      <c r="A4657" s="17" t="n">
        <v>45826</v>
      </c>
      <c r="B4657" s="179" t="inlineStr">
        <is>
          <t>PASSAGEM WILLIAN MÊS 06/2025   -PASSAGENS FUNCIONARIOS (100,00%);</t>
        </is>
      </c>
      <c r="C4657" s="8" t="n"/>
      <c r="D4657" s="8" t="n">
        <v>350</v>
      </c>
      <c r="E4657" s="8" t="n">
        <v>-12220.64000000006</v>
      </c>
      <c r="F4657" s="213" t="inlineStr">
        <is>
          <t>PASSAGENS COLABORADORES</t>
        </is>
      </c>
      <c r="G4657" s="172">
        <f>YEAR(A4657)</f>
        <v/>
      </c>
      <c r="H4657" s="214">
        <f>MONTH(A4657)</f>
        <v/>
      </c>
      <c r="I4657" s="179">
        <f>INDEX(mês[],Consolidado!H4657,2)</f>
        <v/>
      </c>
      <c r="J4657" s="179" t="inlineStr">
        <is>
          <t>ITAU</t>
        </is>
      </c>
      <c r="K4657" s="179" t="inlineStr">
        <is>
          <t>A IDEAL</t>
        </is>
      </c>
    </row>
    <row r="4658" hidden="1" s="180">
      <c r="A4658" s="17" t="n">
        <v>45826</v>
      </c>
      <c r="B4658" s="179" t="inlineStr">
        <is>
          <t>PASSAGEM WILLIAN MÊS 05/2025   -PASSAGENS FUNCIONARIOS (100,00%);</t>
        </is>
      </c>
      <c r="C4658" s="8" t="n"/>
      <c r="D4658" s="8" t="n">
        <v>700</v>
      </c>
      <c r="E4658" s="8" t="n">
        <v>-12920.64000000006</v>
      </c>
      <c r="F4658" s="213" t="inlineStr">
        <is>
          <t>PASSAGENS COLABORADORES</t>
        </is>
      </c>
      <c r="G4658" s="172">
        <f>YEAR(A4658)</f>
        <v/>
      </c>
      <c r="H4658" s="214">
        <f>MONTH(A4658)</f>
        <v/>
      </c>
      <c r="I4658" s="179">
        <f>INDEX(mês[],Consolidado!H4658,2)</f>
        <v/>
      </c>
      <c r="J4658" s="179" t="inlineStr">
        <is>
          <t>ITAU</t>
        </is>
      </c>
      <c r="K4658" s="179" t="inlineStr">
        <is>
          <t>A IDEAL</t>
        </is>
      </c>
    </row>
    <row r="4659" hidden="1" s="180">
      <c r="A4659" s="17" t="n">
        <v>45826</v>
      </c>
      <c r="B4659" s="179" t="inlineStr">
        <is>
          <t>PASSAGEM FUNCIONÁRIO EVERTON DOS SANTOS   -PASSAGENS FUNCIONARIOS (100,00%);</t>
        </is>
      </c>
      <c r="C4659" s="8" t="n"/>
      <c r="D4659" s="8" t="n">
        <v>280</v>
      </c>
      <c r="E4659" s="8" t="n">
        <v>-13200.64000000006</v>
      </c>
      <c r="F4659" s="213" t="inlineStr">
        <is>
          <t>PASSAGENS COLABORADORES</t>
        </is>
      </c>
      <c r="G4659" s="172">
        <f>YEAR(A4659)</f>
        <v/>
      </c>
      <c r="H4659" s="214">
        <f>MONTH(A4659)</f>
        <v/>
      </c>
      <c r="I4659" s="179">
        <f>INDEX(mês[],Consolidado!H4659,2)</f>
        <v/>
      </c>
      <c r="J4659" s="179" t="inlineStr">
        <is>
          <t>ITAU</t>
        </is>
      </c>
      <c r="K4659" s="179" t="inlineStr">
        <is>
          <t>A IDEAL</t>
        </is>
      </c>
    </row>
    <row r="4660" hidden="1" s="180">
      <c r="A4660" s="17" t="n">
        <v>45826</v>
      </c>
      <c r="B4660" s="179" t="inlineStr">
        <is>
          <t>PASSAGEM FUNCIONÁRIO RENAN SOARES   -PASSAGENS FUNCIONARIOS (100,00%);</t>
        </is>
      </c>
      <c r="C4660" s="8" t="n"/>
      <c r="D4660" s="8" t="n">
        <v>160</v>
      </c>
      <c r="E4660" s="8" t="n">
        <v>-13360.64000000006</v>
      </c>
      <c r="F4660" s="213" t="inlineStr">
        <is>
          <t>PASSAGENS COLABORADORES</t>
        </is>
      </c>
      <c r="G4660" s="172">
        <f>YEAR(A4660)</f>
        <v/>
      </c>
      <c r="H4660" s="214">
        <f>MONTH(A4660)</f>
        <v/>
      </c>
      <c r="I4660" s="179">
        <f>INDEX(mês[],Consolidado!H4660,2)</f>
        <v/>
      </c>
      <c r="J4660" s="179" t="inlineStr">
        <is>
          <t>ITAU</t>
        </is>
      </c>
      <c r="K4660" s="179" t="inlineStr">
        <is>
          <t>A IDEAL</t>
        </is>
      </c>
    </row>
    <row r="4661" hidden="1" s="180">
      <c r="A4661" s="17" t="n">
        <v>45826</v>
      </c>
      <c r="B4661" s="179" t="inlineStr">
        <is>
          <t>DESPESA VIAGEM JOÃO MANJA - INSPETOR DE PINTURA P/ COMPORTAS   -COMBUSTIVEL VEICULOS (92,51%);
REFEIÇÕES FUNCIONARIOS  (7,49%);</t>
        </is>
      </c>
      <c r="C4661" s="8" t="n"/>
      <c r="D4661" s="8" t="n">
        <v>654.53</v>
      </c>
      <c r="E4661" s="8" t="n">
        <v>-14015.17000000006</v>
      </c>
      <c r="F4661" s="213" t="inlineStr">
        <is>
          <t>COMBUSTIVEL VEICULOS</t>
        </is>
      </c>
      <c r="G4661" s="172">
        <f>YEAR(A4661)</f>
        <v/>
      </c>
      <c r="H4661" s="214">
        <f>MONTH(A4661)</f>
        <v/>
      </c>
      <c r="I4661" s="179">
        <f>INDEX(mês[],Consolidado!H4661,2)</f>
        <v/>
      </c>
      <c r="J4661" s="179" t="inlineStr">
        <is>
          <t>ITAU</t>
        </is>
      </c>
      <c r="K4661" s="179" t="inlineStr">
        <is>
          <t>A IDEAL</t>
        </is>
      </c>
    </row>
    <row r="4662" hidden="1" s="180">
      <c r="A4662" s="17" t="n">
        <v>45826</v>
      </c>
      <c r="B4662" s="179" t="inlineStr">
        <is>
          <t>DESPESA VIAGEM JOÃO MANJA - INSPETOR DE PINTURA P/ COMPORTAS   -COMBUSTIVEL VEICULOS (92,51%);
REFEIÇÕES FUNCIONARIOS  (7,49%);</t>
        </is>
      </c>
      <c r="C4662" s="8" t="n"/>
      <c r="D4662" s="8" t="n">
        <v>53</v>
      </c>
      <c r="E4662" s="8" t="n">
        <v>-14068.17000000006</v>
      </c>
      <c r="F4662" s="213" t="inlineStr">
        <is>
          <t>REFEIÇÕES COLABORADORES</t>
        </is>
      </c>
      <c r="G4662" s="172">
        <f>YEAR(A4662)</f>
        <v/>
      </c>
      <c r="H4662" s="214">
        <f>MONTH(A4662)</f>
        <v/>
      </c>
      <c r="I4662" s="179">
        <f>INDEX(mês[],Consolidado!H4662,2)</f>
        <v/>
      </c>
      <c r="J4662" s="179" t="inlineStr">
        <is>
          <t>ITAU</t>
        </is>
      </c>
      <c r="K4662" s="179" t="inlineStr">
        <is>
          <t>A IDEAL</t>
        </is>
      </c>
    </row>
    <row r="4663" hidden="1" s="180">
      <c r="A4663" s="17" t="n">
        <v>45826</v>
      </c>
      <c r="B4663" s="179" t="inlineStr">
        <is>
          <t>DESPESAS MOBILIZAÇÃO - REINALDO RIBEIRO   -COMBUSTIVEL VEICULOS (30,00%);
HOTEL FUNCIONARIOS (50,00%);
REFEIÇÕES FUNCIONARIOS  (20,00%);</t>
        </is>
      </c>
      <c r="C4663" s="8" t="n"/>
      <c r="D4663" s="8" t="n">
        <v>300</v>
      </c>
      <c r="E4663" s="8" t="n">
        <v>-14368.17000000006</v>
      </c>
      <c r="F4663" s="213" t="inlineStr">
        <is>
          <t>COMBUSTIVEL VEICULOS</t>
        </is>
      </c>
      <c r="G4663" s="172">
        <f>YEAR(A4663)</f>
        <v/>
      </c>
      <c r="H4663" s="214">
        <f>MONTH(A4663)</f>
        <v/>
      </c>
      <c r="I4663" s="179">
        <f>INDEX(mês[],Consolidado!H4663,2)</f>
        <v/>
      </c>
      <c r="J4663" s="179" t="inlineStr">
        <is>
          <t>ITAU</t>
        </is>
      </c>
      <c r="K4663" s="179" t="inlineStr">
        <is>
          <t>A IDEAL</t>
        </is>
      </c>
    </row>
    <row r="4664" hidden="1" s="180">
      <c r="A4664" s="17" t="n">
        <v>45826</v>
      </c>
      <c r="B4664" s="179" t="inlineStr">
        <is>
          <t>DESPESAS MOBILIZAÇÃO - REINALDO RIBEIRO   -COMBUSTIVEL VEICULOS (30,00%);
HOTEL FUNCIONARIOS (50,00%);
REFEIÇÕES FUNCIONARIOS  (20,00%);</t>
        </is>
      </c>
      <c r="C4664" s="8" t="n"/>
      <c r="D4664" s="8" t="n">
        <v>500</v>
      </c>
      <c r="E4664" s="8" t="n">
        <v>-14868.17000000006</v>
      </c>
      <c r="F4664" s="213" t="inlineStr">
        <is>
          <t xml:space="preserve">HOTEL COLABORADORES </t>
        </is>
      </c>
      <c r="G4664" s="172">
        <f>YEAR(A4664)</f>
        <v/>
      </c>
      <c r="H4664" s="214">
        <f>MONTH(A4664)</f>
        <v/>
      </c>
      <c r="I4664" s="179">
        <f>INDEX(mês[],Consolidado!H4664,2)</f>
        <v/>
      </c>
      <c r="J4664" s="179" t="inlineStr">
        <is>
          <t>ITAU</t>
        </is>
      </c>
      <c r="K4664" s="179" t="inlineStr">
        <is>
          <t>A IDEAL</t>
        </is>
      </c>
    </row>
    <row r="4665" hidden="1" s="180">
      <c r="A4665" s="17" t="n">
        <v>45826</v>
      </c>
      <c r="B4665" s="179" t="inlineStr">
        <is>
          <t>DESPESAS MOBILIZAÇÃO - REINALDO RIBEIRO   -COMBUSTIVEL VEICULOS (30,00%);
HOTEL FUNCIONARIOS (50,00%);
REFEIÇÕES FUNCIONARIOS  (20,00%);</t>
        </is>
      </c>
      <c r="C4665" s="8" t="n"/>
      <c r="D4665" s="8" t="n">
        <v>200</v>
      </c>
      <c r="E4665" s="8" t="n">
        <v>-15068.17000000006</v>
      </c>
      <c r="F4665" s="213" t="inlineStr">
        <is>
          <t>REFEIÇÕES COLABORADORES</t>
        </is>
      </c>
      <c r="G4665" s="172">
        <f>YEAR(A4665)</f>
        <v/>
      </c>
      <c r="H4665" s="214">
        <f>MONTH(A4665)</f>
        <v/>
      </c>
      <c r="I4665" s="179">
        <f>INDEX(mês[],Consolidado!H4665,2)</f>
        <v/>
      </c>
      <c r="J4665" s="179" t="inlineStr">
        <is>
          <t>ITAU</t>
        </is>
      </c>
      <c r="K4665" s="179" t="inlineStr">
        <is>
          <t>A IDEAL</t>
        </is>
      </c>
    </row>
    <row r="4666" hidden="1" s="180">
      <c r="A4666" s="17" t="n">
        <v>45826</v>
      </c>
      <c r="B4666" s="179" t="inlineStr">
        <is>
          <t>DESPESAS VLI PERÍODO 03/05 A 29/05   -SERVIÇO LAVA JATO (1,08%)</t>
        </is>
      </c>
      <c r="C4666" s="8" t="n"/>
      <c r="D4666" s="8" t="n">
        <v>64.59</v>
      </c>
      <c r="E4666" s="8" t="n">
        <v>-15132.76000000006</v>
      </c>
      <c r="F4666" s="213" t="inlineStr">
        <is>
          <t>SERVIÇO LAVA JATO</t>
        </is>
      </c>
      <c r="G4666" s="172">
        <f>YEAR(A4666)</f>
        <v/>
      </c>
      <c r="H4666" s="214">
        <f>MONTH(A4666)</f>
        <v/>
      </c>
      <c r="I4666" s="179">
        <f>INDEX(mês[],Consolidado!H4666,2)</f>
        <v/>
      </c>
      <c r="J4666" s="179" t="inlineStr">
        <is>
          <t>ITAU</t>
        </is>
      </c>
      <c r="K4666" s="179" t="inlineStr">
        <is>
          <t>A IDEAL</t>
        </is>
      </c>
    </row>
    <row r="4667" hidden="1" s="180">
      <c r="A4667" s="17" t="n">
        <v>45826</v>
      </c>
      <c r="B4667" s="179" t="inlineStr">
        <is>
          <t>MANUTENÇÃO/PEÇAS  VEICULOS (51,65%)</t>
        </is>
      </c>
      <c r="C4667" s="8" t="n"/>
      <c r="D4667" s="8" t="n">
        <v>3089.15</v>
      </c>
      <c r="E4667" s="8" t="n">
        <v>-18221.91000000006</v>
      </c>
      <c r="F4667" s="213" t="inlineStr">
        <is>
          <t>MANUTENÇÃO/PEÇAS  VEICULOS</t>
        </is>
      </c>
      <c r="G4667" s="172">
        <f>YEAR(A4667)</f>
        <v/>
      </c>
      <c r="H4667" s="214">
        <f>MONTH(A4667)</f>
        <v/>
      </c>
      <c r="I4667" s="179">
        <f>INDEX(mês[],Consolidado!H4667,2)</f>
        <v/>
      </c>
      <c r="J4667" s="179" t="inlineStr">
        <is>
          <t>ITAU</t>
        </is>
      </c>
      <c r="K4667" s="179" t="inlineStr">
        <is>
          <t>A IDEAL</t>
        </is>
      </c>
    </row>
    <row r="4668" hidden="1" s="180">
      <c r="A4668" s="17" t="n">
        <v>45826</v>
      </c>
      <c r="B4668" s="179" t="inlineStr">
        <is>
          <t>COMBUSTIVEL VEICULOS (11,52%)</t>
        </is>
      </c>
      <c r="C4668" s="8" t="n"/>
      <c r="D4668" s="8" t="n">
        <v>689</v>
      </c>
      <c r="E4668" s="8" t="n">
        <v>-18910.91000000006</v>
      </c>
      <c r="F4668" s="213" t="inlineStr">
        <is>
          <t>COMBUSTIVEL VEICULOS</t>
        </is>
      </c>
      <c r="G4668" s="172">
        <f>YEAR(A4668)</f>
        <v/>
      </c>
      <c r="H4668" s="214">
        <f>MONTH(A4668)</f>
        <v/>
      </c>
      <c r="I4668" s="179">
        <f>INDEX(mês[],Consolidado!H4668,2)</f>
        <v/>
      </c>
      <c r="J4668" s="179" t="inlineStr">
        <is>
          <t>ITAU</t>
        </is>
      </c>
      <c r="K4668" s="179" t="inlineStr">
        <is>
          <t>A IDEAL</t>
        </is>
      </c>
    </row>
    <row r="4669" hidden="1" s="180">
      <c r="A4669" s="17" t="n">
        <v>45826</v>
      </c>
      <c r="B4669" s="179" t="inlineStr">
        <is>
          <t>HOTEL FUNCIONARIOS (1,53%)</t>
        </is>
      </c>
      <c r="C4669" s="8" t="n"/>
      <c r="D4669" s="8" t="n">
        <v>91.5</v>
      </c>
      <c r="E4669" s="8" t="n">
        <v>-19002.41000000006</v>
      </c>
      <c r="F4669" s="213" t="inlineStr">
        <is>
          <t xml:space="preserve">HOTEL COLABORADORES </t>
        </is>
      </c>
      <c r="G4669" s="172">
        <f>YEAR(A4669)</f>
        <v/>
      </c>
      <c r="H4669" s="214">
        <f>MONTH(A4669)</f>
        <v/>
      </c>
      <c r="I4669" s="179">
        <f>INDEX(mês[],Consolidado!H4669,2)</f>
        <v/>
      </c>
      <c r="J4669" s="179" t="inlineStr">
        <is>
          <t>ITAU</t>
        </is>
      </c>
      <c r="K4669" s="179" t="inlineStr">
        <is>
          <t>A IDEAL</t>
        </is>
      </c>
    </row>
    <row r="4670" hidden="1" s="180">
      <c r="A4670" s="17" t="n">
        <v>45826</v>
      </c>
      <c r="B4670" s="179" t="inlineStr">
        <is>
          <t>REFEIÇÕES FUNCIONARIOS  (2,24%)</t>
        </is>
      </c>
      <c r="C4670" s="8" t="n"/>
      <c r="D4670" s="8" t="n">
        <v>133.97</v>
      </c>
      <c r="E4670" s="8" t="n">
        <v>-19136.38000000006</v>
      </c>
      <c r="F4670" s="213" t="inlineStr">
        <is>
          <t>REFEIÇÕES COLABORADORES</t>
        </is>
      </c>
      <c r="G4670" s="172">
        <f>YEAR(A4670)</f>
        <v/>
      </c>
      <c r="H4670" s="214">
        <f>MONTH(A4670)</f>
        <v/>
      </c>
      <c r="I4670" s="179">
        <f>INDEX(mês[],Consolidado!H4670,2)</f>
        <v/>
      </c>
      <c r="J4670" s="179" t="inlineStr">
        <is>
          <t>ITAU</t>
        </is>
      </c>
      <c r="K4670" s="179" t="inlineStr">
        <is>
          <t>A IDEAL</t>
        </is>
      </c>
    </row>
    <row r="4671" hidden="1" s="180">
      <c r="A4671" s="17" t="n">
        <v>45826</v>
      </c>
      <c r="B4671" s="179" t="inlineStr">
        <is>
          <t>MATERIAS DE ESCRITORIO (0,23%)</t>
        </is>
      </c>
      <c r="C4671" s="8" t="n"/>
      <c r="D4671" s="8" t="n">
        <v>13.75</v>
      </c>
      <c r="E4671" s="8" t="n">
        <v>-19150.13000000006</v>
      </c>
      <c r="F4671" s="213" t="inlineStr">
        <is>
          <t xml:space="preserve">MATERIAS DE ESCRITORIO / PAPELARIA </t>
        </is>
      </c>
      <c r="G4671" s="172">
        <f>YEAR(A4671)</f>
        <v/>
      </c>
      <c r="H4671" s="214">
        <f>MONTH(A4671)</f>
        <v/>
      </c>
      <c r="I4671" s="179">
        <f>INDEX(mês[],Consolidado!H4671,2)</f>
        <v/>
      </c>
      <c r="J4671" s="179" t="inlineStr">
        <is>
          <t>ITAU</t>
        </is>
      </c>
      <c r="K4671" s="179" t="inlineStr">
        <is>
          <t>A IDEAL</t>
        </is>
      </c>
    </row>
    <row r="4672" hidden="1" s="180">
      <c r="A4672" s="17" t="n">
        <v>45826</v>
      </c>
      <c r="B4672" s="179" t="inlineStr">
        <is>
          <t>EPIS (19,70%)</t>
        </is>
      </c>
      <c r="C4672" s="8" t="n"/>
      <c r="D4672" s="8" t="n">
        <v>1178.24</v>
      </c>
      <c r="E4672" s="8" t="n">
        <v>-20328.37000000006</v>
      </c>
      <c r="F4672" s="213" t="inlineStr">
        <is>
          <t>EPIS</t>
        </is>
      </c>
      <c r="G4672" s="172">
        <f>YEAR(A4672)</f>
        <v/>
      </c>
      <c r="H4672" s="214">
        <f>MONTH(A4672)</f>
        <v/>
      </c>
      <c r="I4672" s="179">
        <f>INDEX(mês[],Consolidado!H4672,2)</f>
        <v/>
      </c>
      <c r="J4672" s="179" t="inlineStr">
        <is>
          <t>ITAU</t>
        </is>
      </c>
      <c r="K4672" s="179" t="inlineStr">
        <is>
          <t>A IDEAL</t>
        </is>
      </c>
    </row>
    <row r="4673" hidden="1" s="180">
      <c r="A4673" s="17" t="n">
        <v>45826</v>
      </c>
      <c r="B4673" s="179" t="inlineStr">
        <is>
          <t>CURSOS / TREINAMENTOS  (3,97%)</t>
        </is>
      </c>
      <c r="C4673" s="8" t="n"/>
      <c r="D4673" s="8" t="n">
        <v>237.44</v>
      </c>
      <c r="E4673" s="8" t="n">
        <v>-20565.81000000006</v>
      </c>
      <c r="F4673" s="213" t="inlineStr">
        <is>
          <t xml:space="preserve">CURSOS / TREINAMENTOS </t>
        </is>
      </c>
      <c r="G4673" s="172">
        <f>YEAR(A4673)</f>
        <v/>
      </c>
      <c r="H4673" s="214">
        <f>MONTH(A4673)</f>
        <v/>
      </c>
      <c r="I4673" s="179">
        <f>INDEX(mês[],Consolidado!H4673,2)</f>
        <v/>
      </c>
      <c r="J4673" s="179" t="inlineStr">
        <is>
          <t>ITAU</t>
        </is>
      </c>
      <c r="K4673" s="179" t="inlineStr">
        <is>
          <t>A IDEAL</t>
        </is>
      </c>
    </row>
    <row r="4674" hidden="1" s="180">
      <c r="A4674" s="17" t="n">
        <v>45826</v>
      </c>
      <c r="B4674" s="179" t="inlineStr">
        <is>
          <t>MANUTENÇÃO/PEÇAS MAQUINAS E EQUIPAMENTOS (1,10%);</t>
        </is>
      </c>
      <c r="C4674" s="8" t="n"/>
      <c r="D4674" s="8" t="n">
        <v>65.79000000000001</v>
      </c>
      <c r="E4674" s="8" t="n">
        <v>-20631.60000000006</v>
      </c>
      <c r="F4674" s="213" t="inlineStr">
        <is>
          <t>MANUTENÇÃO/PEÇAS MAQUINAS E EQUIPAMENTOS</t>
        </is>
      </c>
      <c r="G4674" s="172">
        <f>YEAR(A4674)</f>
        <v/>
      </c>
      <c r="H4674" s="214">
        <f>MONTH(A4674)</f>
        <v/>
      </c>
      <c r="I4674" s="179">
        <f>INDEX(mês[],Consolidado!H4674,2)</f>
        <v/>
      </c>
      <c r="J4674" s="179" t="inlineStr">
        <is>
          <t>ITAU</t>
        </is>
      </c>
      <c r="K4674" s="179" t="inlineStr">
        <is>
          <t>A IDEAL</t>
        </is>
      </c>
    </row>
    <row r="4675" hidden="1" s="180">
      <c r="A4675" s="17" t="n">
        <v>45826</v>
      </c>
      <c r="B4675" s="179" t="inlineStr">
        <is>
          <t>ENERGIA ALOJAMENTO (2,08%)</t>
        </is>
      </c>
      <c r="C4675" s="8" t="n"/>
      <c r="D4675" s="8" t="n">
        <v>124.4</v>
      </c>
      <c r="E4675" s="8" t="n">
        <v>-20756.00000000006</v>
      </c>
      <c r="F4675" s="213" t="inlineStr">
        <is>
          <t>ENERGIA ALOJAMENTO</t>
        </is>
      </c>
      <c r="G4675" s="172">
        <f>YEAR(A4675)</f>
        <v/>
      </c>
      <c r="H4675" s="214">
        <f>MONTH(A4675)</f>
        <v/>
      </c>
      <c r="I4675" s="179">
        <f>INDEX(mês[],Consolidado!H4675,2)</f>
        <v/>
      </c>
      <c r="J4675" s="179" t="inlineStr">
        <is>
          <t>ITAU</t>
        </is>
      </c>
      <c r="K4675" s="179" t="inlineStr">
        <is>
          <t>A IDEAL</t>
        </is>
      </c>
    </row>
    <row r="4676" hidden="1" s="180">
      <c r="A4676" s="17" t="n">
        <v>45826</v>
      </c>
      <c r="B4676" s="179" t="inlineStr">
        <is>
          <t>SERVIÇO LIMPEZA ALOJAMENTO/ESCRITORIO (1,67%)</t>
        </is>
      </c>
      <c r="C4676" s="8" t="n"/>
      <c r="D4676" s="8" t="n">
        <v>99.88</v>
      </c>
      <c r="E4676" s="8" t="n">
        <v>-20855.88000000006</v>
      </c>
      <c r="F4676" s="213" t="inlineStr">
        <is>
          <t>SERVIÇO LIMPEZA ALOJAMENTO/ESCRITORIO</t>
        </is>
      </c>
      <c r="G4676" s="172">
        <f>YEAR(A4676)</f>
        <v/>
      </c>
      <c r="H4676" s="214">
        <f>MONTH(A4676)</f>
        <v/>
      </c>
      <c r="I4676" s="179">
        <f>INDEX(mês[],Consolidado!H4676,2)</f>
        <v/>
      </c>
      <c r="J4676" s="179" t="inlineStr">
        <is>
          <t>ITAU</t>
        </is>
      </c>
      <c r="K4676" s="179" t="inlineStr">
        <is>
          <t>A IDEAL</t>
        </is>
      </c>
    </row>
    <row r="4677" hidden="1" s="180">
      <c r="A4677" s="17" t="n">
        <v>45826</v>
      </c>
      <c r="B4677" s="179" t="inlineStr">
        <is>
          <t>INTERNET OBRAS  (3,23%</t>
        </is>
      </c>
      <c r="C4677" s="8" t="n"/>
      <c r="D4677" s="8" t="n">
        <v>193.23</v>
      </c>
      <c r="E4677" s="8" t="n">
        <v>-21049.11000000006</v>
      </c>
      <c r="F4677" s="213" t="inlineStr">
        <is>
          <t xml:space="preserve">INTERNET OBRAS </t>
        </is>
      </c>
      <c r="G4677" s="172">
        <f>YEAR(A4677)</f>
        <v/>
      </c>
      <c r="H4677" s="214">
        <f>MONTH(A4677)</f>
        <v/>
      </c>
      <c r="I4677" s="179">
        <f>INDEX(mês[],Consolidado!H4677,2)</f>
        <v/>
      </c>
      <c r="J4677" s="179" t="inlineStr">
        <is>
          <t>ITAU</t>
        </is>
      </c>
      <c r="K4677" s="179" t="inlineStr">
        <is>
          <t>A IDEAL</t>
        </is>
      </c>
    </row>
    <row r="4678" hidden="1" s="180">
      <c r="A4678" s="17" t="n">
        <v>45826</v>
      </c>
      <c r="B4678" s="179" t="inlineStr">
        <is>
          <t>TRANSFERÊNCIA ENTRE BANCOS ITAÚ ANDAIMES X ITAÚ   -Transferência entre Bancos (100,00%);</t>
        </is>
      </c>
      <c r="C4678" s="8" t="n">
        <v>100000</v>
      </c>
      <c r="E4678" s="8" t="n">
        <v>78950.88999999994</v>
      </c>
      <c r="F4678" s="213" t="inlineStr">
        <is>
          <t>Transferência Recebida</t>
        </is>
      </c>
      <c r="G4678" s="172">
        <f>YEAR(A4678)</f>
        <v/>
      </c>
      <c r="H4678" s="214">
        <f>MONTH(A4678)</f>
        <v/>
      </c>
      <c r="I4678" s="179">
        <f>INDEX(mês[],Consolidado!H4678,2)</f>
        <v/>
      </c>
      <c r="J4678" s="179" t="inlineStr">
        <is>
          <t>ITAU</t>
        </is>
      </c>
      <c r="K4678" s="179" t="inlineStr">
        <is>
          <t>A IDEAL</t>
        </is>
      </c>
    </row>
    <row r="4679" hidden="1" s="180">
      <c r="A4679" s="17" t="n">
        <v>45826</v>
      </c>
      <c r="B4679" s="179" t="inlineStr">
        <is>
          <t>TRANSFERÊNCIA ENTRE BANCOS SAFRA X ITAÚ   -Transferência entre Bancos (100,00%);</t>
        </is>
      </c>
      <c r="C4679" s="8" t="n">
        <v>100000</v>
      </c>
      <c r="E4679" s="8" t="n">
        <v>178950.89</v>
      </c>
      <c r="F4679" s="213" t="inlineStr">
        <is>
          <t>Transferência Recebida</t>
        </is>
      </c>
      <c r="G4679" s="172">
        <f>YEAR(A4679)</f>
        <v/>
      </c>
      <c r="H4679" s="214">
        <f>MONTH(A4679)</f>
        <v/>
      </c>
      <c r="I4679" s="179">
        <f>INDEX(mês[],Consolidado!H4679,2)</f>
        <v/>
      </c>
      <c r="J4679" s="179" t="inlineStr">
        <is>
          <t>ITAU</t>
        </is>
      </c>
      <c r="K4679" s="179" t="inlineStr">
        <is>
          <t>A IDEAL</t>
        </is>
      </c>
    </row>
    <row r="4680" hidden="1" s="180">
      <c r="A4680" s="17" t="n">
        <v>45826</v>
      </c>
      <c r="B4680" s="179" t="inlineStr">
        <is>
          <t>UNIFORMES NR10 E ANTI ACIDO   -UNIFORMES (100,00%);</t>
        </is>
      </c>
      <c r="C4680" s="8" t="n"/>
      <c r="D4680" s="8" t="n">
        <v>1551.86</v>
      </c>
      <c r="E4680" s="8" t="n">
        <v>177399.03</v>
      </c>
      <c r="F4680" s="213" t="inlineStr">
        <is>
          <t>UNIFORMES</t>
        </is>
      </c>
      <c r="G4680" s="172">
        <f>YEAR(A4680)</f>
        <v/>
      </c>
      <c r="H4680" s="214">
        <f>MONTH(A4680)</f>
        <v/>
      </c>
      <c r="I4680" s="179">
        <f>INDEX(mês[],Consolidado!H4680,2)</f>
        <v/>
      </c>
      <c r="J4680" s="179" t="inlineStr">
        <is>
          <t>ITAU</t>
        </is>
      </c>
      <c r="K4680" s="179" t="inlineStr">
        <is>
          <t>A IDEAL</t>
        </is>
      </c>
    </row>
    <row r="4681" hidden="1" s="180">
      <c r="A4681" s="17" t="n">
        <v>45826</v>
      </c>
      <c r="B4681" s="179" t="inlineStr">
        <is>
          <t>FRETE MATERIAIS E EQUIPAMENTOS   -FRETE MATERIAIS E EQUIPAMENTOS (100,00%);</t>
        </is>
      </c>
      <c r="C4681" s="8" t="n"/>
      <c r="D4681" s="8" t="n">
        <v>276.8</v>
      </c>
      <c r="E4681" s="8" t="n">
        <v>177122.23</v>
      </c>
      <c r="F4681" s="213" t="inlineStr">
        <is>
          <t>FRETE MATERIAIS E EQUIPAMENTOS</t>
        </is>
      </c>
      <c r="G4681" s="172">
        <f>YEAR(A4681)</f>
        <v/>
      </c>
      <c r="H4681" s="214">
        <f>MONTH(A4681)</f>
        <v/>
      </c>
      <c r="I4681" s="179">
        <f>INDEX(mês[],Consolidado!H4681,2)</f>
        <v/>
      </c>
      <c r="J4681" s="179" t="inlineStr">
        <is>
          <t>ITAU</t>
        </is>
      </c>
      <c r="K4681" s="179" t="inlineStr">
        <is>
          <t>A IDEAL</t>
        </is>
      </c>
    </row>
    <row r="4682" hidden="1" s="180">
      <c r="A4682" s="17" t="n">
        <v>45826</v>
      </c>
      <c r="B4682" s="179" t="inlineStr">
        <is>
          <t>FGTS REF. 05/2025   -FGTS FUNCIONARIOS  (100,00%);</t>
        </is>
      </c>
      <c r="C4682" s="8" t="n"/>
      <c r="D4682" s="8" t="n">
        <v>43082.55</v>
      </c>
      <c r="E4682" s="8" t="n">
        <v>134039.68</v>
      </c>
      <c r="F4682" s="213" t="inlineStr">
        <is>
          <t xml:space="preserve">FGTS FUNCIONARIOS </t>
        </is>
      </c>
      <c r="G4682" s="172">
        <f>YEAR(A4682)</f>
        <v/>
      </c>
      <c r="H4682" s="214">
        <f>MONTH(A4682)</f>
        <v/>
      </c>
      <c r="I4682" s="179">
        <f>INDEX(mês[],Consolidado!H4682,2)</f>
        <v/>
      </c>
      <c r="J4682" s="179" t="inlineStr">
        <is>
          <t>ITAU</t>
        </is>
      </c>
      <c r="K4682" s="179" t="inlineStr">
        <is>
          <t>A IDEAL</t>
        </is>
      </c>
    </row>
    <row r="4683" hidden="1" s="180">
      <c r="A4683" s="17" t="n">
        <v>45826</v>
      </c>
      <c r="B4683" s="179" t="inlineStr">
        <is>
          <t>COMBUSTÍVEL   -COMBUSTIVEL VEICULOS (100,00%);</t>
        </is>
      </c>
      <c r="C4683" s="8" t="n"/>
      <c r="D4683" s="8" t="n">
        <v>5544.18</v>
      </c>
      <c r="E4683" s="8" t="n">
        <v>128495.5</v>
      </c>
      <c r="F4683" s="213" t="inlineStr">
        <is>
          <t>COMBUSTIVEL VEICULOS</t>
        </is>
      </c>
      <c r="G4683" s="172">
        <f>YEAR(A4683)</f>
        <v/>
      </c>
      <c r="H4683" s="214">
        <f>MONTH(A4683)</f>
        <v/>
      </c>
      <c r="I4683" s="179">
        <f>INDEX(mês[],Consolidado!H4683,2)</f>
        <v/>
      </c>
      <c r="J4683" s="179" t="inlineStr">
        <is>
          <t>ITAU</t>
        </is>
      </c>
      <c r="K4683" s="179" t="inlineStr">
        <is>
          <t>A IDEAL</t>
        </is>
      </c>
    </row>
    <row r="4684" hidden="1" s="180">
      <c r="A4684" s="17" t="n">
        <v>45826</v>
      </c>
      <c r="B4684" s="179" t="inlineStr">
        <is>
          <t>COMBUSTÍVEL   -COMBUSTIVEL VEICULOS (100,00%);</t>
        </is>
      </c>
      <c r="C4684" s="8" t="n"/>
      <c r="D4684" s="8" t="n">
        <v>4717.58</v>
      </c>
      <c r="E4684" s="8" t="n">
        <v>123777.92</v>
      </c>
      <c r="F4684" s="213" t="inlineStr">
        <is>
          <t>COMBUSTIVEL VEICULOS</t>
        </is>
      </c>
      <c r="G4684" s="172">
        <f>YEAR(A4684)</f>
        <v/>
      </c>
      <c r="H4684" s="214">
        <f>MONTH(A4684)</f>
        <v/>
      </c>
      <c r="I4684" s="179">
        <f>INDEX(mês[],Consolidado!H4684,2)</f>
        <v/>
      </c>
      <c r="J4684" s="179" t="inlineStr">
        <is>
          <t>ITAU</t>
        </is>
      </c>
      <c r="K4684" s="179" t="inlineStr">
        <is>
          <t>A IDEAL</t>
        </is>
      </c>
    </row>
    <row r="4685" hidden="1" s="180">
      <c r="A4685" s="17" t="n">
        <v>45826</v>
      </c>
      <c r="B4685" s="179" t="inlineStr">
        <is>
          <t>TRANSP. COLAB. REF. 140 VALES 05/25 E 281 VALES 06/25   -TRANSPORTE FUNCIONARIOS  (100,00%);</t>
        </is>
      </c>
      <c r="C4685" s="8" t="n"/>
      <c r="D4685" s="8" t="n">
        <v>4115.85</v>
      </c>
      <c r="E4685" s="8" t="n">
        <v>119662.07</v>
      </c>
      <c r="F4685" s="213" t="inlineStr">
        <is>
          <t xml:space="preserve">TRANSPORTE DE COLABORADORES </t>
        </is>
      </c>
      <c r="G4685" s="172">
        <f>YEAR(A4685)</f>
        <v/>
      </c>
      <c r="H4685" s="214">
        <f>MONTH(A4685)</f>
        <v/>
      </c>
      <c r="I4685" s="179">
        <f>INDEX(mês[],Consolidado!H4685,2)</f>
        <v/>
      </c>
      <c r="J4685" s="179" t="inlineStr">
        <is>
          <t>ITAU</t>
        </is>
      </c>
      <c r="K4685" s="179" t="inlineStr">
        <is>
          <t>A IDEAL</t>
        </is>
      </c>
    </row>
    <row r="4686" hidden="1" s="180">
      <c r="A4686" s="17" t="n">
        <v>45826</v>
      </c>
      <c r="B4686" s="179" t="inlineStr">
        <is>
          <t>REFEIÇÕES COLABORADORES   -REFEIÇÕES FUNCIONARIOS  (100,00%);</t>
        </is>
      </c>
      <c r="C4686" s="8" t="n"/>
      <c r="D4686" s="8" t="n">
        <v>4102.4</v>
      </c>
      <c r="E4686" s="8" t="n">
        <v>115559.67</v>
      </c>
      <c r="F4686" s="213" t="inlineStr">
        <is>
          <t>REFEIÇÕES COLABORADORES</t>
        </is>
      </c>
      <c r="G4686" s="172">
        <f>YEAR(A4686)</f>
        <v/>
      </c>
      <c r="H4686" s="214">
        <f>MONTH(A4686)</f>
        <v/>
      </c>
      <c r="I4686" s="179">
        <f>INDEX(mês[],Consolidado!H4686,2)</f>
        <v/>
      </c>
      <c r="J4686" s="179" t="inlineStr">
        <is>
          <t>ITAU</t>
        </is>
      </c>
      <c r="K4686" s="179" t="inlineStr">
        <is>
          <t>A IDEAL</t>
        </is>
      </c>
    </row>
    <row r="4687" hidden="1" s="180">
      <c r="A4687" s="17" t="n">
        <v>45826</v>
      </c>
      <c r="B4687" s="179" t="inlineStr">
        <is>
          <t>JOAO FERNANDES MORAIS SILVA   -FERIAS  (100,00%);</t>
        </is>
      </c>
      <c r="C4687" s="8" t="n"/>
      <c r="D4687" s="8" t="n">
        <v>3104.56</v>
      </c>
      <c r="E4687" s="8" t="n">
        <v>112455.11</v>
      </c>
      <c r="F4687" s="213" t="inlineStr">
        <is>
          <t xml:space="preserve">FERIAS </t>
        </is>
      </c>
      <c r="G4687" s="172">
        <f>YEAR(A4687)</f>
        <v/>
      </c>
      <c r="H4687" s="214">
        <f>MONTH(A4687)</f>
        <v/>
      </c>
      <c r="I4687" s="179">
        <f>INDEX(mês[],Consolidado!H4687,2)</f>
        <v/>
      </c>
      <c r="J4687" s="179" t="inlineStr">
        <is>
          <t>ITAU</t>
        </is>
      </c>
      <c r="K4687" s="179" t="inlineStr">
        <is>
          <t>A IDEAL</t>
        </is>
      </c>
    </row>
    <row r="4688" hidden="1" s="180">
      <c r="A4688" s="17" t="n">
        <v>45826</v>
      </c>
      <c r="B4688" s="179" t="inlineStr">
        <is>
          <t>COMBUSTIVEL   -COMBUSTIVEL VEICULOS (49,02%);
COMBUSTIVEL EQUIPAMENTOS (50,98%);</t>
        </is>
      </c>
      <c r="C4688" s="8" t="n"/>
      <c r="D4688" s="8" t="n">
        <v>1493.53</v>
      </c>
      <c r="E4688" s="8">
        <f>E4687+FluxoConsol[[#This Row],[Crédito]]-FluxoConsol[[#This Row],[Débito]]</f>
        <v/>
      </c>
      <c r="F4688" s="213" t="inlineStr">
        <is>
          <t>COMBUSTIVEL VEICULOS</t>
        </is>
      </c>
      <c r="G4688" s="172">
        <f>YEAR(A4688)</f>
        <v/>
      </c>
      <c r="H4688" s="214">
        <f>MONTH(A4688)</f>
        <v/>
      </c>
      <c r="I4688" s="179">
        <f>INDEX(mês[],Consolidado!H4688,2)</f>
        <v/>
      </c>
      <c r="J4688" s="179" t="inlineStr">
        <is>
          <t>ITAU</t>
        </is>
      </c>
      <c r="K4688" s="179" t="inlineStr">
        <is>
          <t>A IDEAL</t>
        </is>
      </c>
    </row>
    <row r="4689" hidden="1" s="180">
      <c r="A4689" s="17" t="n">
        <v>45826</v>
      </c>
      <c r="B4689" s="179" t="inlineStr">
        <is>
          <t>COMBUSTIVEL   -COMBUSTIVEL VEICULOS (49,02%);
COMBUSTIVEL EQUIPAMENTOS (50,98%);</t>
        </is>
      </c>
      <c r="C4689" s="8" t="n"/>
      <c r="D4689" s="8" t="n">
        <v>1553.25</v>
      </c>
      <c r="E4689" s="8" t="n">
        <v>109408.33</v>
      </c>
      <c r="F4689" s="213" t="inlineStr">
        <is>
          <t>COMBUSTIVEL EQUIPAMENTOS</t>
        </is>
      </c>
      <c r="G4689" s="172">
        <f>YEAR(A4689)</f>
        <v/>
      </c>
      <c r="H4689" s="214">
        <f>MONTH(A4689)</f>
        <v/>
      </c>
      <c r="I4689" s="179">
        <f>INDEX(mês[],Consolidado!H4689,2)</f>
        <v/>
      </c>
      <c r="J4689" s="179" t="inlineStr">
        <is>
          <t>ITAU</t>
        </is>
      </c>
      <c r="K4689" s="179" t="inlineStr">
        <is>
          <t>A IDEAL</t>
        </is>
      </c>
    </row>
    <row r="4690" hidden="1" s="180">
      <c r="A4690" s="17" t="n">
        <v>45826</v>
      </c>
      <c r="B4690" s="179" t="inlineStr">
        <is>
          <t>REFEIÇÃO FUNCIONÁRIOS   -REFEIÇÕES FUNCIONARIOS  (100,00%);</t>
        </is>
      </c>
      <c r="C4690" s="8" t="n"/>
      <c r="D4690" s="8" t="n">
        <v>3026.4</v>
      </c>
      <c r="E4690" s="8" t="n">
        <v>106381.93</v>
      </c>
      <c r="F4690" s="213" t="inlineStr">
        <is>
          <t>REFEIÇÕES COLABORADORES</t>
        </is>
      </c>
      <c r="G4690" s="172">
        <f>YEAR(A4690)</f>
        <v/>
      </c>
      <c r="H4690" s="214">
        <f>MONTH(A4690)</f>
        <v/>
      </c>
      <c r="I4690" s="179">
        <f>INDEX(mês[],Consolidado!H4690,2)</f>
        <v/>
      </c>
      <c r="J4690" s="179" t="inlineStr">
        <is>
          <t>ITAU</t>
        </is>
      </c>
      <c r="K4690" s="179" t="inlineStr">
        <is>
          <t>A IDEAL</t>
        </is>
      </c>
    </row>
    <row r="4691" hidden="1" s="180">
      <c r="A4691" s="17" t="n">
        <v>45826</v>
      </c>
      <c r="B4691" s="179" t="inlineStr">
        <is>
          <t>MANUTENÇÃO EQUIPAMENTOS   -MANUTENÇÃO/PEÇAS MAQUINAS E EQUIPAMENTOS (100,00%);</t>
        </is>
      </c>
      <c r="C4691" s="8" t="n"/>
      <c r="D4691" s="8" t="n">
        <v>1840</v>
      </c>
      <c r="E4691" s="8" t="n">
        <v>104541.93</v>
      </c>
      <c r="F4691" s="213" t="inlineStr">
        <is>
          <t>MANUTENÇÃO/PEÇAS MAQUINAS E EQUIPAMENTOS</t>
        </is>
      </c>
      <c r="G4691" s="172">
        <f>YEAR(A4691)</f>
        <v/>
      </c>
      <c r="H4691" s="214">
        <f>MONTH(A4691)</f>
        <v/>
      </c>
      <c r="I4691" s="179">
        <f>INDEX(mês[],Consolidado!H4691,2)</f>
        <v/>
      </c>
      <c r="J4691" s="179" t="inlineStr">
        <is>
          <t>ITAU</t>
        </is>
      </c>
      <c r="K4691" s="179" t="inlineStr">
        <is>
          <t>A IDEAL</t>
        </is>
      </c>
    </row>
    <row r="4692" hidden="1" s="180">
      <c r="A4692" s="17" t="n">
        <v>45826</v>
      </c>
      <c r="B4692" s="179" t="inlineStr">
        <is>
          <t>MANUTENÇÃO EQUIPAMENTOS   -MANUTENÇÃO/PEÇAS MAQUINAS E EQUIPAMENTOS (100,00%);</t>
        </is>
      </c>
      <c r="C4692" s="8" t="n"/>
      <c r="D4692" s="8" t="n">
        <v>864</v>
      </c>
      <c r="E4692" s="8" t="n">
        <v>103677.93</v>
      </c>
      <c r="F4692" s="213" t="inlineStr">
        <is>
          <t>MANUTENÇÃO/PEÇAS MAQUINAS E EQUIPAMENTOS</t>
        </is>
      </c>
      <c r="G4692" s="172">
        <f>YEAR(A4692)</f>
        <v/>
      </c>
      <c r="H4692" s="214">
        <f>MONTH(A4692)</f>
        <v/>
      </c>
      <c r="I4692" s="179">
        <f>INDEX(mês[],Consolidado!H4692,2)</f>
        <v/>
      </c>
      <c r="J4692" s="179" t="inlineStr">
        <is>
          <t>ITAU</t>
        </is>
      </c>
      <c r="K4692" s="179" t="inlineStr">
        <is>
          <t>A IDEAL</t>
        </is>
      </c>
    </row>
    <row r="4693" hidden="1" s="180">
      <c r="A4693" s="17" t="n">
        <v>45826</v>
      </c>
      <c r="B4693" s="179" t="inlineStr">
        <is>
          <t>REFEIÇÕES COLABORADORES   -REFEIÇÕES FUNCIONARIOS  (100,00%);</t>
        </is>
      </c>
      <c r="C4693" s="8" t="n"/>
      <c r="D4693" s="8" t="n">
        <v>2540.14</v>
      </c>
      <c r="E4693" s="8" t="n">
        <v>101137.79</v>
      </c>
      <c r="F4693" s="213" t="inlineStr">
        <is>
          <t>REFEIÇÕES COLABORADORES</t>
        </is>
      </c>
      <c r="G4693" s="172">
        <f>YEAR(A4693)</f>
        <v/>
      </c>
      <c r="H4693" s="214">
        <f>MONTH(A4693)</f>
        <v/>
      </c>
      <c r="I4693" s="179">
        <f>INDEX(mês[],Consolidado!H4693,2)</f>
        <v/>
      </c>
      <c r="J4693" s="179" t="inlineStr">
        <is>
          <t>ITAU</t>
        </is>
      </c>
      <c r="K4693" s="179" t="inlineStr">
        <is>
          <t>A IDEAL</t>
        </is>
      </c>
    </row>
    <row r="4694" hidden="1" s="180">
      <c r="A4694" s="17" t="n">
        <v>45826</v>
      </c>
      <c r="B4694" s="179" t="inlineStr">
        <is>
          <t>REFEIÇÕES COLABORADORES   -REFEIÇÕES FUNCIONARIOS  (100,00%);</t>
        </is>
      </c>
      <c r="C4694" s="8" t="n"/>
      <c r="D4694" s="8" t="n">
        <v>2522</v>
      </c>
      <c r="E4694" s="8" t="n">
        <v>98615.79000000001</v>
      </c>
      <c r="F4694" s="213" t="inlineStr">
        <is>
          <t>REFEIÇÕES COLABORADORES</t>
        </is>
      </c>
      <c r="G4694" s="172">
        <f>YEAR(A4694)</f>
        <v/>
      </c>
      <c r="H4694" s="214">
        <f>MONTH(A4694)</f>
        <v/>
      </c>
      <c r="I4694" s="179">
        <f>INDEX(mês[],Consolidado!H4694,2)</f>
        <v/>
      </c>
      <c r="J4694" s="179" t="inlineStr">
        <is>
          <t>ITAU</t>
        </is>
      </c>
      <c r="K4694" s="179" t="inlineStr">
        <is>
          <t>A IDEAL</t>
        </is>
      </c>
    </row>
    <row r="4695" hidden="1" s="180">
      <c r="A4695" s="17" t="n">
        <v>45826</v>
      </c>
      <c r="B4695" s="179" t="inlineStr">
        <is>
          <t>ARTHUR RODRIGUES SEIDEMAN - PIX (64) 9 9302-3866   -TRANSPORTE FUNCIONARIOS  (100,00%);</t>
        </is>
      </c>
      <c r="C4695" s="8" t="n"/>
      <c r="D4695" s="8" t="n">
        <v>1975</v>
      </c>
      <c r="E4695" s="8" t="n">
        <v>96640.79000000001</v>
      </c>
      <c r="F4695" s="213" t="inlineStr">
        <is>
          <t xml:space="preserve">TRANSPORTE DE COLABORADORES </t>
        </is>
      </c>
      <c r="G4695" s="172">
        <f>YEAR(A4695)</f>
        <v/>
      </c>
      <c r="H4695" s="214">
        <f>MONTH(A4695)</f>
        <v/>
      </c>
      <c r="I4695" s="179">
        <f>INDEX(mês[],Consolidado!H4695,2)</f>
        <v/>
      </c>
      <c r="J4695" s="179" t="inlineStr">
        <is>
          <t>ITAU</t>
        </is>
      </c>
      <c r="K4695" s="179" t="inlineStr">
        <is>
          <t>A IDEAL</t>
        </is>
      </c>
    </row>
    <row r="4696" hidden="1" s="180">
      <c r="A4696" s="17" t="n">
        <v>45826</v>
      </c>
      <c r="B4696" s="179" t="inlineStr">
        <is>
          <t>EXAMES - ASO REF. 05/2025   -EXAMES  (100,00%);</t>
        </is>
      </c>
      <c r="C4696" s="8" t="n"/>
      <c r="D4696" s="8" t="n">
        <v>1712.76</v>
      </c>
      <c r="E4696" s="8" t="n">
        <v>94928.03000000001</v>
      </c>
      <c r="F4696" s="213" t="inlineStr">
        <is>
          <t>EXAMES MÉDICOS</t>
        </is>
      </c>
      <c r="G4696" s="172">
        <f>YEAR(A4696)</f>
        <v/>
      </c>
      <c r="H4696" s="214">
        <f>MONTH(A4696)</f>
        <v/>
      </c>
      <c r="I4696" s="179">
        <f>INDEX(mês[],Consolidado!H4696,2)</f>
        <v/>
      </c>
      <c r="J4696" s="179" t="inlineStr">
        <is>
          <t>ITAU</t>
        </is>
      </c>
      <c r="K4696" s="179" t="inlineStr">
        <is>
          <t>A IDEAL</t>
        </is>
      </c>
    </row>
    <row r="4697" hidden="1" s="180">
      <c r="A4697" s="17" t="n">
        <v>45826</v>
      </c>
      <c r="B4697" s="179" t="inlineStr">
        <is>
          <t>SISTEMA/SERVIDOR REF. 05/2025   -SISTEMA / SERVIDOR  (100,00%);</t>
        </is>
      </c>
      <c r="C4697" s="8" t="n"/>
      <c r="D4697" s="8" t="n">
        <v>1567.02</v>
      </c>
      <c r="E4697" s="8" t="n">
        <v>93361.01000000001</v>
      </c>
      <c r="F4697" s="213" t="inlineStr">
        <is>
          <t xml:space="preserve">SISTEMA / SERVIDOR </t>
        </is>
      </c>
      <c r="G4697" s="172">
        <f>YEAR(A4697)</f>
        <v/>
      </c>
      <c r="H4697" s="214">
        <f>MONTH(A4697)</f>
        <v/>
      </c>
      <c r="I4697" s="179">
        <f>INDEX(mês[],Consolidado!H4697,2)</f>
        <v/>
      </c>
      <c r="J4697" s="179" t="inlineStr">
        <is>
          <t>ITAU</t>
        </is>
      </c>
      <c r="K4697" s="179" t="inlineStr">
        <is>
          <t>A IDEAL</t>
        </is>
      </c>
    </row>
    <row r="4698" hidden="1" s="180">
      <c r="A4698" s="17" t="n">
        <v>45826</v>
      </c>
      <c r="B4698" s="179" t="inlineStr">
        <is>
          <t>DESPESA SEMANA REF. 06/06 A 11/06   -MANUTENÇÃO/PEÇAS  VEICULOS (10,49%)</t>
        </is>
      </c>
      <c r="C4698" s="8" t="n"/>
      <c r="D4698" s="8" t="n">
        <v>146.01</v>
      </c>
      <c r="E4698" s="8" t="n">
        <v>93215.00000000001</v>
      </c>
      <c r="F4698" s="213" t="inlineStr">
        <is>
          <t>MANUTENÇÃO/PEÇAS  VEICULOS</t>
        </is>
      </c>
      <c r="G4698" s="172">
        <f>YEAR(A4698)</f>
        <v/>
      </c>
      <c r="H4698" s="214">
        <f>MONTH(A4698)</f>
        <v/>
      </c>
      <c r="I4698" s="179">
        <f>INDEX(mês[],Consolidado!H4698,2)</f>
        <v/>
      </c>
      <c r="J4698" s="179" t="inlineStr">
        <is>
          <t>ITAU</t>
        </is>
      </c>
      <c r="K4698" s="179" t="inlineStr">
        <is>
          <t>A IDEAL</t>
        </is>
      </c>
    </row>
    <row r="4699" hidden="1" s="180">
      <c r="A4699" s="17" t="n">
        <v>45826</v>
      </c>
      <c r="B4699" s="179" t="inlineStr">
        <is>
          <t>COMBUSTIVEL VEICULOS (16,67%)</t>
        </is>
      </c>
      <c r="C4699" s="8" t="n"/>
      <c r="D4699" s="8" t="n">
        <v>232.02</v>
      </c>
      <c r="E4699" s="8" t="n">
        <v>92982.98000000001</v>
      </c>
      <c r="F4699" s="213" t="inlineStr">
        <is>
          <t>COMBUSTIVEL VEICULOS</t>
        </is>
      </c>
      <c r="G4699" s="172">
        <f>YEAR(A4699)</f>
        <v/>
      </c>
      <c r="H4699" s="214">
        <f>MONTH(A4699)</f>
        <v/>
      </c>
      <c r="I4699" s="179">
        <f>INDEX(mês[],Consolidado!H4699,2)</f>
        <v/>
      </c>
      <c r="J4699" s="179" t="inlineStr">
        <is>
          <t>ITAU</t>
        </is>
      </c>
      <c r="K4699" s="179" t="inlineStr">
        <is>
          <t>A IDEAL</t>
        </is>
      </c>
    </row>
    <row r="4700" hidden="1" s="180">
      <c r="A4700" s="17" t="n">
        <v>45826</v>
      </c>
      <c r="B4700" s="174" t="inlineStr">
        <is>
          <t>REFEIÇÕES FUNCIONARIOS  (8,69%)</t>
        </is>
      </c>
      <c r="C4700" s="8" t="n"/>
      <c r="D4700" s="8" t="n">
        <v>120.95</v>
      </c>
      <c r="E4700" s="8" t="n">
        <v>92862.03000000001</v>
      </c>
      <c r="F4700" s="213" t="inlineStr">
        <is>
          <t>REFEIÇÕES COLABORADORES</t>
        </is>
      </c>
      <c r="G4700" s="172">
        <f>YEAR(A4700)</f>
        <v/>
      </c>
      <c r="H4700" s="214">
        <f>MONTH(A4700)</f>
        <v/>
      </c>
      <c r="I4700" s="179">
        <f>INDEX(mês[],Consolidado!H4700,2)</f>
        <v/>
      </c>
      <c r="J4700" s="179" t="inlineStr">
        <is>
          <t>ITAU</t>
        </is>
      </c>
      <c r="K4700" s="179" t="inlineStr">
        <is>
          <t>A IDEAL</t>
        </is>
      </c>
    </row>
    <row r="4701" hidden="1" s="180">
      <c r="A4701" s="17" t="n">
        <v>45826</v>
      </c>
      <c r="B4701" s="179" t="inlineStr">
        <is>
          <t>MATERIAS DE ESCRITORIO (18,17%)</t>
        </is>
      </c>
      <c r="C4701" s="8" t="n"/>
      <c r="D4701" s="8" t="n">
        <v>252.9</v>
      </c>
      <c r="E4701" s="8" t="n">
        <v>92609.13000000002</v>
      </c>
      <c r="F4701" s="213" t="inlineStr">
        <is>
          <t xml:space="preserve">MATERIAS DE ESCRITORIO / PAPELARIA </t>
        </is>
      </c>
      <c r="G4701" s="172">
        <f>YEAR(A4701)</f>
        <v/>
      </c>
      <c r="H4701" s="214">
        <f>MONTH(A4701)</f>
        <v/>
      </c>
      <c r="I4701" s="179">
        <f>INDEX(mês[],Consolidado!H4701,2)</f>
        <v/>
      </c>
      <c r="J4701" s="179" t="inlineStr">
        <is>
          <t>ITAU</t>
        </is>
      </c>
      <c r="K4701" s="179" t="inlineStr">
        <is>
          <t>A IDEAL</t>
        </is>
      </c>
    </row>
    <row r="4702" hidden="1" s="180">
      <c r="A4702" s="17" t="n">
        <v>45826</v>
      </c>
      <c r="B4702" s="179" t="inlineStr">
        <is>
          <t>EPIS (10,78%)</t>
        </is>
      </c>
      <c r="C4702" s="8" t="n"/>
      <c r="D4702" s="8" t="n">
        <v>150.04</v>
      </c>
      <c r="E4702" s="8" t="n">
        <v>92459.09000000003</v>
      </c>
      <c r="F4702" s="213" t="inlineStr">
        <is>
          <t>EPIS</t>
        </is>
      </c>
      <c r="G4702" s="172">
        <f>YEAR(A4702)</f>
        <v/>
      </c>
      <c r="H4702" s="214">
        <f>MONTH(A4702)</f>
        <v/>
      </c>
      <c r="I4702" s="179">
        <f>INDEX(mês[],Consolidado!H4702,2)</f>
        <v/>
      </c>
      <c r="J4702" s="179" t="inlineStr">
        <is>
          <t>ITAU</t>
        </is>
      </c>
      <c r="K4702" s="179" t="inlineStr">
        <is>
          <t>A IDEAL</t>
        </is>
      </c>
    </row>
    <row r="4703" hidden="1" s="180">
      <c r="A4703" s="17" t="n">
        <v>45826</v>
      </c>
      <c r="B4703" s="179" t="inlineStr">
        <is>
          <t>SERVIÇO MOTOBOY / UBER  (35,20%);</t>
        </is>
      </c>
      <c r="C4703" s="8" t="n"/>
      <c r="D4703" s="8" t="n">
        <v>489.98</v>
      </c>
      <c r="E4703" s="8" t="n">
        <v>91969.11000000003</v>
      </c>
      <c r="F4703" s="213" t="inlineStr">
        <is>
          <t xml:space="preserve">SERVIÇO MOTOBOY / UBER </t>
        </is>
      </c>
      <c r="G4703" s="172">
        <f>YEAR(A4703)</f>
        <v/>
      </c>
      <c r="H4703" s="214">
        <f>MONTH(A4703)</f>
        <v/>
      </c>
      <c r="I4703" s="179">
        <f>INDEX(mês[],Consolidado!H4703,2)</f>
        <v/>
      </c>
      <c r="J4703" s="179" t="inlineStr">
        <is>
          <t>ITAU</t>
        </is>
      </c>
      <c r="K4703" s="179" t="inlineStr">
        <is>
          <t>A IDEAL</t>
        </is>
      </c>
    </row>
    <row r="4704" hidden="1" s="180">
      <c r="A4704" s="17" t="n">
        <v>45826</v>
      </c>
      <c r="B4704" s="179" t="inlineStr">
        <is>
          <t>EPIS   -EPIS (100,00%);</t>
        </is>
      </c>
      <c r="C4704" s="8" t="n"/>
      <c r="D4704" s="8" t="n">
        <v>1254.88</v>
      </c>
      <c r="E4704" s="8" t="n">
        <v>90714.23000000003</v>
      </c>
      <c r="F4704" s="213" t="inlineStr">
        <is>
          <t>EPIS</t>
        </is>
      </c>
      <c r="G4704" s="172">
        <f>YEAR(A4704)</f>
        <v/>
      </c>
      <c r="H4704" s="214">
        <f>MONTH(A4704)</f>
        <v/>
      </c>
      <c r="I4704" s="179">
        <f>INDEX(mês[],Consolidado!H4704,2)</f>
        <v/>
      </c>
      <c r="J4704" s="179" t="inlineStr">
        <is>
          <t>ITAU</t>
        </is>
      </c>
      <c r="K4704" s="179" t="inlineStr">
        <is>
          <t>A IDEAL</t>
        </is>
      </c>
    </row>
    <row r="4705" hidden="1" s="180">
      <c r="A4705" s="17" t="n">
        <v>45826</v>
      </c>
      <c r="B4705" s="179" t="inlineStr">
        <is>
          <t>PLANO DE SAÚDE REF. MÊS 06/2025   -PLANO DE SAUDE  (100,00%);</t>
        </is>
      </c>
      <c r="C4705" s="8" t="n"/>
      <c r="D4705" s="8" t="n">
        <v>1216.42</v>
      </c>
      <c r="E4705" s="8" t="n">
        <v>89497.81000000001</v>
      </c>
      <c r="F4705" s="213" t="inlineStr">
        <is>
          <t xml:space="preserve">PLANO DE SAUDE </t>
        </is>
      </c>
      <c r="G4705" s="172">
        <f>YEAR(A4705)</f>
        <v/>
      </c>
      <c r="H4705" s="214">
        <f>MONTH(A4705)</f>
        <v/>
      </c>
      <c r="I4705" s="179">
        <f>INDEX(mês[],Consolidado!H4705,2)</f>
        <v/>
      </c>
      <c r="J4705" s="179" t="inlineStr">
        <is>
          <t>ITAU</t>
        </is>
      </c>
      <c r="K4705" s="179" t="inlineStr">
        <is>
          <t>A IDEAL</t>
        </is>
      </c>
    </row>
    <row r="4706" hidden="1" s="180">
      <c r="A4706" s="17" t="n">
        <v>45826</v>
      </c>
      <c r="B4706" s="179" t="inlineStr">
        <is>
          <t>EPIS   -EPIS (100,00%);</t>
        </is>
      </c>
      <c r="C4706" s="8" t="n"/>
      <c r="D4706" s="8" t="n">
        <v>1153.09</v>
      </c>
      <c r="E4706" s="8" t="n">
        <v>88344.72000000002</v>
      </c>
      <c r="F4706" s="213" t="inlineStr">
        <is>
          <t>EPIS</t>
        </is>
      </c>
      <c r="G4706" s="172">
        <f>YEAR(A4706)</f>
        <v/>
      </c>
      <c r="H4706" s="214">
        <f>MONTH(A4706)</f>
        <v/>
      </c>
      <c r="I4706" s="179">
        <f>INDEX(mês[],Consolidado!H4706,2)</f>
        <v/>
      </c>
      <c r="J4706" s="179" t="inlineStr">
        <is>
          <t>ITAU</t>
        </is>
      </c>
      <c r="K4706" s="179" t="inlineStr">
        <is>
          <t>A IDEAL</t>
        </is>
      </c>
    </row>
    <row r="4707" hidden="1" s="180">
      <c r="A4707" s="17" t="n">
        <v>45826</v>
      </c>
      <c r="B4707" s="179" t="inlineStr">
        <is>
          <t>CONSULTA CONNECT REF. MÊS 05/2025   -SERVIÇO SERASA (100,00%);</t>
        </is>
      </c>
      <c r="C4707" s="8" t="n"/>
      <c r="D4707" s="8" t="n">
        <v>1138.9</v>
      </c>
      <c r="E4707" s="8" t="n">
        <v>87205.82000000002</v>
      </c>
      <c r="F4707" s="213" t="inlineStr">
        <is>
          <t>SERVIÇO SERASA</t>
        </is>
      </c>
      <c r="G4707" s="172">
        <f>YEAR(A4707)</f>
        <v/>
      </c>
      <c r="H4707" s="214">
        <f>MONTH(A4707)</f>
        <v/>
      </c>
      <c r="I4707" s="179">
        <f>INDEX(mês[],Consolidado!H4707,2)</f>
        <v/>
      </c>
      <c r="J4707" s="179" t="inlineStr">
        <is>
          <t>ITAU</t>
        </is>
      </c>
      <c r="K4707" s="179" t="inlineStr">
        <is>
          <t>A IDEAL</t>
        </is>
      </c>
    </row>
    <row r="4708" hidden="1" s="180">
      <c r="A4708" s="17" t="n">
        <v>45826</v>
      </c>
      <c r="B4708" s="179" t="inlineStr">
        <is>
          <t>LOCAÇÃO VEÍCULOS   -LOCAÇAO VEICULOS  (100,00%);</t>
        </is>
      </c>
      <c r="C4708" s="8" t="n"/>
      <c r="D4708" s="8" t="n">
        <v>1066.58</v>
      </c>
      <c r="E4708" s="8" t="n">
        <v>86139.24000000002</v>
      </c>
      <c r="F4708" s="213" t="inlineStr">
        <is>
          <t xml:space="preserve">LOCAÇAO VEICULOS </t>
        </is>
      </c>
      <c r="G4708" s="172">
        <f>YEAR(A4708)</f>
        <v/>
      </c>
      <c r="H4708" s="214">
        <f>MONTH(A4708)</f>
        <v/>
      </c>
      <c r="I4708" s="179">
        <f>INDEX(mês[],Consolidado!H4708,2)</f>
        <v/>
      </c>
      <c r="J4708" s="179" t="inlineStr">
        <is>
          <t>ITAU</t>
        </is>
      </c>
      <c r="K4708" s="179" t="inlineStr">
        <is>
          <t>A IDEAL</t>
        </is>
      </c>
    </row>
    <row r="4709" hidden="1" s="180">
      <c r="A4709" s="17" t="n">
        <v>45826</v>
      </c>
      <c r="B4709" s="179" t="inlineStr">
        <is>
          <t>LOCAÇÃO VEÍCULOS - INDENIZAÇÃO REF. CONTRATO PECF008435   -LOCAÇAO VEICULOS  (100,00%);</t>
        </is>
      </c>
      <c r="C4709" s="8" t="n"/>
      <c r="D4709" s="8" t="n">
        <v>973.28</v>
      </c>
      <c r="E4709" s="8" t="n">
        <v>85165.96000000002</v>
      </c>
      <c r="F4709" s="213" t="inlineStr">
        <is>
          <t xml:space="preserve">LOCAÇAO VEICULOS </t>
        </is>
      </c>
      <c r="G4709" s="172">
        <f>YEAR(A4709)</f>
        <v/>
      </c>
      <c r="H4709" s="214">
        <f>MONTH(A4709)</f>
        <v/>
      </c>
      <c r="I4709" s="179">
        <f>INDEX(mês[],Consolidado!H4709,2)</f>
        <v/>
      </c>
      <c r="J4709" s="179" t="inlineStr">
        <is>
          <t>ITAU</t>
        </is>
      </c>
      <c r="K4709" s="179" t="inlineStr">
        <is>
          <t>A IDEAL</t>
        </is>
      </c>
    </row>
    <row r="4710" hidden="1" s="180">
      <c r="A4710" s="17" t="n">
        <v>45826</v>
      </c>
      <c r="B4710" s="179" t="inlineStr">
        <is>
          <t>INTERNET ADM   -INTERNET / TELEFONE ADM  (100,00%);</t>
        </is>
      </c>
      <c r="C4710" s="8" t="n"/>
      <c r="D4710" s="8" t="n">
        <v>900</v>
      </c>
      <c r="E4710" s="8" t="n">
        <v>84265.96000000002</v>
      </c>
      <c r="F4710" s="213" t="inlineStr">
        <is>
          <t xml:space="preserve">INTERNET / TELEFONE ADM </t>
        </is>
      </c>
      <c r="G4710" s="172">
        <f>YEAR(A4710)</f>
        <v/>
      </c>
      <c r="H4710" s="214">
        <f>MONTH(A4710)</f>
        <v/>
      </c>
      <c r="I4710" s="179">
        <f>INDEX(mês[],Consolidado!H4710,2)</f>
        <v/>
      </c>
      <c r="J4710" s="179" t="inlineStr">
        <is>
          <t>ITAU</t>
        </is>
      </c>
      <c r="K4710" s="179" t="inlineStr">
        <is>
          <t>A IDEAL</t>
        </is>
      </c>
    </row>
    <row r="4711" hidden="1" s="180">
      <c r="A4711" s="17" t="n">
        <v>45826</v>
      </c>
      <c r="B4711" s="179" t="inlineStr">
        <is>
          <t>EPIS   -EPIS (100,00%);</t>
        </is>
      </c>
      <c r="C4711" s="8" t="n"/>
      <c r="D4711" s="8" t="n">
        <v>850.4</v>
      </c>
      <c r="E4711" s="8" t="n">
        <v>83415.56000000003</v>
      </c>
      <c r="F4711" s="213" t="inlineStr">
        <is>
          <t>EPIS</t>
        </is>
      </c>
      <c r="G4711" s="172">
        <f>YEAR(A4711)</f>
        <v/>
      </c>
      <c r="H4711" s="214">
        <f>MONTH(A4711)</f>
        <v/>
      </c>
      <c r="I4711" s="179">
        <f>INDEX(mês[],Consolidado!H4711,2)</f>
        <v/>
      </c>
      <c r="J4711" s="179" t="inlineStr">
        <is>
          <t>ITAU</t>
        </is>
      </c>
      <c r="K4711" s="179" t="inlineStr">
        <is>
          <t>A IDEAL</t>
        </is>
      </c>
    </row>
    <row r="4712" hidden="1" s="180">
      <c r="A4712" s="17" t="n">
        <v>45826</v>
      </c>
      <c r="B4712" s="179" t="inlineStr">
        <is>
          <t>SISTEMA / SERVIDOR   -SISTEMA / SERVIDOR  (100,00%);</t>
        </is>
      </c>
      <c r="C4712" s="8" t="n"/>
      <c r="D4712" s="8" t="n">
        <v>730.9400000000001</v>
      </c>
      <c r="E4712" s="8" t="n">
        <v>82684.62000000002</v>
      </c>
      <c r="F4712" s="213" t="inlineStr">
        <is>
          <t xml:space="preserve">SISTEMA / SERVIDOR </t>
        </is>
      </c>
      <c r="G4712" s="172">
        <f>YEAR(A4712)</f>
        <v/>
      </c>
      <c r="H4712" s="214">
        <f>MONTH(A4712)</f>
        <v/>
      </c>
      <c r="I4712" s="179">
        <f>INDEX(mês[],Consolidado!H4712,2)</f>
        <v/>
      </c>
      <c r="J4712" s="179" t="inlineStr">
        <is>
          <t>ITAU</t>
        </is>
      </c>
      <c r="K4712" s="179" t="inlineStr">
        <is>
          <t>A IDEAL</t>
        </is>
      </c>
    </row>
    <row r="4713" hidden="1" s="180">
      <c r="A4713" s="17" t="n">
        <v>45826</v>
      </c>
      <c r="B4713" s="179" t="inlineStr">
        <is>
          <t>CONFECÇÃO DE PCA E CONFECÇÃO DE PPR   -PROGRAMA DE SEGURANÇA DO TRABALHO  (100,00%);</t>
        </is>
      </c>
      <c r="C4713" s="8" t="n"/>
      <c r="D4713" s="8" t="n">
        <v>685.11</v>
      </c>
      <c r="E4713" s="8" t="n">
        <v>81999.51000000002</v>
      </c>
      <c r="F4713" s="213" t="inlineStr">
        <is>
          <t xml:space="preserve">PROGRAMA DE SEGURANÇA DO TRABALHO </t>
        </is>
      </c>
      <c r="G4713" s="172">
        <f>YEAR(A4713)</f>
        <v/>
      </c>
      <c r="H4713" s="214">
        <f>MONTH(A4713)</f>
        <v/>
      </c>
      <c r="I4713" s="179">
        <f>INDEX(mês[],Consolidado!H4713,2)</f>
        <v/>
      </c>
      <c r="J4713" s="179" t="inlineStr">
        <is>
          <t>ITAU</t>
        </is>
      </c>
      <c r="K4713" s="179" t="inlineStr">
        <is>
          <t>A IDEAL</t>
        </is>
      </c>
    </row>
    <row r="4714" hidden="1" s="180">
      <c r="A4714" s="17" t="n">
        <v>45826</v>
      </c>
      <c r="B4714" s="179" t="inlineStr">
        <is>
          <t>LOCAÇÃO VEÍCULOS   -LOCAÇAO VEICULOS  (100,00%);</t>
        </is>
      </c>
      <c r="C4714" s="8" t="n"/>
      <c r="D4714" s="8" t="n">
        <v>668.53</v>
      </c>
      <c r="E4714" s="8" t="n">
        <v>81330.98000000003</v>
      </c>
      <c r="F4714" s="213" t="inlineStr">
        <is>
          <t xml:space="preserve">LOCAÇAO VEICULOS </t>
        </is>
      </c>
      <c r="G4714" s="172">
        <f>YEAR(A4714)</f>
        <v/>
      </c>
      <c r="H4714" s="214">
        <f>MONTH(A4714)</f>
        <v/>
      </c>
      <c r="I4714" s="179">
        <f>INDEX(mês[],Consolidado!H4714,2)</f>
        <v/>
      </c>
      <c r="J4714" s="179" t="inlineStr">
        <is>
          <t>ITAU</t>
        </is>
      </c>
      <c r="K4714" s="179" t="inlineStr">
        <is>
          <t>A IDEAL</t>
        </is>
      </c>
    </row>
    <row r="4715" hidden="1" s="180">
      <c r="A4715" s="17" t="n">
        <v>45826</v>
      </c>
      <c r="B4715" s="179" t="inlineStr">
        <is>
          <t>EPIS   -EPIS (100,00%);</t>
        </is>
      </c>
      <c r="C4715" s="8" t="n"/>
      <c r="D4715" s="8" t="n">
        <v>616.08</v>
      </c>
      <c r="E4715" s="8" t="n">
        <v>80714.90000000002</v>
      </c>
      <c r="F4715" s="213" t="inlineStr">
        <is>
          <t>EPIS</t>
        </is>
      </c>
      <c r="G4715" s="172">
        <f>YEAR(A4715)</f>
        <v/>
      </c>
      <c r="H4715" s="214">
        <f>MONTH(A4715)</f>
        <v/>
      </c>
      <c r="I4715" s="179">
        <f>INDEX(mês[],Consolidado!H4715,2)</f>
        <v/>
      </c>
      <c r="J4715" s="179" t="inlineStr">
        <is>
          <t>ITAU</t>
        </is>
      </c>
      <c r="K4715" s="179" t="inlineStr">
        <is>
          <t>A IDEAL</t>
        </is>
      </c>
    </row>
    <row r="4716" hidden="1" s="180">
      <c r="A4716" s="17" t="n">
        <v>45826</v>
      </c>
      <c r="B4716" s="179" t="inlineStr">
        <is>
          <t>REFEIÇÕES COLABORADORES   -REFEIÇÕES FUNCIONARIOS  (100,00%);</t>
        </is>
      </c>
      <c r="C4716" s="8" t="n"/>
      <c r="D4716" s="8" t="n">
        <v>529.4</v>
      </c>
      <c r="E4716" s="8" t="n">
        <v>80185.50000000003</v>
      </c>
      <c r="F4716" s="213" t="inlineStr">
        <is>
          <t>REFEIÇÕES COLABORADORES</t>
        </is>
      </c>
      <c r="G4716" s="172">
        <f>YEAR(A4716)</f>
        <v/>
      </c>
      <c r="H4716" s="214">
        <f>MONTH(A4716)</f>
        <v/>
      </c>
      <c r="I4716" s="179">
        <f>INDEX(mês[],Consolidado!H4716,2)</f>
        <v/>
      </c>
      <c r="J4716" s="179" t="inlineStr">
        <is>
          <t>ITAU</t>
        </is>
      </c>
      <c r="K4716" s="179" t="inlineStr">
        <is>
          <t>A IDEAL</t>
        </is>
      </c>
    </row>
    <row r="4717" hidden="1" s="180">
      <c r="A4717" s="17" t="n">
        <v>45826</v>
      </c>
      <c r="B4717" s="179" t="inlineStr">
        <is>
          <t>MATERIAL DE CONSUMO   -MATERIAIS DE CONSUMO EM OBRAS  (100,00%);</t>
        </is>
      </c>
      <c r="C4717" s="8" t="n"/>
      <c r="D4717" s="8" t="n">
        <v>513.42</v>
      </c>
      <c r="E4717" s="8" t="n">
        <v>79672.08000000003</v>
      </c>
      <c r="F4717" s="213" t="inlineStr">
        <is>
          <t xml:space="preserve">MATERIAIS DE CONSUMO EM OBRAS </t>
        </is>
      </c>
      <c r="G4717" s="172">
        <f>YEAR(A4717)</f>
        <v/>
      </c>
      <c r="H4717" s="214">
        <f>MONTH(A4717)</f>
        <v/>
      </c>
      <c r="I4717" s="179">
        <f>INDEX(mês[],Consolidado!H4717,2)</f>
        <v/>
      </c>
      <c r="J4717" s="179" t="inlineStr">
        <is>
          <t>ITAU</t>
        </is>
      </c>
      <c r="K4717" s="179" t="inlineStr">
        <is>
          <t>A IDEAL</t>
        </is>
      </c>
    </row>
    <row r="4718" hidden="1" s="180">
      <c r="A4718" s="17" t="n">
        <v>45826</v>
      </c>
      <c r="B4718" s="179" t="inlineStr">
        <is>
          <t>MATERIAIS DE CONSUMO   -MATERIAIS DE CONSUMO EM OBRAS  (100,00%);</t>
        </is>
      </c>
      <c r="C4718" s="8" t="n"/>
      <c r="D4718" s="8" t="n">
        <v>512.4</v>
      </c>
      <c r="E4718" s="8" t="n">
        <v>79159.68000000004</v>
      </c>
      <c r="F4718" s="213" t="inlineStr">
        <is>
          <t xml:space="preserve">MATERIAIS DE CONSUMO EM OBRAS </t>
        </is>
      </c>
      <c r="G4718" s="172">
        <f>YEAR(A4718)</f>
        <v/>
      </c>
      <c r="H4718" s="214">
        <f>MONTH(A4718)</f>
        <v/>
      </c>
      <c r="I4718" s="179">
        <f>INDEX(mês[],Consolidado!H4718,2)</f>
        <v/>
      </c>
      <c r="J4718" s="179" t="inlineStr">
        <is>
          <t>ITAU</t>
        </is>
      </c>
      <c r="K4718" s="179" t="inlineStr">
        <is>
          <t>A IDEAL</t>
        </is>
      </c>
    </row>
    <row r="4719" hidden="1" s="180">
      <c r="A4719" s="17" t="n">
        <v>45826</v>
      </c>
      <c r="B4719" s="179" t="inlineStr">
        <is>
          <t>MAT. CONSUMO   -MATERIAIS DE CONSUMO EM OBRAS  (100,00%);</t>
        </is>
      </c>
      <c r="C4719" s="8" t="n"/>
      <c r="D4719" s="8" t="n">
        <v>455.74</v>
      </c>
      <c r="E4719" s="8" t="n">
        <v>78703.94000000003</v>
      </c>
      <c r="F4719" s="213" t="inlineStr">
        <is>
          <t xml:space="preserve">MATERIAIS DE CONSUMO EM OBRAS </t>
        </is>
      </c>
      <c r="G4719" s="172">
        <f>YEAR(A4719)</f>
        <v/>
      </c>
      <c r="H4719" s="214">
        <f>MONTH(A4719)</f>
        <v/>
      </c>
      <c r="I4719" s="179">
        <f>INDEX(mês[],Consolidado!H4719,2)</f>
        <v/>
      </c>
      <c r="J4719" s="179" t="inlineStr">
        <is>
          <t>ITAU</t>
        </is>
      </c>
      <c r="K4719" s="179" t="inlineStr">
        <is>
          <t>A IDEAL</t>
        </is>
      </c>
    </row>
    <row r="4720" hidden="1" s="180">
      <c r="A4720" s="17" t="n">
        <v>45826</v>
      </c>
      <c r="B4720" s="179" t="inlineStr">
        <is>
          <t>MATERIAIS DE INFORMÁTICA - TONERS   -MATERIAIS DE INFORMATICA / COMPUTADOR (100,00%);</t>
        </is>
      </c>
      <c r="C4720" s="8" t="n"/>
      <c r="D4720" s="8" t="n">
        <v>424</v>
      </c>
      <c r="E4720" s="8" t="n">
        <v>78279.94000000003</v>
      </c>
      <c r="F4720" s="213" t="inlineStr">
        <is>
          <t>MATERIAIS DE INFORMATICA / COMPUTADOR</t>
        </is>
      </c>
      <c r="G4720" s="172">
        <f>YEAR(A4720)</f>
        <v/>
      </c>
      <c r="H4720" s="214">
        <f>MONTH(A4720)</f>
        <v/>
      </c>
      <c r="I4720" s="179">
        <f>INDEX(mês[],Consolidado!H4720,2)</f>
        <v/>
      </c>
      <c r="J4720" s="179" t="inlineStr">
        <is>
          <t>ITAU</t>
        </is>
      </c>
      <c r="K4720" s="179" t="inlineStr">
        <is>
          <t>A IDEAL</t>
        </is>
      </c>
    </row>
    <row r="4721" hidden="1" s="180">
      <c r="A4721" s="17" t="n">
        <v>45826</v>
      </c>
      <c r="B4721" s="179" t="inlineStr">
        <is>
          <t>COMBUSTIVEL RANGER GILVAN   -COMBUSTIVEL VEICULOS (100,00%);</t>
        </is>
      </c>
      <c r="C4721" s="8" t="n"/>
      <c r="D4721" s="8" t="n">
        <v>416.46</v>
      </c>
      <c r="E4721" s="8" t="n">
        <v>77863.48000000003</v>
      </c>
      <c r="F4721" s="213" t="inlineStr">
        <is>
          <t>COMBUSTIVEL VEICULOS</t>
        </is>
      </c>
      <c r="G4721" s="172">
        <f>YEAR(A4721)</f>
        <v/>
      </c>
      <c r="H4721" s="214">
        <f>MONTH(A4721)</f>
        <v/>
      </c>
      <c r="I4721" s="179">
        <f>INDEX(mês[],Consolidado!H4721,2)</f>
        <v/>
      </c>
      <c r="J4721" s="179" t="inlineStr">
        <is>
          <t>ITAU</t>
        </is>
      </c>
      <c r="K4721" s="179" t="inlineStr">
        <is>
          <t>A IDEAL</t>
        </is>
      </c>
    </row>
    <row r="4722" hidden="1" s="180">
      <c r="A4722" s="17" t="n">
        <v>45826</v>
      </c>
      <c r="B4722" s="179" t="inlineStr">
        <is>
          <t>DESPESA DE OBRAS VALDMAR 09/06 A 13/06   -COMBUSTIVEL VEICULOS (76,80%);
REFEIÇÕES FUNCIONARIOS  (3,65%);
MATERIAIS DE LIMPEZA / HIGIENE  (19,55%);</t>
        </is>
      </c>
      <c r="C4722" s="8" t="n"/>
      <c r="D4722" s="8" t="n">
        <v>294.58</v>
      </c>
      <c r="E4722" s="8" t="n">
        <v>77568.90000000002</v>
      </c>
      <c r="F4722" s="213" t="inlineStr">
        <is>
          <t>COMBUSTIVEL VEICULOS</t>
        </is>
      </c>
      <c r="G4722" s="172">
        <f>YEAR(A4722)</f>
        <v/>
      </c>
      <c r="H4722" s="214">
        <f>MONTH(A4722)</f>
        <v/>
      </c>
      <c r="I4722" s="179">
        <f>INDEX(mês[],Consolidado!H4722,2)</f>
        <v/>
      </c>
      <c r="J4722" s="179" t="inlineStr">
        <is>
          <t>ITAU</t>
        </is>
      </c>
      <c r="K4722" s="179" t="inlineStr">
        <is>
          <t>A IDEAL</t>
        </is>
      </c>
    </row>
    <row r="4723" hidden="1" s="180">
      <c r="A4723" s="17" t="n">
        <v>45826</v>
      </c>
      <c r="B4723" s="179" t="inlineStr">
        <is>
          <t>DESPESA DE OBRAS VALDMAR 09/06 A 13/06   -COMBUSTIVEL VEICULOS (76,80%);
REFEIÇÕES FUNCIONARIOS  (3,65%);
MATERIAIS DE LIMPEZA / HIGIENE  (19,55%);</t>
        </is>
      </c>
      <c r="C4723" s="8" t="n"/>
      <c r="D4723" s="8" t="n">
        <v>10.75</v>
      </c>
      <c r="E4723" s="8" t="n">
        <v>77558.15000000002</v>
      </c>
      <c r="F4723" s="213" t="inlineStr">
        <is>
          <t>REFEIÇÕES COLABORADORES</t>
        </is>
      </c>
      <c r="G4723" s="172">
        <f>YEAR(A4723)</f>
        <v/>
      </c>
      <c r="H4723" s="214">
        <f>MONTH(A4723)</f>
        <v/>
      </c>
      <c r="I4723" s="179">
        <f>INDEX(mês[],Consolidado!H4723,2)</f>
        <v/>
      </c>
      <c r="J4723" s="179" t="inlineStr">
        <is>
          <t>ITAU</t>
        </is>
      </c>
      <c r="K4723" s="179" t="inlineStr">
        <is>
          <t>A IDEAL</t>
        </is>
      </c>
    </row>
    <row r="4724" hidden="1" s="180">
      <c r="A4724" s="17" t="n">
        <v>45826</v>
      </c>
      <c r="B4724" s="179" t="inlineStr">
        <is>
          <t>DESPESA DE OBRAS VALDMAR 09/06 A 13/06   -COMBUSTIVEL VEICULOS (76,80%);
REFEIÇÕES FUNCIONARIOS  (3,65%);
MATERIAIS DE LIMPEZA / HIGIENE  (19,55%);</t>
        </is>
      </c>
      <c r="C4724" s="8" t="n"/>
      <c r="D4724" s="8" t="n">
        <v>78.25</v>
      </c>
      <c r="E4724" s="8" t="n">
        <v>77479.90000000002</v>
      </c>
      <c r="F4724" s="213" t="inlineStr">
        <is>
          <t xml:space="preserve">MATERIAIS DE LIMPEZA / HIGIENE </t>
        </is>
      </c>
      <c r="G4724" s="172">
        <f>YEAR(A4724)</f>
        <v/>
      </c>
      <c r="H4724" s="214">
        <f>MONTH(A4724)</f>
        <v/>
      </c>
      <c r="I4724" s="179">
        <f>INDEX(mês[],Consolidado!H4724,2)</f>
        <v/>
      </c>
      <c r="J4724" s="179" t="inlineStr">
        <is>
          <t>ITAU</t>
        </is>
      </c>
      <c r="K4724" s="179" t="inlineStr">
        <is>
          <t>A IDEAL</t>
        </is>
      </c>
    </row>
    <row r="4725" hidden="1" s="180">
      <c r="A4725" s="17" t="n">
        <v>45826</v>
      </c>
      <c r="B4725" s="179" t="inlineStr">
        <is>
          <t>MATERIAIS DE CONSUMO   -MATERIAIS DE CONSUMO EM OBRAS  (100,00%);</t>
        </is>
      </c>
      <c r="C4725" s="8" t="n"/>
      <c r="D4725" s="8" t="n">
        <v>353</v>
      </c>
      <c r="E4725" s="8" t="n">
        <v>77126.90000000002</v>
      </c>
      <c r="F4725" s="213" t="inlineStr">
        <is>
          <t xml:space="preserve">MATERIAIS DE CONSUMO EM OBRAS </t>
        </is>
      </c>
      <c r="G4725" s="172">
        <f>YEAR(A4725)</f>
        <v/>
      </c>
      <c r="H4725" s="214">
        <f>MONTH(A4725)</f>
        <v/>
      </c>
      <c r="I4725" s="179">
        <f>INDEX(mês[],Consolidado!H4725,2)</f>
        <v/>
      </c>
      <c r="J4725" s="179" t="inlineStr">
        <is>
          <t>ITAU</t>
        </is>
      </c>
      <c r="K4725" s="179" t="inlineStr">
        <is>
          <t>A IDEAL</t>
        </is>
      </c>
    </row>
    <row r="4726" hidden="1" s="180">
      <c r="A4726" s="17" t="n">
        <v>45826</v>
      </c>
      <c r="B4726" s="179" t="inlineStr">
        <is>
          <t>EXAMES - ASO   -EXAMES  (100,00%);</t>
        </is>
      </c>
      <c r="C4726" s="8" t="n"/>
      <c r="D4726" s="8" t="n">
        <v>318.47</v>
      </c>
      <c r="E4726" s="8" t="n">
        <v>76808.43000000002</v>
      </c>
      <c r="F4726" s="213" t="inlineStr">
        <is>
          <t>EXAMES MÉDICOS</t>
        </is>
      </c>
      <c r="G4726" s="172">
        <f>YEAR(A4726)</f>
        <v/>
      </c>
      <c r="H4726" s="214">
        <f>MONTH(A4726)</f>
        <v/>
      </c>
      <c r="I4726" s="179">
        <f>INDEX(mês[],Consolidado!H4726,2)</f>
        <v/>
      </c>
      <c r="J4726" s="179" t="inlineStr">
        <is>
          <t>ITAU</t>
        </is>
      </c>
      <c r="K4726" s="179" t="inlineStr">
        <is>
          <t>A IDEAL</t>
        </is>
      </c>
    </row>
    <row r="4727" hidden="1" s="180">
      <c r="A4727" s="17" t="n">
        <v>45826</v>
      </c>
      <c r="B4727" s="179" t="inlineStr">
        <is>
          <t>ALIMENTAÇÃO ADM   -ALIMENTAÇÃO ADM (100,00%);</t>
        </is>
      </c>
      <c r="C4727" s="8" t="n"/>
      <c r="D4727" s="8" t="n">
        <v>300</v>
      </c>
      <c r="E4727" s="8" t="n">
        <v>76508.43000000002</v>
      </c>
      <c r="F4727" s="213" t="inlineStr">
        <is>
          <t>ALIMENTAÇÃO ADM</t>
        </is>
      </c>
      <c r="G4727" s="172">
        <f>YEAR(A4727)</f>
        <v/>
      </c>
      <c r="H4727" s="214">
        <f>MONTH(A4727)</f>
        <v/>
      </c>
      <c r="I4727" s="179">
        <f>INDEX(mês[],Consolidado!H4727,2)</f>
        <v/>
      </c>
      <c r="J4727" s="179" t="inlineStr">
        <is>
          <t>ITAU</t>
        </is>
      </c>
      <c r="K4727" s="179" t="inlineStr">
        <is>
          <t>A IDEAL</t>
        </is>
      </c>
    </row>
    <row r="4728" hidden="1" s="180">
      <c r="A4728" s="17" t="n">
        <v>45826</v>
      </c>
      <c r="B4728" s="179" t="inlineStr">
        <is>
          <t>EPIS   -EPIS (100,00%);</t>
        </is>
      </c>
      <c r="C4728" s="8" t="n"/>
      <c r="D4728" s="8" t="n">
        <v>305.08</v>
      </c>
      <c r="E4728" s="8" t="n">
        <v>76203.35000000002</v>
      </c>
      <c r="F4728" s="213" t="inlineStr">
        <is>
          <t>EPIS</t>
        </is>
      </c>
      <c r="G4728" s="172">
        <f>YEAR(A4728)</f>
        <v/>
      </c>
      <c r="H4728" s="214">
        <f>MONTH(A4728)</f>
        <v/>
      </c>
      <c r="I4728" s="179">
        <f>INDEX(mês[],Consolidado!H4728,2)</f>
        <v/>
      </c>
      <c r="J4728" s="179" t="inlineStr">
        <is>
          <t>ITAU</t>
        </is>
      </c>
      <c r="K4728" s="179" t="inlineStr">
        <is>
          <t>A IDEAL</t>
        </is>
      </c>
    </row>
    <row r="4729" hidden="1" s="180">
      <c r="A4729" s="17" t="n">
        <v>45826</v>
      </c>
      <c r="B4729" s="179" t="inlineStr">
        <is>
          <t>LIMPEZA ESCRITÓRIO   -SERVIÇO LIMPEZA ALOJAMENTO/ESCRITORIO (100,00%);</t>
        </is>
      </c>
      <c r="C4729" s="8" t="n"/>
      <c r="D4729" s="8" t="n">
        <v>300</v>
      </c>
      <c r="E4729" s="8" t="n">
        <v>75903.35000000002</v>
      </c>
      <c r="F4729" s="213" t="inlineStr">
        <is>
          <t>SERVIÇO LIMPEZA ALOJAMENTO/ESCRITORIO</t>
        </is>
      </c>
      <c r="G4729" s="172">
        <f>YEAR(A4729)</f>
        <v/>
      </c>
      <c r="H4729" s="214">
        <f>MONTH(A4729)</f>
        <v/>
      </c>
      <c r="I4729" s="179">
        <f>INDEX(mês[],Consolidado!H4729,2)</f>
        <v/>
      </c>
      <c r="J4729" s="179" t="inlineStr">
        <is>
          <t>ITAU</t>
        </is>
      </c>
      <c r="K4729" s="179" t="inlineStr">
        <is>
          <t>A IDEAL</t>
        </is>
      </c>
    </row>
    <row r="4730" hidden="1" s="180">
      <c r="A4730" s="17" t="n">
        <v>45826</v>
      </c>
      <c r="B4730" s="179" t="inlineStr">
        <is>
          <t>HM TREINAMENTOS EM SEGURANÇA - PIX 28.786.029/0001-60   -CURSOS / TREINAMENTOS  (100,00%);</t>
        </is>
      </c>
      <c r="C4730" s="8" t="n"/>
      <c r="D4730" s="8" t="n">
        <v>240</v>
      </c>
      <c r="E4730" s="8" t="n">
        <v>75663.35000000002</v>
      </c>
      <c r="F4730" s="213" t="inlineStr">
        <is>
          <t xml:space="preserve">CURSOS / TREINAMENTOS </t>
        </is>
      </c>
      <c r="G4730" s="172">
        <f>YEAR(A4730)</f>
        <v/>
      </c>
      <c r="H4730" s="214">
        <f>MONTH(A4730)</f>
        <v/>
      </c>
      <c r="I4730" s="179">
        <f>INDEX(mês[],Consolidado!H4730,2)</f>
        <v/>
      </c>
      <c r="J4730" s="179" t="inlineStr">
        <is>
          <t>ITAU</t>
        </is>
      </c>
      <c r="K4730" s="179" t="inlineStr">
        <is>
          <t>A IDEAL</t>
        </is>
      </c>
    </row>
    <row r="4731" hidden="1" customFormat="1" s="108">
      <c r="A4731" s="17" t="n">
        <v>45826</v>
      </c>
      <c r="B4731" s="179" t="inlineStr">
        <is>
          <t>EPIS   -EPIS (100,00%);</t>
        </is>
      </c>
      <c r="C4731" s="8" t="n"/>
      <c r="D4731" s="8" t="n">
        <v>205</v>
      </c>
      <c r="E4731" s="8" t="n">
        <v>75458.35000000002</v>
      </c>
      <c r="F4731" s="213" t="inlineStr">
        <is>
          <t>EPIS</t>
        </is>
      </c>
      <c r="G4731" s="172">
        <f>YEAR(A4731)</f>
        <v/>
      </c>
      <c r="H4731" s="214">
        <f>MONTH(A4731)</f>
        <v/>
      </c>
      <c r="I4731" s="179">
        <f>INDEX(mês[],Consolidado!H4731,2)</f>
        <v/>
      </c>
      <c r="J4731" s="179" t="inlineStr">
        <is>
          <t>ITAU</t>
        </is>
      </c>
      <c r="K4731" s="179" t="inlineStr">
        <is>
          <t>A IDEAL</t>
        </is>
      </c>
    </row>
    <row r="4732" hidden="1" customFormat="1" s="108">
      <c r="A4732" s="17" t="n">
        <v>45826</v>
      </c>
      <c r="B4732" s="179" t="inlineStr">
        <is>
          <t>SISTEMA EMISSOR NF   -SISTEMA / SERVIDOR  (100,00%);</t>
        </is>
      </c>
      <c r="C4732" s="8" t="n"/>
      <c r="D4732" s="8" t="n">
        <v>195.9</v>
      </c>
      <c r="E4732" s="8" t="n">
        <v>75262.45000000003</v>
      </c>
      <c r="F4732" s="213" t="inlineStr">
        <is>
          <t xml:space="preserve">SISTEMA / SERVIDOR </t>
        </is>
      </c>
      <c r="G4732" s="172">
        <f>YEAR(A4732)</f>
        <v/>
      </c>
      <c r="H4732" s="214">
        <f>MONTH(A4732)</f>
        <v/>
      </c>
      <c r="I4732" s="179">
        <f>INDEX(mês[],Consolidado!H4732,2)</f>
        <v/>
      </c>
      <c r="J4732" s="179" t="inlineStr">
        <is>
          <t>ITAU</t>
        </is>
      </c>
      <c r="K4732" s="179" t="inlineStr">
        <is>
          <t>A IDEAL</t>
        </is>
      </c>
    </row>
    <row r="4733" hidden="1" s="180">
      <c r="A4733" s="17" t="n">
        <v>45826</v>
      </c>
      <c r="B4733" s="179" t="inlineStr">
        <is>
          <t>DESPESA VIAGEM LEONARDO DOS SANTOS DE LIMA   -REFEIÇÕES FUNCIONARIOS  (67,82%);
PASSAGENS FUNCIONARIOS (32,18%);</t>
        </is>
      </c>
      <c r="C4733" s="8" t="n"/>
      <c r="D4733" s="8" t="n">
        <v>105.38</v>
      </c>
      <c r="E4733" s="8" t="n">
        <v>75157.07000000002</v>
      </c>
      <c r="F4733" s="213" t="inlineStr">
        <is>
          <t>REFEIÇÕES COLABORADORES</t>
        </is>
      </c>
      <c r="G4733" s="172">
        <f>YEAR(A4733)</f>
        <v/>
      </c>
      <c r="H4733" s="214">
        <f>MONTH(A4733)</f>
        <v/>
      </c>
      <c r="I4733" s="179">
        <f>INDEX(mês[],Consolidado!H4733,2)</f>
        <v/>
      </c>
      <c r="J4733" s="179" t="inlineStr">
        <is>
          <t>ITAU</t>
        </is>
      </c>
      <c r="K4733" s="179" t="inlineStr">
        <is>
          <t>A IDEAL</t>
        </is>
      </c>
    </row>
    <row r="4734" hidden="1" s="180">
      <c r="A4734" s="17" t="n">
        <v>45826</v>
      </c>
      <c r="B4734" s="179" t="inlineStr">
        <is>
          <t>DESPESA VIAGEM LEONARDO DOS SANTOS DE LIMA   -REFEIÇÕES FUNCIONARIOS  (67,82%);
PASSAGENS FUNCIONARIOS (32,18%);</t>
        </is>
      </c>
      <c r="C4734" s="8" t="n"/>
      <c r="D4734" s="8" t="n">
        <v>50.01</v>
      </c>
      <c r="E4734" s="8" t="n">
        <v>75107.06000000003</v>
      </c>
      <c r="F4734" s="213" t="inlineStr">
        <is>
          <t>PASSAGENS COLABORADORES</t>
        </is>
      </c>
      <c r="G4734" s="172">
        <f>YEAR(A4734)</f>
        <v/>
      </c>
      <c r="H4734" s="214">
        <f>MONTH(A4734)</f>
        <v/>
      </c>
      <c r="I4734" s="179">
        <f>INDEX(mês[],Consolidado!H4734,2)</f>
        <v/>
      </c>
      <c r="J4734" s="179" t="inlineStr">
        <is>
          <t>ITAU</t>
        </is>
      </c>
      <c r="K4734" s="179" t="inlineStr">
        <is>
          <t>A IDEAL</t>
        </is>
      </c>
    </row>
    <row r="4735" hidden="1" customFormat="1" s="108">
      <c r="A4735" s="17" t="n">
        <v>45826</v>
      </c>
      <c r="B4735" s="179" t="inlineStr">
        <is>
          <t>EPIS   -EPIS (100,00%);</t>
        </is>
      </c>
      <c r="C4735" s="8" t="n"/>
      <c r="D4735" s="8" t="n">
        <v>152.54</v>
      </c>
      <c r="E4735" s="8" t="n">
        <v>74954.52000000003</v>
      </c>
      <c r="F4735" s="213" t="inlineStr">
        <is>
          <t>EPIS</t>
        </is>
      </c>
      <c r="G4735" s="172">
        <f>YEAR(A4735)</f>
        <v/>
      </c>
      <c r="H4735" s="214">
        <f>MONTH(A4735)</f>
        <v/>
      </c>
      <c r="I4735" s="179">
        <f>INDEX(mês[],Consolidado!H4735,2)</f>
        <v/>
      </c>
      <c r="J4735" s="179" t="inlineStr">
        <is>
          <t>ITAU</t>
        </is>
      </c>
      <c r="K4735" s="179" t="inlineStr">
        <is>
          <t>A IDEAL</t>
        </is>
      </c>
    </row>
    <row r="4736" hidden="1" customFormat="1" s="108">
      <c r="A4736" s="17" t="n">
        <v>45826</v>
      </c>
      <c r="B4736" s="179" t="inlineStr">
        <is>
          <t>MATERIAL INFORMÁTICA - MOUSE OPTICO   -MATERIAIS DE INFORMATICA / COMPUTADOR (100,00%);</t>
        </is>
      </c>
      <c r="C4736" s="8" t="n"/>
      <c r="D4736" s="8" t="n">
        <v>135</v>
      </c>
      <c r="E4736" s="8" t="n">
        <v>74819.52000000003</v>
      </c>
      <c r="F4736" s="213" t="inlineStr">
        <is>
          <t>MATERIAIS DE INFORMATICA / COMPUTADOR</t>
        </is>
      </c>
      <c r="G4736" s="172">
        <f>YEAR(A4736)</f>
        <v/>
      </c>
      <c r="H4736" s="214">
        <f>MONTH(A4736)</f>
        <v/>
      </c>
      <c r="I4736" s="179">
        <f>INDEX(mês[],Consolidado!H4736,2)</f>
        <v/>
      </c>
      <c r="J4736" s="179" t="inlineStr">
        <is>
          <t>ITAU</t>
        </is>
      </c>
      <c r="K4736" s="179" t="inlineStr">
        <is>
          <t>A IDEAL</t>
        </is>
      </c>
    </row>
    <row r="4737" hidden="1" customFormat="1" s="108">
      <c r="A4737" s="17" t="n">
        <v>45826</v>
      </c>
      <c r="B4737" s="179" t="inlineStr">
        <is>
          <t>TREINAMENTO NR12   -CURSOS / TREINAMENTOS  (100,00%);</t>
        </is>
      </c>
      <c r="C4737" s="8" t="n"/>
      <c r="D4737" s="8" t="n">
        <v>119.9</v>
      </c>
      <c r="E4737" s="8" t="n">
        <v>74699.62000000004</v>
      </c>
      <c r="F4737" s="213" t="inlineStr">
        <is>
          <t xml:space="preserve">CURSOS / TREINAMENTOS </t>
        </is>
      </c>
      <c r="G4737" s="172">
        <f>YEAR(A4737)</f>
        <v/>
      </c>
      <c r="H4737" s="214">
        <f>MONTH(A4737)</f>
        <v/>
      </c>
      <c r="I4737" s="179">
        <f>INDEX(mês[],Consolidado!H4737,2)</f>
        <v/>
      </c>
      <c r="J4737" s="179" t="inlineStr">
        <is>
          <t>ITAU</t>
        </is>
      </c>
      <c r="K4737" s="179" t="inlineStr">
        <is>
          <t>A IDEAL</t>
        </is>
      </c>
    </row>
    <row r="4738" hidden="1" customFormat="1" s="108">
      <c r="A4738" s="17" t="n">
        <v>45826</v>
      </c>
      <c r="B4738" s="179" t="inlineStr">
        <is>
          <t>GRAFIMIDIAS COM. DE INF. - PIX 13.822.617/0001-34   -SERVIÇO PLOTAGEM / ADESIVO / PLACAS / CRACHAS  (100,00%);</t>
        </is>
      </c>
      <c r="C4738" s="8" t="n"/>
      <c r="D4738" s="8" t="n">
        <v>72</v>
      </c>
      <c r="E4738" s="8" t="n">
        <v>74627.62000000004</v>
      </c>
      <c r="F4738" s="213" t="inlineStr">
        <is>
          <t xml:space="preserve">SERVIÇO PLOTAGEM / ADESIVO / PLACAS / CRACHAS </t>
        </is>
      </c>
      <c r="G4738" s="172">
        <f>YEAR(A4738)</f>
        <v/>
      </c>
      <c r="H4738" s="214">
        <f>MONTH(A4738)</f>
        <v/>
      </c>
      <c r="I4738" s="179">
        <f>INDEX(mês[],Consolidado!H4738,2)</f>
        <v/>
      </c>
      <c r="J4738" s="179" t="inlineStr">
        <is>
          <t>ITAU</t>
        </is>
      </c>
      <c r="K4738" s="179" t="inlineStr">
        <is>
          <t>A IDEAL</t>
        </is>
      </c>
    </row>
    <row r="4739" hidden="1" customFormat="1" s="108">
      <c r="A4739" s="17" t="n">
        <v>45826</v>
      </c>
      <c r="B4739" s="179" t="inlineStr">
        <is>
          <t>CLAUDEMIR NUNES DA SILVA - PIX (62) 9 9193-5380   -SERVIÇO MOTOBOY / UBER  (100,00%);</t>
        </is>
      </c>
      <c r="C4739" s="8" t="n"/>
      <c r="D4739" s="8" t="n">
        <v>70</v>
      </c>
      <c r="E4739" s="8" t="n">
        <v>74557.62000000004</v>
      </c>
      <c r="F4739" s="213" t="inlineStr">
        <is>
          <t xml:space="preserve">SERVIÇO MOTOBOY / UBER </t>
        </is>
      </c>
      <c r="G4739" s="172">
        <f>YEAR(A4739)</f>
        <v/>
      </c>
      <c r="H4739" s="214">
        <f>MONTH(A4739)</f>
        <v/>
      </c>
      <c r="I4739" s="179">
        <f>INDEX(mês[],Consolidado!H4739,2)</f>
        <v/>
      </c>
      <c r="J4739" s="179" t="inlineStr">
        <is>
          <t>ITAU</t>
        </is>
      </c>
      <c r="K4739" s="179" t="inlineStr">
        <is>
          <t>A IDEAL</t>
        </is>
      </c>
    </row>
    <row r="4740" hidden="1" customFormat="1" s="108">
      <c r="A4740" s="17" t="n">
        <v>45826</v>
      </c>
      <c r="B4740" s="179" t="inlineStr">
        <is>
          <t>PLANO DE SAÚDE REF. MÊS 06/2025   -PLANO DE SAUDE  (100,00%);</t>
        </is>
      </c>
      <c r="C4740" s="8" t="n"/>
      <c r="D4740" s="8" t="n">
        <v>35</v>
      </c>
      <c r="E4740" s="8" t="n">
        <v>74522.62000000004</v>
      </c>
      <c r="F4740" s="213" t="inlineStr">
        <is>
          <t xml:space="preserve">PLANO DE SAUDE </t>
        </is>
      </c>
      <c r="G4740" s="172">
        <f>YEAR(A4740)</f>
        <v/>
      </c>
      <c r="H4740" s="214">
        <f>MONTH(A4740)</f>
        <v/>
      </c>
      <c r="I4740" s="179">
        <f>INDEX(mês[],Consolidado!H4740,2)</f>
        <v/>
      </c>
      <c r="J4740" s="179" t="inlineStr">
        <is>
          <t>ITAU</t>
        </is>
      </c>
      <c r="K4740" s="179" t="inlineStr">
        <is>
          <t>A IDEAL</t>
        </is>
      </c>
    </row>
    <row r="4741" hidden="1" customFormat="1" s="108">
      <c r="A4741" s="17" t="n">
        <v>45828</v>
      </c>
      <c r="B4741" s="179" t="inlineStr">
        <is>
          <t>FEIRA EVENTO PUC - PARTICIPAÇÃO PENSACOLA   -SERVIÇO BRINDES E ACESSORIOS (100,00%);</t>
        </is>
      </c>
      <c r="C4741" s="8" t="n">
        <v>2500</v>
      </c>
      <c r="D4741" s="8" t="n"/>
      <c r="E4741" s="8" t="n">
        <v>77022.62000000004</v>
      </c>
      <c r="F4741" s="213" t="inlineStr">
        <is>
          <t>Outros Recebimentos Não Operacionais</t>
        </is>
      </c>
      <c r="G4741" s="172">
        <f>YEAR(A4741)</f>
        <v/>
      </c>
      <c r="H4741" s="214">
        <f>MONTH(A4741)</f>
        <v/>
      </c>
      <c r="I4741" s="179">
        <f>INDEX(mês[],Consolidado!H4741,2)</f>
        <v/>
      </c>
      <c r="J4741" s="179" t="inlineStr">
        <is>
          <t>ITAU</t>
        </is>
      </c>
      <c r="K4741" s="179" t="inlineStr">
        <is>
          <t>A IDEAL</t>
        </is>
      </c>
    </row>
    <row r="4742" hidden="1" customFormat="1" s="108">
      <c r="A4742" s="17" t="n">
        <v>45828</v>
      </c>
      <c r="B4742" s="179" t="inlineStr">
        <is>
          <t>TRANSFERÊNCIA ENTRE BANCOS ITAÚ X CAIXA    -Transferência entre Bancos (100,00%);</t>
        </is>
      </c>
      <c r="C4742" s="8" t="n"/>
      <c r="D4742" s="8" t="n">
        <v>71000</v>
      </c>
      <c r="E4742" s="8" t="n">
        <v>6022.620000000039</v>
      </c>
      <c r="F4742" s="213" t="inlineStr">
        <is>
          <t>Transferência Emitida</t>
        </is>
      </c>
      <c r="G4742" s="172">
        <f>YEAR(A4742)</f>
        <v/>
      </c>
      <c r="H4742" s="214">
        <f>MONTH(A4742)</f>
        <v/>
      </c>
      <c r="I4742" s="179">
        <f>INDEX(mês[],Consolidado!H4742,2)</f>
        <v/>
      </c>
      <c r="J4742" s="179" t="inlineStr">
        <is>
          <t>ITAU</t>
        </is>
      </c>
      <c r="K4742" s="179" t="inlineStr">
        <is>
          <t>A IDEAL</t>
        </is>
      </c>
    </row>
    <row r="4743" hidden="1" customFormat="1" s="108">
      <c r="A4743" s="17" t="n">
        <v>45831</v>
      </c>
      <c r="B4743" s="179" t="inlineStr">
        <is>
          <t>NOTA VENDA - TINTAS   -Recebimento de Clientes (100,00%);</t>
        </is>
      </c>
      <c r="C4743" s="8" t="n">
        <v>34479.58</v>
      </c>
      <c r="D4743" s="8" t="n"/>
      <c r="E4743" s="8" t="n">
        <v>40502.20000000004</v>
      </c>
      <c r="F4743" s="213" t="inlineStr">
        <is>
          <t>Recebimento de Clientes</t>
        </is>
      </c>
      <c r="G4743" s="172">
        <f>YEAR(A4743)</f>
        <v/>
      </c>
      <c r="H4743" s="214">
        <f>MONTH(A4743)</f>
        <v/>
      </c>
      <c r="I4743" s="179">
        <f>INDEX(mês[],Consolidado!H4743,2)</f>
        <v/>
      </c>
      <c r="J4743" s="179" t="inlineStr">
        <is>
          <t>ITAU</t>
        </is>
      </c>
      <c r="K4743" s="179" t="inlineStr">
        <is>
          <t>A IDEAL</t>
        </is>
      </c>
    </row>
    <row r="4744" hidden="1" s="180">
      <c r="A4744" s="17" t="n">
        <v>45831</v>
      </c>
      <c r="B4744" s="179" t="inlineStr">
        <is>
          <t>MOSAIC UB SPOT   -Recebimento de Clientes (100,00%);</t>
        </is>
      </c>
      <c r="C4744" s="8" t="n">
        <v>47783.96</v>
      </c>
      <c r="E4744" s="8" t="n">
        <v>88286.16000000003</v>
      </c>
      <c r="F4744" s="213" t="inlineStr">
        <is>
          <t>Recebimento de Clientes</t>
        </is>
      </c>
      <c r="G4744" s="172">
        <f>YEAR(A4744)</f>
        <v/>
      </c>
      <c r="H4744" s="214">
        <f>MONTH(A4744)</f>
        <v/>
      </c>
      <c r="I4744" s="179">
        <f>INDEX(mês[],Consolidado!H4744,2)</f>
        <v/>
      </c>
      <c r="J4744" s="179" t="inlineStr">
        <is>
          <t>ITAU</t>
        </is>
      </c>
      <c r="K4744" s="179" t="inlineStr">
        <is>
          <t>A IDEAL</t>
        </is>
      </c>
    </row>
    <row r="4745" hidden="1" s="180">
      <c r="A4745" s="17" t="n">
        <v>45831</v>
      </c>
      <c r="B4745" s="179" t="inlineStr">
        <is>
          <t>MOSAIC UB SPOT   -Recebimento de Clientes (100,00%);</t>
        </is>
      </c>
      <c r="C4745" s="8" t="n">
        <v>27687.69</v>
      </c>
      <c r="E4745" s="8" t="n">
        <v>115973.85</v>
      </c>
      <c r="F4745" s="213" t="inlineStr">
        <is>
          <t>Recebimento de Clientes</t>
        </is>
      </c>
      <c r="G4745" s="172">
        <f>YEAR(A4745)</f>
        <v/>
      </c>
      <c r="H4745" s="214">
        <f>MONTH(A4745)</f>
        <v/>
      </c>
      <c r="I4745" s="179">
        <f>INDEX(mês[],Consolidado!H4745,2)</f>
        <v/>
      </c>
      <c r="J4745" s="179" t="inlineStr">
        <is>
          <t>ITAU</t>
        </is>
      </c>
      <c r="K4745" s="179" t="inlineStr">
        <is>
          <t>A IDEAL</t>
        </is>
      </c>
    </row>
    <row r="4746" hidden="1" s="180">
      <c r="A4746" s="17" t="n">
        <v>45831</v>
      </c>
      <c r="B4746" s="179" t="inlineStr">
        <is>
          <t>MOSAIC UB ROTINA   -Recebimento de Clientes (100,00%);</t>
        </is>
      </c>
      <c r="C4746" s="8" t="n">
        <v>171440.35</v>
      </c>
      <c r="E4746" s="8" t="n">
        <v>287414.2000000001</v>
      </c>
      <c r="F4746" s="213" t="inlineStr">
        <is>
          <t>Recebimento de Clientes</t>
        </is>
      </c>
      <c r="G4746" s="172">
        <f>YEAR(A4746)</f>
        <v/>
      </c>
      <c r="H4746" s="214">
        <f>MONTH(A4746)</f>
        <v/>
      </c>
      <c r="I4746" s="179">
        <f>INDEX(mês[],Consolidado!H4746,2)</f>
        <v/>
      </c>
      <c r="J4746" s="179" t="inlineStr">
        <is>
          <t>ITAU</t>
        </is>
      </c>
      <c r="K4746" s="179" t="inlineStr">
        <is>
          <t>A IDEAL</t>
        </is>
      </c>
    </row>
    <row r="4747" hidden="1" s="180">
      <c r="A4747" s="17" t="n">
        <v>45831</v>
      </c>
      <c r="B4747" s="179" t="inlineStr">
        <is>
          <t>NOTA VENDA - TINTAS   -Recebimento de Clientes (100,00%);</t>
        </is>
      </c>
      <c r="C4747" s="8" t="n">
        <v>34947.48</v>
      </c>
      <c r="E4747" s="8" t="n">
        <v>322361.6800000001</v>
      </c>
      <c r="F4747" s="213" t="inlineStr">
        <is>
          <t>Recebimento de Clientes</t>
        </is>
      </c>
      <c r="G4747" s="172">
        <f>YEAR(A4747)</f>
        <v/>
      </c>
      <c r="H4747" s="214">
        <f>MONTH(A4747)</f>
        <v/>
      </c>
      <c r="I4747" s="179">
        <f>INDEX(mês[],Consolidado!H4747,2)</f>
        <v/>
      </c>
      <c r="J4747" s="179" t="inlineStr">
        <is>
          <t>ITAU</t>
        </is>
      </c>
      <c r="K4747" s="179" t="inlineStr">
        <is>
          <t>A IDEAL</t>
        </is>
      </c>
    </row>
    <row r="4748" hidden="1" s="180">
      <c r="A4748" s="17" t="n">
        <v>45831</v>
      </c>
      <c r="B4748" s="179" t="inlineStr">
        <is>
          <t>TRANSFERÊNCIA ENTRE BANCOS ITAÚ X SAFRA   -Transferência entre Bancos (100,00%);</t>
        </is>
      </c>
      <c r="C4748" s="8" t="n"/>
      <c r="D4748" s="8" t="n">
        <v>146606.4</v>
      </c>
      <c r="E4748" s="8" t="n">
        <v>175755.2800000001</v>
      </c>
      <c r="F4748" s="213" t="inlineStr">
        <is>
          <t>Transferência Emitida</t>
        </is>
      </c>
      <c r="G4748" s="172">
        <f>YEAR(A4748)</f>
        <v/>
      </c>
      <c r="H4748" s="214">
        <f>MONTH(A4748)</f>
        <v/>
      </c>
      <c r="I4748" s="179">
        <f>INDEX(mês[],Consolidado!H4748,2)</f>
        <v/>
      </c>
      <c r="J4748" s="179" t="inlineStr">
        <is>
          <t>ITAU</t>
        </is>
      </c>
      <c r="K4748" s="179" t="inlineStr">
        <is>
          <t>A IDEAL</t>
        </is>
      </c>
    </row>
    <row r="4749" hidden="1" s="180">
      <c r="A4749" s="17" t="n">
        <v>45831</v>
      </c>
      <c r="B4749" s="179" t="inlineStr">
        <is>
          <t>ADIANTAMENTO 40%   -SALARIO (100,00%);</t>
        </is>
      </c>
      <c r="C4749" s="8" t="n"/>
      <c r="D4749" s="8" t="n">
        <v>1214.36</v>
      </c>
      <c r="E4749" s="8" t="n">
        <v>174540.9200000001</v>
      </c>
      <c r="F4749" s="213" t="inlineStr">
        <is>
          <t>SALARIO</t>
        </is>
      </c>
      <c r="G4749" s="172">
        <f>YEAR(A4749)</f>
        <v/>
      </c>
      <c r="H4749" s="214">
        <f>MONTH(A4749)</f>
        <v/>
      </c>
      <c r="I4749" s="179">
        <f>INDEX(mês[],Consolidado!H4749,2)</f>
        <v/>
      </c>
      <c r="J4749" s="179" t="inlineStr">
        <is>
          <t>ITAU</t>
        </is>
      </c>
      <c r="K4749" s="179" t="inlineStr">
        <is>
          <t>A IDEAL</t>
        </is>
      </c>
    </row>
    <row r="4750" hidden="1" s="180">
      <c r="A4750" s="17" t="n">
        <v>45831</v>
      </c>
      <c r="B4750" s="179" t="inlineStr">
        <is>
          <t>RESTANTE FÉRIAS JOAO FERNANDES MORAIS SILVA   -FERIAS  (100,00%);</t>
        </is>
      </c>
      <c r="C4750" s="8" t="n"/>
      <c r="D4750" s="8" t="n">
        <v>610.9299999999999</v>
      </c>
      <c r="E4750" s="8" t="n">
        <v>173929.9900000001</v>
      </c>
      <c r="F4750" s="213" t="inlineStr">
        <is>
          <t xml:space="preserve">FERIAS </t>
        </is>
      </c>
      <c r="G4750" s="172">
        <f>YEAR(A4750)</f>
        <v/>
      </c>
      <c r="H4750" s="214">
        <f>MONTH(A4750)</f>
        <v/>
      </c>
      <c r="I4750" s="179">
        <f>INDEX(mês[],Consolidado!H4750,2)</f>
        <v/>
      </c>
      <c r="J4750" s="179" t="inlineStr">
        <is>
          <t>ITAU</t>
        </is>
      </c>
      <c r="K4750" s="179" t="inlineStr">
        <is>
          <t>A IDEAL</t>
        </is>
      </c>
    </row>
    <row r="4751" hidden="1" s="180">
      <c r="A4751" s="17" t="n">
        <v>45831</v>
      </c>
      <c r="B4751" s="179" t="inlineStr">
        <is>
          <t>ACERTO DEVOLUÇÃO ALOJAMENTO R. DOS INCONFIDENTES   -ALUGUEL ALOJAMENTO  (100,00%);</t>
        </is>
      </c>
      <c r="C4751" s="8" t="n"/>
      <c r="D4751" s="8" t="n">
        <v>2705.23</v>
      </c>
      <c r="E4751" s="8" t="n">
        <v>171224.7600000001</v>
      </c>
      <c r="F4751" s="213" t="inlineStr">
        <is>
          <t xml:space="preserve">ALUGUEL ALOJAMENTO </t>
        </is>
      </c>
      <c r="G4751" s="172">
        <f>YEAR(A4751)</f>
        <v/>
      </c>
      <c r="H4751" s="214">
        <f>MONTH(A4751)</f>
        <v/>
      </c>
      <c r="I4751" s="179">
        <f>INDEX(mês[],Consolidado!H4751,2)</f>
        <v/>
      </c>
      <c r="J4751" s="179" t="inlineStr">
        <is>
          <t>ITAU</t>
        </is>
      </c>
      <c r="K4751" s="179" t="inlineStr">
        <is>
          <t>A IDEAL</t>
        </is>
      </c>
    </row>
    <row r="4752" hidden="1" s="180">
      <c r="A4752" s="17" t="n">
        <v>45831</v>
      </c>
      <c r="B4752" s="179" t="inlineStr">
        <is>
          <t>MATERIAIS DE LIMPEZA   -MATERIAIS DE LIMPEZA / HIGIENE  (100,00%);</t>
        </is>
      </c>
      <c r="C4752" s="8" t="n"/>
      <c r="D4752" s="8" t="n">
        <v>445</v>
      </c>
      <c r="E4752" s="8" t="n">
        <v>170779.7600000001</v>
      </c>
      <c r="F4752" s="213" t="inlineStr">
        <is>
          <t xml:space="preserve">MATERIAIS DE LIMPEZA / HIGIENE </t>
        </is>
      </c>
      <c r="G4752" s="172">
        <f>YEAR(A4752)</f>
        <v/>
      </c>
      <c r="H4752" s="214">
        <f>MONTH(A4752)</f>
        <v/>
      </c>
      <c r="I4752" s="179">
        <f>INDEX(mês[],Consolidado!H4752,2)</f>
        <v/>
      </c>
      <c r="J4752" s="179" t="inlineStr">
        <is>
          <t>ITAU</t>
        </is>
      </c>
      <c r="K4752" s="179" t="inlineStr">
        <is>
          <t>A IDEAL</t>
        </is>
      </c>
    </row>
    <row r="4753" hidden="1" s="180">
      <c r="A4753" s="17" t="n">
        <v>45831</v>
      </c>
      <c r="B4753" s="179" t="inlineStr">
        <is>
          <t>MATERIAIS DE LIMPEZA   -MATERIAIS DE LIMPEZA / HIGIENE  (100,00%);</t>
        </is>
      </c>
      <c r="C4753" s="8" t="n"/>
      <c r="D4753" s="8" t="n">
        <v>315</v>
      </c>
      <c r="E4753" s="8" t="n">
        <v>170464.7600000001</v>
      </c>
      <c r="F4753" s="213" t="inlineStr">
        <is>
          <t xml:space="preserve">MATERIAIS DE LIMPEZA / HIGIENE </t>
        </is>
      </c>
      <c r="G4753" s="172">
        <f>YEAR(A4753)</f>
        <v/>
      </c>
      <c r="H4753" s="214">
        <f>MONTH(A4753)</f>
        <v/>
      </c>
      <c r="I4753" s="179">
        <f>INDEX(mês[],Consolidado!H4753,2)</f>
        <v/>
      </c>
      <c r="J4753" s="179" t="inlineStr">
        <is>
          <t>ITAU</t>
        </is>
      </c>
      <c r="K4753" s="179" t="inlineStr">
        <is>
          <t>A IDEAL</t>
        </is>
      </c>
    </row>
    <row r="4754" hidden="1" s="180">
      <c r="A4754" s="17" t="n">
        <v>45831</v>
      </c>
      <c r="B4754" s="179" t="inlineStr">
        <is>
          <t>ALIMENTAÇÃO ADM   -ALIMENTAÇÃO ADM (100,00%);</t>
        </is>
      </c>
      <c r="C4754" s="8" t="n"/>
      <c r="D4754" s="8" t="n">
        <v>184</v>
      </c>
      <c r="E4754" s="8" t="n">
        <v>170280.7600000001</v>
      </c>
      <c r="F4754" s="213" t="inlineStr">
        <is>
          <t>ALIMENTAÇÃO ADM</t>
        </is>
      </c>
      <c r="G4754" s="172">
        <f>YEAR(A4754)</f>
        <v/>
      </c>
      <c r="H4754" s="214">
        <f>MONTH(A4754)</f>
        <v/>
      </c>
      <c r="I4754" s="179">
        <f>INDEX(mês[],Consolidado!H4754,2)</f>
        <v/>
      </c>
      <c r="J4754" s="179" t="inlineStr">
        <is>
          <t>ITAU</t>
        </is>
      </c>
      <c r="K4754" s="179" t="inlineStr">
        <is>
          <t>A IDEAL</t>
        </is>
      </c>
    </row>
    <row r="4755" hidden="1" s="180">
      <c r="A4755" s="17" t="n">
        <v>45831</v>
      </c>
      <c r="B4755" s="179" t="inlineStr">
        <is>
          <t>IMPRESSÃO 25 APRESENTAÇÕES BRASMIM   -SERVIÇO GRAFICA / IMPRESSAO  (100,00%);</t>
        </is>
      </c>
      <c r="C4755" s="8" t="n"/>
      <c r="D4755" s="8" t="n">
        <v>375</v>
      </c>
      <c r="E4755" s="8" t="n">
        <v>169905.7600000001</v>
      </c>
      <c r="F4755" s="213" t="inlineStr">
        <is>
          <t xml:space="preserve">SERVIÇO GRAFICA / IMPRESSAO </t>
        </is>
      </c>
      <c r="G4755" s="172">
        <f>YEAR(A4755)</f>
        <v/>
      </c>
      <c r="H4755" s="214">
        <f>MONTH(A4755)</f>
        <v/>
      </c>
      <c r="I4755" s="179">
        <f>INDEX(mês[],Consolidado!H4755,2)</f>
        <v/>
      </c>
      <c r="J4755" s="179" t="inlineStr">
        <is>
          <t>ITAU</t>
        </is>
      </c>
      <c r="K4755" s="179" t="inlineStr">
        <is>
          <t>A IDEAL</t>
        </is>
      </c>
    </row>
    <row r="4756" hidden="1" s="180">
      <c r="A4756" s="17" t="n">
        <v>45831</v>
      </c>
      <c r="B4756" s="179" t="inlineStr">
        <is>
          <t>MANUTENÇÃO PNEU RANGER 1/2   -MANUTENÇÃO/PEÇAS  VEICULOS (100,00%);</t>
        </is>
      </c>
      <c r="C4756" s="8" t="n"/>
      <c r="D4756" s="8" t="n">
        <v>890</v>
      </c>
      <c r="E4756" s="8" t="n">
        <v>169015.7600000001</v>
      </c>
      <c r="F4756" s="213" t="inlineStr">
        <is>
          <t>MANUTENÇÃO/PEÇAS  VEICULOS</t>
        </is>
      </c>
      <c r="G4756" s="172">
        <f>YEAR(A4756)</f>
        <v/>
      </c>
      <c r="H4756" s="214">
        <f>MONTH(A4756)</f>
        <v/>
      </c>
      <c r="I4756" s="179">
        <f>INDEX(mês[],Consolidado!H4756,2)</f>
        <v/>
      </c>
      <c r="J4756" s="179" t="inlineStr">
        <is>
          <t>ITAU</t>
        </is>
      </c>
      <c r="K4756" s="179" t="inlineStr">
        <is>
          <t>A IDEAL</t>
        </is>
      </c>
    </row>
    <row r="4757" hidden="1" s="180">
      <c r="A4757" s="17" t="n">
        <v>45831</v>
      </c>
      <c r="B4757" s="179" t="inlineStr">
        <is>
          <t>PASSAGEM GENILDO E REINALDO GYN X GIG 1/2   -PASSAGENS FUNCIONARIOS (100,00%);</t>
        </is>
      </c>
      <c r="C4757" s="8" t="n"/>
      <c r="D4757" s="8" t="n">
        <v>1093.2</v>
      </c>
      <c r="E4757" s="8" t="n">
        <v>167922.5600000001</v>
      </c>
      <c r="F4757" s="213" t="inlineStr">
        <is>
          <t>PASSAGENS COLABORADORES</t>
        </is>
      </c>
      <c r="G4757" s="172">
        <f>YEAR(A4757)</f>
        <v/>
      </c>
      <c r="H4757" s="214">
        <f>MONTH(A4757)</f>
        <v/>
      </c>
      <c r="I4757" s="179">
        <f>INDEX(mês[],Consolidado!H4757,2)</f>
        <v/>
      </c>
      <c r="J4757" s="179" t="inlineStr">
        <is>
          <t>ITAU</t>
        </is>
      </c>
      <c r="K4757" s="179" t="inlineStr">
        <is>
          <t>A IDEAL</t>
        </is>
      </c>
    </row>
    <row r="4758" hidden="1" s="180">
      <c r="A4758" s="17" t="n">
        <v>45831</v>
      </c>
      <c r="B4758" s="179" t="inlineStr">
        <is>
          <t>PASSAGEM GENILDO VOLTA GIG X GYN   -PASSAGENS FUNCIONARIOS (100,00%);</t>
        </is>
      </c>
      <c r="C4758" s="8" t="n"/>
      <c r="D4758" s="8" t="n">
        <v>652.03</v>
      </c>
      <c r="E4758" s="8" t="n">
        <v>167270.5300000001</v>
      </c>
      <c r="F4758" s="213" t="inlineStr">
        <is>
          <t>PASSAGENS COLABORADORES</t>
        </is>
      </c>
      <c r="G4758" s="172">
        <f>YEAR(A4758)</f>
        <v/>
      </c>
      <c r="H4758" s="214">
        <f>MONTH(A4758)</f>
        <v/>
      </c>
      <c r="I4758" s="179">
        <f>INDEX(mês[],Consolidado!H4758,2)</f>
        <v/>
      </c>
      <c r="J4758" s="179" t="inlineStr">
        <is>
          <t>ITAU</t>
        </is>
      </c>
      <c r="K4758" s="179" t="inlineStr">
        <is>
          <t>A IDEAL</t>
        </is>
      </c>
    </row>
    <row r="4759" hidden="1" s="180">
      <c r="A4759" s="17" t="n">
        <v>45831</v>
      </c>
      <c r="B4759" s="179" t="inlineStr">
        <is>
          <t>MESA DO GILVAN AFM 1/6   -DESPESAS C/ CONSTRUÇÃO ESCRITORIO ADM  (100,00%);</t>
        </is>
      </c>
      <c r="C4759" s="8" t="n"/>
      <c r="D4759" s="8" t="n">
        <v>750</v>
      </c>
      <c r="E4759" s="8" t="n">
        <v>166520.5300000001</v>
      </c>
      <c r="F4759" s="213" t="inlineStr">
        <is>
          <t>Construção da Nova Sede</t>
        </is>
      </c>
      <c r="G4759" s="172">
        <f>YEAR(A4759)</f>
        <v/>
      </c>
      <c r="H4759" s="214">
        <f>MONTH(A4759)</f>
        <v/>
      </c>
      <c r="I4759" s="179">
        <f>INDEX(mês[],Consolidado!H4759,2)</f>
        <v/>
      </c>
      <c r="J4759" s="179" t="inlineStr">
        <is>
          <t>ITAU</t>
        </is>
      </c>
      <c r="K4759" s="179" t="inlineStr">
        <is>
          <t>A IDEAL</t>
        </is>
      </c>
    </row>
    <row r="4760" hidden="1" s="180">
      <c r="A4760" s="17" t="n">
        <v>45831</v>
      </c>
      <c r="B4760" s="179" t="inlineStr">
        <is>
          <t>PASSAGEM AEREA YCARO   -PASSAGENS FUNCIONARIOS (100,00%);</t>
        </is>
      </c>
      <c r="C4760" s="8" t="n"/>
      <c r="D4760" s="8" t="n">
        <v>658.76</v>
      </c>
      <c r="E4760" s="8" t="n">
        <v>165861.77</v>
      </c>
      <c r="F4760" s="213" t="inlineStr">
        <is>
          <t>PASSAGENS COLABORADORES</t>
        </is>
      </c>
      <c r="G4760" s="172">
        <f>YEAR(A4760)</f>
        <v/>
      </c>
      <c r="H4760" s="214">
        <f>MONTH(A4760)</f>
        <v/>
      </c>
      <c r="I4760" s="179">
        <f>INDEX(mês[],Consolidado!H4760,2)</f>
        <v/>
      </c>
      <c r="J4760" s="179" t="inlineStr">
        <is>
          <t>ITAU</t>
        </is>
      </c>
      <c r="K4760" s="179" t="inlineStr">
        <is>
          <t>A IDEAL</t>
        </is>
      </c>
    </row>
    <row r="4761" hidden="1" s="180">
      <c r="A4761" s="17" t="n">
        <v>45831</v>
      </c>
      <c r="B4761" s="179" t="inlineStr">
        <is>
          <t>PASSAGEM AEREA YCARO   -PASSAGENS FUNCIONARIOS (100,00%);</t>
        </is>
      </c>
      <c r="C4761" s="8" t="n"/>
      <c r="D4761" s="8" t="n">
        <v>704.26</v>
      </c>
      <c r="E4761" s="8" t="n">
        <v>165157.51</v>
      </c>
      <c r="F4761" s="213" t="inlineStr">
        <is>
          <t>PASSAGENS COLABORADORES</t>
        </is>
      </c>
      <c r="G4761" s="172">
        <f>YEAR(A4761)</f>
        <v/>
      </c>
      <c r="H4761" s="214">
        <f>MONTH(A4761)</f>
        <v/>
      </c>
      <c r="I4761" s="179">
        <f>INDEX(mês[],Consolidado!H4761,2)</f>
        <v/>
      </c>
      <c r="J4761" s="179" t="inlineStr">
        <is>
          <t>ITAU</t>
        </is>
      </c>
      <c r="K4761" s="179" t="inlineStr">
        <is>
          <t>A IDEAL</t>
        </is>
      </c>
    </row>
    <row r="4762" hidden="1" s="180">
      <c r="A4762" s="17" t="n">
        <v>45831</v>
      </c>
      <c r="B4762" s="179" t="inlineStr">
        <is>
          <t>PASSAGEM AEREA YCARO   -PASSAGENS FUNCIONARIOS (100,00%);</t>
        </is>
      </c>
      <c r="C4762" s="8" t="n"/>
      <c r="D4762" s="8" t="n">
        <v>156.17</v>
      </c>
      <c r="E4762" s="8" t="n">
        <v>165001.34</v>
      </c>
      <c r="F4762" s="213" t="inlineStr">
        <is>
          <t>PASSAGENS COLABORADORES</t>
        </is>
      </c>
      <c r="G4762" s="172">
        <f>YEAR(A4762)</f>
        <v/>
      </c>
      <c r="H4762" s="214">
        <f>MONTH(A4762)</f>
        <v/>
      </c>
      <c r="I4762" s="179">
        <f>INDEX(mês[],Consolidado!H4762,2)</f>
        <v/>
      </c>
      <c r="J4762" s="179" t="inlineStr">
        <is>
          <t>ITAU</t>
        </is>
      </c>
      <c r="K4762" s="179" t="inlineStr">
        <is>
          <t>A IDEAL</t>
        </is>
      </c>
    </row>
    <row r="4763" hidden="1" s="180">
      <c r="A4763" s="17" t="n">
        <v>45831</v>
      </c>
      <c r="B4763" s="179" t="inlineStr">
        <is>
          <t>COMPUTADOR / ADM GECYKA 1/6   -MATERIAIS DE INFORMATICA / COMPUTADOR (100,00%);</t>
        </is>
      </c>
      <c r="C4763" s="8" t="n"/>
      <c r="D4763" s="8" t="n">
        <v>378.42</v>
      </c>
      <c r="E4763" s="8" t="n">
        <v>164622.92</v>
      </c>
      <c r="F4763" s="213" t="inlineStr">
        <is>
          <t>MATERIAIS DE INFORMATICA / COMPUTADOR</t>
        </is>
      </c>
      <c r="G4763" s="172">
        <f>YEAR(A4763)</f>
        <v/>
      </c>
      <c r="H4763" s="214">
        <f>MONTH(A4763)</f>
        <v/>
      </c>
      <c r="I4763" s="179">
        <f>INDEX(mês[],Consolidado!H4763,2)</f>
        <v/>
      </c>
      <c r="J4763" s="179" t="inlineStr">
        <is>
          <t>ITAU</t>
        </is>
      </c>
      <c r="K4763" s="179" t="inlineStr">
        <is>
          <t>A IDEAL</t>
        </is>
      </c>
    </row>
    <row r="4764" hidden="1" s="180">
      <c r="A4764" s="17" t="n">
        <v>45831</v>
      </c>
      <c r="B4764" s="179" t="inlineStr">
        <is>
          <t>NAVESA / REVISÃO RANGER GENILDO 2/4   -MANUTENÇÃO/PEÇAS  VEICULOS (100,00%);</t>
        </is>
      </c>
      <c r="C4764" s="8" t="n"/>
      <c r="D4764" s="8" t="n">
        <v>472.05</v>
      </c>
      <c r="E4764" s="8" t="n">
        <v>164150.87</v>
      </c>
      <c r="F4764" s="213" t="inlineStr">
        <is>
          <t>MANUTENÇÃO/PEÇAS  VEICULOS</t>
        </is>
      </c>
      <c r="G4764" s="172">
        <f>YEAR(A4764)</f>
        <v/>
      </c>
      <c r="H4764" s="214">
        <f>MONTH(A4764)</f>
        <v/>
      </c>
      <c r="I4764" s="179">
        <f>INDEX(mês[],Consolidado!H4764,2)</f>
        <v/>
      </c>
      <c r="J4764" s="179" t="inlineStr">
        <is>
          <t>ITAU</t>
        </is>
      </c>
      <c r="K4764" s="179" t="inlineStr">
        <is>
          <t>A IDEAL</t>
        </is>
      </c>
    </row>
    <row r="4765" hidden="1" s="180">
      <c r="A4765" s="17" t="n">
        <v>45831</v>
      </c>
      <c r="B4765" s="179" t="inlineStr">
        <is>
          <t>NAVESA / REVISÃO RANGER GILVAN 2/4   -MANUTENÇÃO/PEÇAS  VEICULOS (100,00%);</t>
        </is>
      </c>
      <c r="C4765" s="8" t="n"/>
      <c r="D4765" s="8" t="n">
        <v>900</v>
      </c>
      <c r="E4765" s="8" t="n">
        <v>163250.87</v>
      </c>
      <c r="F4765" s="213" t="inlineStr">
        <is>
          <t>MANUTENÇÃO/PEÇAS  VEICULOS</t>
        </is>
      </c>
      <c r="G4765" s="172">
        <f>YEAR(A4765)</f>
        <v/>
      </c>
      <c r="H4765" s="214">
        <f>MONTH(A4765)</f>
        <v/>
      </c>
      <c r="I4765" s="179">
        <f>INDEX(mês[],Consolidado!H4765,2)</f>
        <v/>
      </c>
      <c r="J4765" s="179" t="inlineStr">
        <is>
          <t>ITAU</t>
        </is>
      </c>
      <c r="K4765" s="179" t="inlineStr">
        <is>
          <t>A IDEAL</t>
        </is>
      </c>
    </row>
    <row r="4766" hidden="1" s="180">
      <c r="A4766" s="17" t="n">
        <v>45831</v>
      </c>
      <c r="B4766" s="179" t="inlineStr">
        <is>
          <t>CADEIRA ESCRITÓRIO / ADM 2/6   -DESPESAS C/ CONSTRUÇÃO ESCRITORIO ADM  (100,00%);</t>
        </is>
      </c>
      <c r="C4766" s="8" t="n"/>
      <c r="D4766" s="8" t="n">
        <v>635.36</v>
      </c>
      <c r="E4766" s="8" t="n">
        <v>162615.51</v>
      </c>
      <c r="F4766" s="213" t="inlineStr">
        <is>
          <t>Construção da Nova Sede</t>
        </is>
      </c>
      <c r="G4766" s="172">
        <f>YEAR(A4766)</f>
        <v/>
      </c>
      <c r="H4766" s="214">
        <f>MONTH(A4766)</f>
        <v/>
      </c>
      <c r="I4766" s="179">
        <f>INDEX(mês[],Consolidado!H4766,2)</f>
        <v/>
      </c>
      <c r="J4766" s="179" t="inlineStr">
        <is>
          <t>ITAU</t>
        </is>
      </c>
      <c r="K4766" s="179" t="inlineStr">
        <is>
          <t>A IDEAL</t>
        </is>
      </c>
    </row>
    <row r="4767" hidden="1" s="180">
      <c r="A4767" s="17" t="n">
        <v>45831</v>
      </c>
      <c r="B4767" s="179" t="inlineStr">
        <is>
          <t>ARMARIO SERVIDOR / COMPUTADOR 2/6   -MATERIAIS DE INFORMATICA / COMPUTADOR (100,00%);</t>
        </is>
      </c>
      <c r="C4767" s="8" t="n"/>
      <c r="D4767" s="8" t="n">
        <v>845.66</v>
      </c>
      <c r="E4767" s="8" t="n">
        <v>161769.85</v>
      </c>
      <c r="F4767" s="213" t="inlineStr">
        <is>
          <t>MATERIAIS DE INFORMATICA / COMPUTADOR</t>
        </is>
      </c>
      <c r="G4767" s="172">
        <f>YEAR(A4767)</f>
        <v/>
      </c>
      <c r="H4767" s="214">
        <f>MONTH(A4767)</f>
        <v/>
      </c>
      <c r="I4767" s="179">
        <f>INDEX(mês[],Consolidado!H4767,2)</f>
        <v/>
      </c>
      <c r="J4767" s="179" t="inlineStr">
        <is>
          <t>ITAU</t>
        </is>
      </c>
      <c r="K4767" s="179" t="inlineStr">
        <is>
          <t>A IDEAL</t>
        </is>
      </c>
    </row>
    <row r="4768" hidden="1" s="180">
      <c r="A4768" s="17" t="n">
        <v>45831</v>
      </c>
      <c r="B4768" s="179" t="inlineStr">
        <is>
          <t>NAVESA / MANUTENÇÃO RANGER GILVAN 2/4   -MANUTENÇÃO/PEÇAS  VEICULOS (100,00%);</t>
        </is>
      </c>
      <c r="C4768" s="8" t="n"/>
      <c r="D4768" s="8" t="n">
        <v>1686.25</v>
      </c>
      <c r="E4768" s="8" t="n">
        <v>160083.6</v>
      </c>
      <c r="F4768" s="213" t="inlineStr">
        <is>
          <t>MANUTENÇÃO/PEÇAS  VEICULOS</t>
        </is>
      </c>
      <c r="G4768" s="172">
        <f>YEAR(A4768)</f>
        <v/>
      </c>
      <c r="H4768" s="214">
        <f>MONTH(A4768)</f>
        <v/>
      </c>
      <c r="I4768" s="179">
        <f>INDEX(mês[],Consolidado!H4768,2)</f>
        <v/>
      </c>
      <c r="J4768" s="179" t="inlineStr">
        <is>
          <t>ITAU</t>
        </is>
      </c>
      <c r="K4768" s="179" t="inlineStr">
        <is>
          <t>A IDEAL</t>
        </is>
      </c>
    </row>
    <row r="4769" hidden="1" s="180">
      <c r="A4769" s="17" t="n">
        <v>45831</v>
      </c>
      <c r="B4769" s="179" t="inlineStr">
        <is>
          <t>MERCADO LIVRE / GRAVADOR DE REUNIÃO 2/2   -MATERIAIS DE INFORMATICA / COMPUTADOR (100,00%);</t>
        </is>
      </c>
      <c r="C4769" s="8" t="n"/>
      <c r="D4769" s="8" t="n">
        <v>638.1799999999999</v>
      </c>
      <c r="E4769" s="8" t="n">
        <v>159445.42</v>
      </c>
      <c r="F4769" s="213" t="inlineStr">
        <is>
          <t>MATERIAIS DE INFORMATICA / COMPUTADOR</t>
        </is>
      </c>
      <c r="G4769" s="172">
        <f>YEAR(A4769)</f>
        <v/>
      </c>
      <c r="H4769" s="214">
        <f>MONTH(A4769)</f>
        <v/>
      </c>
      <c r="I4769" s="179">
        <f>INDEX(mês[],Consolidado!H4769,2)</f>
        <v/>
      </c>
      <c r="J4769" s="179" t="inlineStr">
        <is>
          <t>ITAU</t>
        </is>
      </c>
      <c r="K4769" s="179" t="inlineStr">
        <is>
          <t>A IDEAL</t>
        </is>
      </c>
    </row>
    <row r="4770" hidden="1" s="180">
      <c r="A4770" s="17" t="n">
        <v>45831</v>
      </c>
      <c r="B4770" s="179" t="inlineStr">
        <is>
          <t>PORTO SEGURO / RANGER GILVAN 2/10   -SEGUROS DE VEICULOS  (100,00%);</t>
        </is>
      </c>
      <c r="C4770" s="8" t="n"/>
      <c r="D4770" s="8" t="n">
        <v>363.41</v>
      </c>
      <c r="E4770" s="8" t="n">
        <v>159082.01</v>
      </c>
      <c r="F4770" s="213" t="inlineStr">
        <is>
          <t xml:space="preserve">SEGUROS DE VEICULOS </t>
        </is>
      </c>
      <c r="G4770" s="172">
        <f>YEAR(A4770)</f>
        <v/>
      </c>
      <c r="H4770" s="214">
        <f>MONTH(A4770)</f>
        <v/>
      </c>
      <c r="I4770" s="179">
        <f>INDEX(mês[],Consolidado!H4770,2)</f>
        <v/>
      </c>
      <c r="J4770" s="179" t="inlineStr">
        <is>
          <t>ITAU</t>
        </is>
      </c>
      <c r="K4770" s="179" t="inlineStr">
        <is>
          <t>A IDEAL</t>
        </is>
      </c>
    </row>
    <row r="4771" hidden="1" s="180">
      <c r="A4771" s="17" t="n">
        <v>45831</v>
      </c>
      <c r="B4771" s="179" t="inlineStr">
        <is>
          <t>PASSAGEM 123 MILHA STEFÂNIA 2/3   -PASSAGENS FUNCIONARIOS (100,00%);</t>
        </is>
      </c>
      <c r="C4771" s="8" t="n"/>
      <c r="D4771" s="8" t="n">
        <v>589.6799999999999</v>
      </c>
      <c r="E4771" s="8" t="n">
        <v>158492.33</v>
      </c>
      <c r="F4771" s="213" t="inlineStr">
        <is>
          <t>PASSAGENS COLABORADORES</t>
        </is>
      </c>
      <c r="G4771" s="172">
        <f>YEAR(A4771)</f>
        <v/>
      </c>
      <c r="H4771" s="214">
        <f>MONTH(A4771)</f>
        <v/>
      </c>
      <c r="I4771" s="179">
        <f>INDEX(mês[],Consolidado!H4771,2)</f>
        <v/>
      </c>
      <c r="J4771" s="179" t="inlineStr">
        <is>
          <t>ITAU</t>
        </is>
      </c>
      <c r="K4771" s="179" t="inlineStr">
        <is>
          <t>A IDEAL</t>
        </is>
      </c>
    </row>
    <row r="4772" hidden="1" s="180">
      <c r="A4772" s="17" t="n">
        <v>45831</v>
      </c>
      <c r="B4772" s="179" t="inlineStr">
        <is>
          <t>CASA DO MARCINEIRO / MESA ADM ESCRITÓRIO 2/10   -DESPESAS C/ CONSTRUÇÃO ESCRITORIO ADM  (100,00%);</t>
        </is>
      </c>
      <c r="C4772" s="8" t="n"/>
      <c r="D4772" s="8" t="n">
        <v>1495</v>
      </c>
      <c r="E4772" s="8" t="n">
        <v>156997.33</v>
      </c>
      <c r="F4772" s="213" t="inlineStr">
        <is>
          <t>Construção da Nova Sede</t>
        </is>
      </c>
      <c r="G4772" s="172">
        <f>YEAR(A4772)</f>
        <v/>
      </c>
      <c r="H4772" s="214">
        <f>MONTH(A4772)</f>
        <v/>
      </c>
      <c r="I4772" s="179">
        <f>INDEX(mês[],Consolidado!H4772,2)</f>
        <v/>
      </c>
      <c r="J4772" s="179" t="inlineStr">
        <is>
          <t>ITAU</t>
        </is>
      </c>
      <c r="K4772" s="179" t="inlineStr">
        <is>
          <t>A IDEAL</t>
        </is>
      </c>
    </row>
    <row r="4773" hidden="1" s="180">
      <c r="A4773" s="17" t="n">
        <v>45831</v>
      </c>
      <c r="B4773" s="179" t="inlineStr">
        <is>
          <t>REFORMULAÇÃO SITE A IDEAL PARTNER GOOGLE 3/10   -SISTEMA / SERVIDOR  (100,00%);</t>
        </is>
      </c>
      <c r="C4773" s="8" t="n"/>
      <c r="D4773" s="8" t="n">
        <v>250</v>
      </c>
      <c r="E4773" s="8" t="n">
        <v>156747.33</v>
      </c>
      <c r="F4773" s="213" t="inlineStr">
        <is>
          <t xml:space="preserve">SISTEMA / SERVIDOR </t>
        </is>
      </c>
      <c r="G4773" s="172">
        <f>YEAR(A4773)</f>
        <v/>
      </c>
      <c r="H4773" s="214">
        <f>MONTH(A4773)</f>
        <v/>
      </c>
      <c r="I4773" s="179">
        <f>INDEX(mês[],Consolidado!H4773,2)</f>
        <v/>
      </c>
      <c r="J4773" s="179" t="inlineStr">
        <is>
          <t>ITAU</t>
        </is>
      </c>
      <c r="K4773" s="179" t="inlineStr">
        <is>
          <t>A IDEAL</t>
        </is>
      </c>
    </row>
    <row r="4774" hidden="1" s="180">
      <c r="A4774" s="17" t="n">
        <v>45831</v>
      </c>
      <c r="B4774" s="179" t="inlineStr">
        <is>
          <t>COMPUTADOR / ADM RH 3/6   -MATERIAIS DE INFORMATICA / COMPUTADOR (100,00%);</t>
        </is>
      </c>
      <c r="C4774" s="8" t="n"/>
      <c r="D4774" s="8" t="n">
        <v>331.38</v>
      </c>
      <c r="E4774" s="8" t="n">
        <v>156415.95</v>
      </c>
      <c r="F4774" s="213" t="inlineStr">
        <is>
          <t>MATERIAIS DE INFORMATICA / COMPUTADOR</t>
        </is>
      </c>
      <c r="G4774" s="172">
        <f>YEAR(A4774)</f>
        <v/>
      </c>
      <c r="H4774" s="214">
        <f>MONTH(A4774)</f>
        <v/>
      </c>
      <c r="I4774" s="179">
        <f>INDEX(mês[],Consolidado!H4774,2)</f>
        <v/>
      </c>
      <c r="J4774" s="179" t="inlineStr">
        <is>
          <t>ITAU</t>
        </is>
      </c>
      <c r="K4774" s="179" t="inlineStr">
        <is>
          <t>A IDEAL</t>
        </is>
      </c>
    </row>
    <row r="4775" hidden="1" s="180">
      <c r="A4775" s="17" t="n">
        <v>45831</v>
      </c>
      <c r="B4775" s="179" t="inlineStr">
        <is>
          <t>INFOMIDIA / ALEX COMPUTADOR ADM 4/6   -MATERIAIS DE INFORMATICA / COMPUTADOR (100,00%);</t>
        </is>
      </c>
      <c r="C4775" s="8" t="n"/>
      <c r="D4775" s="8" t="n">
        <v>332.22</v>
      </c>
      <c r="E4775" s="8" t="n">
        <v>156083.73</v>
      </c>
      <c r="F4775" s="213" t="inlineStr">
        <is>
          <t>MATERIAIS DE INFORMATICA / COMPUTADOR</t>
        </is>
      </c>
      <c r="G4775" s="172">
        <f>YEAR(A4775)</f>
        <v/>
      </c>
      <c r="H4775" s="214">
        <f>MONTH(A4775)</f>
        <v/>
      </c>
      <c r="I4775" s="179">
        <f>INDEX(mês[],Consolidado!H4775,2)</f>
        <v/>
      </c>
      <c r="J4775" s="179" t="inlineStr">
        <is>
          <t>ITAU</t>
        </is>
      </c>
      <c r="K4775" s="179" t="inlineStr">
        <is>
          <t>A IDEAL</t>
        </is>
      </c>
    </row>
    <row r="4776" hidden="1" s="180">
      <c r="A4776" s="17" t="n">
        <v>45831</v>
      </c>
      <c r="B4776" s="179" t="inlineStr">
        <is>
          <t>MANUTENÇÃO VEÍCULO FIAT TORO 4/4   -MANUTENÇÃO/PEÇAS  VEICULOS (100,00%);</t>
        </is>
      </c>
      <c r="C4776" s="8" t="n"/>
      <c r="D4776" s="8" t="n">
        <v>1050</v>
      </c>
      <c r="E4776" s="8" t="n">
        <v>155033.73</v>
      </c>
      <c r="F4776" s="213" t="inlineStr">
        <is>
          <t>MANUTENÇÃO/PEÇAS  VEICULOS</t>
        </is>
      </c>
      <c r="G4776" s="172">
        <f>YEAR(A4776)</f>
        <v/>
      </c>
      <c r="H4776" s="214">
        <f>MONTH(A4776)</f>
        <v/>
      </c>
      <c r="I4776" s="179">
        <f>INDEX(mês[],Consolidado!H4776,2)</f>
        <v/>
      </c>
      <c r="J4776" s="179" t="inlineStr">
        <is>
          <t>ITAU</t>
        </is>
      </c>
      <c r="K4776" s="179" t="inlineStr">
        <is>
          <t>A IDEAL</t>
        </is>
      </c>
    </row>
    <row r="4777" hidden="1" s="180">
      <c r="A4777" s="17" t="n">
        <v>45831</v>
      </c>
      <c r="B4777" s="179" t="inlineStr">
        <is>
          <t>PISOS P/ GALPÃO ADM 5/10   -DESPESAS C/ CONSTRUÇÃO ESCRITORIO ADM  (100,00%);</t>
        </is>
      </c>
      <c r="C4777" s="8" t="n"/>
      <c r="D4777" s="8" t="n">
        <v>1500</v>
      </c>
      <c r="E4777" s="8" t="n">
        <v>153533.73</v>
      </c>
      <c r="F4777" s="213" t="inlineStr">
        <is>
          <t>Construção da Nova Sede</t>
        </is>
      </c>
      <c r="G4777" s="172">
        <f>YEAR(A4777)</f>
        <v/>
      </c>
      <c r="H4777" s="214">
        <f>MONTH(A4777)</f>
        <v/>
      </c>
      <c r="I4777" s="179">
        <f>INDEX(mês[],Consolidado!H4777,2)</f>
        <v/>
      </c>
      <c r="J4777" s="179" t="inlineStr">
        <is>
          <t>ITAU</t>
        </is>
      </c>
      <c r="K4777" s="179" t="inlineStr">
        <is>
          <t>A IDEAL</t>
        </is>
      </c>
    </row>
    <row r="4778" hidden="1" s="180">
      <c r="A4778" s="17" t="n">
        <v>45831</v>
      </c>
      <c r="B4778" s="179" t="inlineStr">
        <is>
          <t>PISOS P/ GALPÃO ADM 5/10   -DESPESAS C/ CONSTRUÇÃO ESCRITORIO ADM  (100,00%);</t>
        </is>
      </c>
      <c r="C4778" s="8" t="n"/>
      <c r="D4778" s="8" t="n">
        <v>445</v>
      </c>
      <c r="E4778" s="8" t="n">
        <v>153088.73</v>
      </c>
      <c r="F4778" s="213" t="inlineStr">
        <is>
          <t>Construção da Nova Sede</t>
        </is>
      </c>
      <c r="G4778" s="172">
        <f>YEAR(A4778)</f>
        <v/>
      </c>
      <c r="H4778" s="214">
        <f>MONTH(A4778)</f>
        <v/>
      </c>
      <c r="I4778" s="179">
        <f>INDEX(mês[],Consolidado!H4778,2)</f>
        <v/>
      </c>
      <c r="J4778" s="179" t="inlineStr">
        <is>
          <t>ITAU</t>
        </is>
      </c>
      <c r="K4778" s="179" t="inlineStr">
        <is>
          <t>A IDEAL</t>
        </is>
      </c>
    </row>
    <row r="4779" hidden="1" s="180">
      <c r="A4779" s="17" t="n">
        <v>45831</v>
      </c>
      <c r="B4779" s="179" t="inlineStr">
        <is>
          <t>YELUMSEG / RANGER GENILDO 6/10   -SEGUROS DE VEICULOS  (100,00%);</t>
        </is>
      </c>
      <c r="C4779" s="8" t="n"/>
      <c r="D4779" s="8" t="n">
        <v>580.6900000000001</v>
      </c>
      <c r="E4779" s="8" t="n">
        <v>152508.04</v>
      </c>
      <c r="F4779" s="213" t="inlineStr">
        <is>
          <t xml:space="preserve">SEGUROS DE VEICULOS </t>
        </is>
      </c>
      <c r="G4779" s="172">
        <f>YEAR(A4779)</f>
        <v/>
      </c>
      <c r="H4779" s="214">
        <f>MONTH(A4779)</f>
        <v/>
      </c>
      <c r="I4779" s="179">
        <f>INDEX(mês[],Consolidado!H4779,2)</f>
        <v/>
      </c>
      <c r="J4779" s="179" t="inlineStr">
        <is>
          <t>ITAU</t>
        </is>
      </c>
      <c r="K4779" s="179" t="inlineStr">
        <is>
          <t>A IDEAL</t>
        </is>
      </c>
    </row>
    <row r="4780" hidden="1" s="180">
      <c r="A4780" s="17" t="n">
        <v>45831</v>
      </c>
      <c r="B4780" s="179" t="inlineStr">
        <is>
          <t>SEGURO RANGER RBN3G39   -SEGUROS DE VEICULOS  (100,00%);</t>
        </is>
      </c>
      <c r="C4780" s="8" t="n"/>
      <c r="D4780" s="8" t="n">
        <v>247.2</v>
      </c>
      <c r="E4780" s="8" t="n">
        <v>152260.84</v>
      </c>
      <c r="F4780" s="213" t="inlineStr">
        <is>
          <t xml:space="preserve">SEGUROS DE VEICULOS </t>
        </is>
      </c>
      <c r="G4780" s="172">
        <f>YEAR(A4780)</f>
        <v/>
      </c>
      <c r="H4780" s="214">
        <f>MONTH(A4780)</f>
        <v/>
      </c>
      <c r="I4780" s="179">
        <f>INDEX(mês[],Consolidado!H4780,2)</f>
        <v/>
      </c>
      <c r="J4780" s="179" t="inlineStr">
        <is>
          <t>ITAU</t>
        </is>
      </c>
      <c r="K4780" s="179" t="inlineStr">
        <is>
          <t>A IDEAL</t>
        </is>
      </c>
    </row>
    <row r="4781" hidden="1" s="180">
      <c r="A4781" s="17" t="n">
        <v>45831</v>
      </c>
      <c r="B4781" s="179" t="inlineStr">
        <is>
          <t>SEGURO RANGER PRW 6/10   -SEGUROS DE VEICULOS  (100,00%);</t>
        </is>
      </c>
      <c r="C4781" s="8" t="n"/>
      <c r="D4781" s="8" t="n">
        <v>564.98</v>
      </c>
      <c r="E4781" s="8" t="n">
        <v>151695.86</v>
      </c>
      <c r="F4781" s="213" t="inlineStr">
        <is>
          <t xml:space="preserve">SEGUROS DE VEICULOS </t>
        </is>
      </c>
      <c r="G4781" s="172">
        <f>YEAR(A4781)</f>
        <v/>
      </c>
      <c r="H4781" s="214">
        <f>MONTH(A4781)</f>
        <v/>
      </c>
      <c r="I4781" s="179">
        <f>INDEX(mês[],Consolidado!H4781,2)</f>
        <v/>
      </c>
      <c r="J4781" s="179" t="inlineStr">
        <is>
          <t>ITAU</t>
        </is>
      </c>
      <c r="K4781" s="179" t="inlineStr">
        <is>
          <t>A IDEAL</t>
        </is>
      </c>
    </row>
    <row r="4782" hidden="1" s="180">
      <c r="A4782" s="17" t="n">
        <v>45831</v>
      </c>
      <c r="B4782" s="179" t="inlineStr">
        <is>
          <t>ANUIDADE ITAÚ NOVO 10/12   -TARIFAS BANCARIAS (100,00%);</t>
        </is>
      </c>
      <c r="C4782" s="8" t="n"/>
      <c r="D4782" s="8" t="n">
        <v>90</v>
      </c>
      <c r="E4782" s="8" t="n">
        <v>151605.86</v>
      </c>
      <c r="F4782" s="213" t="inlineStr">
        <is>
          <t>TARIFAS BANCARIAS</t>
        </is>
      </c>
      <c r="G4782" s="172">
        <f>YEAR(A4782)</f>
        <v/>
      </c>
      <c r="H4782" s="214">
        <f>MONTH(A4782)</f>
        <v/>
      </c>
      <c r="I4782" s="179">
        <f>INDEX(mês[],Consolidado!H4782,2)</f>
        <v/>
      </c>
      <c r="J4782" s="179" t="inlineStr">
        <is>
          <t>ITAU</t>
        </is>
      </c>
      <c r="K4782" s="179" t="inlineStr">
        <is>
          <t>A IDEAL</t>
        </is>
      </c>
    </row>
    <row r="4783" hidden="1" s="180">
      <c r="A4783" s="17" t="n">
        <v>45831</v>
      </c>
      <c r="B4783" s="179" t="inlineStr">
        <is>
          <t>GASTOS COM PROPAGANDA/ COMERCIAL   -SERVIÇO GOOGLE ADS (100,00%);</t>
        </is>
      </c>
      <c r="C4783" s="8" t="n"/>
      <c r="D4783" s="8" t="n">
        <v>2000</v>
      </c>
      <c r="E4783" s="8" t="n">
        <v>149605.86</v>
      </c>
      <c r="F4783" s="213" t="inlineStr">
        <is>
          <t>SERVIÇO GOOGLE ADS</t>
        </is>
      </c>
      <c r="G4783" s="172">
        <f>YEAR(A4783)</f>
        <v/>
      </c>
      <c r="H4783" s="214">
        <f>MONTH(A4783)</f>
        <v/>
      </c>
      <c r="I4783" s="179">
        <f>INDEX(mês[],Consolidado!H4783,2)</f>
        <v/>
      </c>
      <c r="J4783" s="179" t="inlineStr">
        <is>
          <t>ITAU</t>
        </is>
      </c>
      <c r="K4783" s="179" t="inlineStr">
        <is>
          <t>A IDEAL</t>
        </is>
      </c>
    </row>
    <row r="4784" hidden="1" s="180">
      <c r="A4784" s="17" t="n">
        <v>45831</v>
      </c>
      <c r="B4784" s="179" t="inlineStr">
        <is>
          <t>COMISSAO MAGNO DE LIMA   -COMISSÃO  (100,00%);</t>
        </is>
      </c>
      <c r="C4784" s="8" t="n"/>
      <c r="D4784" s="8" t="n">
        <v>2912.49</v>
      </c>
      <c r="E4784" s="8" t="n">
        <v>146693.37</v>
      </c>
      <c r="F4784" s="213" t="inlineStr">
        <is>
          <t xml:space="preserve">COMISSÃO </t>
        </is>
      </c>
      <c r="G4784" s="172">
        <f>YEAR(A4784)</f>
        <v/>
      </c>
      <c r="H4784" s="214">
        <f>MONTH(A4784)</f>
        <v/>
      </c>
      <c r="I4784" s="179">
        <f>INDEX(mês[],Consolidado!H4784,2)</f>
        <v/>
      </c>
      <c r="J4784" s="179" t="inlineStr">
        <is>
          <t>ITAU</t>
        </is>
      </c>
      <c r="K4784" s="179" t="inlineStr">
        <is>
          <t>A IDEAL</t>
        </is>
      </c>
    </row>
    <row r="4785" hidden="1" s="180">
      <c r="A4785" s="17" t="n">
        <v>45831</v>
      </c>
      <c r="B4785" s="179" t="inlineStr">
        <is>
          <t>R. SANTO ANTÔNIO QD 04 LT 07 REF. 05/2025   -AGUA ALOJAMENTO (100,00%);</t>
        </is>
      </c>
      <c r="C4785" s="8" t="n"/>
      <c r="D4785" s="8" t="n">
        <v>689.51</v>
      </c>
      <c r="E4785" s="8" t="n">
        <v>146003.86</v>
      </c>
      <c r="F4785" s="213" t="inlineStr">
        <is>
          <t>AGUA ALOJAMENTO</t>
        </is>
      </c>
      <c r="G4785" s="172">
        <f>YEAR(A4785)</f>
        <v/>
      </c>
      <c r="H4785" s="214">
        <f>MONTH(A4785)</f>
        <v/>
      </c>
      <c r="I4785" s="179">
        <f>INDEX(mês[],Consolidado!H4785,2)</f>
        <v/>
      </c>
      <c r="J4785" s="179" t="inlineStr">
        <is>
          <t>ITAU</t>
        </is>
      </c>
      <c r="K4785" s="179" t="inlineStr">
        <is>
          <t>A IDEAL</t>
        </is>
      </c>
    </row>
    <row r="4786" hidden="1" s="180">
      <c r="A4786" s="17" t="n">
        <v>45831</v>
      </c>
      <c r="B4786" s="179" t="inlineStr">
        <is>
          <t>DESPESA VIAGEM REINALDO GOIÂNIA X BRASÍLIA   -MANUTENÇÃO/PEÇAS  VEICULOS (77,68%);
REFEIÇÕES FUNCIONARIOS  (15,05%);
PEDAGIOS  (7,28%);</t>
        </is>
      </c>
      <c r="C4786" s="8" t="n"/>
      <c r="D4786" s="8" t="n">
        <v>410</v>
      </c>
      <c r="E4786" s="8" t="n">
        <v>145593.86</v>
      </c>
      <c r="F4786" s="213" t="inlineStr">
        <is>
          <t>MANUTENÇÃO/PEÇAS  VEICULOS</t>
        </is>
      </c>
      <c r="G4786" s="172">
        <f>YEAR(A4786)</f>
        <v/>
      </c>
      <c r="H4786" s="214">
        <f>MONTH(A4786)</f>
        <v/>
      </c>
      <c r="I4786" s="179">
        <f>INDEX(mês[],Consolidado!H4786,2)</f>
        <v/>
      </c>
      <c r="J4786" s="179" t="inlineStr">
        <is>
          <t>ITAU</t>
        </is>
      </c>
      <c r="K4786" s="179" t="inlineStr">
        <is>
          <t>A IDEAL</t>
        </is>
      </c>
    </row>
    <row r="4787" hidden="1" s="180">
      <c r="A4787" s="17" t="n">
        <v>45831</v>
      </c>
      <c r="B4787" s="179" t="inlineStr">
        <is>
          <t>DESPESA VIAGEM REINALDO GOIÂNIA X BRASÍLIA   -MANUTENÇÃO/PEÇAS  VEICULOS (77,68%);
REFEIÇÕES FUNCIONARIOS  (15,05%);
PEDAGIOS  (7,28%);</t>
        </is>
      </c>
      <c r="C4787" s="8" t="n"/>
      <c r="D4787" s="8" t="n">
        <v>79.43000000000001</v>
      </c>
      <c r="E4787" s="8" t="n">
        <v>145514.43</v>
      </c>
      <c r="F4787" s="213" t="inlineStr">
        <is>
          <t>REFEIÇÕES COLABORADORES</t>
        </is>
      </c>
      <c r="G4787" s="172">
        <f>YEAR(A4787)</f>
        <v/>
      </c>
      <c r="H4787" s="214">
        <f>MONTH(A4787)</f>
        <v/>
      </c>
      <c r="I4787" s="179">
        <f>INDEX(mês[],Consolidado!H4787,2)</f>
        <v/>
      </c>
      <c r="J4787" s="179" t="inlineStr">
        <is>
          <t>ITAU</t>
        </is>
      </c>
      <c r="K4787" s="179" t="inlineStr">
        <is>
          <t>A IDEAL</t>
        </is>
      </c>
    </row>
    <row r="4788" hidden="1" s="180">
      <c r="A4788" s="17" t="n">
        <v>45831</v>
      </c>
      <c r="B4788" s="179" t="inlineStr">
        <is>
          <t>DESPESA VIAGEM REINALDO GOIÂNIA X BRASÍLIA   -MANUTENÇÃO/PEÇAS  VEICULOS (77,68%);
REFEIÇÕES FUNCIONARIOS  (15,05%);
PEDAGIOS  (7,28%);</t>
        </is>
      </c>
      <c r="C4788" s="8" t="n"/>
      <c r="D4788" s="8" t="n">
        <v>38.4</v>
      </c>
      <c r="E4788" s="8" t="n">
        <v>145476.03</v>
      </c>
      <c r="F4788" s="213" t="inlineStr">
        <is>
          <t xml:space="preserve">PEDAGIOS </t>
        </is>
      </c>
      <c r="G4788" s="172">
        <f>YEAR(A4788)</f>
        <v/>
      </c>
      <c r="H4788" s="214">
        <f>MONTH(A4788)</f>
        <v/>
      </c>
      <c r="I4788" s="179">
        <f>INDEX(mês[],Consolidado!H4788,2)</f>
        <v/>
      </c>
      <c r="J4788" s="179" t="inlineStr">
        <is>
          <t>ITAU</t>
        </is>
      </c>
      <c r="K4788" s="179" t="inlineStr">
        <is>
          <t>A IDEAL</t>
        </is>
      </c>
    </row>
    <row r="4789" hidden="1" s="180">
      <c r="A4789" s="17" t="n">
        <v>45831</v>
      </c>
      <c r="B4789" s="179" t="inlineStr">
        <is>
          <t>ELABORAÇÃO DO PLANO DE ACAO CONFORME PGR   -PROGRAMA DE SEGURANÇA DO TRABALHO  (100,00%);</t>
        </is>
      </c>
      <c r="C4789" s="8" t="n"/>
      <c r="D4789" s="8" t="n">
        <v>1335.24</v>
      </c>
      <c r="E4789" s="8" t="n">
        <v>144140.79</v>
      </c>
      <c r="F4789" s="213" t="inlineStr">
        <is>
          <t xml:space="preserve">PROGRAMA DE SEGURANÇA DO TRABALHO </t>
        </is>
      </c>
      <c r="G4789" s="172">
        <f>YEAR(A4789)</f>
        <v/>
      </c>
      <c r="H4789" s="214">
        <f>MONTH(A4789)</f>
        <v/>
      </c>
      <c r="I4789" s="179">
        <f>INDEX(mês[],Consolidado!H4789,2)</f>
        <v/>
      </c>
      <c r="J4789" s="179" t="inlineStr">
        <is>
          <t>ITAU</t>
        </is>
      </c>
      <c r="K4789" s="179" t="inlineStr">
        <is>
          <t>A IDEAL</t>
        </is>
      </c>
    </row>
    <row r="4790" hidden="1" s="180">
      <c r="A4790" s="17" t="n">
        <v>45831</v>
      </c>
      <c r="B4790" s="179" t="inlineStr">
        <is>
          <t>LOCAÇÃO CAÇAMBA   -LOCAÇAO CAÇAMBA P/ RESIDUOS  (100,00%);</t>
        </is>
      </c>
      <c r="C4790" s="8" t="n"/>
      <c r="D4790" s="8" t="n">
        <v>4019.93</v>
      </c>
      <c r="E4790" s="8" t="n">
        <v>140120.86</v>
      </c>
      <c r="F4790" s="213" t="inlineStr">
        <is>
          <t xml:space="preserve">LOCAÇAO CAÇAMBA P/ RESIDUOS </t>
        </is>
      </c>
      <c r="G4790" s="172">
        <f>YEAR(A4790)</f>
        <v/>
      </c>
      <c r="H4790" s="214">
        <f>MONTH(A4790)</f>
        <v/>
      </c>
      <c r="I4790" s="179">
        <f>INDEX(mês[],Consolidado!H4790,2)</f>
        <v/>
      </c>
      <c r="J4790" s="179" t="inlineStr">
        <is>
          <t>ITAU</t>
        </is>
      </c>
      <c r="K4790" s="179" t="inlineStr">
        <is>
          <t>A IDEAL</t>
        </is>
      </c>
    </row>
    <row r="4791" hidden="1" s="180">
      <c r="A4791" s="17" t="n">
        <v>45831</v>
      </c>
      <c r="B4791" s="179" t="inlineStr">
        <is>
          <t>DAVID JESUS DE PINHO   -PASSAGENS FUNCIONARIOS (100,00%);</t>
        </is>
      </c>
      <c r="C4791" s="8" t="n"/>
      <c r="D4791" s="8" t="n">
        <v>1500</v>
      </c>
      <c r="E4791" s="8" t="n">
        <v>138620.86</v>
      </c>
      <c r="F4791" s="213" t="inlineStr">
        <is>
          <t>PASSAGENS COLABORADORES</t>
        </is>
      </c>
      <c r="G4791" s="172">
        <f>YEAR(A4791)</f>
        <v/>
      </c>
      <c r="H4791" s="214">
        <f>MONTH(A4791)</f>
        <v/>
      </c>
      <c r="I4791" s="179">
        <f>INDEX(mês[],Consolidado!H4791,2)</f>
        <v/>
      </c>
      <c r="J4791" s="179" t="inlineStr">
        <is>
          <t>ITAU</t>
        </is>
      </c>
      <c r="K4791" s="179" t="inlineStr">
        <is>
          <t>A IDEAL</t>
        </is>
      </c>
    </row>
    <row r="4792" hidden="1" s="180">
      <c r="A4792" s="17" t="n">
        <v>45831</v>
      </c>
      <c r="B4792" s="179" t="inlineStr">
        <is>
          <t>WANDSON NEVES GOMES   -PASSAGENS FUNCIONARIOS (100,00%);</t>
        </is>
      </c>
      <c r="C4792" s="8" t="n"/>
      <c r="D4792" s="8" t="n">
        <v>3000</v>
      </c>
      <c r="E4792" s="8" t="n">
        <v>135620.86</v>
      </c>
      <c r="F4792" s="213" t="inlineStr">
        <is>
          <t>PASSAGENS COLABORADORES</t>
        </is>
      </c>
      <c r="G4792" s="172">
        <f>YEAR(A4792)</f>
        <v/>
      </c>
      <c r="H4792" s="214">
        <f>MONTH(A4792)</f>
        <v/>
      </c>
      <c r="I4792" s="179">
        <f>INDEX(mês[],Consolidado!H4792,2)</f>
        <v/>
      </c>
      <c r="J4792" s="179" t="inlineStr">
        <is>
          <t>ITAU</t>
        </is>
      </c>
      <c r="K4792" s="179" t="inlineStr">
        <is>
          <t>A IDEAL</t>
        </is>
      </c>
    </row>
    <row r="4793" hidden="1" s="180">
      <c r="A4793" s="17" t="n">
        <v>45831</v>
      </c>
      <c r="B4793" s="179" t="inlineStr">
        <is>
          <t>TRAV DA PONTE Nº 07 CENTRO REF. 06/2025   -ALUGUEL ALOJAMENTO  (100,00%);</t>
        </is>
      </c>
      <c r="C4793" s="8" t="n"/>
      <c r="D4793" s="8" t="n">
        <v>600</v>
      </c>
      <c r="E4793" s="8" t="n">
        <v>135020.86</v>
      </c>
      <c r="F4793" s="213" t="inlineStr">
        <is>
          <t xml:space="preserve">ALUGUEL ALOJAMENTO </t>
        </is>
      </c>
      <c r="G4793" s="172">
        <f>YEAR(A4793)</f>
        <v/>
      </c>
      <c r="H4793" s="214">
        <f>MONTH(A4793)</f>
        <v/>
      </c>
      <c r="I4793" s="179">
        <f>INDEX(mês[],Consolidado!H4793,2)</f>
        <v/>
      </c>
      <c r="J4793" s="179" t="inlineStr">
        <is>
          <t>ITAU</t>
        </is>
      </c>
      <c r="K4793" s="179" t="inlineStr">
        <is>
          <t>A IDEAL</t>
        </is>
      </c>
    </row>
    <row r="4794" hidden="1" s="180">
      <c r="A4794" s="17" t="n">
        <v>45831</v>
      </c>
      <c r="B4794" s="179" t="inlineStr">
        <is>
          <t>AV. LENCOIS, 5 REF. 20.06 A 20.07   -ALUGUEL ALOJAMENTO  (100,00%);</t>
        </is>
      </c>
      <c r="C4794" s="8" t="n"/>
      <c r="D4794" s="8" t="n">
        <v>1500</v>
      </c>
      <c r="E4794" s="8" t="n">
        <v>133520.86</v>
      </c>
      <c r="F4794" s="213" t="inlineStr">
        <is>
          <t xml:space="preserve">ALUGUEL ALOJAMENTO </t>
        </is>
      </c>
      <c r="G4794" s="172">
        <f>YEAR(A4794)</f>
        <v/>
      </c>
      <c r="H4794" s="214">
        <f>MONTH(A4794)</f>
        <v/>
      </c>
      <c r="I4794" s="179">
        <f>INDEX(mês[],Consolidado!H4794,2)</f>
        <v/>
      </c>
      <c r="J4794" s="179" t="inlineStr">
        <is>
          <t>ITAU</t>
        </is>
      </c>
      <c r="K4794" s="179" t="inlineStr">
        <is>
          <t>A IDEAL</t>
        </is>
      </c>
    </row>
    <row r="4795" hidden="1" s="180">
      <c r="A4795" s="17" t="n">
        <v>45831</v>
      </c>
      <c r="B4795" s="179" t="inlineStr">
        <is>
          <t>HONORARIOS ADVOCATICIOS REF. 05/2025   -HONORARIOS ADVOCATICIOS  (100,00%);</t>
        </is>
      </c>
      <c r="C4795" s="8" t="n"/>
      <c r="D4795" s="8" t="n">
        <v>2940</v>
      </c>
      <c r="E4795" s="8" t="n">
        <v>130580.86</v>
      </c>
      <c r="F4795" s="213" t="inlineStr">
        <is>
          <t>HONORÁRIOS ADVOCATÍCIOS</t>
        </is>
      </c>
      <c r="G4795" s="172">
        <f>YEAR(A4795)</f>
        <v/>
      </c>
      <c r="H4795" s="214">
        <f>MONTH(A4795)</f>
        <v/>
      </c>
      <c r="I4795" s="179">
        <f>INDEX(mês[],Consolidado!H4795,2)</f>
        <v/>
      </c>
      <c r="J4795" s="179" t="inlineStr">
        <is>
          <t>ITAU</t>
        </is>
      </c>
      <c r="K4795" s="179" t="inlineStr">
        <is>
          <t>A IDEAL</t>
        </is>
      </c>
    </row>
    <row r="4796" hidden="1" s="180">
      <c r="A4796" s="17" t="n">
        <v>45831</v>
      </c>
      <c r="B4796" s="179" t="inlineStr">
        <is>
          <t>DR BRUNNA ADVOGADA ADM MES 05-2025   -HONORARIOS ADVOCATICIOS  (100,00%);</t>
        </is>
      </c>
      <c r="C4796" s="8" t="n"/>
      <c r="D4796" s="8" t="n">
        <v>3600</v>
      </c>
      <c r="E4796" s="8" t="n">
        <v>126980.86</v>
      </c>
      <c r="F4796" s="213" t="inlineStr">
        <is>
          <t>HONORÁRIOS ADVOCATÍCIOS</t>
        </is>
      </c>
      <c r="G4796" s="172">
        <f>YEAR(A4796)</f>
        <v/>
      </c>
      <c r="H4796" s="214">
        <f>MONTH(A4796)</f>
        <v/>
      </c>
      <c r="I4796" s="179">
        <f>INDEX(mês[],Consolidado!H4796,2)</f>
        <v/>
      </c>
      <c r="J4796" s="179" t="inlineStr">
        <is>
          <t>ITAU</t>
        </is>
      </c>
      <c r="K4796" s="179" t="inlineStr">
        <is>
          <t>A IDEAL</t>
        </is>
      </c>
    </row>
    <row r="4797" hidden="1" s="180">
      <c r="A4797" s="17" t="n">
        <v>45831</v>
      </c>
      <c r="B4797" s="179" t="inlineStr">
        <is>
          <t>CONTRATO INFORMATICA ALEX   -SISTEMA / SERVIDOR  (100,00%);</t>
        </is>
      </c>
      <c r="C4797" s="8" t="n"/>
      <c r="D4797" s="8" t="n">
        <v>500</v>
      </c>
      <c r="E4797" s="8" t="n">
        <v>126480.86</v>
      </c>
      <c r="F4797" s="213" t="inlineStr">
        <is>
          <t xml:space="preserve">SISTEMA / SERVIDOR </t>
        </is>
      </c>
      <c r="G4797" s="172">
        <f>YEAR(A4797)</f>
        <v/>
      </c>
      <c r="H4797" s="214">
        <f>MONTH(A4797)</f>
        <v/>
      </c>
      <c r="I4797" s="179">
        <f>INDEX(mês[],Consolidado!H4797,2)</f>
        <v/>
      </c>
      <c r="J4797" s="179" t="inlineStr">
        <is>
          <t>ITAU</t>
        </is>
      </c>
      <c r="K4797" s="179" t="inlineStr">
        <is>
          <t>A IDEAL</t>
        </is>
      </c>
    </row>
    <row r="4798" hidden="1" s="180">
      <c r="A4798" s="17" t="n">
        <v>45831</v>
      </c>
      <c r="B4798" s="179" t="inlineStr">
        <is>
          <t>CONSULTORIA ANALISE ENVOLVENDO ORGANIZAÇÃO SOCIETARIA E HOLDING   -SERVIÇOS DE CONSULTORIA  (100,00%);</t>
        </is>
      </c>
      <c r="C4798" s="8" t="n"/>
      <c r="D4798" s="8" t="n">
        <v>7900</v>
      </c>
      <c r="E4798" s="8" t="n">
        <v>118580.86</v>
      </c>
      <c r="F4798" s="213" t="inlineStr">
        <is>
          <t xml:space="preserve">SERVIÇOS DE CONSULTORIA </t>
        </is>
      </c>
      <c r="G4798" s="172">
        <f>YEAR(A4798)</f>
        <v/>
      </c>
      <c r="H4798" s="214">
        <f>MONTH(A4798)</f>
        <v/>
      </c>
      <c r="I4798" s="179">
        <f>INDEX(mês[],Consolidado!H4798,2)</f>
        <v/>
      </c>
      <c r="J4798" s="179" t="inlineStr">
        <is>
          <t>ITAU</t>
        </is>
      </c>
      <c r="K4798" s="179" t="inlineStr">
        <is>
          <t>A IDEAL</t>
        </is>
      </c>
    </row>
    <row r="4799" hidden="1" s="180">
      <c r="A4799" s="17" t="n">
        <v>45831</v>
      </c>
      <c r="B4799" s="179" t="inlineStr">
        <is>
          <t>SERVIÇO DE CONSULTORIA CONSELHO CONSULTIVO GERECIAL   -SERVIÇOS DE CONSULTORIA  (100,00%);</t>
        </is>
      </c>
      <c r="C4799" s="8" t="n"/>
      <c r="D4799" s="8" t="n">
        <v>10000</v>
      </c>
      <c r="E4799" s="8" t="n">
        <v>108580.86</v>
      </c>
      <c r="F4799" s="213" t="inlineStr">
        <is>
          <t xml:space="preserve">SERVIÇOS DE CONSULTORIA </t>
        </is>
      </c>
      <c r="G4799" s="172">
        <f>YEAR(A4799)</f>
        <v/>
      </c>
      <c r="H4799" s="214">
        <f>MONTH(A4799)</f>
        <v/>
      </c>
      <c r="I4799" s="179">
        <f>INDEX(mês[],Consolidado!H4799,2)</f>
        <v/>
      </c>
      <c r="J4799" s="179" t="inlineStr">
        <is>
          <t>ITAU</t>
        </is>
      </c>
      <c r="K4799" s="179" t="inlineStr">
        <is>
          <t>A IDEAL</t>
        </is>
      </c>
    </row>
    <row r="4800" hidden="1" s="180">
      <c r="A4800" s="17" t="n">
        <v>45831</v>
      </c>
      <c r="B4800" s="179" t="inlineStr">
        <is>
          <t>REPARCELAMENTO / CARTAO DE CREDITO   -DESPESA CARTAO DE CREDITO  (100,00%);</t>
        </is>
      </c>
      <c r="C4800" s="8" t="n"/>
      <c r="D4800" s="8" t="n">
        <v>2942.71</v>
      </c>
      <c r="E4800" s="8" t="n">
        <v>105638.15</v>
      </c>
      <c r="F4800" s="213" t="inlineStr">
        <is>
          <t xml:space="preserve">DESPESA CARTAO DE CREDITO </t>
        </is>
      </c>
      <c r="G4800" s="172">
        <f>YEAR(A4800)</f>
        <v/>
      </c>
      <c r="H4800" s="214">
        <f>MONTH(A4800)</f>
        <v/>
      </c>
      <c r="I4800" s="179">
        <f>INDEX(mês[],Consolidado!H4800,2)</f>
        <v/>
      </c>
      <c r="J4800" s="179" t="inlineStr">
        <is>
          <t>ITAU</t>
        </is>
      </c>
      <c r="K4800" s="179" t="inlineStr">
        <is>
          <t>A IDEAL</t>
        </is>
      </c>
    </row>
    <row r="4801" hidden="1" s="180">
      <c r="A4801" s="17" t="n">
        <v>45832</v>
      </c>
      <c r="B4801" s="179" t="inlineStr">
        <is>
          <t>DESPESA VIAGEM REF. SEMANA 23/06 A 27/06   -REFEIÇÕES FUNCIONARIOS  (40,00%);
PASSAGENS FUNCIONARIOS (60,00%);</t>
        </is>
      </c>
      <c r="C4801" s="8" t="n"/>
      <c r="D4801" s="8" t="n">
        <v>640</v>
      </c>
      <c r="E4801" s="8" t="n">
        <v>104998.15</v>
      </c>
      <c r="F4801" s="213" t="inlineStr">
        <is>
          <t>REFEIÇÕES COLABORADORES</t>
        </is>
      </c>
      <c r="G4801" s="172">
        <f>YEAR(A4801)</f>
        <v/>
      </c>
      <c r="H4801" s="214">
        <f>MONTH(A4801)</f>
        <v/>
      </c>
      <c r="I4801" s="179">
        <f>INDEX(mês[],Consolidado!H4801,2)</f>
        <v/>
      </c>
      <c r="J4801" s="179" t="inlineStr">
        <is>
          <t>ITAU</t>
        </is>
      </c>
      <c r="K4801" s="179" t="inlineStr">
        <is>
          <t>A IDEAL</t>
        </is>
      </c>
    </row>
    <row r="4802" hidden="1" s="180">
      <c r="A4802" s="17" t="n">
        <v>45832</v>
      </c>
      <c r="B4802" s="179" t="inlineStr">
        <is>
          <t>DESPESA VIAGEM REF. SEMANA 23/06 A 27/06   -REFEIÇÕES FUNCIONARIOS  (40,00%);
PASSAGENS FUNCIONARIOS (60,00%);</t>
        </is>
      </c>
      <c r="C4802" s="8" t="n"/>
      <c r="D4802" s="8" t="n">
        <v>960</v>
      </c>
      <c r="E4802" s="8" t="n">
        <v>104038.15</v>
      </c>
      <c r="F4802" s="213" t="inlineStr">
        <is>
          <t>PASSAGENS COLABORADORES</t>
        </is>
      </c>
      <c r="G4802" s="172">
        <f>YEAR(A4802)</f>
        <v/>
      </c>
      <c r="H4802" s="214">
        <f>MONTH(A4802)</f>
        <v/>
      </c>
      <c r="I4802" s="179">
        <f>INDEX(mês[],Consolidado!H4802,2)</f>
        <v/>
      </c>
      <c r="J4802" s="179" t="inlineStr">
        <is>
          <t>ITAU</t>
        </is>
      </c>
      <c r="K4802" s="179" t="inlineStr">
        <is>
          <t>A IDEAL</t>
        </is>
      </c>
    </row>
    <row r="4803" hidden="1" s="180">
      <c r="A4803" s="17" t="n">
        <v>45832</v>
      </c>
      <c r="B4803" s="179" t="inlineStr">
        <is>
          <t>PASSAGENS FUNCIONÁRIOS REF. 16/06 A 20/06   -PASSAGENS FUNCIONARIOS (100,00%);</t>
        </is>
      </c>
      <c r="C4803" s="8" t="n"/>
      <c r="D4803" s="8" t="n">
        <v>4047.19</v>
      </c>
      <c r="E4803" s="8" t="n">
        <v>99990.96000000004</v>
      </c>
      <c r="F4803" s="213" t="inlineStr">
        <is>
          <t>PASSAGENS COLABORADORES</t>
        </is>
      </c>
      <c r="G4803" s="172">
        <f>YEAR(A4803)</f>
        <v/>
      </c>
      <c r="H4803" s="214">
        <f>MONTH(A4803)</f>
        <v/>
      </c>
      <c r="I4803" s="179">
        <f>INDEX(mês[],Consolidado!H4803,2)</f>
        <v/>
      </c>
      <c r="J4803" s="179" t="inlineStr">
        <is>
          <t>ITAU</t>
        </is>
      </c>
      <c r="K4803" s="179" t="inlineStr">
        <is>
          <t>A IDEAL</t>
        </is>
      </c>
    </row>
    <row r="4804" hidden="1" s="180">
      <c r="A4804" s="17" t="n">
        <v>45832</v>
      </c>
      <c r="B4804" s="179" t="inlineStr">
        <is>
          <t>EXAME DEMISSIONAL GIVANILSON BARBOSA DE SOUSA   -EXAMES  (100,00%);</t>
        </is>
      </c>
      <c r="C4804" s="8" t="n"/>
      <c r="D4804" s="8" t="n">
        <v>70</v>
      </c>
      <c r="E4804" s="8" t="n">
        <v>99920.96000000004</v>
      </c>
      <c r="F4804" s="213" t="inlineStr">
        <is>
          <t>EXAMES MÉDICOS</t>
        </is>
      </c>
      <c r="G4804" s="172">
        <f>YEAR(A4804)</f>
        <v/>
      </c>
      <c r="H4804" s="214">
        <f>MONTH(A4804)</f>
        <v/>
      </c>
      <c r="I4804" s="179">
        <f>INDEX(mês[],Consolidado!H4804,2)</f>
        <v/>
      </c>
      <c r="J4804" s="179" t="inlineStr">
        <is>
          <t>ITAU</t>
        </is>
      </c>
      <c r="K4804" s="179" t="inlineStr">
        <is>
          <t>A IDEAL</t>
        </is>
      </c>
    </row>
    <row r="4805" hidden="1" s="180">
      <c r="A4805" s="17" t="n">
        <v>45832</v>
      </c>
      <c r="B4805" s="179" t="inlineStr">
        <is>
          <t>ROBSON BONFIM  ATAÍDE - PIX robfloresta@hotmail.com   -SERVIÇO ALVARAS E LICENCIAMENTO (100,00%);</t>
        </is>
      </c>
      <c r="C4805" s="8" t="n"/>
      <c r="D4805" s="8" t="n">
        <v>700</v>
      </c>
      <c r="E4805" s="8" t="n">
        <v>99220.96000000004</v>
      </c>
      <c r="F4805" s="213" t="inlineStr">
        <is>
          <t>SERVIÇO ALVARAS E LICENCIAMENTO</t>
        </is>
      </c>
      <c r="G4805" s="172">
        <f>YEAR(A4805)</f>
        <v/>
      </c>
      <c r="H4805" s="214">
        <f>MONTH(A4805)</f>
        <v/>
      </c>
      <c r="I4805" s="179">
        <f>INDEX(mês[],Consolidado!H4805,2)</f>
        <v/>
      </c>
      <c r="J4805" s="179" t="inlineStr">
        <is>
          <t>ITAU</t>
        </is>
      </c>
      <c r="K4805" s="179" t="inlineStr">
        <is>
          <t>A IDEAL</t>
        </is>
      </c>
    </row>
    <row r="4806" hidden="1" s="180">
      <c r="A4806" s="17" t="n">
        <v>45832</v>
      </c>
      <c r="B4806" s="179" t="inlineStr">
        <is>
          <t>PLENO GOIANIA LOCAÇÕES EQUIP. - PIX financeirogo@plenolocacoes.com.br   -LOCAÇÃO EQUIPAMENTOS  (100,00%);</t>
        </is>
      </c>
      <c r="C4806" s="8" t="n"/>
      <c r="D4806" s="8" t="n">
        <v>600</v>
      </c>
      <c r="E4806" s="8" t="n">
        <v>98620.96000000004</v>
      </c>
      <c r="F4806" s="213" t="inlineStr">
        <is>
          <t xml:space="preserve">LOCAÇÃO EQUIPAMENTOS </t>
        </is>
      </c>
      <c r="G4806" s="172">
        <f>YEAR(A4806)</f>
        <v/>
      </c>
      <c r="H4806" s="214">
        <f>MONTH(A4806)</f>
        <v/>
      </c>
      <c r="I4806" s="179">
        <f>INDEX(mês[],Consolidado!H4806,2)</f>
        <v/>
      </c>
      <c r="J4806" s="179" t="inlineStr">
        <is>
          <t>ITAU</t>
        </is>
      </c>
      <c r="K4806" s="179" t="inlineStr">
        <is>
          <t>A IDEAL</t>
        </is>
      </c>
    </row>
    <row r="4807" hidden="1" s="180">
      <c r="A4807" s="17" t="n">
        <v>45832</v>
      </c>
      <c r="B4807" s="179" t="inlineStr">
        <is>
          <t>LEVAR MATERIAL P/ TRANSPORTADORA   -SERVIÇO MOTOBOY / UBER  (100,00%);</t>
        </is>
      </c>
      <c r="C4807" s="8" t="n"/>
      <c r="D4807" s="8" t="n">
        <v>80</v>
      </c>
      <c r="E4807" s="8" t="n">
        <v>98540.96000000004</v>
      </c>
      <c r="F4807" s="213" t="inlineStr">
        <is>
          <t xml:space="preserve">SERVIÇO MOTOBOY / UBER </t>
        </is>
      </c>
      <c r="G4807" s="172">
        <f>YEAR(A4807)</f>
        <v/>
      </c>
      <c r="H4807" s="214">
        <f>MONTH(A4807)</f>
        <v/>
      </c>
      <c r="I4807" s="179">
        <f>INDEX(mês[],Consolidado!H4807,2)</f>
        <v/>
      </c>
      <c r="J4807" s="179" t="inlineStr">
        <is>
          <t>ITAU</t>
        </is>
      </c>
      <c r="K4807" s="179" t="inlineStr">
        <is>
          <t>A IDEAL</t>
        </is>
      </c>
    </row>
    <row r="4808" hidden="1" s="180">
      <c r="A4808" s="17" t="n">
        <v>45832</v>
      </c>
      <c r="B4808" s="179" t="inlineStr">
        <is>
          <t>DESPESA FEIRA BRAMIM   -REFEIÇÕES FUNCIONARIOS  (33,33%);
TRANSPORTE FUNCIONARIOS  (66,67%);</t>
        </is>
      </c>
      <c r="C4808" s="8" t="n"/>
      <c r="D4808" s="8" t="n">
        <v>89.98999999999999</v>
      </c>
      <c r="E4808" s="8" t="n">
        <v>98450.97000000003</v>
      </c>
      <c r="F4808" s="213" t="inlineStr">
        <is>
          <t>REFEIÇÕES COLABORADORES</t>
        </is>
      </c>
      <c r="G4808" s="172">
        <f>YEAR(A4808)</f>
        <v/>
      </c>
      <c r="H4808" s="214">
        <f>MONTH(A4808)</f>
        <v/>
      </c>
      <c r="I4808" s="179">
        <f>INDEX(mês[],Consolidado!H4808,2)</f>
        <v/>
      </c>
      <c r="J4808" s="179" t="inlineStr">
        <is>
          <t>ITAU</t>
        </is>
      </c>
      <c r="K4808" s="179" t="inlineStr">
        <is>
          <t>A IDEAL</t>
        </is>
      </c>
    </row>
    <row r="4809" hidden="1" s="180">
      <c r="A4809" s="17" t="n">
        <v>45832</v>
      </c>
      <c r="B4809" s="179" t="inlineStr">
        <is>
          <t>DESPESA FEIRA BRAMIM   -REFEIÇÕES FUNCIONARIOS  (33,33%);
TRANSPORTE FUNCIONARIOS  (66,67%);</t>
        </is>
      </c>
      <c r="C4809" s="8" t="n"/>
      <c r="D4809" s="8" t="n">
        <v>180.01</v>
      </c>
      <c r="E4809" s="8" t="n">
        <v>98270.96000000004</v>
      </c>
      <c r="F4809" s="213" t="inlineStr">
        <is>
          <t xml:space="preserve">TRANSPORTE DE COLABORADORES </t>
        </is>
      </c>
      <c r="G4809" s="172">
        <f>YEAR(A4809)</f>
        <v/>
      </c>
      <c r="H4809" s="214">
        <f>MONTH(A4809)</f>
        <v/>
      </c>
      <c r="I4809" s="179">
        <f>INDEX(mês[],Consolidado!H4809,2)</f>
        <v/>
      </c>
      <c r="J4809" s="179" t="inlineStr">
        <is>
          <t>ITAU</t>
        </is>
      </c>
      <c r="K4809" s="179" t="inlineStr">
        <is>
          <t>A IDEAL</t>
        </is>
      </c>
    </row>
    <row r="4810" hidden="1" s="180">
      <c r="A4810" s="17" t="n">
        <v>45832</v>
      </c>
      <c r="B4810" s="179" t="inlineStr">
        <is>
          <t>CLAUDEMIR NUNES DA SILVA - PIX (62) 9 9193-5380   -SERVIÇO MOTOBOY / UBER  (100,00%);</t>
        </is>
      </c>
      <c r="C4810" s="8" t="n"/>
      <c r="D4810" s="8" t="n">
        <v>120</v>
      </c>
      <c r="E4810" s="8" t="n">
        <v>98150.96000000004</v>
      </c>
      <c r="F4810" s="213" t="inlineStr">
        <is>
          <t xml:space="preserve">SERVIÇO MOTOBOY / UBER </t>
        </is>
      </c>
      <c r="G4810" s="172">
        <f>YEAR(A4810)</f>
        <v/>
      </c>
      <c r="H4810" s="214">
        <f>MONTH(A4810)</f>
        <v/>
      </c>
      <c r="I4810" s="179">
        <f>INDEX(mês[],Consolidado!H4810,2)</f>
        <v/>
      </c>
      <c r="J4810" s="179" t="inlineStr">
        <is>
          <t>ITAU</t>
        </is>
      </c>
      <c r="K4810" s="179" t="inlineStr">
        <is>
          <t>A IDEAL</t>
        </is>
      </c>
    </row>
    <row r="4811" hidden="1" s="180">
      <c r="A4811" s="17" t="n">
        <v>45832</v>
      </c>
      <c r="B4811" s="179" t="inlineStr">
        <is>
          <t>R. DOS ANDRADAS 211 REF. 05/2025   -ENERGIA ALOJAMENTO (100,00%);</t>
        </is>
      </c>
      <c r="C4811" s="8" t="n"/>
      <c r="D4811" s="8" t="n">
        <v>620.87</v>
      </c>
      <c r="E4811" s="8" t="n">
        <v>97530.09000000004</v>
      </c>
      <c r="F4811" s="213" t="inlineStr">
        <is>
          <t>ENERGIA ALOJAMENTO</t>
        </is>
      </c>
      <c r="G4811" s="172">
        <f>YEAR(A4811)</f>
        <v/>
      </c>
      <c r="H4811" s="214">
        <f>MONTH(A4811)</f>
        <v/>
      </c>
      <c r="I4811" s="179">
        <f>INDEX(mês[],Consolidado!H4811,2)</f>
        <v/>
      </c>
      <c r="J4811" s="179" t="inlineStr">
        <is>
          <t>ITAU</t>
        </is>
      </c>
      <c r="K4811" s="179" t="inlineStr">
        <is>
          <t>A IDEAL</t>
        </is>
      </c>
    </row>
    <row r="4812" hidden="1" s="180">
      <c r="A4812" s="17" t="n">
        <v>45832</v>
      </c>
      <c r="B4812" s="179" t="inlineStr">
        <is>
          <t>R. DOS ANDRADAS 211 REF. 06/2025   -AGUA ALOJAMENTO (100,00%);</t>
        </is>
      </c>
      <c r="C4812" s="8" t="n"/>
      <c r="D4812" s="8" t="n">
        <v>492.8</v>
      </c>
      <c r="E4812" s="8" t="n">
        <v>97037.29000000004</v>
      </c>
      <c r="F4812" s="213" t="inlineStr">
        <is>
          <t>AGUA ALOJAMENTO</t>
        </is>
      </c>
      <c r="G4812" s="172">
        <f>YEAR(A4812)</f>
        <v/>
      </c>
      <c r="H4812" s="214">
        <f>MONTH(A4812)</f>
        <v/>
      </c>
      <c r="I4812" s="179">
        <f>INDEX(mês[],Consolidado!H4812,2)</f>
        <v/>
      </c>
      <c r="J4812" s="179" t="inlineStr">
        <is>
          <t>ITAU</t>
        </is>
      </c>
      <c r="K4812" s="179" t="inlineStr">
        <is>
          <t>A IDEAL</t>
        </is>
      </c>
    </row>
    <row r="4813" hidden="1" s="180">
      <c r="A4813" s="17" t="n">
        <v>45832</v>
      </c>
      <c r="B4813" s="179" t="inlineStr">
        <is>
          <t>CARLOS RITLER MOREIRA GADELHA - PIX 943.891.013-15   -MANUTENÇÃO/PEÇAS  VEICULOS (100,00%);</t>
        </is>
      </c>
      <c r="C4813" s="8" t="n"/>
      <c r="D4813" s="8" t="n">
        <v>793</v>
      </c>
      <c r="E4813" s="8" t="n">
        <v>96244.29000000004</v>
      </c>
      <c r="F4813" s="213" t="inlineStr">
        <is>
          <t>MANUTENÇÃO/PEÇAS  VEICULOS</t>
        </is>
      </c>
      <c r="G4813" s="172">
        <f>YEAR(A4813)</f>
        <v/>
      </c>
      <c r="H4813" s="214">
        <f>MONTH(A4813)</f>
        <v/>
      </c>
      <c r="I4813" s="179">
        <f>INDEX(mês[],Consolidado!H4813,2)</f>
        <v/>
      </c>
      <c r="J4813" s="179" t="inlineStr">
        <is>
          <t>ITAU</t>
        </is>
      </c>
      <c r="K4813" s="179" t="inlineStr">
        <is>
          <t>A IDEAL</t>
        </is>
      </c>
    </row>
    <row r="4814" hidden="1" s="180">
      <c r="A4814" s="17" t="n">
        <v>45832</v>
      </c>
      <c r="B4814" s="179" t="inlineStr">
        <is>
          <t>ALIMENTAÇÃO ADM   -ALIMENTAÇÃO ADM (100,00%);</t>
        </is>
      </c>
      <c r="C4814" s="8" t="n"/>
      <c r="D4814" s="8" t="n">
        <v>162</v>
      </c>
      <c r="E4814" s="8" t="n">
        <v>96082.29000000004</v>
      </c>
      <c r="F4814" s="213" t="inlineStr">
        <is>
          <t>ALIMENTAÇÃO ADM</t>
        </is>
      </c>
      <c r="G4814" s="172">
        <f>YEAR(A4814)</f>
        <v/>
      </c>
      <c r="H4814" s="214">
        <f>MONTH(A4814)</f>
        <v/>
      </c>
      <c r="I4814" s="179">
        <f>INDEX(mês[],Consolidado!H4814,2)</f>
        <v/>
      </c>
      <c r="J4814" s="179" t="inlineStr">
        <is>
          <t>ITAU</t>
        </is>
      </c>
      <c r="K4814" s="179" t="inlineStr">
        <is>
          <t>A IDEAL</t>
        </is>
      </c>
    </row>
    <row r="4815" hidden="1" s="180">
      <c r="A4815" s="17" t="n">
        <v>45833</v>
      </c>
      <c r="B4815" s="179" t="inlineStr">
        <is>
          <t>FOSFATO   -Recebimento de Clientes (100,00%);</t>
        </is>
      </c>
      <c r="C4815" s="8" t="n">
        <v>13498.82</v>
      </c>
      <c r="E4815" s="8" t="n">
        <v>109581.11</v>
      </c>
      <c r="F4815" s="213" t="inlineStr">
        <is>
          <t>Recebimento de Clientes</t>
        </is>
      </c>
      <c r="G4815" s="172">
        <f>YEAR(A4815)</f>
        <v/>
      </c>
      <c r="H4815" s="214">
        <f>MONTH(A4815)</f>
        <v/>
      </c>
      <c r="I4815" s="179">
        <f>INDEX(mês[],Consolidado!H4815,2)</f>
        <v/>
      </c>
      <c r="J4815" s="179" t="inlineStr">
        <is>
          <t>ITAU</t>
        </is>
      </c>
      <c r="K4815" s="179" t="inlineStr">
        <is>
          <t>A IDEAL</t>
        </is>
      </c>
    </row>
    <row r="4816" hidden="1" s="180">
      <c r="A4816" s="17" t="n">
        <v>45833</v>
      </c>
      <c r="B4816" s="179" t="inlineStr">
        <is>
          <t>TRANSFERÊNCIA ENTRE BANCOS SAFRA X ITAÚ   -Transferência entre Bancos (100,00%);</t>
        </is>
      </c>
      <c r="C4816" s="8" t="n">
        <v>61573.85</v>
      </c>
      <c r="E4816" s="8" t="n">
        <v>171154.9600000001</v>
      </c>
      <c r="F4816" s="213" t="inlineStr">
        <is>
          <t>Transferência Recebida</t>
        </is>
      </c>
      <c r="G4816" s="172">
        <f>YEAR(A4816)</f>
        <v/>
      </c>
      <c r="H4816" s="214">
        <f>MONTH(A4816)</f>
        <v/>
      </c>
      <c r="I4816" s="179">
        <f>INDEX(mês[],Consolidado!H4816,2)</f>
        <v/>
      </c>
      <c r="J4816" s="179" t="inlineStr">
        <is>
          <t>ITAU</t>
        </is>
      </c>
      <c r="K4816" s="179" t="inlineStr">
        <is>
          <t>A IDEAL</t>
        </is>
      </c>
    </row>
    <row r="4817" hidden="1" s="180">
      <c r="A4817" s="17" t="n">
        <v>45833</v>
      </c>
      <c r="B4817" s="179" t="inlineStr">
        <is>
          <t>TRANSFERÊNCIA ENTRE BANCOS ITAÚ X SAFRA   -Transferência entre Bancos (100,00%);</t>
        </is>
      </c>
      <c r="C4817" s="8" t="n"/>
      <c r="D4817" s="8" t="n">
        <v>14307.17</v>
      </c>
      <c r="E4817" s="8" t="n">
        <v>156847.79</v>
      </c>
      <c r="F4817" s="213" t="inlineStr">
        <is>
          <t>Transferência Emitida</t>
        </is>
      </c>
      <c r="G4817" s="172">
        <f>YEAR(A4817)</f>
        <v/>
      </c>
      <c r="H4817" s="214">
        <f>MONTH(A4817)</f>
        <v/>
      </c>
      <c r="I4817" s="179">
        <f>INDEX(mês[],Consolidado!H4817,2)</f>
        <v/>
      </c>
      <c r="J4817" s="179" t="inlineStr">
        <is>
          <t>ITAU</t>
        </is>
      </c>
      <c r="K4817" s="179" t="inlineStr">
        <is>
          <t>A IDEAL</t>
        </is>
      </c>
    </row>
    <row r="4818" hidden="1" s="180">
      <c r="A4818" s="17" t="n">
        <v>45833</v>
      </c>
      <c r="B4818" s="179" t="inlineStr">
        <is>
          <t>COMPRA 50% DA FORD RANGER VERMELHA SDN3A29   -COMPRA/VENDA VEICULOS (100,00%);</t>
        </is>
      </c>
      <c r="C4818" s="8" t="n"/>
      <c r="D4818" s="8" t="n">
        <v>50000</v>
      </c>
      <c r="E4818" s="8" t="n">
        <v>106847.79</v>
      </c>
      <c r="F4818" s="213" t="inlineStr">
        <is>
          <t>Compra de Veiculo</t>
        </is>
      </c>
      <c r="G4818" s="172">
        <f>YEAR(A4818)</f>
        <v/>
      </c>
      <c r="H4818" s="214">
        <f>MONTH(A4818)</f>
        <v/>
      </c>
      <c r="I4818" s="179">
        <f>INDEX(mês[],Consolidado!H4818,2)</f>
        <v/>
      </c>
      <c r="J4818" s="179" t="inlineStr">
        <is>
          <t>ITAU</t>
        </is>
      </c>
      <c r="K4818" s="179" t="inlineStr">
        <is>
          <t>A IDEAL</t>
        </is>
      </c>
    </row>
    <row r="4819" hidden="1" s="180">
      <c r="A4819" s="17" t="n">
        <v>45833</v>
      </c>
      <c r="B4819" s="179" t="inlineStr">
        <is>
          <t>DESPESA VIAGEM ROBERTO P/ EUROCHEM   -FRETE MATERIAIS E EQUIPAMENTOS (100,00%);</t>
        </is>
      </c>
      <c r="C4819" s="8" t="n"/>
      <c r="D4819" s="8" t="n">
        <v>706.45</v>
      </c>
      <c r="E4819" s="8" t="n">
        <v>106141.34</v>
      </c>
      <c r="F4819" s="213" t="inlineStr">
        <is>
          <t>FRETE MATERIAIS E EQUIPAMENTOS</t>
        </is>
      </c>
      <c r="G4819" s="172">
        <f>YEAR(A4819)</f>
        <v/>
      </c>
      <c r="H4819" s="214">
        <f>MONTH(A4819)</f>
        <v/>
      </c>
      <c r="I4819" s="179">
        <f>INDEX(mês[],Consolidado!H4819,2)</f>
        <v/>
      </c>
      <c r="J4819" s="179" t="inlineStr">
        <is>
          <t>ITAU</t>
        </is>
      </c>
      <c r="K4819" s="179" t="inlineStr">
        <is>
          <t>A IDEAL</t>
        </is>
      </c>
    </row>
    <row r="4820" hidden="1" s="180">
      <c r="A4820" s="17" t="n">
        <v>45833</v>
      </c>
      <c r="B4820" s="179" t="inlineStr">
        <is>
          <t>ENTRADA FRETE COMPRESSOR GOIÂNIA X SERRA SALITRE   -FRETE MATERIAIS E EQUIPAMENTOS (100,00%);</t>
        </is>
      </c>
      <c r="C4820" s="8" t="n"/>
      <c r="D4820" s="8" t="n">
        <v>2000</v>
      </c>
      <c r="E4820" s="8" t="n">
        <v>104141.34</v>
      </c>
      <c r="F4820" s="213" t="inlineStr">
        <is>
          <t>FRETE MATERIAIS E EQUIPAMENTOS</t>
        </is>
      </c>
      <c r="G4820" s="172">
        <f>YEAR(A4820)</f>
        <v/>
      </c>
      <c r="H4820" s="214">
        <f>MONTH(A4820)</f>
        <v/>
      </c>
      <c r="I4820" s="179">
        <f>INDEX(mês[],Consolidado!H4820,2)</f>
        <v/>
      </c>
      <c r="J4820" s="179" t="inlineStr">
        <is>
          <t>ITAU</t>
        </is>
      </c>
      <c r="K4820" s="179" t="inlineStr">
        <is>
          <t>A IDEAL</t>
        </is>
      </c>
    </row>
    <row r="4821" hidden="1" s="180">
      <c r="A4821" s="17" t="n">
        <v>45833</v>
      </c>
      <c r="B4821" s="179" t="inlineStr">
        <is>
          <t>VALE TRANSPORTE REF. 05 DIAS   -TRANSPORTE FUNCIONARIOS  (100,00%);</t>
        </is>
      </c>
      <c r="C4821" s="8" t="n"/>
      <c r="D4821" s="8" t="n">
        <v>43</v>
      </c>
      <c r="E4821" s="8" t="n">
        <v>104098.34</v>
      </c>
      <c r="F4821" s="213" t="inlineStr">
        <is>
          <t xml:space="preserve">TRANSPORTE DE COLABORADORES </t>
        </is>
      </c>
      <c r="G4821" s="172">
        <f>YEAR(A4821)</f>
        <v/>
      </c>
      <c r="H4821" s="214">
        <f>MONTH(A4821)</f>
        <v/>
      </c>
      <c r="I4821" s="179">
        <f>INDEX(mês[],Consolidado!H4821,2)</f>
        <v/>
      </c>
      <c r="J4821" s="179" t="inlineStr">
        <is>
          <t>ITAU</t>
        </is>
      </c>
      <c r="K4821" s="179" t="inlineStr">
        <is>
          <t>A IDEAL</t>
        </is>
      </c>
    </row>
    <row r="4822" hidden="1" s="180">
      <c r="A4822" s="17" t="n">
        <v>45833</v>
      </c>
      <c r="B4822" s="179" t="inlineStr">
        <is>
          <t>R. DAS ANGÉLICAS S/N REF.  05/25   -AGUA ADM (100,00%);</t>
        </is>
      </c>
      <c r="C4822" s="8" t="n"/>
      <c r="D4822" s="8" t="n">
        <v>215.35</v>
      </c>
      <c r="E4822" s="8" t="n">
        <v>103882.99</v>
      </c>
      <c r="F4822" s="213" t="inlineStr">
        <is>
          <t>AGUA ADM</t>
        </is>
      </c>
      <c r="G4822" s="172">
        <f>YEAR(A4822)</f>
        <v/>
      </c>
      <c r="H4822" s="214">
        <f>MONTH(A4822)</f>
        <v/>
      </c>
      <c r="I4822" s="179">
        <f>INDEX(mês[],Consolidado!H4822,2)</f>
        <v/>
      </c>
      <c r="J4822" s="179" t="inlineStr">
        <is>
          <t>ITAU</t>
        </is>
      </c>
      <c r="K4822" s="179" t="inlineStr">
        <is>
          <t>A IDEAL</t>
        </is>
      </c>
    </row>
    <row r="4823" hidden="1" s="180">
      <c r="A4823" s="17" t="n">
        <v>45833</v>
      </c>
      <c r="B4823" s="179" t="inlineStr">
        <is>
          <t>ROSÂNGELA - PIX (62) 9 8471-5990   -ALIMENTAÇÃO ADM (100,00%);</t>
        </is>
      </c>
      <c r="C4823" s="8" t="n"/>
      <c r="D4823" s="8" t="n">
        <v>110</v>
      </c>
      <c r="E4823" s="8" t="n">
        <v>103772.99</v>
      </c>
      <c r="F4823" s="213" t="inlineStr">
        <is>
          <t>ALIMENTAÇÃO ADM</t>
        </is>
      </c>
      <c r="G4823" s="172">
        <f>YEAR(A4823)</f>
        <v/>
      </c>
      <c r="H4823" s="214">
        <f>MONTH(A4823)</f>
        <v/>
      </c>
      <c r="I4823" s="179">
        <f>INDEX(mês[],Consolidado!H4823,2)</f>
        <v/>
      </c>
      <c r="J4823" s="179" t="inlineStr">
        <is>
          <t>ITAU</t>
        </is>
      </c>
      <c r="K4823" s="179" t="inlineStr">
        <is>
          <t>A IDEAL</t>
        </is>
      </c>
    </row>
    <row r="4824" hidden="1" s="180">
      <c r="A4824" s="17" t="n">
        <v>45833</v>
      </c>
      <c r="B4824" s="179" t="inlineStr">
        <is>
          <t>COMBUSTIVEL E REFEIÇÃO   -COMBUSTIVEL VEICULOS (88,12%);
REFEIÇÕES FUNCIONARIOS  (11,88%);</t>
        </is>
      </c>
      <c r="C4824" s="8" t="n"/>
      <c r="D4824" s="8" t="n">
        <v>229.99</v>
      </c>
      <c r="E4824" s="8" t="n">
        <v>103543</v>
      </c>
      <c r="F4824" s="213" t="inlineStr">
        <is>
          <t>COMBUSTIVEL VEICULOS</t>
        </is>
      </c>
      <c r="G4824" s="172">
        <f>YEAR(A4824)</f>
        <v/>
      </c>
      <c r="H4824" s="214">
        <f>MONTH(A4824)</f>
        <v/>
      </c>
      <c r="I4824" s="179">
        <f>INDEX(mês[],Consolidado!H4824,2)</f>
        <v/>
      </c>
      <c r="J4824" s="179" t="inlineStr">
        <is>
          <t>ITAU</t>
        </is>
      </c>
      <c r="K4824" s="179" t="inlineStr">
        <is>
          <t>A IDEAL</t>
        </is>
      </c>
    </row>
    <row r="4825" hidden="1" s="180">
      <c r="A4825" s="17" t="n">
        <v>45833</v>
      </c>
      <c r="B4825" s="179" t="inlineStr">
        <is>
          <t>COMBUSTIVEL E REFEIÇÃO   -COMBUSTIVEL VEICULOS (88,12%);
REFEIÇÕES FUNCIONARIOS  (11,88%);</t>
        </is>
      </c>
      <c r="C4825" s="8" t="n"/>
      <c r="D4825" s="8" t="n">
        <v>31.01</v>
      </c>
      <c r="E4825" s="8" t="n">
        <v>103511.99</v>
      </c>
      <c r="F4825" s="213" t="inlineStr">
        <is>
          <t>REFEIÇÕES COLABORADORES</t>
        </is>
      </c>
      <c r="G4825" s="172">
        <f>YEAR(A4825)</f>
        <v/>
      </c>
      <c r="H4825" s="214">
        <f>MONTH(A4825)</f>
        <v/>
      </c>
      <c r="I4825" s="179">
        <f>INDEX(mês[],Consolidado!H4825,2)</f>
        <v/>
      </c>
      <c r="J4825" s="179" t="inlineStr">
        <is>
          <t>ITAU</t>
        </is>
      </c>
      <c r="K4825" s="179" t="inlineStr">
        <is>
          <t>A IDEAL</t>
        </is>
      </c>
    </row>
    <row r="4826" hidden="1" s="180">
      <c r="A4826" s="17" t="n">
        <v>45833</v>
      </c>
      <c r="B4826" s="179" t="inlineStr">
        <is>
          <t>TELEMETRIA / COBLI   -SERVIÇO TELEMETRIA / FADIGA (100,00%);</t>
        </is>
      </c>
      <c r="C4826" s="8" t="n"/>
      <c r="D4826" s="8" t="n">
        <v>1820.93</v>
      </c>
      <c r="E4826" s="8" t="n">
        <v>101691.06</v>
      </c>
      <c r="F4826" s="213" t="inlineStr">
        <is>
          <t>SERVIÇO TELEMETRIA / FADIGA</t>
        </is>
      </c>
      <c r="G4826" s="172">
        <f>YEAR(A4826)</f>
        <v/>
      </c>
      <c r="H4826" s="214">
        <f>MONTH(A4826)</f>
        <v/>
      </c>
      <c r="I4826" s="179">
        <f>INDEX(mês[],Consolidado!H4826,2)</f>
        <v/>
      </c>
      <c r="J4826" s="179" t="inlineStr">
        <is>
          <t>ITAU</t>
        </is>
      </c>
      <c r="K4826" s="179" t="inlineStr">
        <is>
          <t>A IDEAL</t>
        </is>
      </c>
    </row>
    <row r="4827" hidden="1" s="180">
      <c r="A4827" s="17" t="n">
        <v>45833</v>
      </c>
      <c r="B4827" s="179" t="inlineStr">
        <is>
          <t>R. PONTE 7 D CENTRO REF. 06/2025   -ENERGIA ALOJAMENTO (100,00%);</t>
        </is>
      </c>
      <c r="C4827" s="8" t="n"/>
      <c r="D4827" s="8" t="n">
        <v>172.14</v>
      </c>
      <c r="E4827" s="8" t="n">
        <v>101518.92</v>
      </c>
      <c r="F4827" s="213" t="inlineStr">
        <is>
          <t>ENERGIA ALOJAMENTO</t>
        </is>
      </c>
      <c r="G4827" s="172">
        <f>YEAR(A4827)</f>
        <v/>
      </c>
      <c r="H4827" s="214">
        <f>MONTH(A4827)</f>
        <v/>
      </c>
      <c r="I4827" s="179">
        <f>INDEX(mês[],Consolidado!H4827,2)</f>
        <v/>
      </c>
      <c r="J4827" s="179" t="inlineStr">
        <is>
          <t>ITAU</t>
        </is>
      </c>
      <c r="K4827" s="179" t="inlineStr">
        <is>
          <t>A IDEAL</t>
        </is>
      </c>
    </row>
    <row r="4828" hidden="1" s="180">
      <c r="A4828" s="17" t="n">
        <v>45833</v>
      </c>
      <c r="B4828" s="179" t="inlineStr">
        <is>
          <t>AGNALDO BASÍLICO - PIX 585.550.641-04   -PROGRAMA DE SEGURANÇA DO TRABALHO  (100,00%);</t>
        </is>
      </c>
      <c r="C4828" s="8" t="n"/>
      <c r="D4828" s="8" t="n">
        <v>1100</v>
      </c>
      <c r="E4828" s="8" t="n">
        <v>100418.92</v>
      </c>
      <c r="F4828" s="213" t="inlineStr">
        <is>
          <t xml:space="preserve">PROGRAMA DE SEGURANÇA DO TRABALHO </t>
        </is>
      </c>
      <c r="G4828" s="172">
        <f>YEAR(A4828)</f>
        <v/>
      </c>
      <c r="H4828" s="214">
        <f>MONTH(A4828)</f>
        <v/>
      </c>
      <c r="I4828" s="179">
        <f>INDEX(mês[],Consolidado!H4828,2)</f>
        <v/>
      </c>
      <c r="J4828" s="179" t="inlineStr">
        <is>
          <t>ITAU</t>
        </is>
      </c>
      <c r="K4828" s="179" t="inlineStr">
        <is>
          <t>A IDEAL</t>
        </is>
      </c>
    </row>
    <row r="4829" hidden="1" s="180">
      <c r="A4829" s="17" t="n">
        <v>45833</v>
      </c>
      <c r="B4829" s="179" t="inlineStr">
        <is>
          <t>CAIO VINICIUS PEREIRA DA SILVA - PIX (62) 9 8231-2127   -REFEIÇÕES FUNCIONARIOS  (100,00%);</t>
        </is>
      </c>
      <c r="C4829" s="8" t="n"/>
      <c r="D4829" s="8" t="n">
        <v>1160</v>
      </c>
      <c r="E4829" s="8" t="n">
        <v>99258.92000000004</v>
      </c>
      <c r="F4829" s="213" t="inlineStr">
        <is>
          <t>REFEIÇÕES COLABORADORES</t>
        </is>
      </c>
      <c r="G4829" s="172">
        <f>YEAR(A4829)</f>
        <v/>
      </c>
      <c r="H4829" s="214">
        <f>MONTH(A4829)</f>
        <v/>
      </c>
      <c r="I4829" s="179">
        <f>INDEX(mês[],Consolidado!H4829,2)</f>
        <v/>
      </c>
      <c r="J4829" s="179" t="inlineStr">
        <is>
          <t>ITAU</t>
        </is>
      </c>
      <c r="K4829" s="179" t="inlineStr">
        <is>
          <t>A IDEAL</t>
        </is>
      </c>
    </row>
    <row r="4830" hidden="1" s="180">
      <c r="A4830" s="17" t="n">
        <v>45833</v>
      </c>
      <c r="B4830" s="179" t="inlineStr">
        <is>
          <t>RENAN SOARES DE OLIVEIRA   -FERIAS  (100,00%);</t>
        </is>
      </c>
      <c r="C4830" s="8" t="n"/>
      <c r="D4830" s="8" t="n">
        <v>3492.88</v>
      </c>
      <c r="E4830" s="8" t="n">
        <v>95766.04000000004</v>
      </c>
      <c r="F4830" s="213" t="inlineStr">
        <is>
          <t xml:space="preserve">FERIAS </t>
        </is>
      </c>
      <c r="G4830" s="172">
        <f>YEAR(A4830)</f>
        <v/>
      </c>
      <c r="H4830" s="214">
        <f>MONTH(A4830)</f>
        <v/>
      </c>
      <c r="I4830" s="179">
        <f>INDEX(mês[],Consolidado!H4830,2)</f>
        <v/>
      </c>
      <c r="J4830" s="179" t="inlineStr">
        <is>
          <t>ITAU</t>
        </is>
      </c>
      <c r="K4830" s="179" t="inlineStr">
        <is>
          <t>A IDEAL</t>
        </is>
      </c>
    </row>
    <row r="4831" hidden="1" s="180">
      <c r="A4831" s="17" t="n">
        <v>45833</v>
      </c>
      <c r="B4831" s="179" t="inlineStr">
        <is>
          <t>A L DE SOUSA LTDA - PIX 54.670.136/0001-38   -MANUTENÇÃO/PEÇAS MAQUINAS E EQUIPAMENTOS (100,00%);</t>
        </is>
      </c>
      <c r="C4831" s="8" t="n"/>
      <c r="D4831" s="8" t="n">
        <v>150</v>
      </c>
      <c r="E4831" s="8" t="n">
        <v>95616.04000000004</v>
      </c>
      <c r="F4831" s="213" t="inlineStr">
        <is>
          <t>MANUTENÇÃO/PEÇAS MAQUINAS E EQUIPAMENTOS</t>
        </is>
      </c>
      <c r="G4831" s="172">
        <f>YEAR(A4831)</f>
        <v/>
      </c>
      <c r="H4831" s="214">
        <f>MONTH(A4831)</f>
        <v/>
      </c>
      <c r="I4831" s="179">
        <f>INDEX(mês[],Consolidado!H4831,2)</f>
        <v/>
      </c>
      <c r="J4831" s="179" t="inlineStr">
        <is>
          <t>ITAU</t>
        </is>
      </c>
      <c r="K4831" s="179" t="inlineStr">
        <is>
          <t>A IDEAL</t>
        </is>
      </c>
    </row>
    <row r="4832" hidden="1" s="180">
      <c r="A4832" s="17" t="n">
        <v>45833</v>
      </c>
      <c r="B4832" s="179" t="inlineStr">
        <is>
          <t>CARTÃO PARA TODOS   -ASSISTENCIA MEDICA ADM  (100,00%);</t>
        </is>
      </c>
      <c r="C4832" s="8" t="n"/>
      <c r="D4832" s="8" t="n">
        <v>3593.7</v>
      </c>
      <c r="E4832" s="8" t="n">
        <v>92022.34000000004</v>
      </c>
      <c r="F4832" s="213" t="inlineStr">
        <is>
          <t xml:space="preserve">ASSISTENCIA MEDICA ADM </t>
        </is>
      </c>
      <c r="G4832" s="172">
        <f>YEAR(A4832)</f>
        <v/>
      </c>
      <c r="H4832" s="214">
        <f>MONTH(A4832)</f>
        <v/>
      </c>
      <c r="I4832" s="179">
        <f>INDEX(mês[],Consolidado!H4832,2)</f>
        <v/>
      </c>
      <c r="J4832" s="179" t="inlineStr">
        <is>
          <t>ITAU</t>
        </is>
      </c>
      <c r="K4832" s="179" t="inlineStr">
        <is>
          <t>A IDEAL</t>
        </is>
      </c>
    </row>
    <row r="4833" hidden="1" s="180">
      <c r="A4833" s="17" t="n">
        <v>45833</v>
      </c>
      <c r="B4833" s="179" t="inlineStr">
        <is>
          <t>VALE TRANSPORTE REF. 08 DIAS   -TRANSPORTE FUNCIONARIOS  (100,00%);</t>
        </is>
      </c>
      <c r="C4833" s="8" t="n"/>
      <c r="D4833" s="8" t="n">
        <v>68.8</v>
      </c>
      <c r="E4833" s="8" t="n">
        <v>91953.54000000004</v>
      </c>
      <c r="F4833" s="213" t="inlineStr">
        <is>
          <t xml:space="preserve">TRANSPORTE DE COLABORADORES </t>
        </is>
      </c>
      <c r="G4833" s="172">
        <f>YEAR(A4833)</f>
        <v/>
      </c>
      <c r="H4833" s="214">
        <f>MONTH(A4833)</f>
        <v/>
      </c>
      <c r="I4833" s="179">
        <f>INDEX(mês[],Consolidado!H4833,2)</f>
        <v/>
      </c>
      <c r="J4833" s="179" t="inlineStr">
        <is>
          <t>ITAU</t>
        </is>
      </c>
      <c r="K4833" s="179" t="inlineStr">
        <is>
          <t>A IDEAL</t>
        </is>
      </c>
    </row>
    <row r="4834" hidden="1" s="180">
      <c r="A4834" s="17" t="n">
        <v>45833</v>
      </c>
      <c r="B4834" s="179" t="inlineStr">
        <is>
          <t>LOCAÇÃO CAÇAMBA   -LOCAÇAO CAÇAMBA P/ RESIDUOS  (100,00%);</t>
        </is>
      </c>
      <c r="C4834" s="8" t="n"/>
      <c r="D4834" s="8" t="n">
        <v>2712.77</v>
      </c>
      <c r="E4834" s="8" t="n">
        <v>89240.77000000003</v>
      </c>
      <c r="F4834" s="213" t="inlineStr">
        <is>
          <t xml:space="preserve">LOCAÇAO CAÇAMBA P/ RESIDUOS </t>
        </is>
      </c>
      <c r="G4834" s="172">
        <f>YEAR(A4834)</f>
        <v/>
      </c>
      <c r="H4834" s="214">
        <f>MONTH(A4834)</f>
        <v/>
      </c>
      <c r="I4834" s="179">
        <f>INDEX(mês[],Consolidado!H4834,2)</f>
        <v/>
      </c>
      <c r="J4834" s="179" t="inlineStr">
        <is>
          <t>ITAU</t>
        </is>
      </c>
      <c r="K4834" s="179" t="inlineStr">
        <is>
          <t>A IDEAL</t>
        </is>
      </c>
    </row>
    <row r="4835" hidden="1" s="180">
      <c r="A4835" s="17" t="n">
        <v>45833</v>
      </c>
      <c r="B4835" s="179" t="inlineStr">
        <is>
          <t>R. OLIMPIA AREA QD 66-A REF. 06/2025   -AGUA ADM (100,00%);</t>
        </is>
      </c>
      <c r="C4835" s="8" t="n"/>
      <c r="D4835" s="8" t="n">
        <v>1458.3</v>
      </c>
      <c r="E4835" s="8" t="n">
        <v>87782.47000000003</v>
      </c>
      <c r="F4835" s="213" t="inlineStr">
        <is>
          <t>AGUA ADM</t>
        </is>
      </c>
      <c r="G4835" s="172">
        <f>YEAR(A4835)</f>
        <v/>
      </c>
      <c r="H4835" s="214">
        <f>MONTH(A4835)</f>
        <v/>
      </c>
      <c r="I4835" s="179">
        <f>INDEX(mês[],Consolidado!H4835,2)</f>
        <v/>
      </c>
      <c r="J4835" s="179" t="inlineStr">
        <is>
          <t>ITAU</t>
        </is>
      </c>
      <c r="K4835" s="179" t="inlineStr">
        <is>
          <t>A IDEAL</t>
        </is>
      </c>
    </row>
    <row r="4836" hidden="1" s="180">
      <c r="A4836" s="17" t="n">
        <v>45833</v>
      </c>
      <c r="B4836" s="179" t="inlineStr">
        <is>
          <t>SEGURO DE VIDA GILVAN   -SEGUROS DE VIDA  (100,00%);</t>
        </is>
      </c>
      <c r="C4836" s="8" t="n"/>
      <c r="D4836" s="8" t="n">
        <v>2366.04</v>
      </c>
      <c r="E4836" s="8" t="n">
        <v>85416.43000000004</v>
      </c>
      <c r="F4836" s="213" t="inlineStr">
        <is>
          <t xml:space="preserve">SEGUROS DE VIDA </t>
        </is>
      </c>
      <c r="G4836" s="172">
        <f>YEAR(A4836)</f>
        <v/>
      </c>
      <c r="H4836" s="214">
        <f>MONTH(A4836)</f>
        <v/>
      </c>
      <c r="I4836" s="179">
        <f>INDEX(mês[],Consolidado!H4836,2)</f>
        <v/>
      </c>
      <c r="J4836" s="179" t="inlineStr">
        <is>
          <t>ITAU</t>
        </is>
      </c>
      <c r="K4836" s="179" t="inlineStr">
        <is>
          <t>A IDEAL</t>
        </is>
      </c>
    </row>
    <row r="4837" hidden="1" s="180">
      <c r="A4837" s="17" t="n">
        <v>45833</v>
      </c>
      <c r="B4837" s="179" t="inlineStr">
        <is>
          <t>SEGURO DE VIDA GENILDO   -SEGUROS DE VIDA  (100,00%);</t>
        </is>
      </c>
      <c r="C4837" s="8" t="n"/>
      <c r="D4837" s="8" t="n">
        <v>2711.01</v>
      </c>
      <c r="E4837" s="8" t="n">
        <v>82705.42000000004</v>
      </c>
      <c r="F4837" s="213" t="inlineStr">
        <is>
          <t xml:space="preserve">SEGUROS DE VIDA </t>
        </is>
      </c>
      <c r="G4837" s="172">
        <f>YEAR(A4837)</f>
        <v/>
      </c>
      <c r="H4837" s="214">
        <f>MONTH(A4837)</f>
        <v/>
      </c>
      <c r="I4837" s="179">
        <f>INDEX(mês[],Consolidado!H4837,2)</f>
        <v/>
      </c>
      <c r="J4837" s="179" t="inlineStr">
        <is>
          <t>ITAU</t>
        </is>
      </c>
      <c r="K4837" s="179" t="inlineStr">
        <is>
          <t>A IDEAL</t>
        </is>
      </c>
    </row>
    <row r="4838" hidden="1" s="180">
      <c r="A4838" s="17" t="n">
        <v>45833</v>
      </c>
      <c r="B4838" s="179" t="inlineStr">
        <is>
          <t>COMBUSTÍVEL E MATERIAIS DE CONSUMO   -COMBUSTIVEL VEICULOS (79,50%);
MATERIAIS DE CONSUMO EM OBRAS  (20,50%);</t>
        </is>
      </c>
      <c r="C4838" s="8" t="n"/>
      <c r="D4838" s="8" t="n">
        <v>395.56</v>
      </c>
      <c r="E4838" s="8" t="n">
        <v>82309.86000000004</v>
      </c>
      <c r="F4838" s="213" t="inlineStr">
        <is>
          <t>COMBUSTIVEL VEICULOS</t>
        </is>
      </c>
      <c r="G4838" s="172">
        <f>YEAR(A4838)</f>
        <v/>
      </c>
      <c r="H4838" s="214">
        <f>MONTH(A4838)</f>
        <v/>
      </c>
      <c r="I4838" s="179">
        <f>INDEX(mês[],Consolidado!H4838,2)</f>
        <v/>
      </c>
      <c r="J4838" s="179" t="inlineStr">
        <is>
          <t>ITAU</t>
        </is>
      </c>
      <c r="K4838" s="179" t="inlineStr">
        <is>
          <t>A IDEAL</t>
        </is>
      </c>
    </row>
    <row r="4839" hidden="1" s="180">
      <c r="A4839" s="17" t="n">
        <v>45833</v>
      </c>
      <c r="B4839" s="179" t="inlineStr">
        <is>
          <t>COMBUSTÍVEL E MATERIAIS DE CONSUMO   -COMBUSTIVEL VEICULOS (79,50%);
MATERIAIS DE CONSUMO EM OBRAS  (20,50%);</t>
        </is>
      </c>
      <c r="C4839" s="8" t="n"/>
      <c r="D4839" s="8" t="n">
        <v>102.01</v>
      </c>
      <c r="E4839" s="8" t="n">
        <v>82207.85000000005</v>
      </c>
      <c r="F4839" s="213" t="inlineStr">
        <is>
          <t xml:space="preserve">MATERIAIS DE CONSUMO EM OBRAS </t>
        </is>
      </c>
      <c r="G4839" s="172">
        <f>YEAR(A4839)</f>
        <v/>
      </c>
      <c r="H4839" s="214">
        <f>MONTH(A4839)</f>
        <v/>
      </c>
      <c r="I4839" s="179">
        <f>INDEX(mês[],Consolidado!H4839,2)</f>
        <v/>
      </c>
      <c r="J4839" s="179" t="inlineStr">
        <is>
          <t>ITAU</t>
        </is>
      </c>
      <c r="K4839" s="179" t="inlineStr">
        <is>
          <t>A IDEAL</t>
        </is>
      </c>
    </row>
    <row r="4840" hidden="1" s="180">
      <c r="A4840" s="17" t="n">
        <v>45833</v>
      </c>
      <c r="B4840" s="179" t="inlineStr">
        <is>
          <t>SERGIO  CPF 006.626.551-76   -FRETE TRANSPORTADORA (100,00%);</t>
        </is>
      </c>
      <c r="C4840" s="8" t="n"/>
      <c r="D4840" s="8" t="n">
        <v>200</v>
      </c>
      <c r="E4840" s="8" t="n">
        <v>82007.85000000005</v>
      </c>
      <c r="F4840" s="213" t="inlineStr">
        <is>
          <t>FRETE TRANSPORTADORA</t>
        </is>
      </c>
      <c r="G4840" s="172">
        <f>YEAR(A4840)</f>
        <v/>
      </c>
      <c r="H4840" s="214">
        <f>MONTH(A4840)</f>
        <v/>
      </c>
      <c r="I4840" s="179">
        <f>INDEX(mês[],Consolidado!H4840,2)</f>
        <v/>
      </c>
      <c r="J4840" s="179" t="inlineStr">
        <is>
          <t>ITAU</t>
        </is>
      </c>
      <c r="K4840" s="179" t="inlineStr">
        <is>
          <t>A IDEAL</t>
        </is>
      </c>
    </row>
    <row r="4841" hidden="1" s="180">
      <c r="A4841" s="17" t="n">
        <v>45833</v>
      </c>
      <c r="B4841" s="179" t="inlineStr">
        <is>
          <t>ARTHUR RODRIGUES SEIDEMAN - PIX (64) 9 9302-3866   -TRANSPORTE FUNCIONARIOS  (100,00%);</t>
        </is>
      </c>
      <c r="C4841" s="8" t="n"/>
      <c r="D4841" s="8" t="n">
        <v>1450</v>
      </c>
      <c r="E4841" s="8" t="n">
        <v>80557.85000000003</v>
      </c>
      <c r="F4841" s="213" t="inlineStr">
        <is>
          <t xml:space="preserve">TRANSPORTE DE COLABORADORES </t>
        </is>
      </c>
      <c r="G4841" s="172">
        <f>YEAR(A4841)</f>
        <v/>
      </c>
      <c r="H4841" s="214">
        <f>MONTH(A4841)</f>
        <v/>
      </c>
      <c r="I4841" s="179">
        <f>INDEX(mês[],Consolidado!H4841,2)</f>
        <v/>
      </c>
      <c r="J4841" s="179" t="inlineStr">
        <is>
          <t>ITAU</t>
        </is>
      </c>
      <c r="K4841" s="179" t="inlineStr">
        <is>
          <t>A IDEAL</t>
        </is>
      </c>
    </row>
    <row r="4842" hidden="1" s="180">
      <c r="A4842" s="17" t="n">
        <v>45833</v>
      </c>
      <c r="B4842" s="179" t="inlineStr">
        <is>
          <t>EDIVALDO PEREIRA DE ARAUJO 34 9 9907-1602   -TRANSPORTE FUNCIONARIOS  (100,00%);</t>
        </is>
      </c>
      <c r="C4842" s="8" t="n"/>
      <c r="D4842" s="8" t="n">
        <v>2180</v>
      </c>
      <c r="E4842" s="8" t="n">
        <v>78377.85000000003</v>
      </c>
      <c r="F4842" s="213" t="inlineStr">
        <is>
          <t xml:space="preserve">TRANSPORTE DE COLABORADORES </t>
        </is>
      </c>
      <c r="G4842" s="172">
        <f>YEAR(A4842)</f>
        <v/>
      </c>
      <c r="H4842" s="214">
        <f>MONTH(A4842)</f>
        <v/>
      </c>
      <c r="I4842" s="179">
        <f>INDEX(mês[],Consolidado!H4842,2)</f>
        <v/>
      </c>
      <c r="J4842" s="179" t="inlineStr">
        <is>
          <t>ITAU</t>
        </is>
      </c>
      <c r="K4842" s="179" t="inlineStr">
        <is>
          <t>A IDEAL</t>
        </is>
      </c>
    </row>
    <row r="4843" hidden="1" s="180">
      <c r="A4843" s="17" t="n">
        <v>45833</v>
      </c>
      <c r="B4843" s="179" t="inlineStr">
        <is>
          <t>COMBUSTÍVEL   -COMBUSTIVEL VEICULOS (100,00%);</t>
        </is>
      </c>
      <c r="C4843" s="8" t="n"/>
      <c r="D4843" s="8" t="n">
        <v>1157.21</v>
      </c>
      <c r="E4843" s="8" t="n">
        <v>77220.64000000003</v>
      </c>
      <c r="F4843" s="213" t="inlineStr">
        <is>
          <t>COMBUSTIVEL VEICULOS</t>
        </is>
      </c>
      <c r="G4843" s="172">
        <f>YEAR(A4843)</f>
        <v/>
      </c>
      <c r="H4843" s="214">
        <f>MONTH(A4843)</f>
        <v/>
      </c>
      <c r="I4843" s="179">
        <f>INDEX(mês[],Consolidado!H4843,2)</f>
        <v/>
      </c>
      <c r="J4843" s="179" t="inlineStr">
        <is>
          <t>ITAU</t>
        </is>
      </c>
      <c r="K4843" s="179" t="inlineStr">
        <is>
          <t>A IDEAL</t>
        </is>
      </c>
    </row>
    <row r="4844" hidden="1" s="180">
      <c r="A4844" s="17" t="n">
        <v>45833</v>
      </c>
      <c r="B4844" s="179" t="inlineStr">
        <is>
          <t>COMBUSTÍVEL   -COMBUSTIVEL VEICULOS (41,20%);
COMBUSTIVEL EQUIPAMENTOS (58,80%);</t>
        </is>
      </c>
      <c r="C4844" s="8" t="n"/>
      <c r="D4844" s="8" t="n">
        <v>1051.08</v>
      </c>
      <c r="E4844" s="8" t="n">
        <v>76169.56000000003</v>
      </c>
      <c r="F4844" s="213" t="inlineStr">
        <is>
          <t>COMBUSTIVEL VEICULOS</t>
        </is>
      </c>
      <c r="G4844" s="172">
        <f>YEAR(A4844)</f>
        <v/>
      </c>
      <c r="H4844" s="214">
        <f>MONTH(A4844)</f>
        <v/>
      </c>
      <c r="I4844" s="179">
        <f>INDEX(mês[],Consolidado!H4844,2)</f>
        <v/>
      </c>
      <c r="J4844" s="179" t="inlineStr">
        <is>
          <t>ITAU</t>
        </is>
      </c>
      <c r="K4844" s="179" t="inlineStr">
        <is>
          <t>A IDEAL</t>
        </is>
      </c>
    </row>
    <row r="4845" hidden="1" s="180">
      <c r="A4845" s="17" t="n">
        <v>45833</v>
      </c>
      <c r="B4845" s="179" t="inlineStr">
        <is>
          <t>COMBUSTÍVEL   -COMBUSTIVEL VEICULOS (41,20%);
COMBUSTIVEL EQUIPAMENTOS (58,80%);</t>
        </is>
      </c>
      <c r="C4845" s="8" t="n"/>
      <c r="D4845" s="8" t="n">
        <v>1500.09</v>
      </c>
      <c r="E4845" s="8" t="n">
        <v>74669.47000000003</v>
      </c>
      <c r="F4845" s="213" t="inlineStr">
        <is>
          <t>COMBUSTIVEL EQUIPAMENTOS</t>
        </is>
      </c>
      <c r="G4845" s="172">
        <f>YEAR(A4845)</f>
        <v/>
      </c>
      <c r="H4845" s="214">
        <f>MONTH(A4845)</f>
        <v/>
      </c>
      <c r="I4845" s="179">
        <f>INDEX(mês[],Consolidado!H4845,2)</f>
        <v/>
      </c>
      <c r="J4845" s="179" t="inlineStr">
        <is>
          <t>ITAU</t>
        </is>
      </c>
      <c r="K4845" s="179" t="inlineStr">
        <is>
          <t>A IDEAL</t>
        </is>
      </c>
    </row>
    <row r="4846" hidden="1" s="180">
      <c r="A4846" s="17" t="n">
        <v>45833</v>
      </c>
      <c r="B4846" s="179" t="inlineStr">
        <is>
          <t>PLANO SAÚDE REF. MÊS 06/25   -PLANO DE SAUDE  (100,00%);</t>
        </is>
      </c>
      <c r="C4846" s="8" t="n"/>
      <c r="D4846" s="8" t="n">
        <v>10350.2</v>
      </c>
      <c r="E4846" s="8" t="n">
        <v>64319.27000000003</v>
      </c>
      <c r="F4846" s="213" t="inlineStr">
        <is>
          <t xml:space="preserve">PLANO DE SAUDE </t>
        </is>
      </c>
      <c r="G4846" s="172">
        <f>YEAR(A4846)</f>
        <v/>
      </c>
      <c r="H4846" s="214">
        <f>MONTH(A4846)</f>
        <v/>
      </c>
      <c r="I4846" s="179">
        <f>INDEX(mês[],Consolidado!H4846,2)</f>
        <v/>
      </c>
      <c r="J4846" s="179" t="inlineStr">
        <is>
          <t>ITAU</t>
        </is>
      </c>
      <c r="K4846" s="179" t="inlineStr">
        <is>
          <t>A IDEAL</t>
        </is>
      </c>
    </row>
    <row r="4847" hidden="1" s="180">
      <c r="A4847" s="17" t="n">
        <v>45833</v>
      </c>
      <c r="B4847" s="179" t="inlineStr">
        <is>
          <t>SEGURO DE VIDA REF. MÊS 05/2025   -SEGUROS DE VIDA  (100,00%);</t>
        </is>
      </c>
      <c r="C4847" s="8" t="n"/>
      <c r="D4847" s="8" t="n">
        <v>1681.02</v>
      </c>
      <c r="E4847" s="8" t="n">
        <v>62638.25000000004</v>
      </c>
      <c r="F4847" s="213" t="inlineStr">
        <is>
          <t xml:space="preserve">SEGUROS DE VIDA </t>
        </is>
      </c>
      <c r="G4847" s="172">
        <f>YEAR(A4847)</f>
        <v/>
      </c>
      <c r="H4847" s="214">
        <f>MONTH(A4847)</f>
        <v/>
      </c>
      <c r="I4847" s="179">
        <f>INDEX(mês[],Consolidado!H4847,2)</f>
        <v/>
      </c>
      <c r="J4847" s="179" t="inlineStr">
        <is>
          <t>ITAU</t>
        </is>
      </c>
      <c r="K4847" s="179" t="inlineStr">
        <is>
          <t>A IDEAL</t>
        </is>
      </c>
    </row>
    <row r="4848" hidden="1" s="180">
      <c r="A4848" s="17" t="n">
        <v>45833</v>
      </c>
      <c r="B4848" s="179" t="inlineStr">
        <is>
          <t>RESTAURANTE MATA FOME - PIX 57.730.611/0001-02   -REFEIÇÕES FUNCIONARIOS  (100,00%);</t>
        </is>
      </c>
      <c r="C4848" s="8" t="n"/>
      <c r="D4848" s="8" t="n">
        <v>6088</v>
      </c>
      <c r="E4848" s="8" t="n">
        <v>56550.25000000004</v>
      </c>
      <c r="F4848" s="213" t="inlineStr">
        <is>
          <t>REFEIÇÕES COLABORADORES</t>
        </is>
      </c>
      <c r="G4848" s="172">
        <f>YEAR(A4848)</f>
        <v/>
      </c>
      <c r="H4848" s="214">
        <f>MONTH(A4848)</f>
        <v/>
      </c>
      <c r="I4848" s="179">
        <f>INDEX(mês[],Consolidado!H4848,2)</f>
        <v/>
      </c>
      <c r="J4848" s="179" t="inlineStr">
        <is>
          <t>ITAU</t>
        </is>
      </c>
      <c r="K4848" s="179" t="inlineStr">
        <is>
          <t>A IDEAL</t>
        </is>
      </c>
    </row>
    <row r="4849" hidden="1" s="180">
      <c r="A4849" s="17" t="n">
        <v>45833</v>
      </c>
      <c r="B4849" s="179" t="inlineStr">
        <is>
          <t>JEFFERSON DE CARVALHO - PIX (21) 9 8246-3495   -FRETE TINTAS E SOLVENTE (100,00%);</t>
        </is>
      </c>
      <c r="C4849" s="8" t="n"/>
      <c r="D4849" s="8" t="n">
        <v>7500</v>
      </c>
      <c r="E4849" s="8" t="n">
        <v>49050.25000000004</v>
      </c>
      <c r="F4849" s="213" t="inlineStr">
        <is>
          <t>FRETE TINTAS E SOLVENTE</t>
        </is>
      </c>
      <c r="G4849" s="172">
        <f>YEAR(A4849)</f>
        <v/>
      </c>
      <c r="H4849" s="214">
        <f>MONTH(A4849)</f>
        <v/>
      </c>
      <c r="I4849" s="179">
        <f>INDEX(mês[],Consolidado!H4849,2)</f>
        <v/>
      </c>
      <c r="J4849" s="179" t="inlineStr">
        <is>
          <t>ITAU</t>
        </is>
      </c>
      <c r="K4849" s="179" t="inlineStr">
        <is>
          <t>A IDEAL</t>
        </is>
      </c>
    </row>
    <row r="4850" hidden="1" s="180">
      <c r="A4850" s="17" t="n">
        <v>45833</v>
      </c>
      <c r="B4850" s="179" t="inlineStr">
        <is>
          <t>PIS E COFINS REF. 05/2025   -PIS (17,81%);
COFINS  (82,19%);</t>
        </is>
      </c>
      <c r="C4850" s="8" t="n"/>
      <c r="D4850" s="8" t="n">
        <v>10966.3</v>
      </c>
      <c r="E4850" s="8" t="n">
        <v>38083.95000000004</v>
      </c>
      <c r="F4850" s="213" t="inlineStr">
        <is>
          <t>PIS</t>
        </is>
      </c>
      <c r="G4850" s="172">
        <f>YEAR(A4850)</f>
        <v/>
      </c>
      <c r="H4850" s="214">
        <f>MONTH(A4850)</f>
        <v/>
      </c>
      <c r="I4850" s="179">
        <f>INDEX(mês[],Consolidado!H4850,2)</f>
        <v/>
      </c>
      <c r="J4850" s="179" t="inlineStr">
        <is>
          <t>ITAU</t>
        </is>
      </c>
      <c r="K4850" s="179" t="inlineStr">
        <is>
          <t>A IDEAL</t>
        </is>
      </c>
    </row>
    <row r="4851" hidden="1" s="180">
      <c r="A4851" s="17" t="n">
        <v>45833</v>
      </c>
      <c r="B4851" s="179" t="inlineStr">
        <is>
          <t>PIS E COFINS REF. 05/2025   -PIS (17,81%);
COFINS  (82,19%);</t>
        </is>
      </c>
      <c r="C4851" s="8" t="n"/>
      <c r="D4851" s="8" t="n">
        <v>50607.55</v>
      </c>
      <c r="E4851" s="8" t="n">
        <v>-12523.59999999996</v>
      </c>
      <c r="F4851" s="213" t="inlineStr">
        <is>
          <t xml:space="preserve">COFINS </t>
        </is>
      </c>
      <c r="G4851" s="172">
        <f>YEAR(A4851)</f>
        <v/>
      </c>
      <c r="H4851" s="214">
        <f>MONTH(A4851)</f>
        <v/>
      </c>
      <c r="I4851" s="179">
        <f>INDEX(mês[],Consolidado!H4851,2)</f>
        <v/>
      </c>
      <c r="J4851" s="179" t="inlineStr">
        <is>
          <t>ITAU</t>
        </is>
      </c>
      <c r="K4851" s="179" t="inlineStr">
        <is>
          <t>A IDEAL</t>
        </is>
      </c>
    </row>
    <row r="4852" hidden="1" s="180">
      <c r="A4852" s="17" t="n">
        <v>45833</v>
      </c>
      <c r="B4852" s="179" t="inlineStr">
        <is>
          <t>VENDA DE EPIS - 52 LUVAS ANTI IMPACTO  5 CONTOS E TALABARTE   -EPIS (100,00%);</t>
        </is>
      </c>
      <c r="C4852" s="8" t="n"/>
      <c r="D4852" s="8" t="n">
        <v>5160</v>
      </c>
      <c r="E4852" s="8" t="n">
        <v>-17683.59999999996</v>
      </c>
      <c r="F4852" s="213" t="inlineStr">
        <is>
          <t>EPIS</t>
        </is>
      </c>
      <c r="G4852" s="172">
        <f>YEAR(A4852)</f>
        <v/>
      </c>
      <c r="H4852" s="214">
        <f>MONTH(A4852)</f>
        <v/>
      </c>
      <c r="I4852" s="179">
        <f>INDEX(mês[],Consolidado!H4852,2)</f>
        <v/>
      </c>
      <c r="J4852" s="179" t="inlineStr">
        <is>
          <t>ITAU</t>
        </is>
      </c>
      <c r="K4852" s="179" t="inlineStr">
        <is>
          <t>A IDEAL</t>
        </is>
      </c>
    </row>
    <row r="4853" hidden="1" s="180">
      <c r="A4853" s="17" t="n">
        <v>45833</v>
      </c>
      <c r="B4853" s="179" t="inlineStr">
        <is>
          <t>CLARO TELEFONIA REF. 05/2025   -INTERNET / TELEFONE ADM  (100,00%);</t>
        </is>
      </c>
      <c r="C4853" s="8" t="n"/>
      <c r="D4853" s="8" t="n">
        <v>322.25</v>
      </c>
      <c r="E4853" s="8" t="n">
        <v>-18005.84999999996</v>
      </c>
      <c r="F4853" s="213" t="inlineStr">
        <is>
          <t xml:space="preserve">INTERNET / TELEFONE ADM </t>
        </is>
      </c>
      <c r="G4853" s="172">
        <f>YEAR(A4853)</f>
        <v/>
      </c>
      <c r="H4853" s="214">
        <f>MONTH(A4853)</f>
        <v/>
      </c>
      <c r="I4853" s="179">
        <f>INDEX(mês[],Consolidado!H4853,2)</f>
        <v/>
      </c>
      <c r="J4853" s="179" t="inlineStr">
        <is>
          <t>ITAU</t>
        </is>
      </c>
      <c r="K4853" s="179" t="inlineStr">
        <is>
          <t>A IDEAL</t>
        </is>
      </c>
    </row>
    <row r="4854" hidden="1" s="180">
      <c r="A4854" s="17" t="n">
        <v>45833</v>
      </c>
      <c r="B4854" s="179" t="inlineStr">
        <is>
          <t>EXAMES - ASO   -EXAMES  (100,00%);</t>
        </is>
      </c>
      <c r="C4854" s="8" t="n"/>
      <c r="D4854" s="8" t="n">
        <v>1033</v>
      </c>
      <c r="E4854" s="8" t="n">
        <v>-19038.84999999996</v>
      </c>
      <c r="F4854" s="213" t="inlineStr">
        <is>
          <t>EXAMES MÉDICOS</t>
        </is>
      </c>
      <c r="G4854" s="172">
        <f>YEAR(A4854)</f>
        <v/>
      </c>
      <c r="H4854" s="214">
        <f>MONTH(A4854)</f>
        <v/>
      </c>
      <c r="I4854" s="179">
        <f>INDEX(mês[],Consolidado!H4854,2)</f>
        <v/>
      </c>
      <c r="J4854" s="179" t="inlineStr">
        <is>
          <t>ITAU</t>
        </is>
      </c>
      <c r="K4854" s="179" t="inlineStr">
        <is>
          <t>A IDEAL</t>
        </is>
      </c>
    </row>
    <row r="4855" hidden="1" s="180">
      <c r="A4855" s="17" t="n">
        <v>45833</v>
      </c>
      <c r="B4855" s="179" t="inlineStr">
        <is>
          <t>LOCAÇÃO VEÍCULOS   -LOCAÇAO VEICULOS  (100,00%);</t>
        </is>
      </c>
      <c r="C4855" s="8" t="n"/>
      <c r="D4855" s="8" t="n">
        <v>158.48</v>
      </c>
      <c r="E4855" s="8" t="n">
        <v>-19197.32999999996</v>
      </c>
      <c r="F4855" s="213" t="inlineStr">
        <is>
          <t xml:space="preserve">LOCAÇAO VEICULOS </t>
        </is>
      </c>
      <c r="G4855" s="172">
        <f>YEAR(A4855)</f>
        <v/>
      </c>
      <c r="H4855" s="214">
        <f>MONTH(A4855)</f>
        <v/>
      </c>
      <c r="I4855" s="179">
        <f>INDEX(mês[],Consolidado!H4855,2)</f>
        <v/>
      </c>
      <c r="J4855" s="179" t="inlineStr">
        <is>
          <t>ITAU</t>
        </is>
      </c>
      <c r="K4855" s="179" t="inlineStr">
        <is>
          <t>A IDEAL</t>
        </is>
      </c>
    </row>
    <row r="4856" hidden="1" s="180">
      <c r="A4856" s="17" t="n">
        <v>45833</v>
      </c>
      <c r="B4856" s="179" t="inlineStr">
        <is>
          <t>EXAMES - ASO REF. 05/2025   -EXAMES  (100,00%);</t>
        </is>
      </c>
      <c r="C4856" s="8" t="n"/>
      <c r="D4856" s="8" t="n">
        <v>2834.3</v>
      </c>
      <c r="E4856" s="8" t="n">
        <v>-22031.62999999996</v>
      </c>
      <c r="F4856" s="213" t="inlineStr">
        <is>
          <t>EXAMES MÉDICOS</t>
        </is>
      </c>
      <c r="G4856" s="172">
        <f>YEAR(A4856)</f>
        <v/>
      </c>
      <c r="H4856" s="214">
        <f>MONTH(A4856)</f>
        <v/>
      </c>
      <c r="I4856" s="179">
        <f>INDEX(mês[],Consolidado!H4856,2)</f>
        <v/>
      </c>
      <c r="J4856" s="179" t="inlineStr">
        <is>
          <t>ITAU</t>
        </is>
      </c>
      <c r="K4856" s="179" t="inlineStr">
        <is>
          <t>A IDEAL</t>
        </is>
      </c>
    </row>
    <row r="4857" hidden="1" s="180">
      <c r="A4857" s="17" t="n">
        <v>45833</v>
      </c>
      <c r="B4857" s="179" t="inlineStr">
        <is>
          <t>LOCAÇÃO DE RÁDIO PORTÁTIL   -LOCAÇAO RADIOS DE COMUNICAÇÃO (100,00%);</t>
        </is>
      </c>
      <c r="C4857" s="8" t="n"/>
      <c r="D4857" s="8" t="n">
        <v>840</v>
      </c>
      <c r="E4857" s="8" t="n">
        <v>-22871.62999999996</v>
      </c>
      <c r="F4857" s="213" t="inlineStr">
        <is>
          <t>LOCAÇAO RADIOS DE COMUNICAÇÃO</t>
        </is>
      </c>
      <c r="G4857" s="172">
        <f>YEAR(A4857)</f>
        <v/>
      </c>
      <c r="H4857" s="214">
        <f>MONTH(A4857)</f>
        <v/>
      </c>
      <c r="I4857" s="179">
        <f>INDEX(mês[],Consolidado!H4857,2)</f>
        <v/>
      </c>
      <c r="J4857" s="179" t="inlineStr">
        <is>
          <t>ITAU</t>
        </is>
      </c>
      <c r="K4857" s="179" t="inlineStr">
        <is>
          <t>A IDEAL</t>
        </is>
      </c>
    </row>
    <row r="4858" hidden="1" s="180">
      <c r="A4858" s="17" t="n">
        <v>45833</v>
      </c>
      <c r="B4858" s="179" t="inlineStr">
        <is>
          <t>MATERIAIS DE ESCRITÓRIO   -MATERIAS DE ESCRITORIO (100,00%);</t>
        </is>
      </c>
      <c r="C4858" s="8" t="n"/>
      <c r="D4858" s="8" t="n">
        <v>204.11</v>
      </c>
      <c r="E4858" s="8" t="n">
        <v>-23075.73999999996</v>
      </c>
      <c r="F4858" s="213" t="inlineStr">
        <is>
          <t xml:space="preserve">MATERIAS DE ESCRITORIO / PAPELARIA </t>
        </is>
      </c>
      <c r="G4858" s="172">
        <f>YEAR(A4858)</f>
        <v/>
      </c>
      <c r="H4858" s="214">
        <f>MONTH(A4858)</f>
        <v/>
      </c>
      <c r="I4858" s="179">
        <f>INDEX(mês[],Consolidado!H4858,2)</f>
        <v/>
      </c>
      <c r="J4858" s="179" t="inlineStr">
        <is>
          <t>ITAU</t>
        </is>
      </c>
      <c r="K4858" s="179" t="inlineStr">
        <is>
          <t>A IDEAL</t>
        </is>
      </c>
    </row>
    <row r="4859" hidden="1" s="180">
      <c r="A4859" s="17" t="n">
        <v>45833</v>
      </c>
      <c r="B4859" s="179" t="inlineStr">
        <is>
          <t>LOCAÇÃO RADIO REF. MÊS 05/2025   -LOCAÇAO RADIOS DE COMUNICAÇÃO (100,00%);</t>
        </is>
      </c>
      <c r="C4859" s="8" t="n"/>
      <c r="D4859" s="8" t="n">
        <v>780</v>
      </c>
      <c r="E4859" s="8" t="n">
        <v>-23855.73999999996</v>
      </c>
      <c r="F4859" s="213" t="inlineStr">
        <is>
          <t>LOCAÇAO RADIOS DE COMUNICAÇÃO</t>
        </is>
      </c>
      <c r="G4859" s="172">
        <f>YEAR(A4859)</f>
        <v/>
      </c>
      <c r="H4859" s="214">
        <f>MONTH(A4859)</f>
        <v/>
      </c>
      <c r="I4859" s="179">
        <f>INDEX(mês[],Consolidado!H4859,2)</f>
        <v/>
      </c>
      <c r="J4859" s="179" t="inlineStr">
        <is>
          <t>ITAU</t>
        </is>
      </c>
      <c r="K4859" s="179" t="inlineStr">
        <is>
          <t>A IDEAL</t>
        </is>
      </c>
    </row>
    <row r="4860" hidden="1" s="180">
      <c r="A4860" s="17" t="n">
        <v>45833</v>
      </c>
      <c r="B4860" s="179" t="inlineStr">
        <is>
          <t>MATERIAIS DE ESCRITORIO   -MATERIAS DE ESCRITORIO (100,00%);</t>
        </is>
      </c>
      <c r="C4860" s="8" t="n"/>
      <c r="D4860" s="8" t="n">
        <v>177.96</v>
      </c>
      <c r="E4860" s="8" t="n">
        <v>-24033.69999999996</v>
      </c>
      <c r="F4860" s="213" t="inlineStr">
        <is>
          <t xml:space="preserve">MATERIAS DE ESCRITORIO / PAPELARIA </t>
        </is>
      </c>
      <c r="G4860" s="172">
        <f>YEAR(A4860)</f>
        <v/>
      </c>
      <c r="H4860" s="214">
        <f>MONTH(A4860)</f>
        <v/>
      </c>
      <c r="I4860" s="179">
        <f>INDEX(mês[],Consolidado!H4860,2)</f>
        <v/>
      </c>
      <c r="J4860" s="179" t="inlineStr">
        <is>
          <t>ITAU</t>
        </is>
      </c>
      <c r="K4860" s="179" t="inlineStr">
        <is>
          <t>A IDEAL</t>
        </is>
      </c>
    </row>
    <row r="4861" hidden="1" s="180">
      <c r="A4861" s="17" t="n">
        <v>45833</v>
      </c>
      <c r="B4861" s="179" t="inlineStr">
        <is>
          <t>LOCAÇÃO DE ANDAIMES   -LOCAÇÃO ANDAIMES (100,00%);</t>
        </is>
      </c>
      <c r="C4861" s="8" t="n"/>
      <c r="D4861" s="8" t="n">
        <v>27463.12</v>
      </c>
      <c r="E4861" s="8" t="n">
        <v>-51496.81999999996</v>
      </c>
      <c r="F4861" s="213" t="inlineStr">
        <is>
          <t>LOCAÇÃO ANDAIMES</t>
        </is>
      </c>
      <c r="G4861" s="172">
        <f>YEAR(A4861)</f>
        <v/>
      </c>
      <c r="H4861" s="214">
        <f>MONTH(A4861)</f>
        <v/>
      </c>
      <c r="I4861" s="179">
        <f>INDEX(mês[],Consolidado!H4861,2)</f>
        <v/>
      </c>
      <c r="J4861" s="179" t="inlineStr">
        <is>
          <t>ITAU</t>
        </is>
      </c>
      <c r="K4861" s="179" t="inlineStr">
        <is>
          <t>A IDEAL</t>
        </is>
      </c>
    </row>
    <row r="4862" hidden="1" s="180">
      <c r="A4862" s="17" t="n">
        <v>45833</v>
      </c>
      <c r="B4862" s="179" t="inlineStr">
        <is>
          <t>FERRAMENTAS MANUAIS   -MATERIAIS / FERRAMENTAS  MANUAIS  (100,00%);</t>
        </is>
      </c>
      <c r="C4862" s="8" t="n"/>
      <c r="D4862" s="8" t="n">
        <v>281</v>
      </c>
      <c r="E4862" s="8" t="n">
        <v>-51777.81999999996</v>
      </c>
      <c r="F4862" s="213" t="inlineStr">
        <is>
          <t xml:space="preserve">MATERIAIS / FERRAMENTAS  MANUAIS </t>
        </is>
      </c>
      <c r="G4862" s="172">
        <f>YEAR(A4862)</f>
        <v/>
      </c>
      <c r="H4862" s="214">
        <f>MONTH(A4862)</f>
        <v/>
      </c>
      <c r="I4862" s="179">
        <f>INDEX(mês[],Consolidado!H4862,2)</f>
        <v/>
      </c>
      <c r="J4862" s="179" t="inlineStr">
        <is>
          <t>ITAU</t>
        </is>
      </c>
      <c r="K4862" s="179" t="inlineStr">
        <is>
          <t>A IDEAL</t>
        </is>
      </c>
    </row>
    <row r="4863" hidden="1" s="180">
      <c r="A4863" s="17" t="n">
        <v>45833</v>
      </c>
      <c r="B4863" s="179" t="inlineStr">
        <is>
          <t>EPIS   -EPIS (100,00%);</t>
        </is>
      </c>
      <c r="C4863" s="8" t="n"/>
      <c r="D4863" s="8" t="n">
        <v>320.6</v>
      </c>
      <c r="E4863" s="8" t="n">
        <v>-52098.41999999996</v>
      </c>
      <c r="F4863" s="213" t="inlineStr">
        <is>
          <t>EPIS</t>
        </is>
      </c>
      <c r="G4863" s="172">
        <f>YEAR(A4863)</f>
        <v/>
      </c>
      <c r="H4863" s="214">
        <f>MONTH(A4863)</f>
        <v/>
      </c>
      <c r="I4863" s="179">
        <f>INDEX(mês[],Consolidado!H4863,2)</f>
        <v/>
      </c>
      <c r="J4863" s="179" t="inlineStr">
        <is>
          <t>ITAU</t>
        </is>
      </c>
      <c r="K4863" s="179" t="inlineStr">
        <is>
          <t>A IDEAL</t>
        </is>
      </c>
    </row>
    <row r="4864" hidden="1" s="180">
      <c r="A4864" s="17" t="n">
        <v>45833</v>
      </c>
      <c r="B4864" s="179" t="inlineStr">
        <is>
          <t>MATERIAL DE CONSUMO   -MATERIAIS DE CONSUMO EM OBRAS  (100,00%);</t>
        </is>
      </c>
      <c r="C4864" s="8" t="n"/>
      <c r="D4864" s="8" t="n">
        <v>728.4</v>
      </c>
      <c r="E4864" s="8" t="n">
        <v>-52826.81999999996</v>
      </c>
      <c r="F4864" s="213" t="inlineStr">
        <is>
          <t xml:space="preserve">MATERIAIS DE CONSUMO EM OBRAS </t>
        </is>
      </c>
      <c r="G4864" s="172">
        <f>YEAR(A4864)</f>
        <v/>
      </c>
      <c r="H4864" s="214">
        <f>MONTH(A4864)</f>
        <v/>
      </c>
      <c r="I4864" s="179">
        <f>INDEX(mês[],Consolidado!H4864,2)</f>
        <v/>
      </c>
      <c r="J4864" s="179" t="inlineStr">
        <is>
          <t>ITAU</t>
        </is>
      </c>
      <c r="K4864" s="179" t="inlineStr">
        <is>
          <t>A IDEAL</t>
        </is>
      </c>
    </row>
    <row r="4865" hidden="1" s="180">
      <c r="A4865" s="17" t="n">
        <v>45833</v>
      </c>
      <c r="B4865" s="179" t="inlineStr">
        <is>
          <t>EPIS   -EPIS (100,00%);</t>
        </is>
      </c>
      <c r="C4865" s="8" t="n"/>
      <c r="D4865" s="8" t="n">
        <v>242.77</v>
      </c>
      <c r="E4865" s="8" t="n">
        <v>-53069.58999999996</v>
      </c>
      <c r="F4865" s="213" t="inlineStr">
        <is>
          <t>EPIS</t>
        </is>
      </c>
      <c r="G4865" s="172">
        <f>YEAR(A4865)</f>
        <v/>
      </c>
      <c r="H4865" s="214">
        <f>MONTH(A4865)</f>
        <v/>
      </c>
      <c r="I4865" s="179">
        <f>INDEX(mês[],Consolidado!H4865,2)</f>
        <v/>
      </c>
      <c r="J4865" s="179" t="inlineStr">
        <is>
          <t>ITAU</t>
        </is>
      </c>
      <c r="K4865" s="179" t="inlineStr">
        <is>
          <t>A IDEAL</t>
        </is>
      </c>
    </row>
    <row r="4866" hidden="1" s="180">
      <c r="A4866" s="17" t="n">
        <v>45833</v>
      </c>
      <c r="B4866" s="179" t="inlineStr">
        <is>
          <t>TREINAMENTO NR12/ NR20/ NR33/   -CURSOS / TREINAMENTOS  (100,00%);</t>
        </is>
      </c>
      <c r="C4866" s="8" t="n"/>
      <c r="D4866" s="8" t="n">
        <v>589.6</v>
      </c>
      <c r="E4866" s="8" t="n">
        <v>-53659.18999999996</v>
      </c>
      <c r="F4866" s="213" t="inlineStr">
        <is>
          <t xml:space="preserve">CURSOS / TREINAMENTOS </t>
        </is>
      </c>
      <c r="G4866" s="172">
        <f>YEAR(A4866)</f>
        <v/>
      </c>
      <c r="H4866" s="214">
        <f>MONTH(A4866)</f>
        <v/>
      </c>
      <c r="I4866" s="179">
        <f>INDEX(mês[],Consolidado!H4866,2)</f>
        <v/>
      </c>
      <c r="J4866" s="179" t="inlineStr">
        <is>
          <t>ITAU</t>
        </is>
      </c>
      <c r="K4866" s="179" t="inlineStr">
        <is>
          <t>A IDEAL</t>
        </is>
      </c>
    </row>
    <row r="4867" hidden="1" s="180">
      <c r="A4867" s="17" t="n">
        <v>45833</v>
      </c>
      <c r="B4867" s="179" t="inlineStr">
        <is>
          <t>TINTAS E SOLVENTES   -TINTAS E SOLVENTES (100,00%);</t>
        </is>
      </c>
      <c r="C4867" s="8" t="n"/>
      <c r="D4867" s="8" t="n">
        <v>1317.73</v>
      </c>
      <c r="E4867" s="8" t="n">
        <v>-54976.91999999996</v>
      </c>
      <c r="F4867" s="213" t="inlineStr">
        <is>
          <t>TINTAS E SOLVENTES</t>
        </is>
      </c>
      <c r="G4867" s="172">
        <f>YEAR(A4867)</f>
        <v/>
      </c>
      <c r="H4867" s="214">
        <f>MONTH(A4867)</f>
        <v/>
      </c>
      <c r="I4867" s="179">
        <f>INDEX(mês[],Consolidado!H4867,2)</f>
        <v/>
      </c>
      <c r="J4867" s="179" t="inlineStr">
        <is>
          <t>ITAU</t>
        </is>
      </c>
      <c r="K4867" s="179" t="inlineStr">
        <is>
          <t>A IDEAL</t>
        </is>
      </c>
    </row>
    <row r="4868" hidden="1" s="180">
      <c r="A4868" s="17" t="n">
        <v>45833</v>
      </c>
      <c r="B4868" s="179" t="inlineStr">
        <is>
          <t>EXAMES - ASO   -EXAMES  (100,00%);</t>
        </is>
      </c>
      <c r="C4868" s="8" t="n"/>
      <c r="D4868" s="8" t="n">
        <v>327</v>
      </c>
      <c r="E4868" s="8" t="n">
        <v>-55303.91999999996</v>
      </c>
      <c r="F4868" s="213" t="inlineStr">
        <is>
          <t>EXAMES MÉDICOS</t>
        </is>
      </c>
      <c r="G4868" s="172">
        <f>YEAR(A4868)</f>
        <v/>
      </c>
      <c r="H4868" s="214">
        <f>MONTH(A4868)</f>
        <v/>
      </c>
      <c r="I4868" s="179">
        <f>INDEX(mês[],Consolidado!H4868,2)</f>
        <v/>
      </c>
      <c r="J4868" s="179" t="inlineStr">
        <is>
          <t>ITAU</t>
        </is>
      </c>
      <c r="K4868" s="179" t="inlineStr">
        <is>
          <t>A IDEAL</t>
        </is>
      </c>
    </row>
    <row r="4869" hidden="1" s="180">
      <c r="A4869" s="17" t="n">
        <v>45833</v>
      </c>
      <c r="B4869" s="179" t="inlineStr">
        <is>
          <t>EPIS   -EPIS (100,00%);</t>
        </is>
      </c>
      <c r="C4869" s="8" t="n"/>
      <c r="D4869" s="8" t="n">
        <v>87</v>
      </c>
      <c r="E4869" s="8" t="n">
        <v>-55390.91999999996</v>
      </c>
      <c r="F4869" s="213" t="inlineStr">
        <is>
          <t>EPIS</t>
        </is>
      </c>
      <c r="G4869" s="172">
        <f>YEAR(A4869)</f>
        <v/>
      </c>
      <c r="H4869" s="214">
        <f>MONTH(A4869)</f>
        <v/>
      </c>
      <c r="I4869" s="179">
        <f>INDEX(mês[],Consolidado!H4869,2)</f>
        <v/>
      </c>
      <c r="J4869" s="179" t="inlineStr">
        <is>
          <t>ITAU</t>
        </is>
      </c>
      <c r="K4869" s="179" t="inlineStr">
        <is>
          <t>A IDEAL</t>
        </is>
      </c>
    </row>
    <row r="4870" hidden="1" s="180">
      <c r="A4870" s="17" t="n">
        <v>45833</v>
      </c>
      <c r="B4870" s="179" t="inlineStr">
        <is>
          <t>MAT. CONSUMO   -MATERIAIS DE CONSUMO EM OBRAS  (100,00%);</t>
        </is>
      </c>
      <c r="C4870" s="8" t="n"/>
      <c r="D4870" s="8" t="n">
        <v>42.12</v>
      </c>
      <c r="E4870" s="8" t="n">
        <v>-55433.03999999996</v>
      </c>
      <c r="F4870" s="213" t="inlineStr">
        <is>
          <t xml:space="preserve">MATERIAIS DE CONSUMO EM OBRAS </t>
        </is>
      </c>
      <c r="G4870" s="172">
        <f>YEAR(A4870)</f>
        <v/>
      </c>
      <c r="H4870" s="214">
        <f>MONTH(A4870)</f>
        <v/>
      </c>
      <c r="I4870" s="179">
        <f>INDEX(mês[],Consolidado!H4870,2)</f>
        <v/>
      </c>
      <c r="J4870" s="179" t="inlineStr">
        <is>
          <t>ITAU</t>
        </is>
      </c>
      <c r="K4870" s="179" t="inlineStr">
        <is>
          <t>A IDEAL</t>
        </is>
      </c>
    </row>
    <row r="4871" hidden="1" s="180">
      <c r="A4871" s="17" t="n">
        <v>45833</v>
      </c>
      <c r="B4871" s="179" t="inlineStr">
        <is>
          <t>MATERIAIS DE CONSUMO   -MATERIAIS DE CONSUMO EM OBRAS  (100,00%);</t>
        </is>
      </c>
      <c r="C4871" s="8" t="n"/>
      <c r="D4871" s="8" t="n">
        <v>550</v>
      </c>
      <c r="E4871" s="8" t="n">
        <v>-55983.03999999996</v>
      </c>
      <c r="F4871" s="213" t="inlineStr">
        <is>
          <t xml:space="preserve">MATERIAIS DE CONSUMO EM OBRAS </t>
        </is>
      </c>
      <c r="G4871" s="172">
        <f>YEAR(A4871)</f>
        <v/>
      </c>
      <c r="H4871" s="214">
        <f>MONTH(A4871)</f>
        <v/>
      </c>
      <c r="I4871" s="179">
        <f>INDEX(mês[],Consolidado!H4871,2)</f>
        <v/>
      </c>
      <c r="J4871" s="179" t="inlineStr">
        <is>
          <t>ITAU</t>
        </is>
      </c>
      <c r="K4871" s="179" t="inlineStr">
        <is>
          <t>A IDEAL</t>
        </is>
      </c>
    </row>
    <row r="4872" hidden="1" s="180">
      <c r="A4872" s="17" t="n">
        <v>45833</v>
      </c>
      <c r="B4872" s="179" t="inlineStr">
        <is>
          <t>TINTAS E SOLVENTES   -TINTAS E SOLVENTES (100,00%);</t>
        </is>
      </c>
      <c r="C4872" s="8" t="n"/>
      <c r="D4872" s="8" t="n">
        <v>1491</v>
      </c>
      <c r="E4872" s="8" t="n">
        <v>-57474.03999999996</v>
      </c>
      <c r="F4872" s="213" t="inlineStr">
        <is>
          <t>TINTAS E SOLVENTES</t>
        </is>
      </c>
      <c r="G4872" s="172">
        <f>YEAR(A4872)</f>
        <v/>
      </c>
      <c r="H4872" s="214">
        <f>MONTH(A4872)</f>
        <v/>
      </c>
      <c r="I4872" s="179">
        <f>INDEX(mês[],Consolidado!H4872,2)</f>
        <v/>
      </c>
      <c r="J4872" s="179" t="inlineStr">
        <is>
          <t>ITAU</t>
        </is>
      </c>
      <c r="K4872" s="179" t="inlineStr">
        <is>
          <t>A IDEAL</t>
        </is>
      </c>
    </row>
    <row r="4873" hidden="1" s="180">
      <c r="A4873" s="17" t="n">
        <v>45833</v>
      </c>
      <c r="B4873" s="179" t="inlineStr">
        <is>
          <t>RELATÓRIO AUDIOMÉTRICO E ADENDO PCMSO   -PROGRAMA DE SEGURANÇA DO TRABALHO  (100,00%);</t>
        </is>
      </c>
      <c r="C4873" s="8" t="n"/>
      <c r="D4873" s="8" t="n">
        <v>877.51</v>
      </c>
      <c r="E4873" s="8" t="n">
        <v>-58351.54999999997</v>
      </c>
      <c r="F4873" s="213" t="inlineStr">
        <is>
          <t xml:space="preserve">PROGRAMA DE SEGURANÇA DO TRABALHO </t>
        </is>
      </c>
      <c r="G4873" s="172">
        <f>YEAR(A4873)</f>
        <v/>
      </c>
      <c r="H4873" s="214">
        <f>MONTH(A4873)</f>
        <v/>
      </c>
      <c r="I4873" s="179">
        <f>INDEX(mês[],Consolidado!H4873,2)</f>
        <v/>
      </c>
      <c r="J4873" s="179" t="inlineStr">
        <is>
          <t>ITAU</t>
        </is>
      </c>
      <c r="K4873" s="179" t="inlineStr">
        <is>
          <t>A IDEAL</t>
        </is>
      </c>
    </row>
    <row r="4874" hidden="1" s="180">
      <c r="A4874" s="17" t="n">
        <v>45833</v>
      </c>
      <c r="B4874" s="179" t="inlineStr">
        <is>
          <t>TREINAMENTO NR05 - CIPAMIN   -CURSOS / TREINAMENTOS  (100,00%);</t>
        </is>
      </c>
      <c r="C4874" s="8" t="n"/>
      <c r="D4874" s="8" t="n">
        <v>4144</v>
      </c>
      <c r="E4874" s="8" t="n">
        <v>-62495.54999999997</v>
      </c>
      <c r="F4874" s="213" t="inlineStr">
        <is>
          <t xml:space="preserve">CURSOS / TREINAMENTOS </t>
        </is>
      </c>
      <c r="G4874" s="172">
        <f>YEAR(A4874)</f>
        <v/>
      </c>
      <c r="H4874" s="214">
        <f>MONTH(A4874)</f>
        <v/>
      </c>
      <c r="I4874" s="179">
        <f>INDEX(mês[],Consolidado!H4874,2)</f>
        <v/>
      </c>
      <c r="J4874" s="179" t="inlineStr">
        <is>
          <t>ITAU</t>
        </is>
      </c>
      <c r="K4874" s="179" t="inlineStr">
        <is>
          <t>A IDEAL</t>
        </is>
      </c>
    </row>
    <row r="4875" hidden="1" s="180">
      <c r="A4875" s="17" t="n">
        <v>45833</v>
      </c>
      <c r="B4875" s="179" t="inlineStr">
        <is>
          <t>FORNECIMENTO E CALIBRAÇÃO 03 MANÔMETROS   -SERVIÇO LAUDO TECNICO (100,00%);</t>
        </is>
      </c>
      <c r="C4875" s="8" t="n"/>
      <c r="D4875" s="8" t="n">
        <v>755.54</v>
      </c>
      <c r="E4875" s="8" t="n">
        <v>-63251.08999999997</v>
      </c>
      <c r="F4875" s="213" t="inlineStr">
        <is>
          <t>SERVIÇO LAUDO TECNICO</t>
        </is>
      </c>
      <c r="G4875" s="172">
        <f>YEAR(A4875)</f>
        <v/>
      </c>
      <c r="H4875" s="214">
        <f>MONTH(A4875)</f>
        <v/>
      </c>
      <c r="I4875" s="179">
        <f>INDEX(mês[],Consolidado!H4875,2)</f>
        <v/>
      </c>
      <c r="J4875" s="179" t="inlineStr">
        <is>
          <t>ITAU</t>
        </is>
      </c>
      <c r="K4875" s="179" t="inlineStr">
        <is>
          <t>A IDEAL</t>
        </is>
      </c>
    </row>
    <row r="4876" hidden="1" s="180">
      <c r="A4876" s="17" t="n">
        <v>45833</v>
      </c>
      <c r="B4876" s="179" t="inlineStr">
        <is>
          <t>EPIS   -EPIS (100,00%);</t>
        </is>
      </c>
      <c r="C4876" s="8" t="n"/>
      <c r="D4876" s="8" t="n">
        <v>1038.33</v>
      </c>
      <c r="E4876" s="8" t="n">
        <v>-64289.41999999997</v>
      </c>
      <c r="F4876" s="213" t="inlineStr">
        <is>
          <t>EPIS</t>
        </is>
      </c>
      <c r="G4876" s="172">
        <f>YEAR(A4876)</f>
        <v/>
      </c>
      <c r="H4876" s="214">
        <f>MONTH(A4876)</f>
        <v/>
      </c>
      <c r="I4876" s="179">
        <f>INDEX(mês[],Consolidado!H4876,2)</f>
        <v/>
      </c>
      <c r="J4876" s="179" t="inlineStr">
        <is>
          <t>ITAU</t>
        </is>
      </c>
      <c r="K4876" s="179" t="inlineStr">
        <is>
          <t>A IDEAL</t>
        </is>
      </c>
    </row>
    <row r="4877" hidden="1" s="180">
      <c r="A4877" s="17" t="n">
        <v>45833</v>
      </c>
      <c r="B4877" s="179" t="inlineStr">
        <is>
          <t>MATERIAL DE CONSUMO   -MATERIAIS DE CONSUMO EM OBRAS  (100,00%);</t>
        </is>
      </c>
      <c r="C4877" s="8" t="n"/>
      <c r="D4877" s="8" t="n">
        <v>290</v>
      </c>
      <c r="E4877" s="8" t="n">
        <v>-64579.41999999997</v>
      </c>
      <c r="F4877" s="213" t="inlineStr">
        <is>
          <t xml:space="preserve">MATERIAIS DE CONSUMO EM OBRAS </t>
        </is>
      </c>
      <c r="G4877" s="172">
        <f>YEAR(A4877)</f>
        <v/>
      </c>
      <c r="H4877" s="214">
        <f>MONTH(A4877)</f>
        <v/>
      </c>
      <c r="I4877" s="179">
        <f>INDEX(mês[],Consolidado!H4877,2)</f>
        <v/>
      </c>
      <c r="J4877" s="179" t="inlineStr">
        <is>
          <t>ITAU</t>
        </is>
      </c>
      <c r="K4877" s="179" t="inlineStr">
        <is>
          <t>A IDEAL</t>
        </is>
      </c>
    </row>
    <row r="4878" hidden="1" s="180">
      <c r="A4878" s="17" t="n">
        <v>45833</v>
      </c>
      <c r="B4878" s="179" t="inlineStr">
        <is>
          <t>TREINAMENTO REGRAS PELA VIDA 5.10 / NR12 / NR26   -CURSOS / TREINAMENTOS  (100,00%);</t>
        </is>
      </c>
      <c r="C4878" s="8" t="n"/>
      <c r="D4878" s="8" t="n">
        <v>584.65</v>
      </c>
      <c r="E4878" s="8" t="n">
        <v>-65164.06999999997</v>
      </c>
      <c r="F4878" s="213" t="inlineStr">
        <is>
          <t xml:space="preserve">CURSOS / TREINAMENTOS </t>
        </is>
      </c>
      <c r="G4878" s="172">
        <f>YEAR(A4878)</f>
        <v/>
      </c>
      <c r="H4878" s="214">
        <f>MONTH(A4878)</f>
        <v/>
      </c>
      <c r="I4878" s="179">
        <f>INDEX(mês[],Consolidado!H4878,2)</f>
        <v/>
      </c>
      <c r="J4878" s="179" t="inlineStr">
        <is>
          <t>ITAU</t>
        </is>
      </c>
      <c r="K4878" s="179" t="inlineStr">
        <is>
          <t>A IDEAL</t>
        </is>
      </c>
    </row>
    <row r="4879" hidden="1" s="180">
      <c r="A4879" s="17" t="n">
        <v>45833</v>
      </c>
      <c r="B4879" s="179" t="inlineStr">
        <is>
          <t>REGRAS PELA VIDA 5.13 / NR26   -CURSOS / TREINAMENTOS  (100,00%);</t>
        </is>
      </c>
      <c r="C4879" s="8" t="n"/>
      <c r="D4879" s="8" t="n">
        <v>599.8</v>
      </c>
      <c r="E4879" s="8" t="n">
        <v>-65763.86999999997</v>
      </c>
      <c r="F4879" s="213" t="inlineStr">
        <is>
          <t xml:space="preserve">CURSOS / TREINAMENTOS </t>
        </is>
      </c>
      <c r="G4879" s="172">
        <f>YEAR(A4879)</f>
        <v/>
      </c>
      <c r="H4879" s="214">
        <f>MONTH(A4879)</f>
        <v/>
      </c>
      <c r="I4879" s="179">
        <f>INDEX(mês[],Consolidado!H4879,2)</f>
        <v/>
      </c>
      <c r="J4879" s="179" t="inlineStr">
        <is>
          <t>ITAU</t>
        </is>
      </c>
      <c r="K4879" s="179" t="inlineStr">
        <is>
          <t>A IDEAL</t>
        </is>
      </c>
    </row>
    <row r="4880" hidden="1" s="180">
      <c r="A4880" s="17" t="n">
        <v>45833</v>
      </c>
      <c r="B4880" s="179" t="inlineStr">
        <is>
          <t>MANGUEIRA E CONEXÕES   -MANGUEIRAS / CONEXÕES (100,00%);</t>
        </is>
      </c>
      <c r="C4880" s="8" t="n"/>
      <c r="D4880" s="8" t="n">
        <v>716.77</v>
      </c>
      <c r="E4880" s="8" t="n">
        <v>-66480.63999999997</v>
      </c>
      <c r="F4880" s="213" t="inlineStr">
        <is>
          <t>MANGUEIRAS / CONEXÕES</t>
        </is>
      </c>
      <c r="G4880" s="172">
        <f>YEAR(A4880)</f>
        <v/>
      </c>
      <c r="H4880" s="214">
        <f>MONTH(A4880)</f>
        <v/>
      </c>
      <c r="I4880" s="179">
        <f>INDEX(mês[],Consolidado!H4880,2)</f>
        <v/>
      </c>
      <c r="J4880" s="179" t="inlineStr">
        <is>
          <t>ITAU</t>
        </is>
      </c>
      <c r="K4880" s="179" t="inlineStr">
        <is>
          <t>A IDEAL</t>
        </is>
      </c>
    </row>
    <row r="4881" hidden="1" s="180">
      <c r="A4881" s="17" t="n">
        <v>45833</v>
      </c>
      <c r="B4881" s="179" t="inlineStr">
        <is>
          <t>MATERIAL DE CONSUMO EM OBRA   -MATERIAIS DE CONSUMO EM OBRAS  (100,00%);</t>
        </is>
      </c>
      <c r="C4881" s="8" t="n"/>
      <c r="D4881" s="8" t="n">
        <v>1300</v>
      </c>
      <c r="E4881" s="8" t="n">
        <v>-67780.63999999997</v>
      </c>
      <c r="F4881" s="213" t="inlineStr">
        <is>
          <t xml:space="preserve">MATERIAIS DE CONSUMO EM OBRAS </t>
        </is>
      </c>
      <c r="G4881" s="172">
        <f>YEAR(A4881)</f>
        <v/>
      </c>
      <c r="H4881" s="214">
        <f>MONTH(A4881)</f>
        <v/>
      </c>
      <c r="I4881" s="179">
        <f>INDEX(mês[],Consolidado!H4881,2)</f>
        <v/>
      </c>
      <c r="J4881" s="179" t="inlineStr">
        <is>
          <t>ITAU</t>
        </is>
      </c>
      <c r="K4881" s="179" t="inlineStr">
        <is>
          <t>A IDEAL</t>
        </is>
      </c>
    </row>
    <row r="4882" hidden="1" s="180">
      <c r="A4882" s="17" t="n">
        <v>45833</v>
      </c>
      <c r="B4882" s="179" t="inlineStr">
        <is>
          <t>NIOBIO   -Recebimento de Clientes (100,00%);</t>
        </is>
      </c>
      <c r="C4882" s="8" t="n">
        <v>33461.7</v>
      </c>
      <c r="E4882" s="8" t="n">
        <v>-34318.93999999997</v>
      </c>
      <c r="F4882" s="213" t="inlineStr">
        <is>
          <t>Recebimento de Clientes</t>
        </is>
      </c>
      <c r="G4882" s="172">
        <f>YEAR(A4882)</f>
        <v/>
      </c>
      <c r="H4882" s="214">
        <f>MONTH(A4882)</f>
        <v/>
      </c>
      <c r="I4882" s="179">
        <f>INDEX(mês[],Consolidado!H4882,2)</f>
        <v/>
      </c>
      <c r="J4882" s="179" t="inlineStr">
        <is>
          <t>ITAU</t>
        </is>
      </c>
      <c r="K4882" s="179" t="inlineStr">
        <is>
          <t>A IDEAL</t>
        </is>
      </c>
    </row>
    <row r="4883" hidden="1" s="180">
      <c r="A4883" s="17" t="n">
        <v>45833</v>
      </c>
      <c r="B4883" s="179" t="inlineStr">
        <is>
          <t>FOSFATO   -Recebimento de Clientes (100,00%);</t>
        </is>
      </c>
      <c r="C4883" s="8" t="n">
        <v>68011.92999999999</v>
      </c>
      <c r="E4883" s="8" t="n">
        <v>33692.99000000002</v>
      </c>
      <c r="F4883" s="213" t="inlineStr">
        <is>
          <t>Recebimento de Clientes</t>
        </is>
      </c>
      <c r="G4883" s="172">
        <f>YEAR(A4883)</f>
        <v/>
      </c>
      <c r="H4883" s="214">
        <f>MONTH(A4883)</f>
        <v/>
      </c>
      <c r="I4883" s="179">
        <f>INDEX(mês[],Consolidado!H4883,2)</f>
        <v/>
      </c>
      <c r="J4883" s="179" t="inlineStr">
        <is>
          <t>ITAU</t>
        </is>
      </c>
      <c r="K4883" s="179" t="inlineStr">
        <is>
          <t>A IDEAL</t>
        </is>
      </c>
    </row>
    <row r="4884" hidden="1" s="180">
      <c r="A4884" s="17" t="n">
        <v>45833</v>
      </c>
      <c r="B4884" s="179" t="inlineStr">
        <is>
          <t>FOSFATO   -Recebimento de Clientes (100,00%);</t>
        </is>
      </c>
      <c r="C4884" s="8" t="n">
        <v>52000.64</v>
      </c>
      <c r="E4884" s="8" t="n">
        <v>85693.63000000002</v>
      </c>
      <c r="F4884" s="213" t="inlineStr">
        <is>
          <t>Recebimento de Clientes</t>
        </is>
      </c>
      <c r="G4884" s="172">
        <f>YEAR(A4884)</f>
        <v/>
      </c>
      <c r="H4884" s="214">
        <f>MONTH(A4884)</f>
        <v/>
      </c>
      <c r="I4884" s="179">
        <f>INDEX(mês[],Consolidado!H4884,2)</f>
        <v/>
      </c>
      <c r="J4884" s="179" t="inlineStr">
        <is>
          <t>ITAU</t>
        </is>
      </c>
      <c r="K4884" s="179" t="inlineStr">
        <is>
          <t>A IDEAL</t>
        </is>
      </c>
    </row>
    <row r="4885" hidden="1" s="180">
      <c r="A4885" s="17" t="n">
        <v>45833</v>
      </c>
      <c r="B4885" s="179" t="inlineStr">
        <is>
          <t>NIOBIO   -Recebimento de Clientes (100,00%);</t>
        </is>
      </c>
      <c r="C4885" s="8" t="n">
        <v>47207.23</v>
      </c>
      <c r="E4885" s="8" t="n">
        <v>132900.86</v>
      </c>
      <c r="F4885" s="213" t="inlineStr">
        <is>
          <t>Recebimento de Clientes</t>
        </is>
      </c>
      <c r="G4885" s="172">
        <f>YEAR(A4885)</f>
        <v/>
      </c>
      <c r="H4885" s="214">
        <f>MONTH(A4885)</f>
        <v/>
      </c>
      <c r="I4885" s="179">
        <f>INDEX(mês[],Consolidado!H4885,2)</f>
        <v/>
      </c>
      <c r="J4885" s="179" t="inlineStr">
        <is>
          <t>ITAU</t>
        </is>
      </c>
      <c r="K4885" s="179" t="inlineStr">
        <is>
          <t>A IDEAL</t>
        </is>
      </c>
    </row>
    <row r="4886" hidden="1" s="180">
      <c r="A4886" s="17" t="n">
        <v>45833</v>
      </c>
      <c r="B4886" s="179" t="inlineStr">
        <is>
          <t>FOSFATO   -Recebimento de Clientes (100,00%);</t>
        </is>
      </c>
      <c r="C4886" s="8" t="n">
        <v>26643.07</v>
      </c>
      <c r="E4886" s="8" t="n">
        <v>159543.93</v>
      </c>
      <c r="F4886" s="213" t="inlineStr">
        <is>
          <t>Recebimento de Clientes</t>
        </is>
      </c>
      <c r="G4886" s="172">
        <f>YEAR(A4886)</f>
        <v/>
      </c>
      <c r="H4886" s="214">
        <f>MONTH(A4886)</f>
        <v/>
      </c>
      <c r="I4886" s="179">
        <f>INDEX(mês[],Consolidado!H4886,2)</f>
        <v/>
      </c>
      <c r="J4886" s="179" t="inlineStr">
        <is>
          <t>ITAU</t>
        </is>
      </c>
      <c r="K4886" s="179" t="inlineStr">
        <is>
          <t>A IDEAL</t>
        </is>
      </c>
    </row>
    <row r="4887" hidden="1" s="180">
      <c r="A4887" s="17" t="n">
        <v>45833</v>
      </c>
      <c r="B4887" s="179" t="inlineStr">
        <is>
          <t>ALIMENTAÇÃO ADM   -ALIMENTAÇÃO ADM (100,00%);</t>
        </is>
      </c>
      <c r="C4887" s="8" t="n"/>
      <c r="D4887" s="8" t="n">
        <v>162</v>
      </c>
      <c r="E4887" s="8" t="n">
        <v>159381.93</v>
      </c>
      <c r="F4887" s="213" t="inlineStr">
        <is>
          <t>ALIMENTAÇÃO ADM</t>
        </is>
      </c>
      <c r="G4887" s="172">
        <f>YEAR(A4887)</f>
        <v/>
      </c>
      <c r="H4887" s="214">
        <f>MONTH(A4887)</f>
        <v/>
      </c>
      <c r="I4887" s="179">
        <f>INDEX(mês[],Consolidado!H4887,2)</f>
        <v/>
      </c>
      <c r="J4887" s="179" t="inlineStr">
        <is>
          <t>ITAU</t>
        </is>
      </c>
      <c r="K4887" s="179" t="inlineStr">
        <is>
          <t>A IDEAL</t>
        </is>
      </c>
    </row>
    <row r="4888" hidden="1" s="180">
      <c r="A4888" s="17" t="n">
        <v>45834</v>
      </c>
      <c r="B4888" s="179" t="inlineStr">
        <is>
          <t>EMPRESTIMO BANCO ITAU CAIXA AVAL   -PAGAMENTOS EMPRESTIMOS (100,00%);</t>
        </is>
      </c>
      <c r="C4888" s="8" t="n"/>
      <c r="D4888" s="8" t="n">
        <v>6314.11</v>
      </c>
      <c r="E4888" s="8" t="n">
        <v>153067.82</v>
      </c>
      <c r="F4888" s="213" t="inlineStr">
        <is>
          <t>Pagamento de Empréstimos Bancários</t>
        </is>
      </c>
      <c r="G4888" s="172">
        <f>YEAR(A4888)</f>
        <v/>
      </c>
      <c r="H4888" s="214">
        <f>MONTH(A4888)</f>
        <v/>
      </c>
      <c r="I4888" s="179">
        <f>INDEX(mês[],Consolidado!H4888,2)</f>
        <v/>
      </c>
      <c r="J4888" s="179" t="inlineStr">
        <is>
          <t>ITAU</t>
        </is>
      </c>
      <c r="K4888" s="179" t="inlineStr">
        <is>
          <t>A IDEAL</t>
        </is>
      </c>
    </row>
    <row r="4889" hidden="1" s="180">
      <c r="A4889" s="17" t="n">
        <v>45834</v>
      </c>
      <c r="B4889" s="179" t="inlineStr">
        <is>
          <t>R. DOS ABACATEIROS APT 04 - GESTORLUCIANO - PIX (62) 9 8112-3739   -ALUGUEL ALOJAMENTO  (100,00%);</t>
        </is>
      </c>
      <c r="C4889" s="8" t="n"/>
      <c r="D4889" s="8" t="n">
        <v>4110</v>
      </c>
      <c r="E4889" s="8" t="n">
        <v>148957.82</v>
      </c>
      <c r="F4889" s="213" t="inlineStr">
        <is>
          <t xml:space="preserve">ALUGUEL ALOJAMENTO </t>
        </is>
      </c>
      <c r="G4889" s="172">
        <f>YEAR(A4889)</f>
        <v/>
      </c>
      <c r="H4889" s="214">
        <f>MONTH(A4889)</f>
        <v/>
      </c>
      <c r="I4889" s="179">
        <f>INDEX(mês[],Consolidado!H4889,2)</f>
        <v/>
      </c>
      <c r="J4889" s="179" t="inlineStr">
        <is>
          <t>ITAU</t>
        </is>
      </c>
      <c r="K4889" s="179" t="inlineStr">
        <is>
          <t>A IDEAL</t>
        </is>
      </c>
    </row>
    <row r="4890" hidden="1" s="180">
      <c r="A4890" s="17" t="n">
        <v>45834</v>
      </c>
      <c r="B4890" s="179" t="inlineStr">
        <is>
          <t>R. DOS ABACATEIROS APT 04 - GESTORLUCIANO - PIX (62) 9 8112-3739   -ALUGUEL ALOJAMENTO  (100,00%);</t>
        </is>
      </c>
      <c r="C4890" s="8" t="n"/>
      <c r="D4890" s="8" t="n">
        <v>821.88</v>
      </c>
      <c r="E4890" s="8" t="n">
        <v>148135.94</v>
      </c>
      <c r="F4890" s="213" t="inlineStr">
        <is>
          <t xml:space="preserve">ALUGUEL ALOJAMENTO </t>
        </is>
      </c>
      <c r="G4890" s="172">
        <f>YEAR(A4890)</f>
        <v/>
      </c>
      <c r="H4890" s="214">
        <f>MONTH(A4890)</f>
        <v/>
      </c>
      <c r="I4890" s="179">
        <f>INDEX(mês[],Consolidado!H4890,2)</f>
        <v/>
      </c>
      <c r="J4890" s="179" t="inlineStr">
        <is>
          <t>ITAU</t>
        </is>
      </c>
      <c r="K4890" s="179" t="inlineStr">
        <is>
          <t>A IDEAL</t>
        </is>
      </c>
    </row>
    <row r="4891" hidden="1" s="180">
      <c r="A4891" s="17" t="n">
        <v>45834</v>
      </c>
      <c r="B4891" s="179" t="inlineStr">
        <is>
          <t>JOSE DHYEGO DE SOUSA BRANDAO - PIX (13) 9 9635-9823   -LOCAÇÃO MUNCK / GUINDASTES (100,00%);</t>
        </is>
      </c>
      <c r="C4891" s="8" t="n"/>
      <c r="D4891" s="8" t="n">
        <v>800</v>
      </c>
      <c r="E4891" s="8" t="n">
        <v>147335.94</v>
      </c>
      <c r="F4891" s="213" t="inlineStr">
        <is>
          <t>LOCAÇÃO MUNCK / GUINDASTES</t>
        </is>
      </c>
      <c r="G4891" s="172">
        <f>YEAR(A4891)</f>
        <v/>
      </c>
      <c r="H4891" s="214">
        <f>MONTH(A4891)</f>
        <v/>
      </c>
      <c r="I4891" s="179">
        <f>INDEX(mês[],Consolidado!H4891,2)</f>
        <v/>
      </c>
      <c r="J4891" s="179" t="inlineStr">
        <is>
          <t>ITAU</t>
        </is>
      </c>
      <c r="K4891" s="179" t="inlineStr">
        <is>
          <t>A IDEAL</t>
        </is>
      </c>
    </row>
    <row r="4892" hidden="1" s="180">
      <c r="A4892" s="17" t="n">
        <v>45834</v>
      </c>
      <c r="B4892" s="179" t="inlineStr">
        <is>
          <t>ELESSANDRO OLIVEIRA - PIX  elessandrodeoliveira07@gmail.com   -ALUGUEL ALOJAMENTO  (100,00%);</t>
        </is>
      </c>
      <c r="C4892" s="8" t="n"/>
      <c r="D4892" s="8" t="n">
        <v>850</v>
      </c>
      <c r="E4892" s="8" t="n">
        <v>146485.94</v>
      </c>
      <c r="F4892" s="213" t="inlineStr">
        <is>
          <t xml:space="preserve">ALUGUEL ALOJAMENTO </t>
        </is>
      </c>
      <c r="G4892" s="172">
        <f>YEAR(A4892)</f>
        <v/>
      </c>
      <c r="H4892" s="214">
        <f>MONTH(A4892)</f>
        <v/>
      </c>
      <c r="I4892" s="179">
        <f>INDEX(mês[],Consolidado!H4892,2)</f>
        <v/>
      </c>
      <c r="J4892" s="179" t="inlineStr">
        <is>
          <t>ITAU</t>
        </is>
      </c>
      <c r="K4892" s="179" t="inlineStr">
        <is>
          <t>A IDEAL</t>
        </is>
      </c>
    </row>
    <row r="4893" hidden="1" s="180">
      <c r="A4893" s="17" t="n">
        <v>45834</v>
      </c>
      <c r="B4893" s="179" t="inlineStr">
        <is>
          <t>ALIMENTAÇÃO FESTA ANIVERSARIANTE E ARRAIA   -ALIMENTAÇÃO ADM (100,00%);</t>
        </is>
      </c>
      <c r="C4893" s="8" t="n"/>
      <c r="D4893" s="8" t="n">
        <v>11</v>
      </c>
      <c r="E4893" s="8" t="n">
        <v>146474.94</v>
      </c>
      <c r="F4893" s="213" t="inlineStr">
        <is>
          <t>ALIMENTAÇÃO ADM</t>
        </is>
      </c>
      <c r="G4893" s="172">
        <f>YEAR(A4893)</f>
        <v/>
      </c>
      <c r="H4893" s="214">
        <f>MONTH(A4893)</f>
        <v/>
      </c>
      <c r="I4893" s="179">
        <f>INDEX(mês[],Consolidado!H4893,2)</f>
        <v/>
      </c>
      <c r="J4893" s="179" t="inlineStr">
        <is>
          <t>ITAU</t>
        </is>
      </c>
      <c r="K4893" s="179" t="inlineStr">
        <is>
          <t>A IDEAL</t>
        </is>
      </c>
    </row>
    <row r="4894" hidden="1" s="180">
      <c r="A4894" s="17" t="n">
        <v>45834</v>
      </c>
      <c r="B4894" s="179" t="inlineStr">
        <is>
          <t>ZEQUINHA BORDADOS - PIX 05.480.460/0001-88   -UNIFORMES (100,00%);</t>
        </is>
      </c>
      <c r="C4894" s="8" t="n"/>
      <c r="D4894" s="8" t="n">
        <v>1156.4</v>
      </c>
      <c r="E4894" s="8" t="n">
        <v>145318.54</v>
      </c>
      <c r="F4894" s="213" t="inlineStr">
        <is>
          <t>UNIFORMES</t>
        </is>
      </c>
      <c r="G4894" s="172">
        <f>YEAR(A4894)</f>
        <v/>
      </c>
      <c r="H4894" s="214">
        <f>MONTH(A4894)</f>
        <v/>
      </c>
      <c r="I4894" s="179">
        <f>INDEX(mês[],Consolidado!H4894,2)</f>
        <v/>
      </c>
      <c r="J4894" s="179" t="inlineStr">
        <is>
          <t>ITAU</t>
        </is>
      </c>
      <c r="K4894" s="179" t="inlineStr">
        <is>
          <t>A IDEAL</t>
        </is>
      </c>
    </row>
    <row r="4895" hidden="1" s="180">
      <c r="A4895" s="17" t="n">
        <v>45834</v>
      </c>
      <c r="B4895" s="179" t="inlineStr">
        <is>
          <t>RAMON JESUS FERREIRA - PIX 033.582.191-00   -MATERIAS DE ESCRITORIO (100,00%);</t>
        </is>
      </c>
      <c r="C4895" s="8" t="n"/>
      <c r="D4895" s="8" t="n">
        <v>650</v>
      </c>
      <c r="E4895" s="8" t="n">
        <v>144668.54</v>
      </c>
      <c r="F4895" s="213" t="inlineStr">
        <is>
          <t xml:space="preserve">MATERIAS DE ESCRITORIO / PAPELARIA </t>
        </is>
      </c>
      <c r="G4895" s="172">
        <f>YEAR(A4895)</f>
        <v/>
      </c>
      <c r="H4895" s="214">
        <f>MONTH(A4895)</f>
        <v/>
      </c>
      <c r="I4895" s="179">
        <f>INDEX(mês[],Consolidado!H4895,2)</f>
        <v/>
      </c>
      <c r="J4895" s="179" t="inlineStr">
        <is>
          <t>ITAU</t>
        </is>
      </c>
      <c r="K4895" s="179" t="inlineStr">
        <is>
          <t>A IDEAL</t>
        </is>
      </c>
    </row>
    <row r="4896" hidden="1" s="180">
      <c r="A4896" s="17" t="n">
        <v>45834</v>
      </c>
      <c r="B4896" s="179" t="inlineStr">
        <is>
          <t>GABRIELLE ELIAS DE FREITAS - PIX (64) 9 9259-1215   -FRETE TRANSPORTADORA (100,00%);</t>
        </is>
      </c>
      <c r="C4896" s="8" t="n"/>
      <c r="D4896" s="8" t="n">
        <v>80</v>
      </c>
      <c r="E4896" s="8" t="n">
        <v>144588.54</v>
      </c>
      <c r="F4896" s="213" t="inlineStr">
        <is>
          <t>FRETE TRANSPORTADORA</t>
        </is>
      </c>
      <c r="G4896" s="172">
        <f>YEAR(A4896)</f>
        <v/>
      </c>
      <c r="H4896" s="214">
        <f>MONTH(A4896)</f>
        <v/>
      </c>
      <c r="I4896" s="179">
        <f>INDEX(mês[],Consolidado!H4896,2)</f>
        <v/>
      </c>
      <c r="J4896" s="179" t="inlineStr">
        <is>
          <t>ITAU</t>
        </is>
      </c>
      <c r="K4896" s="179" t="inlineStr">
        <is>
          <t>A IDEAL</t>
        </is>
      </c>
    </row>
    <row r="4897" hidden="1" s="180">
      <c r="A4897" s="17" t="n">
        <v>45834</v>
      </c>
      <c r="B4897" s="179" t="inlineStr">
        <is>
          <t>ERIVALDO NUNES DE ANDRADE   -PASSAGENS FUNCIONARIOS (100,00%);</t>
        </is>
      </c>
      <c r="C4897" s="8" t="n"/>
      <c r="D4897" s="8" t="n">
        <v>1500</v>
      </c>
      <c r="E4897" s="8" t="n">
        <v>143088.54</v>
      </c>
      <c r="F4897" s="213" t="inlineStr">
        <is>
          <t>PASSAGENS COLABORADORES</t>
        </is>
      </c>
      <c r="G4897" s="172">
        <f>YEAR(A4897)</f>
        <v/>
      </c>
      <c r="H4897" s="214">
        <f>MONTH(A4897)</f>
        <v/>
      </c>
      <c r="I4897" s="179">
        <f>INDEX(mês[],Consolidado!H4897,2)</f>
        <v/>
      </c>
      <c r="J4897" s="179" t="inlineStr">
        <is>
          <t>ITAU</t>
        </is>
      </c>
      <c r="K4897" s="179" t="inlineStr">
        <is>
          <t>A IDEAL</t>
        </is>
      </c>
    </row>
    <row r="4898" hidden="1" s="180">
      <c r="A4898" s="17" t="n">
        <v>45834</v>
      </c>
      <c r="B4898" s="179" t="inlineStr">
        <is>
          <t>ALDA MARA MONTEIRO SILVA   -MULTA RESCISORIAS FGTS (100,00%);</t>
        </is>
      </c>
      <c r="C4898" s="8" t="n"/>
      <c r="D4898" s="8" t="n">
        <v>1774.46</v>
      </c>
      <c r="E4898" s="8" t="n">
        <v>141314.08</v>
      </c>
      <c r="F4898" s="213" t="inlineStr">
        <is>
          <t>MULTA RESCISORIAS FGTS</t>
        </is>
      </c>
      <c r="G4898" s="172">
        <f>YEAR(A4898)</f>
        <v/>
      </c>
      <c r="H4898" s="214">
        <f>MONTH(A4898)</f>
        <v/>
      </c>
      <c r="I4898" s="179">
        <f>INDEX(mês[],Consolidado!H4898,2)</f>
        <v/>
      </c>
      <c r="J4898" s="179" t="inlineStr">
        <is>
          <t>ITAU</t>
        </is>
      </c>
      <c r="K4898" s="179" t="inlineStr">
        <is>
          <t>A IDEAL</t>
        </is>
      </c>
    </row>
    <row r="4899" hidden="1" s="180">
      <c r="A4899" s="17" t="n">
        <v>45834</v>
      </c>
      <c r="B4899" s="179" t="inlineStr">
        <is>
          <t>ALDA MARA MONTEIRO SILVA   -ACERTO RESCISORIOS  (100,00%);</t>
        </is>
      </c>
      <c r="C4899" s="8" t="n"/>
      <c r="D4899" s="8" t="n">
        <v>8422.860000000001</v>
      </c>
      <c r="E4899" s="8" t="n">
        <v>132891.22</v>
      </c>
      <c r="F4899" s="213" t="inlineStr">
        <is>
          <t xml:space="preserve">ACERTO RESCISORIOS </t>
        </is>
      </c>
      <c r="G4899" s="172">
        <f>YEAR(A4899)</f>
        <v/>
      </c>
      <c r="H4899" s="214">
        <f>MONTH(A4899)</f>
        <v/>
      </c>
      <c r="I4899" s="179">
        <f>INDEX(mês[],Consolidado!H4899,2)</f>
        <v/>
      </c>
      <c r="J4899" s="179" t="inlineStr">
        <is>
          <t>ITAU</t>
        </is>
      </c>
      <c r="K4899" s="179" t="inlineStr">
        <is>
          <t>A IDEAL</t>
        </is>
      </c>
    </row>
    <row r="4900" hidden="1" s="180">
      <c r="A4900" s="17" t="n">
        <v>45834</v>
      </c>
      <c r="B4900" s="179" t="inlineStr">
        <is>
          <t>EVA PEREIRA FONSECA   -MULTA RESCISORIAS FGTS (100,00%);</t>
        </is>
      </c>
      <c r="C4900" s="8" t="n"/>
      <c r="D4900" s="8" t="n">
        <v>950.5</v>
      </c>
      <c r="E4900" s="8" t="n">
        <v>131940.72</v>
      </c>
      <c r="F4900" s="213" t="inlineStr">
        <is>
          <t>MULTA RESCISORIAS FGTS</t>
        </is>
      </c>
      <c r="G4900" s="172">
        <f>YEAR(A4900)</f>
        <v/>
      </c>
      <c r="H4900" s="214">
        <f>MONTH(A4900)</f>
        <v/>
      </c>
      <c r="I4900" s="179">
        <f>INDEX(mês[],Consolidado!H4900,2)</f>
        <v/>
      </c>
      <c r="J4900" s="179" t="inlineStr">
        <is>
          <t>ITAU</t>
        </is>
      </c>
      <c r="K4900" s="179" t="inlineStr">
        <is>
          <t>A IDEAL</t>
        </is>
      </c>
    </row>
    <row r="4901" hidden="1" s="180">
      <c r="A4901" s="17" t="n">
        <v>45834</v>
      </c>
      <c r="B4901" s="179" t="inlineStr">
        <is>
          <t>EVA PEREIRA FONSECA   -ACERTO RESCISORIOS  (100,00%);</t>
        </is>
      </c>
      <c r="C4901" s="8" t="n"/>
      <c r="D4901" s="8" t="n">
        <v>5530.93</v>
      </c>
      <c r="E4901" s="8" t="n">
        <v>126409.79</v>
      </c>
      <c r="F4901" s="213" t="inlineStr">
        <is>
          <t xml:space="preserve">ACERTO RESCISORIOS </t>
        </is>
      </c>
      <c r="G4901" s="172">
        <f>YEAR(A4901)</f>
        <v/>
      </c>
      <c r="H4901" s="214">
        <f>MONTH(A4901)</f>
        <v/>
      </c>
      <c r="I4901" s="179">
        <f>INDEX(mês[],Consolidado!H4901,2)</f>
        <v/>
      </c>
      <c r="J4901" s="179" t="inlineStr">
        <is>
          <t>ITAU</t>
        </is>
      </c>
      <c r="K4901" s="179" t="inlineStr">
        <is>
          <t>A IDEAL</t>
        </is>
      </c>
    </row>
    <row r="4902" hidden="1" s="180">
      <c r="A4902" s="17" t="n">
        <v>45834</v>
      </c>
      <c r="B4902" s="179" t="inlineStr">
        <is>
          <t>ALIMENTAÇÃO ADM   -ALIMENTAÇÃO ADM (100,00%);</t>
        </is>
      </c>
      <c r="C4902" s="8" t="n"/>
      <c r="D4902" s="8" t="n">
        <v>162</v>
      </c>
      <c r="E4902" s="8" t="n">
        <v>126247.79</v>
      </c>
      <c r="F4902" s="213" t="inlineStr">
        <is>
          <t>ALIMENTAÇÃO ADM</t>
        </is>
      </c>
      <c r="G4902" s="172">
        <f>YEAR(A4902)</f>
        <v/>
      </c>
      <c r="H4902" s="214">
        <f>MONTH(A4902)</f>
        <v/>
      </c>
      <c r="I4902" s="179">
        <f>INDEX(mês[],Consolidado!H4902,2)</f>
        <v/>
      </c>
      <c r="J4902" s="179" t="inlineStr">
        <is>
          <t>ITAU</t>
        </is>
      </c>
      <c r="K4902" s="179" t="inlineStr">
        <is>
          <t>A IDEAL</t>
        </is>
      </c>
    </row>
    <row r="4903" hidden="1" s="180">
      <c r="A4903" s="17" t="n">
        <v>45834</v>
      </c>
      <c r="B4903" s="179" t="inlineStr">
        <is>
          <t>RAIMUNDO DE SOUSA - PIX 12.002.882/0001-03   -MAQUINAS / EQUIPAMENTOS  (100,00%);</t>
        </is>
      </c>
      <c r="C4903" s="8" t="n"/>
      <c r="D4903" s="8" t="n">
        <v>960</v>
      </c>
      <c r="E4903" s="8" t="n">
        <v>125287.79</v>
      </c>
      <c r="F4903" s="213" t="inlineStr">
        <is>
          <t xml:space="preserve">MAQUINAS / EQUIPAMENTOS </t>
        </is>
      </c>
      <c r="G4903" s="172">
        <f>YEAR(A4903)</f>
        <v/>
      </c>
      <c r="H4903" s="214">
        <f>MONTH(A4903)</f>
        <v/>
      </c>
      <c r="I4903" s="179">
        <f>INDEX(mês[],Consolidado!H4903,2)</f>
        <v/>
      </c>
      <c r="J4903" s="179" t="inlineStr">
        <is>
          <t>ITAU</t>
        </is>
      </c>
      <c r="K4903" s="179" t="inlineStr">
        <is>
          <t>A IDEAL</t>
        </is>
      </c>
    </row>
    <row r="4904" hidden="1" s="180">
      <c r="A4904" s="17" t="n">
        <v>45835</v>
      </c>
      <c r="B4904" s="179" t="inlineStr">
        <is>
          <t>LAVAGEM RANGER GILVAN   -SERVIÇO LAVA JATO (100,00%);</t>
        </is>
      </c>
      <c r="C4904" s="8" t="n"/>
      <c r="D4904" s="8" t="n">
        <v>100</v>
      </c>
      <c r="E4904" s="8" t="n">
        <v>125187.79</v>
      </c>
      <c r="F4904" s="213" t="inlineStr">
        <is>
          <t>SERVIÇO LAVA JATO</t>
        </is>
      </c>
      <c r="G4904" s="172">
        <f>YEAR(A4904)</f>
        <v/>
      </c>
      <c r="H4904" s="214">
        <f>MONTH(A4904)</f>
        <v/>
      </c>
      <c r="I4904" s="179">
        <f>INDEX(mês[],Consolidado!H4904,2)</f>
        <v/>
      </c>
      <c r="J4904" s="179" t="inlineStr">
        <is>
          <t>ITAU</t>
        </is>
      </c>
      <c r="K4904" s="179" t="inlineStr">
        <is>
          <t>A IDEAL</t>
        </is>
      </c>
    </row>
    <row r="4905" hidden="1" s="180">
      <c r="A4905" s="17" t="n">
        <v>45835</v>
      </c>
      <c r="B4905" s="179" t="inlineStr">
        <is>
          <t>MANUTENÇÃO EQUIPAMENTOS   -MANUTENÇÃO/PEÇAS MAQUINAS E EQUIPAMENTOS (100,00%);</t>
        </is>
      </c>
      <c r="C4905" s="8" t="n"/>
      <c r="D4905" s="8" t="n">
        <v>224</v>
      </c>
      <c r="E4905" s="8" t="n">
        <v>124963.79</v>
      </c>
      <c r="F4905" s="213" t="inlineStr">
        <is>
          <t>MANUTENÇÃO/PEÇAS MAQUINAS E EQUIPAMENTOS</t>
        </is>
      </c>
      <c r="G4905" s="172">
        <f>YEAR(A4905)</f>
        <v/>
      </c>
      <c r="H4905" s="214">
        <f>MONTH(A4905)</f>
        <v/>
      </c>
      <c r="I4905" s="179">
        <f>INDEX(mês[],Consolidado!H4905,2)</f>
        <v/>
      </c>
      <c r="J4905" s="179" t="inlineStr">
        <is>
          <t>ITAU</t>
        </is>
      </c>
      <c r="K4905" s="179" t="inlineStr">
        <is>
          <t>A IDEAL</t>
        </is>
      </c>
    </row>
    <row r="4906" hidden="1" s="180">
      <c r="A4906" s="17" t="n">
        <v>45835</v>
      </c>
      <c r="B4906" s="179" t="inlineStr">
        <is>
          <t>REVISÃO 40.000 KM OROCH   -MANUTENÇÃO/PEÇAS  VEICULOS (100,00%);</t>
        </is>
      </c>
      <c r="C4906" s="8" t="n"/>
      <c r="D4906" s="8" t="n">
        <v>900</v>
      </c>
      <c r="E4906" s="8" t="n">
        <v>124063.79</v>
      </c>
      <c r="F4906" s="213" t="inlineStr">
        <is>
          <t>MANUTENÇÃO/PEÇAS  VEICULOS</t>
        </is>
      </c>
      <c r="G4906" s="172">
        <f>YEAR(A4906)</f>
        <v/>
      </c>
      <c r="H4906" s="214">
        <f>MONTH(A4906)</f>
        <v/>
      </c>
      <c r="I4906" s="179">
        <f>INDEX(mês[],Consolidado!H4906,2)</f>
        <v/>
      </c>
      <c r="J4906" s="179" t="inlineStr">
        <is>
          <t>ITAU</t>
        </is>
      </c>
      <c r="K4906" s="179" t="inlineStr">
        <is>
          <t>A IDEAL</t>
        </is>
      </c>
    </row>
    <row r="4907" hidden="1" s="180">
      <c r="A4907" s="17" t="n">
        <v>45835</v>
      </c>
      <c r="B4907" s="179" t="inlineStr">
        <is>
          <t>ENTRADA FRETE COMPRESSOR GOIÂNIA X SERRA SALITRE   -FRETE MATERIAIS E EQUIPAMENTOS (100,00%);</t>
        </is>
      </c>
      <c r="C4907" s="8" t="n"/>
      <c r="D4907" s="8" t="n">
        <v>1000</v>
      </c>
      <c r="E4907" s="8" t="n">
        <v>123063.79</v>
      </c>
      <c r="F4907" s="213" t="inlineStr">
        <is>
          <t>FRETE MATERIAIS E EQUIPAMENTOS</t>
        </is>
      </c>
      <c r="G4907" s="172">
        <f>YEAR(A4907)</f>
        <v/>
      </c>
      <c r="H4907" s="214">
        <f>MONTH(A4907)</f>
        <v/>
      </c>
      <c r="I4907" s="179">
        <f>INDEX(mês[],Consolidado!H4907,2)</f>
        <v/>
      </c>
      <c r="J4907" s="179" t="inlineStr">
        <is>
          <t>ITAU</t>
        </is>
      </c>
      <c r="K4907" s="179" t="inlineStr">
        <is>
          <t>A IDEAL</t>
        </is>
      </c>
    </row>
    <row r="4908" hidden="1" s="180">
      <c r="A4908" s="17" t="n">
        <v>45835</v>
      </c>
      <c r="B4908" s="179" t="inlineStr">
        <is>
          <t>PASSAGEM FUNCIONÁRIO CARLOS ANTONIO FERREIRA DOS SANT   -PASSAGENS FUNCIONARIOS (100,00%);</t>
        </is>
      </c>
      <c r="C4908" s="8" t="n"/>
      <c r="D4908" s="8" t="n">
        <v>1740</v>
      </c>
      <c r="E4908" s="8" t="n">
        <v>121323.79</v>
      </c>
      <c r="F4908" s="213" t="inlineStr">
        <is>
          <t>PASSAGENS COLABORADORES</t>
        </is>
      </c>
      <c r="G4908" s="172">
        <f>YEAR(A4908)</f>
        <v/>
      </c>
      <c r="H4908" s="214">
        <f>MONTH(A4908)</f>
        <v/>
      </c>
      <c r="I4908" s="179">
        <f>INDEX(mês[],Consolidado!H4908,2)</f>
        <v/>
      </c>
      <c r="J4908" s="179" t="inlineStr">
        <is>
          <t>ITAU</t>
        </is>
      </c>
      <c r="K4908" s="179" t="inlineStr">
        <is>
          <t>A IDEAL</t>
        </is>
      </c>
    </row>
    <row r="4909" hidden="1" s="180">
      <c r="A4909" s="17" t="n">
        <v>45835</v>
      </c>
      <c r="B4909" s="179" t="inlineStr">
        <is>
          <t>PASSAGENS FUNCIONARIOS EQUIPE ANDAIMES   -PASSAGENS FUNCIONARIOS (100,00%);</t>
        </is>
      </c>
      <c r="C4909" s="8" t="n"/>
      <c r="D4909" s="8" t="n">
        <v>250</v>
      </c>
      <c r="E4909" s="8" t="n">
        <v>121073.79</v>
      </c>
      <c r="F4909" s="213" t="inlineStr">
        <is>
          <t>PASSAGENS COLABORADORES</t>
        </is>
      </c>
      <c r="G4909" s="172">
        <f>YEAR(A4909)</f>
        <v/>
      </c>
      <c r="H4909" s="214">
        <f>MONTH(A4909)</f>
        <v/>
      </c>
      <c r="I4909" s="179">
        <f>INDEX(mês[],Consolidado!H4909,2)</f>
        <v/>
      </c>
      <c r="J4909" s="179" t="inlineStr">
        <is>
          <t>ITAU</t>
        </is>
      </c>
      <c r="K4909" s="179" t="inlineStr">
        <is>
          <t>A IDEAL</t>
        </is>
      </c>
    </row>
    <row r="4910" hidden="1" s="180">
      <c r="A4910" s="17" t="n">
        <v>45835</v>
      </c>
      <c r="B4910" s="179" t="inlineStr">
        <is>
          <t>GRAN HOTEL GALEAO LTDA - PIX GRAN HOTEL GALEAO LTDA   -HOTEL FUNCIONARIOS (100,00%);</t>
        </is>
      </c>
      <c r="C4910" s="8" t="n"/>
      <c r="D4910" s="8" t="n">
        <v>285</v>
      </c>
      <c r="E4910" s="8" t="n">
        <v>120788.79</v>
      </c>
      <c r="F4910" s="213" t="inlineStr">
        <is>
          <t xml:space="preserve">HOTEL COLABORADORES </t>
        </is>
      </c>
      <c r="G4910" s="172">
        <f>YEAR(A4910)</f>
        <v/>
      </c>
      <c r="H4910" s="214">
        <f>MONTH(A4910)</f>
        <v/>
      </c>
      <c r="I4910" s="179">
        <f>INDEX(mês[],Consolidado!H4910,2)</f>
        <v/>
      </c>
      <c r="J4910" s="179" t="inlineStr">
        <is>
          <t>ITAU</t>
        </is>
      </c>
      <c r="K4910" s="179" t="inlineStr">
        <is>
          <t>A IDEAL</t>
        </is>
      </c>
    </row>
    <row r="4911" hidden="1" s="180">
      <c r="A4911" s="17" t="n">
        <v>45835</v>
      </c>
      <c r="B4911" s="179" t="inlineStr">
        <is>
          <t>SERVIÇO PISO CMOC   -TINTAS E SOLVENTES (100,00%);</t>
        </is>
      </c>
      <c r="C4911" s="8" t="n"/>
      <c r="D4911" s="8" t="n">
        <v>4448.51</v>
      </c>
      <c r="E4911" s="8" t="n">
        <v>116340.28</v>
      </c>
      <c r="F4911" s="213" t="inlineStr">
        <is>
          <t>TINTAS E SOLVENTES</t>
        </is>
      </c>
      <c r="G4911" s="172">
        <f>YEAR(A4911)</f>
        <v/>
      </c>
      <c r="H4911" s="214">
        <f>MONTH(A4911)</f>
        <v/>
      </c>
      <c r="I4911" s="179">
        <f>INDEX(mês[],Consolidado!H4911,2)</f>
        <v/>
      </c>
      <c r="J4911" s="179" t="inlineStr">
        <is>
          <t>ITAU</t>
        </is>
      </c>
      <c r="K4911" s="179" t="inlineStr">
        <is>
          <t>A IDEAL</t>
        </is>
      </c>
    </row>
    <row r="4912" hidden="1" s="180">
      <c r="A4912" s="17" t="n">
        <v>45835</v>
      </c>
      <c r="B4912" s="179" t="inlineStr">
        <is>
          <t>VENDA DE TINTA EUROCHEM   -TINTAS E SOLVENTES (100,00%);</t>
        </is>
      </c>
      <c r="C4912" s="8" t="n"/>
      <c r="D4912" s="8" t="n">
        <v>8313.610000000001</v>
      </c>
      <c r="E4912" s="8" t="n">
        <v>108026.67</v>
      </c>
      <c r="F4912" s="213" t="inlineStr">
        <is>
          <t>TINTAS E SOLVENTES</t>
        </is>
      </c>
      <c r="G4912" s="172">
        <f>YEAR(A4912)</f>
        <v/>
      </c>
      <c r="H4912" s="214">
        <f>MONTH(A4912)</f>
        <v/>
      </c>
      <c r="I4912" s="179">
        <f>INDEX(mês[],Consolidado!H4912,2)</f>
        <v/>
      </c>
      <c r="J4912" s="179" t="inlineStr">
        <is>
          <t>ITAU</t>
        </is>
      </c>
      <c r="K4912" s="179" t="inlineStr">
        <is>
          <t>A IDEAL</t>
        </is>
      </c>
    </row>
    <row r="4913" hidden="1" s="180">
      <c r="A4913" s="17" t="n">
        <v>45835</v>
      </c>
      <c r="B4913" s="179" t="inlineStr">
        <is>
          <t>CLAUDEMIR NUNES DA SILVA - PIX (62) 9 9193-5380   -SERVIÇO MOTOBOY / UBER  (100,00%);</t>
        </is>
      </c>
      <c r="C4913" s="8" t="n"/>
      <c r="D4913" s="8" t="n">
        <v>50</v>
      </c>
      <c r="E4913" s="8" t="n">
        <v>107976.67</v>
      </c>
      <c r="F4913" s="213" t="inlineStr">
        <is>
          <t xml:space="preserve">SERVIÇO MOTOBOY / UBER </t>
        </is>
      </c>
      <c r="G4913" s="172">
        <f>YEAR(A4913)</f>
        <v/>
      </c>
      <c r="H4913" s="214">
        <f>MONTH(A4913)</f>
        <v/>
      </c>
      <c r="I4913" s="179">
        <f>INDEX(mês[],Consolidado!H4913,2)</f>
        <v/>
      </c>
      <c r="J4913" s="179" t="inlineStr">
        <is>
          <t>ITAU</t>
        </is>
      </c>
      <c r="K4913" s="179" t="inlineStr">
        <is>
          <t>A IDEAL</t>
        </is>
      </c>
    </row>
    <row r="4914" hidden="1" s="180">
      <c r="A4914" s="17" t="n">
        <v>45835</v>
      </c>
      <c r="B4914" s="179" t="inlineStr">
        <is>
          <t>SERGIO  CPF 006.626.551-76   -FRETE TRANSPORTADORA (100,00%);</t>
        </is>
      </c>
      <c r="C4914" s="8" t="n"/>
      <c r="D4914" s="8" t="n">
        <v>300</v>
      </c>
      <c r="E4914" s="8" t="n">
        <v>107676.67</v>
      </c>
      <c r="F4914" s="213" t="inlineStr">
        <is>
          <t>FRETE TRANSPORTADORA</t>
        </is>
      </c>
      <c r="G4914" s="172">
        <f>YEAR(A4914)</f>
        <v/>
      </c>
      <c r="H4914" s="214">
        <f>MONTH(A4914)</f>
        <v/>
      </c>
      <c r="I4914" s="179">
        <f>INDEX(mês[],Consolidado!H4914,2)</f>
        <v/>
      </c>
      <c r="J4914" s="179" t="inlineStr">
        <is>
          <t>ITAU</t>
        </is>
      </c>
      <c r="K4914" s="179" t="inlineStr">
        <is>
          <t>A IDEAL</t>
        </is>
      </c>
    </row>
    <row r="4915" hidden="1" s="180">
      <c r="A4915" s="17" t="n">
        <v>45835</v>
      </c>
      <c r="B4915" s="179" t="inlineStr">
        <is>
          <t>DESPESAS DE OBRAS   -MANUTENÇÃO/PEÇAS  VEICULOS (63,32%);
COMBUSTIVEL VEICULOS (26,39%);
MATERIAIS DE CONSUMO EM OBRAS  (10,29%);</t>
        </is>
      </c>
      <c r="C4915" s="8" t="n"/>
      <c r="D4915" s="8" t="n">
        <v>239.98</v>
      </c>
      <c r="E4915" s="8" t="n">
        <v>107436.69</v>
      </c>
      <c r="F4915" s="213" t="inlineStr">
        <is>
          <t>MANUTENÇÃO/PEÇAS  VEICULOS</t>
        </is>
      </c>
      <c r="G4915" s="172">
        <f>YEAR(A4915)</f>
        <v/>
      </c>
      <c r="H4915" s="214">
        <f>MONTH(A4915)</f>
        <v/>
      </c>
      <c r="I4915" s="179">
        <f>INDEX(mês[],Consolidado!H4915,2)</f>
        <v/>
      </c>
      <c r="J4915" s="179" t="inlineStr">
        <is>
          <t>ITAU</t>
        </is>
      </c>
      <c r="K4915" s="179" t="inlineStr">
        <is>
          <t>A IDEAL</t>
        </is>
      </c>
    </row>
    <row r="4916" hidden="1" s="180">
      <c r="A4916" s="17" t="n">
        <v>45835</v>
      </c>
      <c r="B4916" s="179" t="inlineStr">
        <is>
          <t>DESPESAS DE OBRAS   -MANUTENÇÃO/PEÇAS  VEICULOS (63,32%);
COMBUSTIVEL VEICULOS (26,39%);
MATERIAIS DE CONSUMO EM OBRAS  (10,29%);</t>
        </is>
      </c>
      <c r="C4916" s="8" t="n"/>
      <c r="D4916" s="8" t="n">
        <v>100.01</v>
      </c>
      <c r="E4916" s="8" t="n">
        <v>107336.6800000001</v>
      </c>
      <c r="F4916" s="213" t="inlineStr">
        <is>
          <t>COMBUSTIVEL VEICULOS</t>
        </is>
      </c>
      <c r="G4916" s="172">
        <f>YEAR(A4916)</f>
        <v/>
      </c>
      <c r="H4916" s="214">
        <f>MONTH(A4916)</f>
        <v/>
      </c>
      <c r="I4916" s="179">
        <f>INDEX(mês[],Consolidado!H4916,2)</f>
        <v/>
      </c>
      <c r="J4916" s="179" t="inlineStr">
        <is>
          <t>ITAU</t>
        </is>
      </c>
      <c r="K4916" s="179" t="inlineStr">
        <is>
          <t>A IDEAL</t>
        </is>
      </c>
    </row>
    <row r="4917" hidden="1" s="180">
      <c r="A4917" s="17" t="n">
        <v>45835</v>
      </c>
      <c r="B4917" s="179" t="inlineStr">
        <is>
          <t>DESPESAS DE OBRAS   -MANUTENÇÃO/PEÇAS  VEICULOS (63,32%);
COMBUSTIVEL VEICULOS (26,39%);
MATERIAIS DE CONSUMO EM OBRAS  (10,29%);</t>
        </is>
      </c>
      <c r="C4917" s="8" t="n"/>
      <c r="D4917" s="8" t="n">
        <v>39.01</v>
      </c>
      <c r="E4917" s="8" t="n">
        <v>107297.6700000001</v>
      </c>
      <c r="F4917" s="213" t="inlineStr">
        <is>
          <t xml:space="preserve">MATERIAIS DE CONSUMO EM OBRAS </t>
        </is>
      </c>
      <c r="G4917" s="172">
        <f>YEAR(A4917)</f>
        <v/>
      </c>
      <c r="H4917" s="214">
        <f>MONTH(A4917)</f>
        <v/>
      </c>
      <c r="I4917" s="179">
        <f>INDEX(mês[],Consolidado!H4917,2)</f>
        <v/>
      </c>
      <c r="J4917" s="179" t="inlineStr">
        <is>
          <t>ITAU</t>
        </is>
      </c>
      <c r="K4917" s="179" t="inlineStr">
        <is>
          <t>A IDEAL</t>
        </is>
      </c>
    </row>
    <row r="4918" hidden="1" s="180">
      <c r="A4918" s="17" t="n">
        <v>45835</v>
      </c>
      <c r="B4918" s="179" t="inlineStr">
        <is>
          <t>BRUSAO E CALÇA DE RASPA   -EPIS (100,00%);</t>
        </is>
      </c>
      <c r="C4918" s="8" t="n"/>
      <c r="D4918" s="8" t="n">
        <v>2482.4</v>
      </c>
      <c r="E4918" s="8" t="n">
        <v>104815.2700000001</v>
      </c>
      <c r="F4918" s="213" t="inlineStr">
        <is>
          <t>EPIS</t>
        </is>
      </c>
      <c r="G4918" s="172">
        <f>YEAR(A4918)</f>
        <v/>
      </c>
      <c r="H4918" s="214">
        <f>MONTH(A4918)</f>
        <v/>
      </c>
      <c r="I4918" s="179">
        <f>INDEX(mês[],Consolidado!H4918,2)</f>
        <v/>
      </c>
      <c r="J4918" s="179" t="inlineStr">
        <is>
          <t>ITAU</t>
        </is>
      </c>
      <c r="K4918" s="179" t="inlineStr">
        <is>
          <t>A IDEAL</t>
        </is>
      </c>
    </row>
    <row r="4919" hidden="1" s="180">
      <c r="A4919" s="17" t="n">
        <v>45835</v>
      </c>
      <c r="B4919" s="179" t="inlineStr">
        <is>
          <t>JULIO CESAR DE OLIVEIRA QUEIROZ - PIX 416.142.593-72   -TRANSPORTE FUNCIONARIOS  (100,00%);</t>
        </is>
      </c>
      <c r="C4919" s="8" t="n"/>
      <c r="D4919" s="8" t="n">
        <v>7280</v>
      </c>
      <c r="E4919" s="8" t="n">
        <v>97535.27000000005</v>
      </c>
      <c r="F4919" s="213" t="inlineStr">
        <is>
          <t xml:space="preserve">TRANSPORTE DE COLABORADORES </t>
        </is>
      </c>
      <c r="G4919" s="172">
        <f>YEAR(A4919)</f>
        <v/>
      </c>
      <c r="H4919" s="214">
        <f>MONTH(A4919)</f>
        <v/>
      </c>
      <c r="I4919" s="179">
        <f>INDEX(mês[],Consolidado!H4919,2)</f>
        <v/>
      </c>
      <c r="J4919" s="179" t="inlineStr">
        <is>
          <t>ITAU</t>
        </is>
      </c>
      <c r="K4919" s="179" t="inlineStr">
        <is>
          <t>A IDEAL</t>
        </is>
      </c>
    </row>
    <row r="4920" hidden="1" s="180">
      <c r="A4920" s="17" t="n">
        <v>45835</v>
      </c>
      <c r="B4920" s="179" t="inlineStr">
        <is>
          <t>DESPESAS VIAGEM P/ ALEM PARAIBA MG E NOTAS REF. SEMANA 16/06 A 20/06   -SERVIÇO LAVA JATO (6,74%);</t>
        </is>
      </c>
      <c r="C4920" s="8" t="n"/>
      <c r="D4920" s="8" t="n">
        <v>190.01</v>
      </c>
      <c r="E4920" s="8" t="n">
        <v>97345.26000000005</v>
      </c>
      <c r="F4920" s="213" t="inlineStr">
        <is>
          <t>SERVIÇO LAVA JATO</t>
        </is>
      </c>
      <c r="G4920" s="172">
        <f>YEAR(A4920)</f>
        <v/>
      </c>
      <c r="H4920" s="214">
        <f>MONTH(A4920)</f>
        <v/>
      </c>
      <c r="I4920" s="179">
        <f>INDEX(mês[],Consolidado!H4920,2)</f>
        <v/>
      </c>
      <c r="J4920" s="179" t="inlineStr">
        <is>
          <t>ITAU</t>
        </is>
      </c>
      <c r="K4920" s="179" t="inlineStr">
        <is>
          <t>A IDEAL</t>
        </is>
      </c>
    </row>
    <row r="4921" hidden="1" s="180">
      <c r="A4921" s="17" t="n">
        <v>45835</v>
      </c>
      <c r="B4921" s="179" t="inlineStr">
        <is>
          <t>COMBUSTIVEL VEICULOS (27,11%)</t>
        </is>
      </c>
      <c r="C4921" s="8" t="n"/>
      <c r="D4921" s="8" t="n">
        <v>764.29</v>
      </c>
      <c r="E4921" s="8" t="n">
        <v>96580.97000000006</v>
      </c>
      <c r="F4921" s="213" t="inlineStr">
        <is>
          <t>COMBUSTIVEL VEICULOS</t>
        </is>
      </c>
      <c r="G4921" s="172">
        <f>YEAR(A4921)</f>
        <v/>
      </c>
      <c r="H4921" s="214">
        <f>MONTH(A4921)</f>
        <v/>
      </c>
      <c r="I4921" s="179">
        <f>INDEX(mês[],Consolidado!H4921,2)</f>
        <v/>
      </c>
      <c r="J4921" s="179" t="inlineStr">
        <is>
          <t>ITAU</t>
        </is>
      </c>
      <c r="K4921" s="179" t="inlineStr">
        <is>
          <t>A IDEAL</t>
        </is>
      </c>
    </row>
    <row r="4922" hidden="1" s="180">
      <c r="A4922" s="17" t="n">
        <v>45835</v>
      </c>
      <c r="B4922" s="179" t="inlineStr">
        <is>
          <t>HOTEL FUNCIONARIOS (9,58%)</t>
        </is>
      </c>
      <c r="C4922" s="8" t="n"/>
      <c r="D4922" s="8" t="n">
        <v>270.08</v>
      </c>
      <c r="E4922" s="8" t="n">
        <v>96310.89000000006</v>
      </c>
      <c r="F4922" s="213" t="inlineStr">
        <is>
          <t xml:space="preserve">HOTEL COLABORADORES </t>
        </is>
      </c>
      <c r="G4922" s="172">
        <f>YEAR(A4922)</f>
        <v/>
      </c>
      <c r="H4922" s="214">
        <f>MONTH(A4922)</f>
        <v/>
      </c>
      <c r="I4922" s="179">
        <f>INDEX(mês[],Consolidado!H4922,2)</f>
        <v/>
      </c>
      <c r="J4922" s="179" t="inlineStr">
        <is>
          <t>ITAU</t>
        </is>
      </c>
      <c r="K4922" s="179" t="inlineStr">
        <is>
          <t>A IDEAL</t>
        </is>
      </c>
    </row>
    <row r="4923" hidden="1" s="180">
      <c r="A4923" s="17" t="n">
        <v>45835</v>
      </c>
      <c r="B4923" s="179" t="inlineStr">
        <is>
          <t>REFEIÇÕES FUNCIONARIOS  (18,35%);</t>
        </is>
      </c>
      <c r="C4923" s="8" t="n"/>
      <c r="D4923" s="8" t="n">
        <v>517.3200000000001</v>
      </c>
      <c r="E4923" s="8" t="n">
        <v>95793.57000000005</v>
      </c>
      <c r="F4923" s="213" t="inlineStr">
        <is>
          <t>REFEIÇÕES COLABORADORES</t>
        </is>
      </c>
      <c r="G4923" s="172">
        <f>YEAR(A4923)</f>
        <v/>
      </c>
      <c r="H4923" s="214">
        <f>MONTH(A4923)</f>
        <v/>
      </c>
      <c r="I4923" s="179">
        <f>INDEX(mês[],Consolidado!H4923,2)</f>
        <v/>
      </c>
      <c r="J4923" s="179" t="inlineStr">
        <is>
          <t>ITAU</t>
        </is>
      </c>
      <c r="K4923" s="179" t="inlineStr">
        <is>
          <t>A IDEAL</t>
        </is>
      </c>
    </row>
    <row r="4924" hidden="1" s="180">
      <c r="A4924" s="17" t="n">
        <v>45835</v>
      </c>
      <c r="B4924" s="174" t="inlineStr">
        <is>
          <t>MATERIAIS DE LIMPEZA / HIGIENE  (17,48%);</t>
        </is>
      </c>
      <c r="C4924" s="8" t="n"/>
      <c r="D4924" s="8" t="n">
        <v>492.8</v>
      </c>
      <c r="E4924" s="8" t="n">
        <v>95300.77000000005</v>
      </c>
      <c r="F4924" s="213" t="inlineStr">
        <is>
          <t xml:space="preserve">MATERIAIS DE LIMPEZA / HIGIENE </t>
        </is>
      </c>
      <c r="G4924" s="172">
        <f>YEAR(A4924)</f>
        <v/>
      </c>
      <c r="H4924" s="214">
        <f>MONTH(A4924)</f>
        <v/>
      </c>
      <c r="I4924" s="179">
        <f>INDEX(mês[],Consolidado!H4924,2)</f>
        <v/>
      </c>
      <c r="J4924" s="179" t="inlineStr">
        <is>
          <t>ITAU</t>
        </is>
      </c>
      <c r="K4924" s="179" t="inlineStr">
        <is>
          <t>A IDEAL</t>
        </is>
      </c>
    </row>
    <row r="4925" hidden="1" s="180">
      <c r="A4925" s="17" t="n">
        <v>45835</v>
      </c>
      <c r="B4925" s="174" t="inlineStr">
        <is>
          <t>PEDAGIOS  (8,16%)</t>
        </is>
      </c>
      <c r="C4925" s="8" t="n"/>
      <c r="D4925" s="8" t="n">
        <v>230.04</v>
      </c>
      <c r="E4925" s="8" t="n">
        <v>95070.73000000005</v>
      </c>
      <c r="F4925" s="213" t="inlineStr">
        <is>
          <t xml:space="preserve">PEDAGIOS </t>
        </is>
      </c>
      <c r="G4925" s="172">
        <f>YEAR(A4925)</f>
        <v/>
      </c>
      <c r="H4925" s="214">
        <f>MONTH(A4925)</f>
        <v/>
      </c>
      <c r="I4925" s="179">
        <f>INDEX(mês[],Consolidado!H4925,2)</f>
        <v/>
      </c>
      <c r="J4925" s="179" t="inlineStr">
        <is>
          <t>ITAU</t>
        </is>
      </c>
      <c r="K4925" s="179" t="inlineStr">
        <is>
          <t>A IDEAL</t>
        </is>
      </c>
    </row>
    <row r="4926" hidden="1" s="180">
      <c r="A4926" s="17" t="n">
        <v>45835</v>
      </c>
      <c r="B4926" s="179" t="inlineStr">
        <is>
          <t>SERVIÇO MOTOBOY / UBER  (9,22%)</t>
        </is>
      </c>
      <c r="C4926" s="8" t="n"/>
      <c r="D4926" s="8" t="n">
        <v>259.93</v>
      </c>
      <c r="E4926" s="8" t="n">
        <v>94810.80000000006</v>
      </c>
      <c r="F4926" s="213" t="inlineStr">
        <is>
          <t xml:space="preserve">SERVIÇO MOTOBOY / UBER </t>
        </is>
      </c>
      <c r="G4926" s="172">
        <f>YEAR(A4926)</f>
        <v/>
      </c>
      <c r="H4926" s="214">
        <f>MONTH(A4926)</f>
        <v/>
      </c>
      <c r="I4926" s="179">
        <f>INDEX(mês[],Consolidado!H4926,2)</f>
        <v/>
      </c>
      <c r="J4926" s="179" t="inlineStr">
        <is>
          <t>ITAU</t>
        </is>
      </c>
      <c r="K4926" s="179" t="inlineStr">
        <is>
          <t>A IDEAL</t>
        </is>
      </c>
    </row>
    <row r="4927" hidden="1" s="180">
      <c r="A4927" s="17" t="n">
        <v>45835</v>
      </c>
      <c r="B4927" s="179" t="inlineStr">
        <is>
          <t>INTERNET OBRAS  (3,37%)</t>
        </is>
      </c>
      <c r="C4927" s="8" t="n"/>
      <c r="D4927" s="8" t="n">
        <v>94.76000000000001</v>
      </c>
      <c r="E4927" s="8" t="n">
        <v>94716.04000000007</v>
      </c>
      <c r="F4927" s="213" t="inlineStr">
        <is>
          <t xml:space="preserve">INTERNET OBRAS </t>
        </is>
      </c>
      <c r="G4927" s="172">
        <f>YEAR(A4927)</f>
        <v/>
      </c>
      <c r="H4927" s="214">
        <f>MONTH(A4927)</f>
        <v/>
      </c>
      <c r="I4927" s="179">
        <f>INDEX(mês[],Consolidado!H4927,2)</f>
        <v/>
      </c>
      <c r="J4927" s="179" t="inlineStr">
        <is>
          <t>ITAU</t>
        </is>
      </c>
      <c r="K4927" s="179" t="inlineStr">
        <is>
          <t>A IDEAL</t>
        </is>
      </c>
    </row>
    <row r="4928" hidden="1" s="180">
      <c r="A4928" s="17" t="n">
        <v>45835</v>
      </c>
      <c r="B4928" s="179" t="inlineStr">
        <is>
          <t>DESPESAS SEMANA REF. 16/06 A 20/06   -LOCAÇÃO MUNCK / GUINDASTES (44,08%)</t>
        </is>
      </c>
      <c r="C4928" s="8" t="n"/>
      <c r="D4928" s="8" t="n">
        <v>800.05</v>
      </c>
      <c r="E4928" s="8" t="n">
        <v>93915.99000000006</v>
      </c>
      <c r="F4928" s="213" t="inlineStr">
        <is>
          <t>LOCAÇÃO MUNCK / GUINDASTES</t>
        </is>
      </c>
      <c r="G4928" s="172">
        <f>YEAR(A4928)</f>
        <v/>
      </c>
      <c r="H4928" s="214">
        <f>MONTH(A4928)</f>
        <v/>
      </c>
      <c r="I4928" s="179">
        <f>INDEX(mês[],Consolidado!H4928,2)</f>
        <v/>
      </c>
      <c r="J4928" s="179" t="inlineStr">
        <is>
          <t>ITAU</t>
        </is>
      </c>
      <c r="K4928" s="179" t="inlineStr">
        <is>
          <t>A IDEAL</t>
        </is>
      </c>
    </row>
    <row r="4929" hidden="1" s="180">
      <c r="A4929" s="17" t="n">
        <v>45835</v>
      </c>
      <c r="B4929" s="179" t="inlineStr">
        <is>
          <t>REFEIÇÕES FUNCIONARIOS  (2,15%)</t>
        </is>
      </c>
      <c r="C4929" s="8" t="n"/>
      <c r="D4929" s="8" t="n">
        <v>39.02</v>
      </c>
      <c r="E4929" s="8" t="n">
        <v>93876.97000000006</v>
      </c>
      <c r="F4929" s="213" t="inlineStr">
        <is>
          <t>REFEIÇÕES COLABORADORES</t>
        </is>
      </c>
      <c r="G4929" s="172">
        <f>YEAR(A4929)</f>
        <v/>
      </c>
      <c r="H4929" s="214">
        <f>MONTH(A4929)</f>
        <v/>
      </c>
      <c r="I4929" s="179">
        <f>INDEX(mês[],Consolidado!H4929,2)</f>
        <v/>
      </c>
      <c r="J4929" s="179" t="inlineStr">
        <is>
          <t>ITAU</t>
        </is>
      </c>
      <c r="K4929" s="179" t="inlineStr">
        <is>
          <t>A IDEAL</t>
        </is>
      </c>
    </row>
    <row r="4930" hidden="1" s="180">
      <c r="A4930" s="17" t="n">
        <v>45835</v>
      </c>
      <c r="B4930" s="179" t="inlineStr">
        <is>
          <t>MANGUEIRAS / CONEXÕES (41,32%</t>
        </is>
      </c>
      <c r="C4930" s="8" t="n"/>
      <c r="D4930" s="8" t="n">
        <v>749.95</v>
      </c>
      <c r="E4930" s="8" t="n">
        <v>93127.02000000006</v>
      </c>
      <c r="F4930" s="213" t="inlineStr">
        <is>
          <t>MANGUEIRAS / CONEXÕES</t>
        </is>
      </c>
      <c r="G4930" s="172">
        <f>YEAR(A4930)</f>
        <v/>
      </c>
      <c r="H4930" s="214">
        <f>MONTH(A4930)</f>
        <v/>
      </c>
      <c r="I4930" s="179">
        <f>INDEX(mês[],Consolidado!H4930,2)</f>
        <v/>
      </c>
      <c r="J4930" s="179" t="inlineStr">
        <is>
          <t>ITAU</t>
        </is>
      </c>
      <c r="K4930" s="179" t="inlineStr">
        <is>
          <t>A IDEAL</t>
        </is>
      </c>
    </row>
    <row r="4931" hidden="1" s="180">
      <c r="A4931" s="17" t="n">
        <v>45835</v>
      </c>
      <c r="B4931" s="179" t="inlineStr">
        <is>
          <t>SERVIÇO SERRALHEIRO  (8,26%);</t>
        </is>
      </c>
      <c r="C4931" s="8" t="n"/>
      <c r="D4931" s="8" t="n">
        <v>149.91</v>
      </c>
      <c r="E4931" s="8" t="n">
        <v>92977.11000000006</v>
      </c>
      <c r="F4931" s="213" t="inlineStr">
        <is>
          <t xml:space="preserve">SERVIÇO SERRALHEIRO </t>
        </is>
      </c>
      <c r="G4931" s="172">
        <f>YEAR(A4931)</f>
        <v/>
      </c>
      <c r="H4931" s="214">
        <f>MONTH(A4931)</f>
        <v/>
      </c>
      <c r="I4931" s="179">
        <f>INDEX(mês[],Consolidado!H4931,2)</f>
        <v/>
      </c>
      <c r="J4931" s="179" t="inlineStr">
        <is>
          <t>ITAU</t>
        </is>
      </c>
      <c r="K4931" s="179" t="inlineStr">
        <is>
          <t>A IDEAL</t>
        </is>
      </c>
    </row>
    <row r="4932" hidden="1" s="180">
      <c r="A4932" s="17" t="n">
        <v>45835</v>
      </c>
      <c r="B4932" s="179" t="inlineStr">
        <is>
          <t>MATERIAIS DE CONSUMO EM OBRAS  (4,19%);</t>
        </is>
      </c>
      <c r="C4932" s="8" t="n"/>
      <c r="D4932" s="8" t="n">
        <v>76.06999999999999</v>
      </c>
      <c r="E4932" s="8" t="n">
        <v>92901.04000000005</v>
      </c>
      <c r="F4932" s="213" t="inlineStr">
        <is>
          <t xml:space="preserve">MATERIAIS DE CONSUMO EM OBRAS </t>
        </is>
      </c>
      <c r="G4932" s="172">
        <f>YEAR(A4932)</f>
        <v/>
      </c>
      <c r="H4932" s="214">
        <f>MONTH(A4932)</f>
        <v/>
      </c>
      <c r="I4932" s="179">
        <f>INDEX(mês[],Consolidado!H4932,2)</f>
        <v/>
      </c>
      <c r="J4932" s="179" t="inlineStr">
        <is>
          <t>ITAU</t>
        </is>
      </c>
      <c r="K4932" s="179" t="inlineStr">
        <is>
          <t>A IDEAL</t>
        </is>
      </c>
    </row>
    <row r="4933" hidden="1" s="180">
      <c r="A4933" s="17" t="n">
        <v>45835</v>
      </c>
      <c r="B4933" s="179" t="inlineStr">
        <is>
          <t>DESP. REF. 14/06 A 22/06   -SERVIÇO LAVA JATO (38,18%);
MANUTENÇÃO/PEÇAS  VEICULOS (7,27%);
COMBUSTIVEL VEICULOS (54,55%);</t>
        </is>
      </c>
      <c r="C4933" s="8" t="n"/>
      <c r="D4933" s="8" t="n">
        <v>209.99</v>
      </c>
      <c r="E4933" s="8" t="n">
        <v>92691.05000000005</v>
      </c>
      <c r="F4933" s="213" t="inlineStr">
        <is>
          <t>SERVIÇO LAVA JATO</t>
        </is>
      </c>
      <c r="G4933" s="172">
        <f>YEAR(A4933)</f>
        <v/>
      </c>
      <c r="H4933" s="214">
        <f>MONTH(A4933)</f>
        <v/>
      </c>
      <c r="I4933" s="179">
        <f>INDEX(mês[],Consolidado!H4933,2)</f>
        <v/>
      </c>
      <c r="J4933" s="179" t="inlineStr">
        <is>
          <t>ITAU</t>
        </is>
      </c>
      <c r="K4933" s="179" t="inlineStr">
        <is>
          <t>A IDEAL</t>
        </is>
      </c>
    </row>
    <row r="4934" hidden="1" s="180">
      <c r="A4934" s="17" t="n">
        <v>45835</v>
      </c>
      <c r="B4934" s="179" t="inlineStr">
        <is>
          <t>DESP. REF. 14/06 A 22/06   -SERVIÇO LAVA JATO (38,18%);
MANUTENÇÃO/PEÇAS  VEICULOS (7,27%);
COMBUSTIVEL VEICULOS (54,55%);</t>
        </is>
      </c>
      <c r="C4934" s="8" t="n"/>
      <c r="D4934" s="8" t="n">
        <v>39.98</v>
      </c>
      <c r="E4934" s="8" t="n">
        <v>92651.07000000005</v>
      </c>
      <c r="F4934" s="213" t="inlineStr">
        <is>
          <t>MANUTENÇÃO/PEÇAS  VEICULOS</t>
        </is>
      </c>
      <c r="G4934" s="172">
        <f>YEAR(A4934)</f>
        <v/>
      </c>
      <c r="H4934" s="214">
        <f>MONTH(A4934)</f>
        <v/>
      </c>
      <c r="I4934" s="179">
        <f>INDEX(mês[],Consolidado!H4934,2)</f>
        <v/>
      </c>
      <c r="J4934" s="179" t="inlineStr">
        <is>
          <t>ITAU</t>
        </is>
      </c>
      <c r="K4934" s="179" t="inlineStr">
        <is>
          <t>A IDEAL</t>
        </is>
      </c>
    </row>
    <row r="4935" hidden="1" s="180">
      <c r="A4935" s="17" t="n">
        <v>45835</v>
      </c>
      <c r="B4935" s="179" t="inlineStr">
        <is>
          <t>DESP. REF. 14/06 A 22/06   -SERVIÇO LAVA JATO (38,18%);
MANUTENÇÃO/PEÇAS  VEICULOS (7,27%);
COMBUSTIVEL VEICULOS (54,55%);</t>
        </is>
      </c>
      <c r="C4935" s="8" t="n"/>
      <c r="D4935" s="8" t="n">
        <v>300.03</v>
      </c>
      <c r="E4935" s="8" t="n">
        <v>92351.04000000005</v>
      </c>
      <c r="F4935" s="213" t="inlineStr">
        <is>
          <t>COMBUSTIVEL VEICULOS</t>
        </is>
      </c>
      <c r="G4935" s="172">
        <f>YEAR(A4935)</f>
        <v/>
      </c>
      <c r="H4935" s="214">
        <f>MONTH(A4935)</f>
        <v/>
      </c>
      <c r="I4935" s="179">
        <f>INDEX(mês[],Consolidado!H4935,2)</f>
        <v/>
      </c>
      <c r="J4935" s="179" t="inlineStr">
        <is>
          <t>ITAU</t>
        </is>
      </c>
      <c r="K4935" s="179" t="inlineStr">
        <is>
          <t>A IDEAL</t>
        </is>
      </c>
    </row>
    <row r="4936" hidden="1" s="180">
      <c r="A4936" s="17" t="n">
        <v>45835</v>
      </c>
      <c r="B4936" s="179" t="inlineStr">
        <is>
          <t>FINANCIAMENTO OROCH   -FINANCIAMENTO (100,00%);</t>
        </is>
      </c>
      <c r="C4936" s="8" t="n"/>
      <c r="D4936" s="8" t="n">
        <v>3601.26</v>
      </c>
      <c r="E4936" s="8" t="n">
        <v>88749.78000000006</v>
      </c>
      <c r="F4936" s="213" t="inlineStr">
        <is>
          <t>Financiamentos</t>
        </is>
      </c>
      <c r="G4936" s="172">
        <f>YEAR(A4936)</f>
        <v/>
      </c>
      <c r="H4936" s="214">
        <f>MONTH(A4936)</f>
        <v/>
      </c>
      <c r="I4936" s="179">
        <f>INDEX(mês[],Consolidado!H4936,2)</f>
        <v/>
      </c>
      <c r="J4936" s="179" t="inlineStr">
        <is>
          <t>ITAU</t>
        </is>
      </c>
      <c r="K4936" s="179" t="inlineStr">
        <is>
          <t>A IDEAL</t>
        </is>
      </c>
    </row>
    <row r="4937" hidden="1" s="180">
      <c r="A4937" s="17" t="n">
        <v>45835</v>
      </c>
      <c r="B4937" s="179" t="inlineStr">
        <is>
          <t>ALIMENTAÇÃO ADM   -ALIMENTAÇÃO ADM (100,00%);</t>
        </is>
      </c>
      <c r="C4937" s="8" t="n"/>
      <c r="D4937" s="8" t="n">
        <v>164</v>
      </c>
      <c r="E4937" s="8" t="n">
        <v>88585.78000000006</v>
      </c>
      <c r="F4937" s="213" t="inlineStr">
        <is>
          <t>ALIMENTAÇÃO ADM</t>
        </is>
      </c>
      <c r="G4937" s="172">
        <f>YEAR(A4937)</f>
        <v/>
      </c>
      <c r="H4937" s="214">
        <f>MONTH(A4937)</f>
        <v/>
      </c>
      <c r="I4937" s="179">
        <f>INDEX(mês[],Consolidado!H4937,2)</f>
        <v/>
      </c>
      <c r="J4937" s="179" t="inlineStr">
        <is>
          <t>ITAU</t>
        </is>
      </c>
      <c r="K4937" s="179" t="inlineStr">
        <is>
          <t>A IDEAL</t>
        </is>
      </c>
    </row>
    <row r="4938" hidden="1" s="180">
      <c r="A4938" s="17" t="n">
        <v>45838</v>
      </c>
      <c r="B4938" s="179" t="inlineStr">
        <is>
          <t>EXAME ADMISSIONAL - RENATO SILVA SANTOS   -EXAMES  (100,00%);</t>
        </is>
      </c>
      <c r="C4938" s="8" t="n"/>
      <c r="D4938" s="8" t="n">
        <v>30</v>
      </c>
      <c r="E4938" s="8" t="n">
        <v>88555.78000000006</v>
      </c>
      <c r="F4938" s="213" t="inlineStr">
        <is>
          <t>EXAMES MÉDICOS</t>
        </is>
      </c>
      <c r="G4938" s="172">
        <f>YEAR(A4938)</f>
        <v/>
      </c>
      <c r="H4938" s="214">
        <f>MONTH(A4938)</f>
        <v/>
      </c>
      <c r="I4938" s="179">
        <f>INDEX(mês[],Consolidado!H4938,2)</f>
        <v/>
      </c>
      <c r="J4938" s="179" t="inlineStr">
        <is>
          <t>ITAU</t>
        </is>
      </c>
      <c r="K4938" s="179" t="inlineStr">
        <is>
          <t>A IDEAL</t>
        </is>
      </c>
    </row>
    <row r="4939" hidden="1" s="180">
      <c r="A4939" s="17" t="n">
        <v>45838</v>
      </c>
      <c r="B4939" s="179" t="inlineStr">
        <is>
          <t>TINTAS E SOLVENTES   -TINTAS E SOLVENTES (100,00%);</t>
        </is>
      </c>
      <c r="C4939" s="8" t="n"/>
      <c r="D4939" s="8" t="n">
        <v>720</v>
      </c>
      <c r="E4939" s="8" t="n">
        <v>87835.78000000006</v>
      </c>
      <c r="F4939" s="213" t="inlineStr">
        <is>
          <t>TINTAS E SOLVENTES</t>
        </is>
      </c>
      <c r="G4939" s="172">
        <f>YEAR(A4939)</f>
        <v/>
      </c>
      <c r="H4939" s="214">
        <f>MONTH(A4939)</f>
        <v/>
      </c>
      <c r="I4939" s="179">
        <f>INDEX(mês[],Consolidado!H4939,2)</f>
        <v/>
      </c>
      <c r="J4939" s="179" t="inlineStr">
        <is>
          <t>ITAU</t>
        </is>
      </c>
      <c r="K4939" s="179" t="inlineStr">
        <is>
          <t>A IDEAL</t>
        </is>
      </c>
    </row>
    <row r="4940" hidden="1" s="180">
      <c r="A4940" s="17" t="n">
        <v>45838</v>
      </c>
      <c r="B4940" s="179" t="inlineStr">
        <is>
          <t>TRANSFERÊNCIA ENTRE BANCOS ITAÚ X CEF   -Transferência entre Bancos (100,00%);</t>
        </is>
      </c>
      <c r="C4940" s="8" t="n"/>
      <c r="D4940" s="8" t="n">
        <v>21000</v>
      </c>
      <c r="E4940" s="8" t="n">
        <v>66835.78000000006</v>
      </c>
      <c r="F4940" s="213" t="inlineStr">
        <is>
          <t>Transferência Emitida</t>
        </is>
      </c>
      <c r="G4940" s="172">
        <f>YEAR(A4940)</f>
        <v/>
      </c>
      <c r="H4940" s="214">
        <f>MONTH(A4940)</f>
        <v/>
      </c>
      <c r="I4940" s="179">
        <f>INDEX(mês[],Consolidado!H4940,2)</f>
        <v/>
      </c>
      <c r="J4940" s="179" t="inlineStr">
        <is>
          <t>ITAU</t>
        </is>
      </c>
      <c r="K4940" s="179" t="inlineStr">
        <is>
          <t>A IDEAL</t>
        </is>
      </c>
    </row>
    <row r="4941" hidden="1" s="180">
      <c r="A4941" s="17" t="n">
        <v>45838</v>
      </c>
      <c r="B4941" s="179" t="inlineStr">
        <is>
          <t>PARCELAMENTO ENTRADA PGFN 011319029 1-6   -PARCELAMENTO (100,00%);</t>
        </is>
      </c>
      <c r="C4941" s="8" t="n"/>
      <c r="D4941" s="8" t="n">
        <v>2472.92</v>
      </c>
      <c r="E4941" s="8" t="n">
        <v>64362.86000000006</v>
      </c>
      <c r="F4941" s="213" t="inlineStr">
        <is>
          <t xml:space="preserve">Parcelamento de Impostos Exercicio Anterior </t>
        </is>
      </c>
      <c r="G4941" s="172">
        <f>YEAR(A4941)</f>
        <v/>
      </c>
      <c r="H4941" s="214">
        <f>MONTH(A4941)</f>
        <v/>
      </c>
      <c r="I4941" s="179">
        <f>INDEX(mês[],Consolidado!H4941,2)</f>
        <v/>
      </c>
      <c r="J4941" s="179" t="inlineStr">
        <is>
          <t>ITAU</t>
        </is>
      </c>
      <c r="K4941" s="179" t="inlineStr">
        <is>
          <t>A IDEAL</t>
        </is>
      </c>
    </row>
    <row r="4942" hidden="1" s="180">
      <c r="A4942" s="17" t="n">
        <v>45838</v>
      </c>
      <c r="B4942" s="179" t="inlineStr">
        <is>
          <t>PARCELAMENTO PGFN SISPAR 012544309   -PARCELAMENTO (100,00%);</t>
        </is>
      </c>
      <c r="C4942" s="8" t="n"/>
      <c r="D4942" s="8" t="n">
        <v>548.53</v>
      </c>
      <c r="E4942" s="8" t="n">
        <v>63814.33000000006</v>
      </c>
      <c r="F4942" s="213" t="inlineStr">
        <is>
          <t xml:space="preserve">Parcelamento de Impostos Exercicio Anterior </t>
        </is>
      </c>
      <c r="G4942" s="172">
        <f>YEAR(A4942)</f>
        <v/>
      </c>
      <c r="H4942" s="214">
        <f>MONTH(A4942)</f>
        <v/>
      </c>
      <c r="I4942" s="179">
        <f>INDEX(mês[],Consolidado!H4942,2)</f>
        <v/>
      </c>
      <c r="J4942" s="179" t="inlineStr">
        <is>
          <t>ITAU</t>
        </is>
      </c>
      <c r="K4942" s="179" t="inlineStr">
        <is>
          <t>A IDEAL</t>
        </is>
      </c>
    </row>
    <row r="4943" hidden="1" s="180">
      <c r="A4943" s="17" t="n">
        <v>45838</v>
      </c>
      <c r="B4943" s="179" t="inlineStr">
        <is>
          <t>PARCELAMENTO PGFN SISPAR 012544350   -PARCELAMENTO (100,00%);</t>
        </is>
      </c>
      <c r="C4943" s="8" t="n"/>
      <c r="D4943" s="8" t="n">
        <v>2345.25</v>
      </c>
      <c r="E4943" s="8" t="n">
        <v>61469.08000000006</v>
      </c>
      <c r="F4943" s="213" t="inlineStr">
        <is>
          <t xml:space="preserve">Parcelamento de Impostos Exercicio Anterior </t>
        </is>
      </c>
      <c r="G4943" s="172">
        <f>YEAR(A4943)</f>
        <v/>
      </c>
      <c r="H4943" s="214">
        <f>MONTH(A4943)</f>
        <v/>
      </c>
      <c r="I4943" s="179">
        <f>INDEX(mês[],Consolidado!H4943,2)</f>
        <v/>
      </c>
      <c r="J4943" s="179" t="inlineStr">
        <is>
          <t>ITAU</t>
        </is>
      </c>
      <c r="K4943" s="179" t="inlineStr">
        <is>
          <t>A IDEAL</t>
        </is>
      </c>
    </row>
    <row r="4944" hidden="1" s="180">
      <c r="A4944" s="17" t="n">
        <v>45838</v>
      </c>
      <c r="B4944" s="179" t="inlineStr">
        <is>
          <t>PGFN DESCRIÇÃO SISPAR 006893211   -PARCELAMENTO (100,00%);</t>
        </is>
      </c>
      <c r="C4944" s="8" t="n"/>
      <c r="D4944" s="8" t="n">
        <v>2381.02</v>
      </c>
      <c r="E4944" s="8" t="n">
        <v>59088.06000000006</v>
      </c>
      <c r="F4944" s="213" t="inlineStr">
        <is>
          <t xml:space="preserve">Parcelamento de Impostos Exercicio Anterior </t>
        </is>
      </c>
      <c r="G4944" s="172">
        <f>YEAR(A4944)</f>
        <v/>
      </c>
      <c r="H4944" s="214">
        <f>MONTH(A4944)</f>
        <v/>
      </c>
      <c r="I4944" s="179">
        <f>INDEX(mês[],Consolidado!H4944,2)</f>
        <v/>
      </c>
      <c r="J4944" s="179" t="inlineStr">
        <is>
          <t>ITAU</t>
        </is>
      </c>
      <c r="K4944" s="179" t="inlineStr">
        <is>
          <t>A IDEAL</t>
        </is>
      </c>
    </row>
    <row r="4945" hidden="1" s="180">
      <c r="A4945" s="17" t="n">
        <v>45838</v>
      </c>
      <c r="B4945" s="179" t="inlineStr">
        <is>
          <t>PGFN DESCRIÇÃO SISPAR 009515789   -PARCELAMENTO (100,00%);</t>
        </is>
      </c>
      <c r="C4945" s="8" t="n"/>
      <c r="D4945" s="8" t="n">
        <v>2113.5</v>
      </c>
      <c r="E4945" s="8" t="n">
        <v>56974.56000000006</v>
      </c>
      <c r="F4945" s="213" t="inlineStr">
        <is>
          <t xml:space="preserve">Parcelamento de Impostos Exercicio Anterior </t>
        </is>
      </c>
      <c r="G4945" s="172">
        <f>YEAR(A4945)</f>
        <v/>
      </c>
      <c r="H4945" s="214">
        <f>MONTH(A4945)</f>
        <v/>
      </c>
      <c r="I4945" s="179">
        <f>INDEX(mês[],Consolidado!H4945,2)</f>
        <v/>
      </c>
      <c r="J4945" s="179" t="inlineStr">
        <is>
          <t>ITAU</t>
        </is>
      </c>
      <c r="K4945" s="179" t="inlineStr">
        <is>
          <t>A IDEAL</t>
        </is>
      </c>
    </row>
    <row r="4946" hidden="1" s="180">
      <c r="A4946" s="17" t="n">
        <v>45838</v>
      </c>
      <c r="B4946" s="179" t="inlineStr">
        <is>
          <t>DAS PARCSN VERSAO 2.0.0   -PARCELAMENTO (100,00%);</t>
        </is>
      </c>
      <c r="C4946" s="8" t="n"/>
      <c r="D4946" s="8" t="n">
        <v>1117.47</v>
      </c>
      <c r="E4946" s="8" t="n">
        <v>55857.09000000006</v>
      </c>
      <c r="F4946" s="213" t="inlineStr">
        <is>
          <t xml:space="preserve">Parcelamento de Impostos Exercicio Anterior </t>
        </is>
      </c>
      <c r="G4946" s="172">
        <f>YEAR(A4946)</f>
        <v/>
      </c>
      <c r="H4946" s="214">
        <f>MONTH(A4946)</f>
        <v/>
      </c>
      <c r="I4946" s="179">
        <f>INDEX(mês[],Consolidado!H4946,2)</f>
        <v/>
      </c>
      <c r="J4946" s="179" t="inlineStr">
        <is>
          <t>ITAU</t>
        </is>
      </c>
      <c r="K4946" s="179" t="inlineStr">
        <is>
          <t>A IDEAL</t>
        </is>
      </c>
    </row>
    <row r="4947" hidden="1" s="180">
      <c r="A4947" s="17" t="n">
        <v>45838</v>
      </c>
      <c r="B4947" s="179" t="inlineStr">
        <is>
          <t>GPS DESCRIÇÃO 637648862   -PARCELAMENTO (100,00%);</t>
        </is>
      </c>
      <c r="C4947" s="8" t="n"/>
      <c r="D4947" s="8" t="n">
        <v>3073.44</v>
      </c>
      <c r="E4947" s="8" t="n">
        <v>52783.65000000006</v>
      </c>
      <c r="F4947" s="213" t="inlineStr">
        <is>
          <t xml:space="preserve">Parcelamento de Impostos Exercicio Anterior </t>
        </is>
      </c>
      <c r="G4947" s="172">
        <f>YEAR(A4947)</f>
        <v/>
      </c>
      <c r="H4947" s="214">
        <f>MONTH(A4947)</f>
        <v/>
      </c>
      <c r="I4947" s="179">
        <f>INDEX(mês[],Consolidado!H4947,2)</f>
        <v/>
      </c>
      <c r="J4947" s="179" t="inlineStr">
        <is>
          <t>ITAU</t>
        </is>
      </c>
      <c r="K4947" s="179" t="inlineStr">
        <is>
          <t>A IDEAL</t>
        </is>
      </c>
    </row>
    <row r="4948" hidden="1" s="180">
      <c r="A4948" s="17" t="n">
        <v>45838</v>
      </c>
      <c r="B4948" s="179" t="inlineStr">
        <is>
          <t>GPS DESCRIÇÃO 639886841   -PARCELAMENTO (100,00%);</t>
        </is>
      </c>
      <c r="C4948" s="8" t="n"/>
      <c r="D4948" s="8" t="n">
        <v>4584.96</v>
      </c>
      <c r="E4948" s="8" t="n">
        <v>48198.69000000006</v>
      </c>
      <c r="F4948" s="213" t="inlineStr">
        <is>
          <t xml:space="preserve">Parcelamento de Impostos Exercicio Anterior </t>
        </is>
      </c>
      <c r="G4948" s="172">
        <f>YEAR(A4948)</f>
        <v/>
      </c>
      <c r="H4948" s="214">
        <f>MONTH(A4948)</f>
        <v/>
      </c>
      <c r="I4948" s="179">
        <f>INDEX(mês[],Consolidado!H4948,2)</f>
        <v/>
      </c>
      <c r="J4948" s="179" t="inlineStr">
        <is>
          <t>ITAU</t>
        </is>
      </c>
      <c r="K4948" s="179" t="inlineStr">
        <is>
          <t>A IDEAL</t>
        </is>
      </c>
    </row>
    <row r="4949" hidden="1" s="180">
      <c r="A4949" s="17" t="n">
        <v>45838</v>
      </c>
      <c r="B4949" s="179" t="inlineStr">
        <is>
          <t>DARF DESCRIÇÃO 02110001200404633142202/22   -PARCELAMENTO (100,00%);</t>
        </is>
      </c>
      <c r="C4949" s="8" t="n"/>
      <c r="D4949" s="8" t="n">
        <v>9972.66</v>
      </c>
      <c r="E4949" s="8" t="n">
        <v>38226.03000000006</v>
      </c>
      <c r="F4949" s="213" t="inlineStr">
        <is>
          <t xml:space="preserve">Parcelamento de Impostos Exercicio Anterior </t>
        </is>
      </c>
      <c r="G4949" s="172">
        <f>YEAR(A4949)</f>
        <v/>
      </c>
      <c r="H4949" s="214">
        <f>MONTH(A4949)</f>
        <v/>
      </c>
      <c r="I4949" s="179">
        <f>INDEX(mês[],Consolidado!H4949,2)</f>
        <v/>
      </c>
      <c r="J4949" s="179" t="inlineStr">
        <is>
          <t>ITAU</t>
        </is>
      </c>
      <c r="K4949" s="179" t="inlineStr">
        <is>
          <t>A IDEAL</t>
        </is>
      </c>
    </row>
    <row r="4950" hidden="1" s="180">
      <c r="A4950" s="17" t="n">
        <v>45838</v>
      </c>
      <c r="B4950" s="179" t="inlineStr">
        <is>
          <t>DARF DESCRIÇÃO 02110001200418536862273/22   -PARCELAMENTO (100,00%);</t>
        </is>
      </c>
      <c r="C4950" s="8" t="n"/>
      <c r="D4950" s="8" t="n">
        <v>6743.86</v>
      </c>
      <c r="E4950" s="8" t="n">
        <v>31482.17000000006</v>
      </c>
      <c r="F4950" s="213" t="inlineStr">
        <is>
          <t xml:space="preserve">Parcelamento de Impostos Exercicio Anterior </t>
        </is>
      </c>
      <c r="G4950" s="172">
        <f>YEAR(A4950)</f>
        <v/>
      </c>
      <c r="H4950" s="214">
        <f>MONTH(A4950)</f>
        <v/>
      </c>
      <c r="I4950" s="179">
        <f>INDEX(mês[],Consolidado!H4950,2)</f>
        <v/>
      </c>
      <c r="J4950" s="179" t="inlineStr">
        <is>
          <t>ITAU</t>
        </is>
      </c>
      <c r="K4950" s="179" t="inlineStr">
        <is>
          <t>A IDEAL</t>
        </is>
      </c>
    </row>
    <row r="4951" hidden="1" s="180">
      <c r="A4951" s="17" t="n">
        <v>45838</v>
      </c>
      <c r="B4951" s="179" t="inlineStr">
        <is>
          <t>COMBUSTÍVEL RANGER   -COMBUSTIVEL VEICULOS (100,00%);</t>
        </is>
      </c>
      <c r="C4951" s="8" t="n"/>
      <c r="D4951" s="8" t="n">
        <v>50</v>
      </c>
      <c r="E4951" s="8" t="n">
        <v>31432.17000000006</v>
      </c>
      <c r="F4951" s="213" t="inlineStr">
        <is>
          <t>COMBUSTIVEL VEICULOS</t>
        </is>
      </c>
      <c r="G4951" s="172">
        <f>YEAR(A4951)</f>
        <v/>
      </c>
      <c r="H4951" s="214">
        <f>MONTH(A4951)</f>
        <v/>
      </c>
      <c r="I4951" s="179">
        <f>INDEX(mês[],Consolidado!H4951,2)</f>
        <v/>
      </c>
      <c r="J4951" s="179" t="inlineStr">
        <is>
          <t>ITAU</t>
        </is>
      </c>
      <c r="K4951" s="179" t="inlineStr">
        <is>
          <t>A IDEAL</t>
        </is>
      </c>
    </row>
    <row r="4952" hidden="1" s="180">
      <c r="A4952" s="17" t="n">
        <v>45838</v>
      </c>
      <c r="B4952" s="179" t="inlineStr">
        <is>
          <t>VALE TRANSPORTE REF. 23 DIAS   -TRANSPORTE FUNCIONARIOS  (100,00%);</t>
        </is>
      </c>
      <c r="C4952" s="8" t="n"/>
      <c r="D4952" s="8" t="n">
        <v>197.8</v>
      </c>
      <c r="E4952" s="8" t="n">
        <v>31234.37000000006</v>
      </c>
      <c r="F4952" s="213" t="inlineStr">
        <is>
          <t xml:space="preserve">TRANSPORTE DE COLABORADORES </t>
        </is>
      </c>
      <c r="G4952" s="172">
        <f>YEAR(A4952)</f>
        <v/>
      </c>
      <c r="H4952" s="214">
        <f>MONTH(A4952)</f>
        <v/>
      </c>
      <c r="I4952" s="179">
        <f>INDEX(mês[],Consolidado!H4952,2)</f>
        <v/>
      </c>
      <c r="J4952" s="179" t="inlineStr">
        <is>
          <t>ITAU</t>
        </is>
      </c>
      <c r="K4952" s="179" t="inlineStr">
        <is>
          <t>A IDEAL</t>
        </is>
      </c>
    </row>
    <row r="4953" hidden="1" s="180">
      <c r="A4953" s="17" t="n">
        <v>45838</v>
      </c>
      <c r="B4953" s="179" t="inlineStr">
        <is>
          <t>GABRIELLE ELIAS DE FREITAS - PIX (64) 9 9259-1215   -FRETE TRANSPORTADORA (100,00%);</t>
        </is>
      </c>
      <c r="C4953" s="8" t="n"/>
      <c r="D4953" s="8" t="n">
        <v>70</v>
      </c>
      <c r="E4953" s="8" t="n">
        <v>31164.37000000006</v>
      </c>
      <c r="F4953" s="213" t="inlineStr">
        <is>
          <t>FRETE TRANSPORTADORA</t>
        </is>
      </c>
      <c r="G4953" s="172">
        <f>YEAR(A4953)</f>
        <v/>
      </c>
      <c r="H4953" s="214">
        <f>MONTH(A4953)</f>
        <v/>
      </c>
      <c r="I4953" s="179">
        <f>INDEX(mês[],Consolidado!H4953,2)</f>
        <v/>
      </c>
      <c r="J4953" s="179" t="inlineStr">
        <is>
          <t>ITAU</t>
        </is>
      </c>
      <c r="K4953" s="179" t="inlineStr">
        <is>
          <t>A IDEAL</t>
        </is>
      </c>
    </row>
    <row r="4954" hidden="1" s="180">
      <c r="A4954" s="17" t="n">
        <v>45838</v>
      </c>
      <c r="B4954" s="179" t="inlineStr">
        <is>
          <t>REVISÃO 40.000 KM OROCH   -MANUTENÇÃO/PEÇAS  VEICULOS (100,00%);</t>
        </is>
      </c>
      <c r="C4954" s="8" t="n"/>
      <c r="D4954" s="8" t="n">
        <v>342.17</v>
      </c>
      <c r="E4954" s="8" t="n">
        <v>30822.20000000006</v>
      </c>
      <c r="F4954" s="213" t="inlineStr">
        <is>
          <t>MANUTENÇÃO/PEÇAS  VEICULOS</t>
        </is>
      </c>
      <c r="G4954" s="172">
        <f>YEAR(A4954)</f>
        <v/>
      </c>
      <c r="H4954" s="214">
        <f>MONTH(A4954)</f>
        <v/>
      </c>
      <c r="I4954" s="179">
        <f>INDEX(mês[],Consolidado!H4954,2)</f>
        <v/>
      </c>
      <c r="J4954" s="179" t="inlineStr">
        <is>
          <t>ITAU</t>
        </is>
      </c>
      <c r="K4954" s="179" t="inlineStr">
        <is>
          <t>A IDEAL</t>
        </is>
      </c>
    </row>
    <row r="4955" hidden="1" s="180">
      <c r="A4955" s="17" t="n">
        <v>45838</v>
      </c>
      <c r="B4955" s="179" t="inlineStr">
        <is>
          <t>VALE TRANSPORTE REF. 23 DIAS   -TRANSPORTE FUNCIONARIOS  (100,00%);</t>
        </is>
      </c>
      <c r="C4955" s="8" t="n"/>
      <c r="D4955" s="8" t="n">
        <v>197.8</v>
      </c>
      <c r="E4955" s="8" t="n">
        <v>30624.40000000006</v>
      </c>
      <c r="F4955" s="213" t="inlineStr">
        <is>
          <t xml:space="preserve">TRANSPORTE DE COLABORADORES </t>
        </is>
      </c>
      <c r="G4955" s="172">
        <f>YEAR(A4955)</f>
        <v/>
      </c>
      <c r="H4955" s="214">
        <f>MONTH(A4955)</f>
        <v/>
      </c>
      <c r="I4955" s="179">
        <f>INDEX(mês[],Consolidado!H4955,2)</f>
        <v/>
      </c>
      <c r="J4955" s="179" t="inlineStr">
        <is>
          <t>ITAU</t>
        </is>
      </c>
      <c r="K4955" s="179" t="inlineStr">
        <is>
          <t>A IDEAL</t>
        </is>
      </c>
    </row>
    <row r="4956" hidden="1" s="180">
      <c r="A4956" s="17" t="n">
        <v>45838</v>
      </c>
      <c r="B4956" s="179" t="inlineStr">
        <is>
          <t>VALE TRANSPORTE REF. 23 DIAS   -TRANSPORTE FUNCIONARIOS  (100,00%);</t>
        </is>
      </c>
      <c r="C4956" s="8" t="n"/>
      <c r="D4956" s="8" t="n">
        <v>197.8</v>
      </c>
      <c r="E4956" s="8" t="n">
        <v>30426.60000000006</v>
      </c>
      <c r="F4956" s="213" t="inlineStr">
        <is>
          <t xml:space="preserve">TRANSPORTE DE COLABORADORES </t>
        </is>
      </c>
      <c r="G4956" s="172">
        <f>YEAR(A4956)</f>
        <v/>
      </c>
      <c r="H4956" s="214">
        <f>MONTH(A4956)</f>
        <v/>
      </c>
      <c r="I4956" s="179">
        <f>INDEX(mês[],Consolidado!H4956,2)</f>
        <v/>
      </c>
      <c r="J4956" s="179" t="inlineStr">
        <is>
          <t>ITAU</t>
        </is>
      </c>
      <c r="K4956" s="179" t="inlineStr">
        <is>
          <t>A IDEAL</t>
        </is>
      </c>
    </row>
    <row r="4957" hidden="1" s="180">
      <c r="A4957" s="17" t="n">
        <v>45838</v>
      </c>
      <c r="B4957" s="179" t="inlineStr">
        <is>
          <t>VALE TRANSPORTE REF. 23 DIAS   -TRANSPORTE FUNCIONARIOS  (100,00%);</t>
        </is>
      </c>
      <c r="C4957" s="8" t="n"/>
      <c r="D4957" s="8" t="n">
        <v>197.8</v>
      </c>
      <c r="E4957" s="8" t="n">
        <v>30228.80000000006</v>
      </c>
      <c r="F4957" s="213" t="inlineStr">
        <is>
          <t xml:space="preserve">TRANSPORTE DE COLABORADORES </t>
        </is>
      </c>
      <c r="G4957" s="172">
        <f>YEAR(A4957)</f>
        <v/>
      </c>
      <c r="H4957" s="214">
        <f>MONTH(A4957)</f>
        <v/>
      </c>
      <c r="I4957" s="179">
        <f>INDEX(mês[],Consolidado!H4957,2)</f>
        <v/>
      </c>
      <c r="J4957" s="179" t="inlineStr">
        <is>
          <t>ITAU</t>
        </is>
      </c>
      <c r="K4957" s="179" t="inlineStr">
        <is>
          <t>A IDEAL</t>
        </is>
      </c>
    </row>
    <row r="4958" hidden="1" s="180">
      <c r="A4958" s="17" t="n">
        <v>45838</v>
      </c>
      <c r="B4958" s="179" t="inlineStr">
        <is>
          <t>VALE TRANSPORTE REF. 23 DIAS   -TRANSPORTE FUNCIONARIOS  (100,00%);</t>
        </is>
      </c>
      <c r="C4958" s="8" t="n"/>
      <c r="D4958" s="8" t="n">
        <v>197.8</v>
      </c>
      <c r="E4958" s="8" t="n">
        <v>30031.00000000006</v>
      </c>
      <c r="F4958" s="213" t="inlineStr">
        <is>
          <t xml:space="preserve">TRANSPORTE DE COLABORADORES </t>
        </is>
      </c>
      <c r="G4958" s="172">
        <f>YEAR(A4958)</f>
        <v/>
      </c>
      <c r="H4958" s="214">
        <f>MONTH(A4958)</f>
        <v/>
      </c>
      <c r="I4958" s="179">
        <f>INDEX(mês[],Consolidado!H4958,2)</f>
        <v/>
      </c>
      <c r="J4958" s="179" t="inlineStr">
        <is>
          <t>ITAU</t>
        </is>
      </c>
      <c r="K4958" s="179" t="inlineStr">
        <is>
          <t>A IDEAL</t>
        </is>
      </c>
    </row>
    <row r="4959" hidden="1" s="180">
      <c r="A4959" s="17" t="n">
        <v>45838</v>
      </c>
      <c r="B4959" s="179" t="inlineStr">
        <is>
          <t>VALE TRANSPORTE REF. 23 DIAS   -TRANSPORTE FUNCIONARIOS  (100,00%);</t>
        </is>
      </c>
      <c r="C4959" s="8" t="n"/>
      <c r="D4959" s="8" t="n">
        <v>197.8</v>
      </c>
      <c r="E4959" s="8" t="n">
        <v>29833.20000000006</v>
      </c>
      <c r="F4959" s="213" t="inlineStr">
        <is>
          <t xml:space="preserve">TRANSPORTE DE COLABORADORES </t>
        </is>
      </c>
      <c r="G4959" s="172">
        <f>YEAR(A4959)</f>
        <v/>
      </c>
      <c r="H4959" s="214">
        <f>MONTH(A4959)</f>
        <v/>
      </c>
      <c r="I4959" s="179">
        <f>INDEX(mês[],Consolidado!H4959,2)</f>
        <v/>
      </c>
      <c r="J4959" s="179" t="inlineStr">
        <is>
          <t>ITAU</t>
        </is>
      </c>
      <c r="K4959" s="179" t="inlineStr">
        <is>
          <t>A IDEAL</t>
        </is>
      </c>
    </row>
    <row r="4960" hidden="1" s="180">
      <c r="A4960" s="17" t="n">
        <v>45838</v>
      </c>
      <c r="B4960" s="179" t="inlineStr">
        <is>
          <t>MARIELI ALVES CARDOSO   -FERIAS  (100,00%);</t>
        </is>
      </c>
      <c r="C4960" s="8" t="n"/>
      <c r="D4960" s="8" t="n">
        <v>2637.51</v>
      </c>
      <c r="E4960" s="8" t="n">
        <v>27195.69000000006</v>
      </c>
      <c r="F4960" s="213" t="inlineStr">
        <is>
          <t xml:space="preserve">FERIAS </t>
        </is>
      </c>
      <c r="G4960" s="172">
        <f>YEAR(A4960)</f>
        <v/>
      </c>
      <c r="H4960" s="214">
        <f>MONTH(A4960)</f>
        <v/>
      </c>
      <c r="I4960" s="179">
        <f>INDEX(mês[],Consolidado!H4960,2)</f>
        <v/>
      </c>
      <c r="J4960" s="179" t="inlineStr">
        <is>
          <t>ITAU</t>
        </is>
      </c>
      <c r="K4960" s="179" t="inlineStr">
        <is>
          <t>A IDEAL</t>
        </is>
      </c>
    </row>
    <row r="4961" hidden="1" s="180">
      <c r="A4961" s="17" t="n">
        <v>45838</v>
      </c>
      <c r="B4961" s="179" t="inlineStr">
        <is>
          <t>ELIAS LEONCIO DE PAULA - PIX (62) 9 9959-2188   -MANUTENÇÃO/PEÇAS MAQUINAS E EQUIPAMENTOS (100,00%);</t>
        </is>
      </c>
      <c r="C4961" s="8" t="n"/>
      <c r="D4961" s="8" t="n">
        <v>559.5</v>
      </c>
      <c r="E4961" s="8" t="n">
        <v>26636.19000000006</v>
      </c>
      <c r="F4961" s="213" t="inlineStr">
        <is>
          <t>MANUTENÇÃO/PEÇAS MAQUINAS E EQUIPAMENTOS</t>
        </is>
      </c>
      <c r="G4961" s="172">
        <f>YEAR(A4961)</f>
        <v/>
      </c>
      <c r="H4961" s="214">
        <f>MONTH(A4961)</f>
        <v/>
      </c>
      <c r="I4961" s="179">
        <f>INDEX(mês[],Consolidado!H4961,2)</f>
        <v/>
      </c>
      <c r="J4961" s="179" t="inlineStr">
        <is>
          <t>ITAU</t>
        </is>
      </c>
      <c r="K4961" s="179" t="inlineStr">
        <is>
          <t>A IDEAL</t>
        </is>
      </c>
    </row>
    <row r="4962" hidden="1" s="180">
      <c r="A4962" s="17" t="n">
        <v>45838</v>
      </c>
      <c r="B4962" s="179" t="inlineStr">
        <is>
          <t xml:space="preserve">saldo </t>
        </is>
      </c>
      <c r="C4962" s="8" t="n"/>
      <c r="D4962" s="8" t="n">
        <v>26636.19</v>
      </c>
      <c r="E4962" s="8" t="n">
        <v>0</v>
      </c>
      <c r="F4962" s="213" t="inlineStr">
        <is>
          <t>Saldo Final Itau</t>
        </is>
      </c>
      <c r="G4962" s="172">
        <f>YEAR(A4962)</f>
        <v/>
      </c>
      <c r="H4962" s="214">
        <f>MONTH(A4962)</f>
        <v/>
      </c>
      <c r="I4962" s="179">
        <f>INDEX(mês[],Consolidado!H4962,2)</f>
        <v/>
      </c>
      <c r="J4962" s="179" t="inlineStr">
        <is>
          <t>ITAU</t>
        </is>
      </c>
      <c r="K4962" s="179" t="inlineStr">
        <is>
          <t>A IDEAL</t>
        </is>
      </c>
    </row>
    <row r="4963">
      <c r="A4963" s="17" t="n">
        <v>45839</v>
      </c>
      <c r="B4963" s="179" t="inlineStr">
        <is>
          <t xml:space="preserve">saldo inicial </t>
        </is>
      </c>
      <c r="C4963" s="8" t="n"/>
      <c r="E4963" s="8" t="n">
        <v>-8714.280000000001</v>
      </c>
      <c r="F4963" s="213" t="inlineStr">
        <is>
          <t>Saldo Inicial CEF</t>
        </is>
      </c>
      <c r="G4963" s="172">
        <f>YEAR(A4963)</f>
        <v/>
      </c>
      <c r="H4963" s="214">
        <f>MONTH(A4963)</f>
        <v/>
      </c>
      <c r="I4963" s="179">
        <f>INDEX(mês[],Consolidado!H4963,2)</f>
        <v/>
      </c>
      <c r="J4963" s="179" t="inlineStr">
        <is>
          <t>CEF</t>
        </is>
      </c>
      <c r="K4963" s="179" t="inlineStr">
        <is>
          <t>A IDEAL</t>
        </is>
      </c>
    </row>
    <row r="4964">
      <c r="A4964" s="17" t="n">
        <v>45839</v>
      </c>
      <c r="B4964" s="179" t="inlineStr">
        <is>
          <t>DEB IOF / DEB JUROS-JUROS BANCARIOS  (100,00%);</t>
        </is>
      </c>
      <c r="C4964" s="8" t="n"/>
      <c r="D4964" s="8" t="n">
        <v>892.52</v>
      </c>
      <c r="E4964" s="8" t="n">
        <v>-9606.800000000001</v>
      </c>
      <c r="F4964" s="213" t="inlineStr">
        <is>
          <t>Juros Bancários</t>
        </is>
      </c>
      <c r="G4964" s="172">
        <f>YEAR(A4964)</f>
        <v/>
      </c>
      <c r="H4964" s="214">
        <f>MONTH(A4964)</f>
        <v/>
      </c>
      <c r="I4964" s="179">
        <f>INDEX(mês[],Consolidado!H4964,2)</f>
        <v/>
      </c>
      <c r="J4964" s="179" t="inlineStr">
        <is>
          <t>CEF</t>
        </is>
      </c>
      <c r="K4964" s="179" t="inlineStr">
        <is>
          <t>A IDEAL</t>
        </is>
      </c>
    </row>
    <row r="4965">
      <c r="A4965" s="17" t="n">
        <v>45840</v>
      </c>
      <c r="B4965" s="179" t="inlineStr">
        <is>
          <t>TRANSFERÊNCIA ENTRE BANCOS ITAÚ X CEF-Transferência entre Bancos (100,00%);</t>
        </is>
      </c>
      <c r="C4965" s="8" t="n">
        <v>10000</v>
      </c>
      <c r="E4965" s="8" t="n">
        <v>393.1999999999989</v>
      </c>
      <c r="F4965" s="213" t="inlineStr">
        <is>
          <t>Transferência Recebida</t>
        </is>
      </c>
      <c r="G4965" s="172">
        <f>YEAR(A4965)</f>
        <v/>
      </c>
      <c r="H4965" s="214">
        <f>MONTH(A4965)</f>
        <v/>
      </c>
      <c r="I4965" s="179">
        <f>INDEX(mês[],Consolidado!H4965,2)</f>
        <v/>
      </c>
      <c r="J4965" s="179" t="inlineStr">
        <is>
          <t>CEF</t>
        </is>
      </c>
      <c r="K4965" s="179" t="inlineStr">
        <is>
          <t>A IDEAL</t>
        </is>
      </c>
    </row>
    <row r="4966">
      <c r="A4966" s="17" t="n">
        <v>45842</v>
      </c>
      <c r="B4966" s="179" t="inlineStr">
        <is>
          <t>FOLHA PGTO REF. MÊS 06/2025-SALARIO (100,00%);</t>
        </is>
      </c>
      <c r="C4966" s="8" t="n"/>
      <c r="D4966" s="8" t="n">
        <v>369029.24</v>
      </c>
      <c r="E4966" s="8" t="n">
        <v>-368636.04</v>
      </c>
      <c r="F4966" s="213" t="inlineStr">
        <is>
          <t>SALARIO</t>
        </is>
      </c>
      <c r="G4966" s="172">
        <f>YEAR(A4966)</f>
        <v/>
      </c>
      <c r="H4966" s="214">
        <f>MONTH(A4966)</f>
        <v/>
      </c>
      <c r="I4966" s="179">
        <f>INDEX(mês[],Consolidado!H4966,2)</f>
        <v/>
      </c>
      <c r="J4966" s="179" t="inlineStr">
        <is>
          <t>CEF</t>
        </is>
      </c>
      <c r="K4966" s="179" t="inlineStr">
        <is>
          <t>A IDEAL</t>
        </is>
      </c>
    </row>
    <row r="4967">
      <c r="A4967" s="17" t="n">
        <v>45842</v>
      </c>
      <c r="B4967" s="179" t="inlineStr">
        <is>
          <t>TRANSFERÊNCIA ENTRE BANCOS SAFRA X CEF-Transferência entre Bancos (100,00%);</t>
        </is>
      </c>
      <c r="C4967" s="8" t="n">
        <v>188072.81</v>
      </c>
      <c r="E4967" s="8" t="n">
        <v>-180563.23</v>
      </c>
      <c r="F4967" s="213" t="inlineStr">
        <is>
          <t>Transferência Recebida</t>
        </is>
      </c>
      <c r="G4967" s="172">
        <f>YEAR(A4967)</f>
        <v/>
      </c>
      <c r="H4967" s="214">
        <f>MONTH(A4967)</f>
        <v/>
      </c>
      <c r="I4967" s="179">
        <f>INDEX(mês[],Consolidado!H4967,2)</f>
        <v/>
      </c>
      <c r="J4967" s="179" t="inlineStr">
        <is>
          <t>CEF</t>
        </is>
      </c>
      <c r="K4967" s="179" t="inlineStr">
        <is>
          <t>A IDEAL</t>
        </is>
      </c>
    </row>
    <row r="4968">
      <c r="A4968" s="17" t="n">
        <v>45842</v>
      </c>
      <c r="B4968" s="179" t="inlineStr">
        <is>
          <t>-Recebimento de Clientes (100,00%);</t>
        </is>
      </c>
      <c r="C4968" s="8" t="n">
        <v>3115.86</v>
      </c>
      <c r="E4968" s="8" t="n">
        <v>-177447.37</v>
      </c>
      <c r="F4968" s="213" t="inlineStr">
        <is>
          <t>Recebimento de Clientes</t>
        </is>
      </c>
      <c r="G4968" s="172">
        <f>YEAR(A4968)</f>
        <v/>
      </c>
      <c r="H4968" s="214">
        <f>MONTH(A4968)</f>
        <v/>
      </c>
      <c r="I4968" s="179">
        <f>INDEX(mês[],Consolidado!H4968,2)</f>
        <v/>
      </c>
      <c r="J4968" s="179" t="inlineStr">
        <is>
          <t>CEF</t>
        </is>
      </c>
      <c r="K4968" s="179" t="inlineStr">
        <is>
          <t>A IDEAL</t>
        </is>
      </c>
    </row>
    <row r="4969">
      <c r="A4969" s="17" t="n">
        <v>45842</v>
      </c>
      <c r="B4969" s="179" t="inlineStr">
        <is>
          <t>-Recebimento de Clientes (100,00%);</t>
        </is>
      </c>
      <c r="C4969" s="8" t="n">
        <v>53789.94</v>
      </c>
      <c r="E4969" s="8" t="n">
        <v>-123657.43</v>
      </c>
      <c r="F4969" s="213" t="inlineStr">
        <is>
          <t>Recebimento de Clientes</t>
        </is>
      </c>
      <c r="G4969" s="172">
        <f>YEAR(A4969)</f>
        <v/>
      </c>
      <c r="H4969" s="214">
        <f>MONTH(A4969)</f>
        <v/>
      </c>
      <c r="I4969" s="179">
        <f>INDEX(mês[],Consolidado!H4969,2)</f>
        <v/>
      </c>
      <c r="J4969" s="179" t="inlineStr">
        <is>
          <t>CEF</t>
        </is>
      </c>
      <c r="K4969" s="179" t="inlineStr">
        <is>
          <t>A IDEAL</t>
        </is>
      </c>
    </row>
    <row r="4970">
      <c r="A4970" s="17" t="n">
        <v>45842</v>
      </c>
      <c r="B4970" s="179" t="inlineStr">
        <is>
          <t>-Recebimento de Clientes (100,00%);</t>
        </is>
      </c>
      <c r="C4970" s="8" t="n">
        <v>25296.45</v>
      </c>
      <c r="E4970" s="8" t="n">
        <v>-98360.98</v>
      </c>
      <c r="F4970" s="213" t="inlineStr">
        <is>
          <t>Recebimento de Clientes</t>
        </is>
      </c>
      <c r="G4970" s="172">
        <f>YEAR(A4970)</f>
        <v/>
      </c>
      <c r="H4970" s="214">
        <f>MONTH(A4970)</f>
        <v/>
      </c>
      <c r="I4970" s="179">
        <f>INDEX(mês[],Consolidado!H4970,2)</f>
        <v/>
      </c>
      <c r="J4970" s="179" t="inlineStr">
        <is>
          <t>CEF</t>
        </is>
      </c>
      <c r="K4970" s="179" t="inlineStr">
        <is>
          <t>A IDEAL</t>
        </is>
      </c>
    </row>
    <row r="4971">
      <c r="A4971" s="17" t="n">
        <v>45842</v>
      </c>
      <c r="B4971" s="179" t="inlineStr">
        <is>
          <t>-Recebimento de Clientes (100,00%);</t>
        </is>
      </c>
      <c r="C4971" s="8" t="n">
        <v>31505.63</v>
      </c>
      <c r="E4971" s="8" t="n">
        <v>-66855.34999999999</v>
      </c>
      <c r="F4971" s="213" t="inlineStr">
        <is>
          <t>Recebimento de Clientes</t>
        </is>
      </c>
      <c r="G4971" s="172">
        <f>YEAR(A4971)</f>
        <v/>
      </c>
      <c r="H4971" s="214">
        <f>MONTH(A4971)</f>
        <v/>
      </c>
      <c r="I4971" s="179">
        <f>INDEX(mês[],Consolidado!H4971,2)</f>
        <v/>
      </c>
      <c r="J4971" s="179" t="inlineStr">
        <is>
          <t>CEF</t>
        </is>
      </c>
      <c r="K4971" s="179" t="inlineStr">
        <is>
          <t>A IDEAL</t>
        </is>
      </c>
    </row>
    <row r="4972">
      <c r="A4972" s="17" t="n">
        <v>45842</v>
      </c>
      <c r="B4972" s="179" t="inlineStr">
        <is>
          <t>RECIBO LOC-Recebimento de Clientes (100,00%);</t>
        </is>
      </c>
      <c r="C4972" s="8" t="n">
        <v>67248.55</v>
      </c>
      <c r="E4972" s="8" t="n">
        <v>393.2000000000116</v>
      </c>
      <c r="F4972" s="213" t="inlineStr">
        <is>
          <t>Recebimento de Clientes</t>
        </is>
      </c>
      <c r="G4972" s="172">
        <f>YEAR(A4972)</f>
        <v/>
      </c>
      <c r="H4972" s="214">
        <f>MONTH(A4972)</f>
        <v/>
      </c>
      <c r="I4972" s="179">
        <f>INDEX(mês[],Consolidado!H4972,2)</f>
        <v/>
      </c>
      <c r="J4972" s="179" t="inlineStr">
        <is>
          <t>CEF</t>
        </is>
      </c>
      <c r="K4972" s="179" t="inlineStr">
        <is>
          <t>A IDEAL</t>
        </is>
      </c>
    </row>
    <row r="4973">
      <c r="A4973" s="17" t="n">
        <v>45845</v>
      </c>
      <c r="B4973" s="179" t="inlineStr">
        <is>
          <t>TRANSFERÊNCIA ENTRE BANCOS CEF X ITAÚ-Transferência entre Bancos (100,00%);</t>
        </is>
      </c>
      <c r="C4973" s="8" t="n"/>
      <c r="D4973" s="8" t="n">
        <v>10000</v>
      </c>
      <c r="E4973" s="8" t="n">
        <v>-9606.799999999988</v>
      </c>
      <c r="F4973" s="213" t="inlineStr">
        <is>
          <t>Transferência Emitida</t>
        </is>
      </c>
      <c r="G4973" s="172">
        <f>YEAR(A4973)</f>
        <v/>
      </c>
      <c r="H4973" s="214">
        <f>MONTH(A4973)</f>
        <v/>
      </c>
      <c r="I4973" s="179">
        <f>INDEX(mês[],Consolidado!H4973,2)</f>
        <v/>
      </c>
      <c r="J4973" s="179" t="inlineStr">
        <is>
          <t>CEF</t>
        </is>
      </c>
      <c r="K4973" s="179" t="inlineStr">
        <is>
          <t>A IDEAL</t>
        </is>
      </c>
    </row>
    <row r="4974">
      <c r="A4974" s="17" t="n">
        <v>45845</v>
      </c>
      <c r="B4974" s="179" t="inlineStr">
        <is>
          <t>valor liquido 12.748,27-Recebimento de Clientes (100,00%);</t>
        </is>
      </c>
      <c r="C4974" s="8" t="n">
        <v>14549.91</v>
      </c>
      <c r="E4974" s="8" t="n">
        <v>4943.110000000011</v>
      </c>
      <c r="F4974" s="213" t="inlineStr">
        <is>
          <t>Recebimento de Clientes</t>
        </is>
      </c>
      <c r="G4974" s="172">
        <f>YEAR(A4974)</f>
        <v/>
      </c>
      <c r="H4974" s="214">
        <f>MONTH(A4974)</f>
        <v/>
      </c>
      <c r="I4974" s="179">
        <f>INDEX(mês[],Consolidado!H4974,2)</f>
        <v/>
      </c>
      <c r="J4974" s="179" t="inlineStr">
        <is>
          <t>CEF</t>
        </is>
      </c>
      <c r="K4974" s="179" t="inlineStr">
        <is>
          <t>A IDEAL</t>
        </is>
      </c>
    </row>
    <row r="4975">
      <c r="A4975" s="17" t="n">
        <v>45846</v>
      </c>
      <c r="B4975" s="179" t="inlineStr">
        <is>
          <t>DEB TARIFA-TARIFAS BANCARIAS (100,00%);</t>
        </is>
      </c>
      <c r="C4975" s="8" t="n"/>
      <c r="D4975" s="8" t="n">
        <v>198.8</v>
      </c>
      <c r="E4975" s="8" t="n">
        <v>4744.310000000011</v>
      </c>
      <c r="F4975" s="213" t="inlineStr">
        <is>
          <t>TARIFAS BANCARIAS</t>
        </is>
      </c>
      <c r="G4975" s="172">
        <f>YEAR(A4975)</f>
        <v/>
      </c>
      <c r="H4975" s="214">
        <f>MONTH(A4975)</f>
        <v/>
      </c>
      <c r="I4975" s="179">
        <f>INDEX(mês[],Consolidado!H4975,2)</f>
        <v/>
      </c>
      <c r="J4975" s="179" t="inlineStr">
        <is>
          <t>CEF</t>
        </is>
      </c>
      <c r="K4975" s="179" t="inlineStr">
        <is>
          <t>A IDEAL</t>
        </is>
      </c>
    </row>
    <row r="4976">
      <c r="A4976" s="17" t="n">
        <v>45847</v>
      </c>
      <c r="B4976" s="179" t="inlineStr">
        <is>
          <t>EMPRESTIMO BANCO CAIXA / PEGO PARA PAGAR MERCANTIL-PAGAMENTOS EMPRESTIMOS (100,00%);</t>
        </is>
      </c>
      <c r="C4976" s="8" t="n"/>
      <c r="D4976" s="8" t="n">
        <v>20519.21</v>
      </c>
      <c r="E4976" s="8" t="n">
        <v>-15774.89999999999</v>
      </c>
      <c r="F4976" s="213" t="inlineStr">
        <is>
          <t>Pagamento de Empréstimos Bancários</t>
        </is>
      </c>
      <c r="G4976" s="172">
        <f>YEAR(A4976)</f>
        <v/>
      </c>
      <c r="H4976" s="214">
        <f>MONTH(A4976)</f>
        <v/>
      </c>
      <c r="I4976" s="179">
        <f>INDEX(mês[],Consolidado!H4976,2)</f>
        <v/>
      </c>
      <c r="J4976" s="179" t="inlineStr">
        <is>
          <t>CEF</t>
        </is>
      </c>
      <c r="K4976" s="179" t="inlineStr">
        <is>
          <t>A IDEAL</t>
        </is>
      </c>
    </row>
    <row r="4977">
      <c r="A4977" s="17" t="n">
        <v>45847</v>
      </c>
      <c r="B4977" s="179" t="inlineStr">
        <is>
          <t>TRANSFERÊNCIA ENTRE BANCOS ITAÚ X CEF-Transferência entre Bancos (100,00%);</t>
        </is>
      </c>
      <c r="C4977" s="8" t="n">
        <v>6000</v>
      </c>
      <c r="E4977" s="8" t="n">
        <v>-9774.899999999987</v>
      </c>
      <c r="F4977" s="213" t="inlineStr">
        <is>
          <t>Transferência Recebida</t>
        </is>
      </c>
      <c r="G4977" s="172">
        <f>YEAR(A4977)</f>
        <v/>
      </c>
      <c r="H4977" s="214">
        <f>MONTH(A4977)</f>
        <v/>
      </c>
      <c r="I4977" s="179">
        <f>INDEX(mês[],Consolidado!H4977,2)</f>
        <v/>
      </c>
      <c r="J4977" s="179" t="inlineStr">
        <is>
          <t>CEF</t>
        </is>
      </c>
      <c r="K4977" s="179" t="inlineStr">
        <is>
          <t>A IDEAL</t>
        </is>
      </c>
    </row>
    <row r="4978">
      <c r="A4978" s="17" t="n">
        <v>45848</v>
      </c>
      <c r="B4978" s="179" t="inlineStr">
        <is>
          <t>DB T CESTA-TARIFAS BANCARIAS (100,00%);</t>
        </is>
      </c>
      <c r="C4978" s="8" t="n"/>
      <c r="D4978" s="8" t="n">
        <v>189</v>
      </c>
      <c r="E4978" s="8" t="n">
        <v>-9963.899999999987</v>
      </c>
      <c r="F4978" s="213" t="inlineStr">
        <is>
          <t>TARIFAS BANCARIAS</t>
        </is>
      </c>
      <c r="G4978" s="172">
        <f>YEAR(A4978)</f>
        <v/>
      </c>
      <c r="H4978" s="214">
        <f>MONTH(A4978)</f>
        <v/>
      </c>
      <c r="I4978" s="179">
        <f>INDEX(mês[],Consolidado!H4978,2)</f>
        <v/>
      </c>
      <c r="J4978" s="179" t="inlineStr">
        <is>
          <t>CEF</t>
        </is>
      </c>
      <c r="K4978" s="179" t="inlineStr">
        <is>
          <t>A IDEAL</t>
        </is>
      </c>
    </row>
    <row r="4979">
      <c r="A4979" s="17" t="n">
        <v>45855</v>
      </c>
      <c r="B4979" s="179" t="inlineStr">
        <is>
          <t>PROCESSO TRABALHISTA RICARDO JOSÉ DO NASCIMENTO-GUIAS TRABALHISTAS E PROCESSO (100,00%);</t>
        </is>
      </c>
      <c r="C4979" s="8" t="n"/>
      <c r="D4979" s="8" t="n">
        <v>126.31</v>
      </c>
      <c r="E4979" s="8" t="n">
        <v>-10090.20999999999</v>
      </c>
      <c r="F4979" s="213" t="inlineStr">
        <is>
          <t>Processos Trabalhistas</t>
        </is>
      </c>
      <c r="G4979" s="172">
        <f>YEAR(A4979)</f>
        <v/>
      </c>
      <c r="H4979" s="214">
        <f>MONTH(A4979)</f>
        <v/>
      </c>
      <c r="I4979" s="179">
        <f>INDEX(mês[],Consolidado!H4979,2)</f>
        <v/>
      </c>
      <c r="J4979" s="179" t="inlineStr">
        <is>
          <t>CEF</t>
        </is>
      </c>
      <c r="K4979" s="179" t="inlineStr">
        <is>
          <t>A IDEAL</t>
        </is>
      </c>
    </row>
    <row r="4980">
      <c r="A4980" s="17" t="n">
        <v>45855</v>
      </c>
      <c r="B4980" s="179" t="inlineStr">
        <is>
          <t>TRANSFERÊNCIA ENTRE BANCOS ITAÚ X CEF-Transferência entre Bancos (100,00%);</t>
        </is>
      </c>
      <c r="C4980" s="8" t="n">
        <v>1000</v>
      </c>
      <c r="E4980" s="8" t="n">
        <v>-9090.209999999986</v>
      </c>
      <c r="F4980" s="213" t="inlineStr">
        <is>
          <t>Transferência Recebida</t>
        </is>
      </c>
      <c r="G4980" s="172">
        <f>YEAR(A4980)</f>
        <v/>
      </c>
      <c r="H4980" s="214">
        <f>MONTH(A4980)</f>
        <v/>
      </c>
      <c r="I4980" s="179">
        <f>INDEX(mês[],Consolidado!H4980,2)</f>
        <v/>
      </c>
      <c r="J4980" s="179" t="inlineStr">
        <is>
          <t>CEF</t>
        </is>
      </c>
      <c r="K4980" s="179" t="inlineStr">
        <is>
          <t>A IDEAL</t>
        </is>
      </c>
    </row>
    <row r="4981">
      <c r="A4981" s="17" t="n">
        <v>45859</v>
      </c>
      <c r="B4981" s="179" t="inlineStr">
        <is>
          <t>ADIANTAMENTO 40%-SALARIO (100,00%);</t>
        </is>
      </c>
      <c r="C4981" s="8" t="n"/>
      <c r="D4981" s="8" t="n">
        <v>70606.56</v>
      </c>
      <c r="E4981" s="8" t="n">
        <v>-79696.76999999999</v>
      </c>
      <c r="F4981" s="213" t="inlineStr">
        <is>
          <t>SALARIO</t>
        </is>
      </c>
      <c r="G4981" s="172">
        <f>YEAR(A4981)</f>
        <v/>
      </c>
      <c r="H4981" s="214">
        <f>MONTH(A4981)</f>
        <v/>
      </c>
      <c r="I4981" s="179">
        <f>INDEX(mês[],Consolidado!H4981,2)</f>
        <v/>
      </c>
      <c r="J4981" s="179" t="inlineStr">
        <is>
          <t>CEF</t>
        </is>
      </c>
      <c r="K4981" s="179" t="inlineStr">
        <is>
          <t>A IDEAL</t>
        </is>
      </c>
    </row>
    <row r="4982">
      <c r="A4982" s="17" t="n">
        <v>45859</v>
      </c>
      <c r="B4982" s="179" t="inlineStr">
        <is>
          <t>TRANSFERÊNCIA ENTRE BANCOS ITAÚ X CEF-Transferência entre Bancos (100,00%);</t>
        </is>
      </c>
      <c r="C4982" s="8" t="n">
        <v>70606.56</v>
      </c>
      <c r="E4982" s="8" t="n">
        <v>-9090.209999999992</v>
      </c>
      <c r="F4982" s="213" t="inlineStr">
        <is>
          <t>Transferência Recebida</t>
        </is>
      </c>
      <c r="G4982" s="172">
        <f>YEAR(A4982)</f>
        <v/>
      </c>
      <c r="H4982" s="214">
        <f>MONTH(A4982)</f>
        <v/>
      </c>
      <c r="I4982" s="179">
        <f>INDEX(mês[],Consolidado!H4982,2)</f>
        <v/>
      </c>
      <c r="J4982" s="179" t="inlineStr">
        <is>
          <t>CEF</t>
        </is>
      </c>
      <c r="K4982" s="179" t="inlineStr">
        <is>
          <t>A IDEAL</t>
        </is>
      </c>
    </row>
    <row r="4983">
      <c r="A4983" s="17" t="n">
        <v>45860</v>
      </c>
      <c r="B4983" s="179" t="inlineStr">
        <is>
          <t>EMPRESTIMO BANCO CAIXA / CAPITAL DE GIRO R$ 300.000,00-PAGAMENTOS EMPRESTIMOS (100,00%);</t>
        </is>
      </c>
      <c r="C4983" s="8" t="n"/>
      <c r="D4983" s="8" t="n">
        <v>16185.18</v>
      </c>
      <c r="E4983" s="8" t="n">
        <v>-25275.38999999999</v>
      </c>
      <c r="F4983" s="213" t="inlineStr">
        <is>
          <t>Pagamento de Empréstimos Bancários</t>
        </is>
      </c>
      <c r="G4983" s="172">
        <f>YEAR(A4983)</f>
        <v/>
      </c>
      <c r="H4983" s="214">
        <f>MONTH(A4983)</f>
        <v/>
      </c>
      <c r="I4983" s="179">
        <f>INDEX(mês[],Consolidado!H4983,2)</f>
        <v/>
      </c>
      <c r="J4983" s="179" t="inlineStr">
        <is>
          <t>CEF</t>
        </is>
      </c>
      <c r="K4983" s="179" t="inlineStr">
        <is>
          <t>A IDEAL</t>
        </is>
      </c>
    </row>
    <row r="4984">
      <c r="A4984" s="17" t="n">
        <v>45860</v>
      </c>
      <c r="B4984" s="179" t="inlineStr">
        <is>
          <t>TRANSFERÊNCIA ENTRE BANCOS ITAÚ X CEF-Transferência entre Bancos (100,00%);</t>
        </is>
      </c>
      <c r="C4984" s="8" t="n">
        <v>200000</v>
      </c>
      <c r="E4984" s="8" t="n">
        <v>174724.61</v>
      </c>
      <c r="F4984" s="213" t="inlineStr">
        <is>
          <t>Transferência Recebida</t>
        </is>
      </c>
      <c r="G4984" s="172">
        <f>YEAR(A4984)</f>
        <v/>
      </c>
      <c r="H4984" s="214">
        <f>MONTH(A4984)</f>
        <v/>
      </c>
      <c r="I4984" s="179">
        <f>INDEX(mês[],Consolidado!H4984,2)</f>
        <v/>
      </c>
      <c r="J4984" s="179" t="inlineStr">
        <is>
          <t>CEF</t>
        </is>
      </c>
      <c r="K4984" s="179" t="inlineStr">
        <is>
          <t>A IDEAL</t>
        </is>
      </c>
    </row>
    <row r="4985">
      <c r="A4985" s="17" t="n">
        <v>45861</v>
      </c>
      <c r="B4985" s="179" t="inlineStr">
        <is>
          <t>DEB TARIFA-TARIFAS BANCARIAS (100,00%);</t>
        </is>
      </c>
      <c r="C4985" s="8" t="n"/>
      <c r="D4985" s="8" t="n">
        <v>88.2</v>
      </c>
      <c r="E4985" s="8" t="n">
        <v>174636.41</v>
      </c>
      <c r="F4985" s="213" t="inlineStr">
        <is>
          <t>TARIFAS BANCARIAS</t>
        </is>
      </c>
      <c r="G4985" s="172">
        <f>YEAR(A4985)</f>
        <v/>
      </c>
      <c r="H4985" s="214">
        <f>MONTH(A4985)</f>
        <v/>
      </c>
      <c r="I4985" s="179">
        <f>INDEX(mês[],Consolidado!H4985,2)</f>
        <v/>
      </c>
      <c r="J4985" s="179" t="inlineStr">
        <is>
          <t>CEF</t>
        </is>
      </c>
      <c r="K4985" s="179" t="inlineStr">
        <is>
          <t>A IDEAL</t>
        </is>
      </c>
    </row>
    <row r="4986">
      <c r="A4986" s="17" t="n">
        <v>45862</v>
      </c>
      <c r="B4986" s="179" t="inlineStr">
        <is>
          <t>TARIFA BANCARIA-TARIFAS BANCARIAS (100,00%);</t>
        </is>
      </c>
      <c r="C4986" s="8" t="n"/>
      <c r="D4986" s="8" t="n">
        <v>702.71</v>
      </c>
      <c r="E4986" s="8" t="n">
        <v>173933.7</v>
      </c>
      <c r="F4986" s="213" t="inlineStr">
        <is>
          <t>TARIFAS BANCARIAS</t>
        </is>
      </c>
      <c r="G4986" s="172">
        <f>YEAR(A4986)</f>
        <v/>
      </c>
      <c r="H4986" s="214">
        <f>MONTH(A4986)</f>
        <v/>
      </c>
      <c r="I4986" s="179">
        <f>INDEX(mês[],Consolidado!H4986,2)</f>
        <v/>
      </c>
      <c r="J4986" s="179" t="inlineStr">
        <is>
          <t>CEF</t>
        </is>
      </c>
      <c r="K4986" s="179" t="inlineStr">
        <is>
          <t>A IDEAL</t>
        </is>
      </c>
    </row>
    <row r="4987">
      <c r="A4987" s="17" t="n">
        <v>45869</v>
      </c>
      <c r="B4987" s="179" t="inlineStr">
        <is>
          <t>IMPOSTOS DEBITADOS EM CONTA CAIXA ECONOMICA-PARCELAMENTO (100,00%);</t>
        </is>
      </c>
      <c r="C4987" s="8" t="n"/>
      <c r="D4987" s="8" t="n">
        <v>20866.2</v>
      </c>
      <c r="E4987" s="8" t="n">
        <v>153067.5</v>
      </c>
      <c r="F4987" s="213" t="inlineStr">
        <is>
          <t xml:space="preserve">Parcelamento de Impostos Exercicio Anterior </t>
        </is>
      </c>
      <c r="G4987" s="172">
        <f>YEAR(A4987)</f>
        <v/>
      </c>
      <c r="H4987" s="214">
        <f>MONTH(A4987)</f>
        <v/>
      </c>
      <c r="I4987" s="179">
        <f>INDEX(mês[],Consolidado!H4987,2)</f>
        <v/>
      </c>
      <c r="J4987" s="179" t="inlineStr">
        <is>
          <t>CEF</t>
        </is>
      </c>
      <c r="K4987" s="179" t="inlineStr">
        <is>
          <t>A IDEAL</t>
        </is>
      </c>
    </row>
    <row r="4988">
      <c r="A4988" s="17" t="n">
        <v>45869</v>
      </c>
      <c r="B4988" s="179" t="inlineStr">
        <is>
          <t xml:space="preserve">saldo </t>
        </is>
      </c>
      <c r="C4988" s="8" t="n"/>
      <c r="D4988" s="8" t="n">
        <v>153067.5</v>
      </c>
      <c r="E4988" s="8" t="n">
        <v>0</v>
      </c>
      <c r="F4988" s="213" t="inlineStr">
        <is>
          <t>Saldo Final CEF</t>
        </is>
      </c>
      <c r="G4988" s="172">
        <f>YEAR(A4988)</f>
        <v/>
      </c>
      <c r="H4988" s="214">
        <f>MONTH(A4988)</f>
        <v/>
      </c>
      <c r="I4988" s="179">
        <f>INDEX(mês[],Consolidado!H4988,2)</f>
        <v/>
      </c>
      <c r="J4988" s="179" t="inlineStr">
        <is>
          <t>CEF</t>
        </is>
      </c>
      <c r="K4988" s="179" t="inlineStr">
        <is>
          <t>A IDEAL</t>
        </is>
      </c>
    </row>
    <row r="4989">
      <c r="A4989" s="17" t="n">
        <v>45842</v>
      </c>
      <c r="B4989" s="179" t="inlineStr">
        <is>
          <t xml:space="preserve">SALDO </t>
        </is>
      </c>
      <c r="C4989" s="8" t="n"/>
      <c r="E4989" s="8" t="n">
        <v>256529.57</v>
      </c>
      <c r="F4989" s="213" t="inlineStr">
        <is>
          <t>Saldo Inicial Safra</t>
        </is>
      </c>
      <c r="G4989" s="172">
        <f>YEAR(A4989)</f>
        <v/>
      </c>
      <c r="H4989" s="214">
        <f>MONTH(A4989)</f>
        <v/>
      </c>
      <c r="I4989" s="179">
        <f>INDEX(mês[],Consolidado!H4989,2)</f>
        <v/>
      </c>
      <c r="J4989" s="179" t="inlineStr">
        <is>
          <t>SAFRA</t>
        </is>
      </c>
      <c r="K4989" s="179" t="inlineStr">
        <is>
          <t>A IDEAL</t>
        </is>
      </c>
    </row>
    <row r="4990">
      <c r="A4990" s="17" t="n">
        <v>45842</v>
      </c>
      <c r="B4990" s="179" t="inlineStr">
        <is>
          <t>TRANSFERÊNCIA ENTRE BANCOS SAFRA X CEF-Transferência entre Bancos (100,00%);</t>
        </is>
      </c>
      <c r="C4990" s="8" t="n"/>
      <c r="D4990" s="8" t="n">
        <v>188072.81</v>
      </c>
      <c r="E4990" s="8" t="n">
        <v>68456.76000000001</v>
      </c>
      <c r="F4990" s="213" t="inlineStr">
        <is>
          <t>Transferência Emitida</t>
        </is>
      </c>
      <c r="G4990" s="172">
        <f>YEAR(A4990)</f>
        <v/>
      </c>
      <c r="H4990" s="214">
        <f>MONTH(A4990)</f>
        <v/>
      </c>
      <c r="I4990" s="179">
        <f>INDEX(mês[],Consolidado!H4990,2)</f>
        <v/>
      </c>
      <c r="J4990" s="179" t="inlineStr">
        <is>
          <t>SAFRA</t>
        </is>
      </c>
      <c r="K4990" s="179" t="inlineStr">
        <is>
          <t>A IDEAL</t>
        </is>
      </c>
    </row>
    <row r="4991">
      <c r="A4991" s="17" t="n">
        <v>45845</v>
      </c>
      <c r="B4991" s="179" t="inlineStr">
        <is>
          <t>PACOTE PJ EMPRESA 3-TARIFAS BANCARIAS (100,00%);</t>
        </is>
      </c>
      <c r="C4991" s="8" t="n"/>
      <c r="D4991" s="8" t="n">
        <v>389</v>
      </c>
      <c r="E4991" s="8" t="n">
        <v>68067.76000000001</v>
      </c>
      <c r="F4991" s="213" t="inlineStr">
        <is>
          <t>TARIFAS BANCARIAS</t>
        </is>
      </c>
      <c r="G4991" s="172">
        <f>YEAR(A4991)</f>
        <v/>
      </c>
      <c r="H4991" s="214">
        <f>MONTH(A4991)</f>
        <v/>
      </c>
      <c r="I4991" s="179">
        <f>INDEX(mês[],Consolidado!H4991,2)</f>
        <v/>
      </c>
      <c r="J4991" s="179" t="inlineStr">
        <is>
          <t>SAFRA</t>
        </is>
      </c>
      <c r="K4991" s="179" t="inlineStr">
        <is>
          <t>A IDEAL</t>
        </is>
      </c>
    </row>
    <row r="4992">
      <c r="A4992" s="17" t="n">
        <v>45846</v>
      </c>
      <c r="B4992" s="179" t="inlineStr">
        <is>
          <t>TRANSFERÊNCIA ENTRE BANCOS SAFRA X ITAÚ-Transferência entre Bancos (100,00%);</t>
        </is>
      </c>
      <c r="C4992" s="8" t="n"/>
      <c r="D4992" s="8" t="n">
        <v>50000</v>
      </c>
      <c r="E4992" s="8" t="n">
        <v>18067.76000000001</v>
      </c>
      <c r="F4992" s="213" t="inlineStr">
        <is>
          <t>Transferência Emitida</t>
        </is>
      </c>
      <c r="G4992" s="172">
        <f>YEAR(A4992)</f>
        <v/>
      </c>
      <c r="H4992" s="214">
        <f>MONTH(A4992)</f>
        <v/>
      </c>
      <c r="I4992" s="179">
        <f>INDEX(mês[],Consolidado!H4992,2)</f>
        <v/>
      </c>
      <c r="J4992" s="179" t="inlineStr">
        <is>
          <t>SAFRA</t>
        </is>
      </c>
      <c r="K4992" s="179" t="inlineStr">
        <is>
          <t>A IDEAL</t>
        </is>
      </c>
    </row>
    <row r="4993">
      <c r="A4993" s="17" t="n">
        <v>45847</v>
      </c>
      <c r="B4993" s="179" t="inlineStr">
        <is>
          <t>TRANSFERÊNCIA ENTRE BANCOS SAFRA X ITAÚ-Transferência entre Bancos (100,00%);</t>
        </is>
      </c>
      <c r="C4993" s="8" t="n"/>
      <c r="D4993" s="8" t="n">
        <v>18000</v>
      </c>
      <c r="E4993" s="8" t="n">
        <v>67.76000000000931</v>
      </c>
      <c r="F4993" s="213" t="inlineStr">
        <is>
          <t>Transferência Emitida</t>
        </is>
      </c>
      <c r="G4993" s="172">
        <f>YEAR(A4993)</f>
        <v/>
      </c>
      <c r="H4993" s="214">
        <f>MONTH(A4993)</f>
        <v/>
      </c>
      <c r="I4993" s="179">
        <f>INDEX(mês[],Consolidado!H4993,2)</f>
        <v/>
      </c>
      <c r="J4993" s="179" t="inlineStr">
        <is>
          <t>SAFRA</t>
        </is>
      </c>
      <c r="K4993" s="179" t="inlineStr">
        <is>
          <t>A IDEAL</t>
        </is>
      </c>
    </row>
    <row r="4994">
      <c r="A4994" s="17" t="n">
        <v>45853</v>
      </c>
      <c r="B4994" s="179" t="inlineStr">
        <is>
          <t>TRANSFERÊNCIA ENTRE BANCO ITAÚ X SAFRA-Transferência entre Bancos (100,00%);</t>
        </is>
      </c>
      <c r="C4994" s="8" t="n">
        <v>15144.19</v>
      </c>
      <c r="E4994" s="8" t="n">
        <v>15211.95000000001</v>
      </c>
      <c r="F4994" s="213" t="inlineStr">
        <is>
          <t>Transferência Recebida</t>
        </is>
      </c>
      <c r="G4994" s="172">
        <f>YEAR(A4994)</f>
        <v/>
      </c>
      <c r="H4994" s="214">
        <f>MONTH(A4994)</f>
        <v/>
      </c>
      <c r="I4994" s="179">
        <f>INDEX(mês[],Consolidado!H4994,2)</f>
        <v/>
      </c>
      <c r="J4994" s="179" t="inlineStr">
        <is>
          <t>SAFRA</t>
        </is>
      </c>
      <c r="K4994" s="179" t="inlineStr">
        <is>
          <t>A IDEAL</t>
        </is>
      </c>
    </row>
    <row r="4995">
      <c r="A4995" s="17" t="n">
        <v>45859</v>
      </c>
      <c r="B4995" s="179" t="inlineStr">
        <is>
          <t>TRANSFERÊNCIA ENTRE BANCOS SAFRA X ITAÚ-Transferência entre Bancos (100,00%);</t>
        </is>
      </c>
      <c r="C4995" s="8" t="n"/>
      <c r="D4995" s="8" t="n">
        <v>15000</v>
      </c>
      <c r="E4995" s="8" t="n">
        <v>211.9500000000116</v>
      </c>
      <c r="F4995" s="213" t="inlineStr">
        <is>
          <t>Transferência Emitida</t>
        </is>
      </c>
      <c r="G4995" s="172">
        <f>YEAR(A4995)</f>
        <v/>
      </c>
      <c r="H4995" s="214">
        <f>MONTH(A4995)</f>
        <v/>
      </c>
      <c r="I4995" s="179">
        <f>INDEX(mês[],Consolidado!H4995,2)</f>
        <v/>
      </c>
      <c r="J4995" s="179" t="inlineStr">
        <is>
          <t>SAFRA</t>
        </is>
      </c>
      <c r="K4995" s="179" t="inlineStr">
        <is>
          <t>A IDEAL</t>
        </is>
      </c>
    </row>
    <row r="4996">
      <c r="A4996" s="17" t="n">
        <v>45860</v>
      </c>
      <c r="B4996" s="179" t="inlineStr">
        <is>
          <t>TRANSFERÊNCIA ENTRE BANCOS ITAÚ X SAFRA-Transferência entre Bancos (100,00%);</t>
        </is>
      </c>
      <c r="C4996" s="8" t="n">
        <v>79602.49000000001</v>
      </c>
      <c r="E4996" s="8" t="n">
        <v>79814.44000000002</v>
      </c>
      <c r="F4996" s="213" t="inlineStr">
        <is>
          <t>Transferência Recebida</t>
        </is>
      </c>
      <c r="G4996" s="172">
        <f>YEAR(A4996)</f>
        <v/>
      </c>
      <c r="H4996" s="214">
        <f>MONTH(A4996)</f>
        <v/>
      </c>
      <c r="I4996" s="179">
        <f>INDEX(mês[],Consolidado!H4996,2)</f>
        <v/>
      </c>
      <c r="J4996" s="179" t="inlineStr">
        <is>
          <t>SAFRA</t>
        </is>
      </c>
      <c r="K4996" s="179" t="inlineStr">
        <is>
          <t>A IDEAL</t>
        </is>
      </c>
    </row>
    <row r="4997">
      <c r="A4997" s="17" t="n">
        <v>45863</v>
      </c>
      <c r="B4997" s="179" t="inlineStr">
        <is>
          <t>TRANSFERÊNCIA ENTRE BANCOS SAFRA X ITAÚ-Transferência entre Bancos (100,00%);</t>
        </is>
      </c>
      <c r="C4997" s="8" t="n"/>
      <c r="D4997" s="8" t="n">
        <v>50000</v>
      </c>
      <c r="E4997" s="8" t="n">
        <v>29814.44000000002</v>
      </c>
      <c r="F4997" s="213" t="inlineStr">
        <is>
          <t>Transferência Emitida</t>
        </is>
      </c>
      <c r="G4997" s="172">
        <f>YEAR(A4997)</f>
        <v/>
      </c>
      <c r="H4997" s="214">
        <f>MONTH(A4997)</f>
        <v/>
      </c>
      <c r="I4997" s="179">
        <f>INDEX(mês[],Consolidado!H4997,2)</f>
        <v/>
      </c>
      <c r="J4997" s="179" t="inlineStr">
        <is>
          <t>SAFRA</t>
        </is>
      </c>
      <c r="K4997" s="179" t="inlineStr">
        <is>
          <t>A IDEAL</t>
        </is>
      </c>
    </row>
    <row r="4998">
      <c r="A4998" s="17" t="n">
        <v>45863</v>
      </c>
      <c r="B4998" s="179" t="inlineStr">
        <is>
          <t xml:space="preserve">SALDO </t>
        </is>
      </c>
      <c r="C4998" s="8" t="n"/>
      <c r="D4998" s="8" t="n">
        <v>29814.44</v>
      </c>
      <c r="E4998" s="8" t="n">
        <v>0</v>
      </c>
      <c r="F4998" s="213" t="inlineStr">
        <is>
          <t>Saldo Final Safra</t>
        </is>
      </c>
      <c r="G4998" s="172">
        <f>YEAR(A4998)</f>
        <v/>
      </c>
      <c r="H4998" s="214">
        <f>MONTH(A4998)</f>
        <v/>
      </c>
      <c r="I4998" s="179">
        <f>INDEX(mês[],Consolidado!H4998,2)</f>
        <v/>
      </c>
      <c r="J4998" s="179" t="inlineStr">
        <is>
          <t>SAFRA</t>
        </is>
      </c>
      <c r="K4998" s="179" t="inlineStr">
        <is>
          <t>A IDEAL</t>
        </is>
      </c>
    </row>
    <row r="4999">
      <c r="A4999" s="17" t="n">
        <v>45839</v>
      </c>
      <c r="B4999" s="179" t="inlineStr">
        <is>
          <t xml:space="preserve">SALDO FINAL </t>
        </is>
      </c>
      <c r="C4999" s="8" t="n"/>
      <c r="E4999" s="8" t="n">
        <v>-20295.14</v>
      </c>
      <c r="F4999" s="213" t="inlineStr">
        <is>
          <t>Saldo Inicial Mercantil</t>
        </is>
      </c>
      <c r="G4999" s="172">
        <f>YEAR(A4999)</f>
        <v/>
      </c>
      <c r="H4999" s="214">
        <f>MONTH(A4999)</f>
        <v/>
      </c>
      <c r="I4999" s="179">
        <f>INDEX(mês[],Consolidado!H4999,2)</f>
        <v/>
      </c>
      <c r="J4999" s="179" t="inlineStr">
        <is>
          <t>MERCANTIL</t>
        </is>
      </c>
      <c r="K4999" s="179" t="inlineStr">
        <is>
          <t>A IDEAL</t>
        </is>
      </c>
    </row>
    <row r="5000">
      <c r="A5000" s="17" t="n">
        <v>45839</v>
      </c>
      <c r="B5000" s="179" t="inlineStr">
        <is>
          <t>IOF-CHEQUE ESPECIAL -JUROS BANCARIOS  (100,00%);</t>
        </is>
      </c>
      <c r="C5000" s="8" t="n"/>
      <c r="D5000" s="8" t="n">
        <v>89.45999999999999</v>
      </c>
      <c r="E5000" s="8" t="n">
        <v>-20384.6</v>
      </c>
      <c r="F5000" s="213" t="inlineStr">
        <is>
          <t>Juros Bancários</t>
        </is>
      </c>
      <c r="G5000" s="172">
        <f>YEAR(A5000)</f>
        <v/>
      </c>
      <c r="H5000" s="214">
        <f>MONTH(A5000)</f>
        <v/>
      </c>
      <c r="I5000" s="179">
        <f>INDEX(mês[],Consolidado!H5000,2)</f>
        <v/>
      </c>
      <c r="J5000" s="179" t="inlineStr">
        <is>
          <t>MERCANTIL</t>
        </is>
      </c>
      <c r="K5000" s="179" t="inlineStr">
        <is>
          <t>A IDEAL</t>
        </is>
      </c>
    </row>
    <row r="5001">
      <c r="A5001" s="17" t="n">
        <v>45839</v>
      </c>
      <c r="B5001" s="179" t="inlineStr">
        <is>
          <t>TAR. PACOTE SERVICOS-TARIFAS BANCARIAS (100,00%);</t>
        </is>
      </c>
      <c r="C5001" s="8" t="n"/>
      <c r="D5001" s="8" t="n">
        <v>190</v>
      </c>
      <c r="E5001" s="8" t="n">
        <v>-20574.6</v>
      </c>
      <c r="F5001" s="213" t="inlineStr">
        <is>
          <t>TARIFAS BANCARIAS</t>
        </is>
      </c>
      <c r="G5001" s="172">
        <f>YEAR(A5001)</f>
        <v/>
      </c>
      <c r="H5001" s="214">
        <f>MONTH(A5001)</f>
        <v/>
      </c>
      <c r="I5001" s="179">
        <f>INDEX(mês[],Consolidado!H5001,2)</f>
        <v/>
      </c>
      <c r="J5001" s="179" t="inlineStr">
        <is>
          <t>MERCANTIL</t>
        </is>
      </c>
      <c r="K5001" s="179" t="inlineStr">
        <is>
          <t>A IDEAL</t>
        </is>
      </c>
    </row>
    <row r="5002">
      <c r="A5002" s="17" t="n">
        <v>45842</v>
      </c>
      <c r="B5002" s="179" t="inlineStr">
        <is>
          <t>DESPESAS DA SEMANA REF. 30/06 A 04/07/25-DESPESAS C/ MURO E CALÇADAS (70,00%);
DESPESAS C/ GALPÃO ALMOXARIFADO  (30,00%);</t>
        </is>
      </c>
      <c r="C5002" s="8" t="n"/>
      <c r="D5002" s="8" t="n">
        <v>5018</v>
      </c>
      <c r="E5002" s="8" t="n">
        <v>-25592.6</v>
      </c>
      <c r="F5002" s="213" t="inlineStr">
        <is>
          <t>Construção da Nova Sede</t>
        </is>
      </c>
      <c r="G5002" s="172">
        <f>YEAR(A5002)</f>
        <v/>
      </c>
      <c r="H5002" s="214">
        <f>MONTH(A5002)</f>
        <v/>
      </c>
      <c r="I5002" s="179">
        <f>INDEX(mês[],Consolidado!H5002,2)</f>
        <v/>
      </c>
      <c r="J5002" s="179" t="inlineStr">
        <is>
          <t>MERCANTIL</t>
        </is>
      </c>
      <c r="K5002" s="179" t="inlineStr">
        <is>
          <t>A IDEAL</t>
        </is>
      </c>
    </row>
    <row r="5003">
      <c r="A5003" s="17" t="n">
        <v>45842</v>
      </c>
      <c r="B5003" s="179" t="inlineStr">
        <is>
          <t>CALCADAS-DESPESAS C/ MURO E CALÇADAS (100,00%);</t>
        </is>
      </c>
      <c r="C5003" s="8" t="n"/>
      <c r="D5003" s="8" t="n">
        <v>708</v>
      </c>
      <c r="E5003" s="8" t="n">
        <v>-26300.6</v>
      </c>
      <c r="F5003" s="213" t="inlineStr">
        <is>
          <t>Construção da Nova Sede</t>
        </is>
      </c>
      <c r="G5003" s="172">
        <f>YEAR(A5003)</f>
        <v/>
      </c>
      <c r="H5003" s="214">
        <f>MONTH(A5003)</f>
        <v/>
      </c>
      <c r="I5003" s="179">
        <f>INDEX(mês[],Consolidado!H5003,2)</f>
        <v/>
      </c>
      <c r="J5003" s="179" t="inlineStr">
        <is>
          <t>MERCANTIL</t>
        </is>
      </c>
      <c r="K5003" s="179" t="inlineStr">
        <is>
          <t>A IDEAL</t>
        </is>
      </c>
    </row>
    <row r="5004">
      <c r="A5004" s="17" t="n">
        <v>45842</v>
      </c>
      <c r="B5004" s="179" t="inlineStr">
        <is>
          <t>MANUTENÇÃO AR CONDICIONADO-MANUTENÇÃO/PEÇAS MAQUINAS E EQUIPAMENTOS (100,00%);</t>
        </is>
      </c>
      <c r="C5004" s="8" t="n"/>
      <c r="D5004" s="8" t="n">
        <v>1125</v>
      </c>
      <c r="E5004" s="8" t="n">
        <v>-27425.6</v>
      </c>
      <c r="F5004" s="213" t="inlineStr">
        <is>
          <t>MANUTENÇÃO/PEÇAS MAQUINAS E EQUIPAMENTOS</t>
        </is>
      </c>
      <c r="G5004" s="172">
        <f>YEAR(A5004)</f>
        <v/>
      </c>
      <c r="H5004" s="214">
        <f>MONTH(A5004)</f>
        <v/>
      </c>
      <c r="I5004" s="179">
        <f>INDEX(mês[],Consolidado!H5004,2)</f>
        <v/>
      </c>
      <c r="J5004" s="179" t="inlineStr">
        <is>
          <t>MERCANTIL</t>
        </is>
      </c>
      <c r="K5004" s="179" t="inlineStr">
        <is>
          <t>A IDEAL</t>
        </is>
      </c>
    </row>
    <row r="5005">
      <c r="A5005" s="17" t="n">
        <v>45846</v>
      </c>
      <c r="B5005" s="179" t="inlineStr">
        <is>
          <t>PORTA DE AÇOS-DESPESAS C/ GALPÃO ALMOXARIFADO  (100,00%);</t>
        </is>
      </c>
      <c r="C5005" s="8" t="n"/>
      <c r="D5005" s="8" t="n">
        <v>4590</v>
      </c>
      <c r="E5005" s="8" t="n">
        <v>-32015.6</v>
      </c>
      <c r="F5005" s="213" t="inlineStr">
        <is>
          <t>Construção da Nova Sede</t>
        </is>
      </c>
      <c r="G5005" s="172">
        <f>YEAR(A5005)</f>
        <v/>
      </c>
      <c r="H5005" s="214">
        <f>MONTH(A5005)</f>
        <v/>
      </c>
      <c r="I5005" s="179">
        <f>INDEX(mês[],Consolidado!H5005,2)</f>
        <v/>
      </c>
      <c r="J5005" s="179" t="inlineStr">
        <is>
          <t>MERCANTIL</t>
        </is>
      </c>
      <c r="K5005" s="179" t="inlineStr">
        <is>
          <t>A IDEAL</t>
        </is>
      </c>
    </row>
    <row r="5006">
      <c r="A5006" s="17" t="n">
        <v>45847</v>
      </c>
      <c r="B5006" s="179" t="inlineStr">
        <is>
          <t xml:space="preserve"> TAR.TEDINTERNET-TARIFAS BANCARIAS (100,00%);</t>
        </is>
      </c>
      <c r="C5006" s="8" t="n"/>
      <c r="D5006" s="8" t="n">
        <v>20</v>
      </c>
      <c r="E5006" s="8" t="n">
        <v>-32035.6</v>
      </c>
      <c r="F5006" s="213" t="inlineStr">
        <is>
          <t>TARIFAS BANCARIAS</t>
        </is>
      </c>
      <c r="G5006" s="172">
        <f>YEAR(A5006)</f>
        <v/>
      </c>
      <c r="H5006" s="214">
        <f>MONTH(A5006)</f>
        <v/>
      </c>
      <c r="I5006" s="179">
        <f>INDEX(mês[],Consolidado!H5006,2)</f>
        <v/>
      </c>
      <c r="J5006" s="179" t="inlineStr">
        <is>
          <t>MERCANTIL</t>
        </is>
      </c>
      <c r="K5006" s="179" t="inlineStr">
        <is>
          <t>A IDEAL</t>
        </is>
      </c>
    </row>
    <row r="5007">
      <c r="A5007" s="17" t="n">
        <v>45847</v>
      </c>
      <c r="B5007" s="179" t="inlineStr">
        <is>
          <t>TRANSFERÊNCIA ENTRE BANCOS MERCANTIL X ITAÚ-Transferência entre Bancos (100,00%);</t>
        </is>
      </c>
      <c r="C5007" s="8" t="n"/>
      <c r="D5007" s="8" t="n">
        <v>50000</v>
      </c>
      <c r="E5007" s="8" t="n">
        <v>-82035.60000000001</v>
      </c>
      <c r="F5007" s="213" t="inlineStr">
        <is>
          <t>Transferência Emitida</t>
        </is>
      </c>
      <c r="G5007" s="172">
        <f>YEAR(A5007)</f>
        <v/>
      </c>
      <c r="H5007" s="214">
        <f>MONTH(A5007)</f>
        <v/>
      </c>
      <c r="I5007" s="179">
        <f>INDEX(mês[],Consolidado!H5007,2)</f>
        <v/>
      </c>
      <c r="J5007" s="179" t="inlineStr">
        <is>
          <t>MERCANTIL</t>
        </is>
      </c>
      <c r="K5007" s="179" t="inlineStr">
        <is>
          <t>A IDEAL</t>
        </is>
      </c>
    </row>
    <row r="5008">
      <c r="A5008" s="17" t="n">
        <v>45849</v>
      </c>
      <c r="B5008" s="179" t="inlineStr">
        <is>
          <t>DESPESA SEMANA REF. 07/06 A 11/06-DESPESAS C/ CONSTRUÇÃO ESCRITORIO ADM  (100,00%);</t>
        </is>
      </c>
      <c r="C5008" s="8" t="n"/>
      <c r="D5008" s="8" t="n">
        <v>2556.87</v>
      </c>
      <c r="E5008" s="8" t="n">
        <v>-84592.47</v>
      </c>
      <c r="F5008" s="213" t="inlineStr">
        <is>
          <t>Construção da Nova Sede</t>
        </is>
      </c>
      <c r="G5008" s="172">
        <f>YEAR(A5008)</f>
        <v/>
      </c>
      <c r="H5008" s="214">
        <f>MONTH(A5008)</f>
        <v/>
      </c>
      <c r="I5008" s="179">
        <f>INDEX(mês[],Consolidado!H5008,2)</f>
        <v/>
      </c>
      <c r="J5008" s="179" t="inlineStr">
        <is>
          <t>MERCANTIL</t>
        </is>
      </c>
      <c r="K5008" s="179" t="inlineStr">
        <is>
          <t>A IDEAL</t>
        </is>
      </c>
    </row>
    <row r="5009">
      <c r="A5009" s="17" t="n">
        <v>45854</v>
      </c>
      <c r="B5009" s="179" t="inlineStr">
        <is>
          <t xml:space="preserve"> JRS.PROP.CH.ESPECIAL-JUROS BANCARIOS  (100,00%);</t>
        </is>
      </c>
      <c r="C5009" s="8" t="n"/>
      <c r="D5009" s="8" t="n">
        <v>2386.98</v>
      </c>
      <c r="E5009" s="8" t="n">
        <v>-86979.45</v>
      </c>
      <c r="F5009" s="213" t="inlineStr">
        <is>
          <t>Juros Bancários</t>
        </is>
      </c>
      <c r="G5009" s="172">
        <f>YEAR(A5009)</f>
        <v/>
      </c>
      <c r="H5009" s="214">
        <f>MONTH(A5009)</f>
        <v/>
      </c>
      <c r="I5009" s="179">
        <f>INDEX(mês[],Consolidado!H5009,2)</f>
        <v/>
      </c>
      <c r="J5009" s="179" t="inlineStr">
        <is>
          <t>MERCANTIL</t>
        </is>
      </c>
      <c r="K5009" s="179" t="inlineStr">
        <is>
          <t>A IDEAL</t>
        </is>
      </c>
    </row>
    <row r="5010">
      <c r="A5010" s="17" t="n">
        <v>45856</v>
      </c>
      <c r="B5010" s="179" t="inlineStr">
        <is>
          <t>DESPESAS C/ CALÇADA-DESPESAS C/ MURO E CALÇADAS (100,00%);</t>
        </is>
      </c>
      <c r="C5010" s="8" t="n"/>
      <c r="D5010" s="8" t="n">
        <v>3000</v>
      </c>
      <c r="E5010" s="8" t="n">
        <v>-89979.45</v>
      </c>
      <c r="F5010" s="213" t="inlineStr">
        <is>
          <t>Construção da Nova Sede</t>
        </is>
      </c>
      <c r="G5010" s="172">
        <f>YEAR(A5010)</f>
        <v/>
      </c>
      <c r="H5010" s="214">
        <f>MONTH(A5010)</f>
        <v/>
      </c>
      <c r="I5010" s="179">
        <f>INDEX(mês[],Consolidado!H5010,2)</f>
        <v/>
      </c>
      <c r="J5010" s="179" t="inlineStr">
        <is>
          <t>MERCANTIL</t>
        </is>
      </c>
      <c r="K5010" s="179" t="inlineStr">
        <is>
          <t>A IDEAL</t>
        </is>
      </c>
    </row>
    <row r="5011">
      <c r="A5011" s="17" t="n">
        <v>45856</v>
      </c>
      <c r="B5011" s="179" t="inlineStr">
        <is>
          <t>DESPESAS C/ CALÇADA-DESPESAS C/ MURO E CALÇADAS (100,00%);</t>
        </is>
      </c>
      <c r="C5011" s="8" t="n"/>
      <c r="D5011" s="8" t="n">
        <v>4283.12</v>
      </c>
      <c r="E5011" s="8" t="n">
        <v>-94262.56999999999</v>
      </c>
      <c r="F5011" s="213" t="inlineStr">
        <is>
          <t>Construção da Nova Sede</t>
        </is>
      </c>
      <c r="G5011" s="172">
        <f>YEAR(A5011)</f>
        <v/>
      </c>
      <c r="H5011" s="214">
        <f>MONTH(A5011)</f>
        <v/>
      </c>
      <c r="I5011" s="179">
        <f>INDEX(mês[],Consolidado!H5011,2)</f>
        <v/>
      </c>
      <c r="J5011" s="179" t="inlineStr">
        <is>
          <t>MERCANTIL</t>
        </is>
      </c>
      <c r="K5011" s="179" t="inlineStr">
        <is>
          <t>A IDEAL</t>
        </is>
      </c>
    </row>
    <row r="5012">
      <c r="A5012" s="17" t="n">
        <v>45859</v>
      </c>
      <c r="B5012" s="179" t="inlineStr">
        <is>
          <t>TARIFA ABERT. CREDITO / TAR. TEDINTERNET-TARIFAS BANCARIAS (100,00%);</t>
        </is>
      </c>
      <c r="C5012" s="8" t="n"/>
      <c r="D5012" s="8" t="n">
        <v>1020</v>
      </c>
      <c r="E5012" s="8" t="n">
        <v>-95282.56999999999</v>
      </c>
      <c r="F5012" s="213" t="inlineStr">
        <is>
          <t>TARIFAS BANCARIAS</t>
        </is>
      </c>
      <c r="G5012" s="172">
        <f>YEAR(A5012)</f>
        <v/>
      </c>
      <c r="H5012" s="214">
        <f>MONTH(A5012)</f>
        <v/>
      </c>
      <c r="I5012" s="179">
        <f>INDEX(mês[],Consolidado!H5012,2)</f>
        <v/>
      </c>
      <c r="J5012" s="179" t="inlineStr">
        <is>
          <t>MERCANTIL</t>
        </is>
      </c>
      <c r="K5012" s="179" t="inlineStr">
        <is>
          <t>A IDEAL</t>
        </is>
      </c>
    </row>
    <row r="5013">
      <c r="A5013" s="17" t="n">
        <v>45859</v>
      </c>
      <c r="B5013" s="179" t="inlineStr">
        <is>
          <t>TRANSFERÊNCIA ENTRE BANCOS MERCANTIL X ITAÚ-Transferência entre Bancos (100,00%);</t>
        </is>
      </c>
      <c r="C5013" s="8" t="n"/>
      <c r="D5013" s="8" t="n">
        <v>55000</v>
      </c>
      <c r="E5013" s="8" t="n">
        <v>-150282.57</v>
      </c>
      <c r="F5013" s="213" t="inlineStr">
        <is>
          <t>Transferência Emitida</t>
        </is>
      </c>
      <c r="G5013" s="172">
        <f>YEAR(A5013)</f>
        <v/>
      </c>
      <c r="H5013" s="214">
        <f>MONTH(A5013)</f>
        <v/>
      </c>
      <c r="I5013" s="179">
        <f>INDEX(mês[],Consolidado!H5013,2)</f>
        <v/>
      </c>
      <c r="J5013" s="179" t="inlineStr">
        <is>
          <t>MERCANTIL</t>
        </is>
      </c>
      <c r="K5013" s="179" t="inlineStr">
        <is>
          <t>A IDEAL</t>
        </is>
      </c>
    </row>
    <row r="5014">
      <c r="A5014" s="17" t="n">
        <v>45860</v>
      </c>
      <c r="B5014" s="179" t="inlineStr">
        <is>
          <t>TRANSFERÊNCIA ENTRE BANCOS ITAÚ X MERCANTIL-Transferência entre Bancos (100,00%);</t>
        </is>
      </c>
      <c r="C5014" s="8" t="n">
        <v>150000</v>
      </c>
      <c r="E5014" s="8" t="n">
        <v>-282.570000000007</v>
      </c>
      <c r="F5014" s="213" t="inlineStr">
        <is>
          <t>Transferência Recebida</t>
        </is>
      </c>
      <c r="G5014" s="172">
        <f>YEAR(A5014)</f>
        <v/>
      </c>
      <c r="H5014" s="214">
        <f>MONTH(A5014)</f>
        <v/>
      </c>
      <c r="I5014" s="179">
        <f>INDEX(mês[],Consolidado!H5014,2)</f>
        <v/>
      </c>
      <c r="J5014" s="179" t="inlineStr">
        <is>
          <t>MERCANTIL</t>
        </is>
      </c>
      <c r="K5014" s="179" t="inlineStr">
        <is>
          <t>A IDEAL</t>
        </is>
      </c>
    </row>
    <row r="5015">
      <c r="A5015" s="17" t="n">
        <v>45863</v>
      </c>
      <c r="B5015" s="179" t="inlineStr">
        <is>
          <t>DESPESAS REF. SEMANA 21/07 A 25/07 - CALÇADA-DESPESAS C/ MURO E CALÇADAS (100,00%);</t>
        </is>
      </c>
      <c r="C5015" s="8" t="n"/>
      <c r="D5015" s="8" t="n">
        <v>3225</v>
      </c>
      <c r="E5015" s="8" t="n">
        <v>-3507.570000000007</v>
      </c>
      <c r="F5015" s="213" t="inlineStr">
        <is>
          <t>Construção da Nova Sede</t>
        </is>
      </c>
      <c r="G5015" s="172">
        <f>YEAR(A5015)</f>
        <v/>
      </c>
      <c r="H5015" s="214">
        <f>MONTH(A5015)</f>
        <v/>
      </c>
      <c r="I5015" s="179">
        <f>INDEX(mês[],Consolidado!H5015,2)</f>
        <v/>
      </c>
      <c r="J5015" s="179" t="inlineStr">
        <is>
          <t>MERCANTIL</t>
        </is>
      </c>
      <c r="K5015" s="179" t="inlineStr">
        <is>
          <t>A IDEAL</t>
        </is>
      </c>
    </row>
    <row r="5016">
      <c r="A5016" s="17" t="n">
        <v>45863</v>
      </c>
      <c r="B5016" s="179" t="inlineStr">
        <is>
          <t xml:space="preserve">SALDO FINAL </t>
        </is>
      </c>
      <c r="C5016" s="8" t="n"/>
      <c r="D5016" s="8" t="n">
        <v>-3507.57</v>
      </c>
      <c r="E5016" s="8" t="n">
        <v>0</v>
      </c>
      <c r="F5016" s="213" t="inlineStr">
        <is>
          <t>Saldo Final Mercantil</t>
        </is>
      </c>
      <c r="G5016" s="172">
        <f>YEAR(A5016)</f>
        <v/>
      </c>
      <c r="H5016" s="214">
        <f>MONTH(A5016)</f>
        <v/>
      </c>
      <c r="I5016" s="179">
        <f>INDEX(mês[],Consolidado!H5016,2)</f>
        <v/>
      </c>
      <c r="J5016" s="179" t="inlineStr">
        <is>
          <t>MERCANTIL</t>
        </is>
      </c>
      <c r="K5016" s="179" t="inlineStr">
        <is>
          <t>A IDEAL</t>
        </is>
      </c>
    </row>
    <row r="5017">
      <c r="A5017" s="17" t="n">
        <v>45839</v>
      </c>
      <c r="B5017" s="179" t="inlineStr">
        <is>
          <t xml:space="preserve">SALDO INCIIAL </t>
        </is>
      </c>
      <c r="C5017" s="8" t="n"/>
      <c r="E5017" s="8" t="n">
        <v>605.59</v>
      </c>
      <c r="F5017" s="213" t="inlineStr">
        <is>
          <t>Saldo inicial Itau Isolamento</t>
        </is>
      </c>
      <c r="G5017" s="172">
        <f>YEAR(A5017)</f>
        <v/>
      </c>
      <c r="H5017" s="214">
        <f>MONTH(A5017)</f>
        <v/>
      </c>
      <c r="I5017" s="179">
        <f>INDEX(mês[],Consolidado!H5017,2)</f>
        <v/>
      </c>
      <c r="J5017" s="179" t="inlineStr">
        <is>
          <t>ITAU Isolamento</t>
        </is>
      </c>
      <c r="K5017" s="179" t="inlineStr">
        <is>
          <t>A IDEAL</t>
        </is>
      </c>
    </row>
    <row r="5018">
      <c r="A5018" s="17" t="n">
        <v>45840</v>
      </c>
      <c r="B5018" s="179" t="inlineStr">
        <is>
          <t>TAR. PACOTE SERVICOS-TARIFAS BANCARIAS (100,00%);</t>
        </is>
      </c>
      <c r="C5018" s="8" t="n"/>
      <c r="D5018" s="8" t="n">
        <v>159</v>
      </c>
      <c r="E5018" s="8" t="n">
        <v>446.59</v>
      </c>
      <c r="F5018" s="213" t="inlineStr">
        <is>
          <t>TARIFAS BANCARIAS</t>
        </is>
      </c>
      <c r="G5018" s="172">
        <f>YEAR(A5018)</f>
        <v/>
      </c>
      <c r="H5018" s="214">
        <f>MONTH(A5018)</f>
        <v/>
      </c>
      <c r="I5018" s="179">
        <f>INDEX(mês[],Consolidado!H5018,2)</f>
        <v/>
      </c>
      <c r="J5018" s="179" t="inlineStr">
        <is>
          <t>ITAU Isolamento</t>
        </is>
      </c>
      <c r="K5018" s="179" t="inlineStr">
        <is>
          <t>A IDEAL</t>
        </is>
      </c>
    </row>
    <row r="5019">
      <c r="A5019" s="17" t="n">
        <v>45868</v>
      </c>
      <c r="B5019" s="179" t="inlineStr">
        <is>
          <t xml:space="preserve">saldo final </t>
        </is>
      </c>
      <c r="C5019" s="8" t="n"/>
      <c r="D5019" s="8" t="n">
        <v>446.59</v>
      </c>
      <c r="E5019" s="8" t="n">
        <v>0</v>
      </c>
      <c r="F5019" s="213" t="inlineStr">
        <is>
          <t>Saldo Final Itau Isolamento</t>
        </is>
      </c>
      <c r="G5019" s="172">
        <f>YEAR(A5019)</f>
        <v/>
      </c>
      <c r="H5019" s="214">
        <f>MONTH(A5019)</f>
        <v/>
      </c>
      <c r="I5019" s="179">
        <f>INDEX(mês[],Consolidado!H5019,2)</f>
        <v/>
      </c>
      <c r="J5019" s="179" t="inlineStr">
        <is>
          <t>ITAU Isolamento</t>
        </is>
      </c>
      <c r="K5019" s="179" t="inlineStr">
        <is>
          <t>A IDEAL</t>
        </is>
      </c>
    </row>
    <row r="5020">
      <c r="A5020" s="17" t="n">
        <v>45839</v>
      </c>
      <c r="B5020" s="179" t="inlineStr">
        <is>
          <t xml:space="preserve">saldo </t>
        </is>
      </c>
      <c r="C5020" s="8" t="n"/>
      <c r="E5020" s="8" t="n">
        <v>26636.19</v>
      </c>
      <c r="F5020" s="213" t="inlineStr">
        <is>
          <t>Saldo Inicial Itau</t>
        </is>
      </c>
      <c r="G5020" s="172">
        <f>YEAR(A5020)</f>
        <v/>
      </c>
      <c r="H5020" s="214">
        <f>MONTH(A5020)</f>
        <v/>
      </c>
      <c r="I5020" s="179">
        <f>INDEX(mês[],Consolidado!H5020,2)</f>
        <v/>
      </c>
      <c r="J5020" s="179" t="inlineStr">
        <is>
          <t>ITAU</t>
        </is>
      </c>
      <c r="K5020" s="179" t="inlineStr">
        <is>
          <t>A IDEAL</t>
        </is>
      </c>
    </row>
    <row r="5021">
      <c r="A5021" s="17" t="n">
        <v>45839</v>
      </c>
      <c r="B5021" s="179" t="inlineStr">
        <is>
          <t>COMPRA DE 66 GL DE TINTA EPOXI JOTUN-TINTAS E SOLVENTES</t>
        </is>
      </c>
      <c r="C5021" s="8" t="n"/>
      <c r="D5021" s="8" t="n">
        <v>5000</v>
      </c>
      <c r="E5021" s="8" t="n">
        <v>21636.19</v>
      </c>
      <c r="F5021" s="213" t="inlineStr">
        <is>
          <t>TINTAS E SOLVENTES</t>
        </is>
      </c>
      <c r="G5021" s="172">
        <f>YEAR(A5021)</f>
        <v/>
      </c>
      <c r="H5021" s="214">
        <f>MONTH(A5021)</f>
        <v/>
      </c>
      <c r="I5021" s="179">
        <f>INDEX(mês[],Consolidado!H5021,2)</f>
        <v/>
      </c>
      <c r="J5021" s="179" t="inlineStr">
        <is>
          <t>ITAU</t>
        </is>
      </c>
      <c r="K5021" s="179" t="inlineStr">
        <is>
          <t>A IDEAL</t>
        </is>
      </c>
    </row>
    <row r="5022">
      <c r="A5022" s="17" t="n">
        <v>45839</v>
      </c>
      <c r="B5022" s="179" t="inlineStr">
        <is>
          <t>COMBUSTÍVEL RANGER GILVAN PLACA RBN 3G39-COMBUSTIVEL VEICULOS</t>
        </is>
      </c>
      <c r="C5022" s="8" t="n"/>
      <c r="D5022" s="8" t="n">
        <v>424.72</v>
      </c>
      <c r="E5022" s="8" t="n">
        <v>21211.47</v>
      </c>
      <c r="F5022" s="213" t="inlineStr">
        <is>
          <t>COMBUSTIVEL VEICULOS</t>
        </is>
      </c>
      <c r="G5022" s="172">
        <f>YEAR(A5022)</f>
        <v/>
      </c>
      <c r="H5022" s="214">
        <f>MONTH(A5022)</f>
        <v/>
      </c>
      <c r="I5022" s="179">
        <f>INDEX(mês[],Consolidado!H5022,2)</f>
        <v/>
      </c>
      <c r="J5022" s="179" t="inlineStr">
        <is>
          <t>ITAU</t>
        </is>
      </c>
      <c r="K5022" s="179" t="inlineStr">
        <is>
          <t>A IDEAL</t>
        </is>
      </c>
    </row>
    <row r="5023">
      <c r="A5023" s="17" t="n">
        <v>45839</v>
      </c>
      <c r="B5023" s="179" t="inlineStr">
        <is>
          <t xml:space="preserve">EXPRESS MANOEL - PIX (11) 9 9112-7994-FRETE ABRASIVOS </t>
        </is>
      </c>
      <c r="C5023" s="8" t="n"/>
      <c r="D5023" s="8" t="n">
        <v>2500</v>
      </c>
      <c r="E5023" s="8" t="n">
        <v>18711.47</v>
      </c>
      <c r="F5023" s="213" t="inlineStr">
        <is>
          <t xml:space="preserve">FRETE ABRASIVOS </t>
        </is>
      </c>
      <c r="G5023" s="172">
        <f>YEAR(A5023)</f>
        <v/>
      </c>
      <c r="H5023" s="214">
        <f>MONTH(A5023)</f>
        <v/>
      </c>
      <c r="I5023" s="179">
        <f>INDEX(mês[],Consolidado!H5023,2)</f>
        <v/>
      </c>
      <c r="J5023" s="179" t="inlineStr">
        <is>
          <t>ITAU</t>
        </is>
      </c>
      <c r="K5023" s="179" t="inlineStr">
        <is>
          <t>A IDEAL</t>
        </is>
      </c>
    </row>
    <row r="5024">
      <c r="A5024" s="17" t="n">
        <v>45839</v>
      </c>
      <c r="B5024" s="179" t="inlineStr">
        <is>
          <t xml:space="preserve">REFEIÇÕES COLABORADORES REF. 01/07 A 15/07-REFEIÇÕES FUNCIONARIOS </t>
        </is>
      </c>
      <c r="C5024" s="8" t="n"/>
      <c r="D5024" s="8" t="n">
        <v>4540</v>
      </c>
      <c r="E5024" s="8" t="n">
        <v>14171.47</v>
      </c>
      <c r="F5024" s="213" t="inlineStr">
        <is>
          <t>REFEIÇÕES COLABORADORES</t>
        </is>
      </c>
      <c r="G5024" s="172">
        <f>YEAR(A5024)</f>
        <v/>
      </c>
      <c r="H5024" s="214">
        <f>MONTH(A5024)</f>
        <v/>
      </c>
      <c r="I5024" s="179">
        <f>INDEX(mês[],Consolidado!H5024,2)</f>
        <v/>
      </c>
      <c r="J5024" s="179" t="inlineStr">
        <is>
          <t>ITAU</t>
        </is>
      </c>
      <c r="K5024" s="179" t="inlineStr">
        <is>
          <t>A IDEAL</t>
        </is>
      </c>
    </row>
    <row r="5025">
      <c r="A5025" s="17" t="n">
        <v>45839</v>
      </c>
      <c r="B5025" s="179" t="inlineStr">
        <is>
          <t xml:space="preserve">REFEIÇÕES COLABORADORES REF. 01/07 A 15/07-REFEIÇÕES FUNCIONARIOS </t>
        </is>
      </c>
      <c r="C5025" s="8" t="n"/>
      <c r="D5025" s="8" t="n">
        <v>4172.5</v>
      </c>
      <c r="E5025" s="8" t="n">
        <v>9998.969999999998</v>
      </c>
      <c r="F5025" s="213" t="inlineStr">
        <is>
          <t>REFEIÇÕES COLABORADORES</t>
        </is>
      </c>
      <c r="G5025" s="172">
        <f>YEAR(A5025)</f>
        <v/>
      </c>
      <c r="H5025" s="214">
        <f>MONTH(A5025)</f>
        <v/>
      </c>
      <c r="I5025" s="179">
        <f>INDEX(mês[],Consolidado!H5025,2)</f>
        <v/>
      </c>
      <c r="J5025" s="179" t="inlineStr">
        <is>
          <t>ITAU</t>
        </is>
      </c>
      <c r="K5025" s="179" t="inlineStr">
        <is>
          <t>A IDEAL</t>
        </is>
      </c>
    </row>
    <row r="5026">
      <c r="A5026" s="17" t="n">
        <v>45839</v>
      </c>
      <c r="B5026" s="179" t="inlineStr">
        <is>
          <t xml:space="preserve">REFEIÇÕES COLABORADORES REF. 01/07 A 15/07-REFEIÇÕES FUNCIONARIOS </t>
        </is>
      </c>
      <c r="C5026" s="8" t="n"/>
      <c r="D5026" s="8" t="n">
        <v>3432.5</v>
      </c>
      <c r="E5026" s="8" t="n">
        <v>6566.469999999998</v>
      </c>
      <c r="F5026" s="213" t="inlineStr">
        <is>
          <t>REFEIÇÕES COLABORADORES</t>
        </is>
      </c>
      <c r="G5026" s="172">
        <f>YEAR(A5026)</f>
        <v/>
      </c>
      <c r="H5026" s="214">
        <f>MONTH(A5026)</f>
        <v/>
      </c>
      <c r="I5026" s="179">
        <f>INDEX(mês[],Consolidado!H5026,2)</f>
        <v/>
      </c>
      <c r="J5026" s="179" t="inlineStr">
        <is>
          <t>ITAU</t>
        </is>
      </c>
      <c r="K5026" s="179" t="inlineStr">
        <is>
          <t>A IDEAL</t>
        </is>
      </c>
    </row>
    <row r="5027">
      <c r="A5027" s="17" t="n">
        <v>45839</v>
      </c>
      <c r="B5027" s="179" t="inlineStr">
        <is>
          <t xml:space="preserve">REFEIÇÕES COLABORADORES REF. 01/07 A 15/07-REFEIÇÕES FUNCIONARIOS </t>
        </is>
      </c>
      <c r="C5027" s="8" t="n"/>
      <c r="D5027" s="8" t="n">
        <v>3165</v>
      </c>
      <c r="E5027" s="8" t="n">
        <v>3401.469999999998</v>
      </c>
      <c r="F5027" s="213" t="inlineStr">
        <is>
          <t>REFEIÇÕES COLABORADORES</t>
        </is>
      </c>
      <c r="G5027" s="172">
        <f>YEAR(A5027)</f>
        <v/>
      </c>
      <c r="H5027" s="214">
        <f>MONTH(A5027)</f>
        <v/>
      </c>
      <c r="I5027" s="179">
        <f>INDEX(mês[],Consolidado!H5027,2)</f>
        <v/>
      </c>
      <c r="J5027" s="179" t="inlineStr">
        <is>
          <t>ITAU</t>
        </is>
      </c>
      <c r="K5027" s="179" t="inlineStr">
        <is>
          <t>A IDEAL</t>
        </is>
      </c>
    </row>
    <row r="5028">
      <c r="A5028" s="17" t="n">
        <v>45839</v>
      </c>
      <c r="B5028" s="179" t="inlineStr">
        <is>
          <t xml:space="preserve">REFEIÇÕES COLABORADORES REF. 01/07 A 15/07-REFEIÇÕES FUNCIONARIOS </t>
        </is>
      </c>
      <c r="C5028" s="8" t="n"/>
      <c r="D5028" s="8" t="n">
        <v>5940</v>
      </c>
      <c r="E5028" s="8" t="n">
        <v>-2538.530000000002</v>
      </c>
      <c r="F5028" s="213" t="inlineStr">
        <is>
          <t>REFEIÇÕES COLABORADORES</t>
        </is>
      </c>
      <c r="G5028" s="172">
        <f>YEAR(A5028)</f>
        <v/>
      </c>
      <c r="H5028" s="214">
        <f>MONTH(A5028)</f>
        <v/>
      </c>
      <c r="I5028" s="179">
        <f>INDEX(mês[],Consolidado!H5028,2)</f>
        <v/>
      </c>
      <c r="J5028" s="179" t="inlineStr">
        <is>
          <t>ITAU</t>
        </is>
      </c>
      <c r="K5028" s="179" t="inlineStr">
        <is>
          <t>A IDEAL</t>
        </is>
      </c>
    </row>
    <row r="5029">
      <c r="A5029" s="17" t="n">
        <v>45839</v>
      </c>
      <c r="B5029" s="179" t="inlineStr">
        <is>
          <t xml:space="preserve">REFEIÇÕES COLABORADORES REF. 01/07 A 15/07-REFEIÇÕES FUNCIONARIOS </t>
        </is>
      </c>
      <c r="C5029" s="8" t="n"/>
      <c r="D5029" s="8" t="n">
        <v>3932.5</v>
      </c>
      <c r="E5029" s="8" t="n">
        <v>-6471.030000000002</v>
      </c>
      <c r="F5029" s="213" t="inlineStr">
        <is>
          <t>REFEIÇÕES COLABORADORES</t>
        </is>
      </c>
      <c r="G5029" s="172">
        <f>YEAR(A5029)</f>
        <v/>
      </c>
      <c r="H5029" s="214">
        <f>MONTH(A5029)</f>
        <v/>
      </c>
      <c r="I5029" s="179">
        <f>INDEX(mês[],Consolidado!H5029,2)</f>
        <v/>
      </c>
      <c r="J5029" s="179" t="inlineStr">
        <is>
          <t>ITAU</t>
        </is>
      </c>
      <c r="K5029" s="179" t="inlineStr">
        <is>
          <t>A IDEAL</t>
        </is>
      </c>
    </row>
    <row r="5030">
      <c r="A5030" s="17" t="n">
        <v>45839</v>
      </c>
      <c r="B5030" s="179" t="inlineStr">
        <is>
          <t xml:space="preserve">INTERNET PARCERIA EUROCHEM SERRA-INTERNET OBRAS </t>
        </is>
      </c>
      <c r="C5030" s="8" t="n"/>
      <c r="D5030" s="8" t="n">
        <v>200</v>
      </c>
      <c r="E5030" s="8" t="n">
        <v>-6671.030000000002</v>
      </c>
      <c r="F5030" s="213" t="inlineStr">
        <is>
          <t xml:space="preserve">INTERNET OBRAS </t>
        </is>
      </c>
      <c r="G5030" s="172">
        <f>YEAR(A5030)</f>
        <v/>
      </c>
      <c r="H5030" s="214">
        <f>MONTH(A5030)</f>
        <v/>
      </c>
      <c r="I5030" s="179">
        <f>INDEX(mês[],Consolidado!H5030,2)</f>
        <v/>
      </c>
      <c r="J5030" s="179" t="inlineStr">
        <is>
          <t>ITAU</t>
        </is>
      </c>
      <c r="K5030" s="179" t="inlineStr">
        <is>
          <t>A IDEAL</t>
        </is>
      </c>
    </row>
    <row r="5031">
      <c r="A5031" s="17" t="n">
        <v>45839</v>
      </c>
      <c r="B5031" s="179" t="inlineStr">
        <is>
          <t xml:space="preserve">FOGÃO COOKTOP-MOVEIS OBRAS </t>
        </is>
      </c>
      <c r="C5031" s="8" t="n"/>
      <c r="D5031" s="8" t="n">
        <v>131.99</v>
      </c>
      <c r="E5031" s="8" t="n">
        <v>-6803.020000000002</v>
      </c>
      <c r="F5031" s="213" t="inlineStr">
        <is>
          <t xml:space="preserve">MOVEIS OBRAS </t>
        </is>
      </c>
      <c r="G5031" s="172">
        <f>YEAR(A5031)</f>
        <v/>
      </c>
      <c r="H5031" s="214">
        <f>MONTH(A5031)</f>
        <v/>
      </c>
      <c r="I5031" s="179">
        <f>INDEX(mês[],Consolidado!H5031,2)</f>
        <v/>
      </c>
      <c r="J5031" s="179" t="inlineStr">
        <is>
          <t>ITAU</t>
        </is>
      </c>
      <c r="K5031" s="179" t="inlineStr">
        <is>
          <t>A IDEAL</t>
        </is>
      </c>
    </row>
    <row r="5032">
      <c r="A5032" s="17" t="n">
        <v>45839</v>
      </c>
      <c r="B5032" s="179" t="inlineStr">
        <is>
          <t>PURIFICADOR ELECTROLUX-MATERIAS DE ESCRITORIO</t>
        </is>
      </c>
      <c r="C5032" s="8" t="n"/>
      <c r="D5032" s="8" t="n">
        <v>583.99</v>
      </c>
      <c r="E5032" s="8" t="n">
        <v>-7387.010000000002</v>
      </c>
      <c r="F5032" s="213" t="inlineStr">
        <is>
          <t xml:space="preserve">MATERIAS DE ESCRITORIO / PAPELARIA </t>
        </is>
      </c>
      <c r="G5032" s="172">
        <f>YEAR(A5032)</f>
        <v/>
      </c>
      <c r="H5032" s="214">
        <f>MONTH(A5032)</f>
        <v/>
      </c>
      <c r="I5032" s="179">
        <f>INDEX(mês[],Consolidado!H5032,2)</f>
        <v/>
      </c>
      <c r="J5032" s="179" t="inlineStr">
        <is>
          <t>ITAU</t>
        </is>
      </c>
      <c r="K5032" s="179" t="inlineStr">
        <is>
          <t>A IDEAL</t>
        </is>
      </c>
    </row>
    <row r="5033">
      <c r="A5033" s="17" t="n">
        <v>45839</v>
      </c>
      <c r="B5033" s="179" t="inlineStr">
        <is>
          <t xml:space="preserve">CLAUDEMIR NUNES DA SILVA - PIX (62) 9 9193-5380-SERVIÇO MOTOBOY / UBER </t>
        </is>
      </c>
      <c r="C5033" s="8" t="n"/>
      <c r="D5033" s="8" t="n">
        <v>50</v>
      </c>
      <c r="E5033" s="8" t="n">
        <v>-7437.010000000002</v>
      </c>
      <c r="F5033" s="213" t="inlineStr">
        <is>
          <t xml:space="preserve">SERVIÇO MOTOBOY / UBER </t>
        </is>
      </c>
      <c r="G5033" s="172">
        <f>YEAR(A5033)</f>
        <v/>
      </c>
      <c r="H5033" s="214">
        <f>MONTH(A5033)</f>
        <v/>
      </c>
      <c r="I5033" s="179">
        <f>INDEX(mês[],Consolidado!H5033,2)</f>
        <v/>
      </c>
      <c r="J5033" s="179" t="inlineStr">
        <is>
          <t>ITAU</t>
        </is>
      </c>
      <c r="K5033" s="179" t="inlineStr">
        <is>
          <t>A IDEAL</t>
        </is>
      </c>
    </row>
    <row r="5034">
      <c r="A5034" s="17" t="n">
        <v>45839</v>
      </c>
      <c r="B5034" s="179" t="inlineStr">
        <is>
          <t>DESPESAS RICARDO FEIRA BRASMIN-COMBUSTIVEL VEICULOS</t>
        </is>
      </c>
      <c r="C5034" s="8" t="n"/>
      <c r="D5034" s="8" t="n">
        <v>104.2</v>
      </c>
      <c r="E5034" s="8" t="n">
        <v>-7541.210000000002</v>
      </c>
      <c r="F5034" s="213" t="inlineStr">
        <is>
          <t>COMBUSTIVEL VEICULOS</t>
        </is>
      </c>
      <c r="G5034" s="172">
        <f>YEAR(A5034)</f>
        <v/>
      </c>
      <c r="H5034" s="214">
        <f>MONTH(A5034)</f>
        <v/>
      </c>
      <c r="I5034" s="179">
        <f>INDEX(mês[],Consolidado!H5034,2)</f>
        <v/>
      </c>
      <c r="J5034" s="179" t="inlineStr">
        <is>
          <t>ITAU</t>
        </is>
      </c>
      <c r="K5034" s="179" t="inlineStr">
        <is>
          <t>A IDEAL</t>
        </is>
      </c>
    </row>
    <row r="5035">
      <c r="A5035" s="17" t="n">
        <v>45839</v>
      </c>
      <c r="B5035" s="179" t="inlineStr">
        <is>
          <t>MAXSANDER MENEZES DE OLIVEIRA - PIX (62) 9 9475-2890-SERVIÇO LAVA JATO</t>
        </is>
      </c>
      <c r="C5035" s="8" t="n"/>
      <c r="D5035" s="8" t="n">
        <v>1000</v>
      </c>
      <c r="E5035" s="8" t="n">
        <v>-8541.210000000003</v>
      </c>
      <c r="F5035" s="213" t="inlineStr">
        <is>
          <t>SERVIÇO LAVA JATO</t>
        </is>
      </c>
      <c r="G5035" s="172">
        <f>YEAR(A5035)</f>
        <v/>
      </c>
      <c r="H5035" s="214">
        <f>MONTH(A5035)</f>
        <v/>
      </c>
      <c r="I5035" s="179">
        <f>INDEX(mês[],Consolidado!H5035,2)</f>
        <v/>
      </c>
      <c r="J5035" s="179" t="inlineStr">
        <is>
          <t>ITAU</t>
        </is>
      </c>
      <c r="K5035" s="179" t="inlineStr">
        <is>
          <t>A IDEAL</t>
        </is>
      </c>
    </row>
    <row r="5036">
      <c r="A5036" s="17" t="n">
        <v>45839</v>
      </c>
      <c r="B5036" s="179" t="inlineStr">
        <is>
          <t>UNIFORMES NR10 E ANTI ACIDO-UNIFORMES</t>
        </is>
      </c>
      <c r="C5036" s="8" t="n"/>
      <c r="D5036" s="8" t="n">
        <v>1472.98</v>
      </c>
      <c r="E5036" s="8" t="n">
        <v>-10014.19</v>
      </c>
      <c r="F5036" s="213" t="inlineStr">
        <is>
          <t>UNIFORMES</t>
        </is>
      </c>
      <c r="G5036" s="172">
        <f>YEAR(A5036)</f>
        <v/>
      </c>
      <c r="H5036" s="214">
        <f>MONTH(A5036)</f>
        <v/>
      </c>
      <c r="I5036" s="179">
        <f>INDEX(mês[],Consolidado!H5036,2)</f>
        <v/>
      </c>
      <c r="J5036" s="179" t="inlineStr">
        <is>
          <t>ITAU</t>
        </is>
      </c>
      <c r="K5036" s="179" t="inlineStr">
        <is>
          <t>A IDEAL</t>
        </is>
      </c>
    </row>
    <row r="5037">
      <c r="A5037" s="17" t="n">
        <v>45839</v>
      </c>
      <c r="B5037" s="179" t="inlineStr">
        <is>
          <t xml:space="preserve">RUA 419 Nº 85 BAIRRO PORTAL NORTE REF. 01/07 A 01/08-ALUGUEL ALOJAMENTO </t>
        </is>
      </c>
      <c r="C5037" s="8" t="n"/>
      <c r="D5037" s="8" t="n">
        <v>1000</v>
      </c>
      <c r="E5037" s="8" t="n">
        <v>-11014.19</v>
      </c>
      <c r="F5037" s="213" t="inlineStr">
        <is>
          <t xml:space="preserve">ALUGUEL ALOJAMENTO </t>
        </is>
      </c>
      <c r="G5037" s="172">
        <f>YEAR(A5037)</f>
        <v/>
      </c>
      <c r="H5037" s="214">
        <f>MONTH(A5037)</f>
        <v/>
      </c>
      <c r="I5037" s="179">
        <f>INDEX(mês[],Consolidado!H5037,2)</f>
        <v/>
      </c>
      <c r="J5037" s="179" t="inlineStr">
        <is>
          <t>ITAU</t>
        </is>
      </c>
      <c r="K5037" s="179" t="inlineStr">
        <is>
          <t>A IDEAL</t>
        </is>
      </c>
    </row>
    <row r="5038">
      <c r="A5038" s="17" t="n">
        <v>45839</v>
      </c>
      <c r="B5038" s="179" t="inlineStr">
        <is>
          <t xml:space="preserve">RUA 02 Nº 44 / SOCIETY 01.07 A 01.08-ALUGUEL ALOJAMENTO </t>
        </is>
      </c>
      <c r="C5038" s="8" t="n"/>
      <c r="D5038" s="8" t="n">
        <v>1200</v>
      </c>
      <c r="E5038" s="8" t="n">
        <v>-12214.19</v>
      </c>
      <c r="F5038" s="213" t="inlineStr">
        <is>
          <t xml:space="preserve">ALUGUEL ALOJAMENTO </t>
        </is>
      </c>
      <c r="G5038" s="172">
        <f>YEAR(A5038)</f>
        <v/>
      </c>
      <c r="H5038" s="214">
        <f>MONTH(A5038)</f>
        <v/>
      </c>
      <c r="I5038" s="179">
        <f>INDEX(mês[],Consolidado!H5038,2)</f>
        <v/>
      </c>
      <c r="J5038" s="179" t="inlineStr">
        <is>
          <t>ITAU</t>
        </is>
      </c>
      <c r="K5038" s="179" t="inlineStr">
        <is>
          <t>A IDEAL</t>
        </is>
      </c>
    </row>
    <row r="5039">
      <c r="A5039" s="17" t="n">
        <v>45839</v>
      </c>
      <c r="B5039" s="179" t="inlineStr">
        <is>
          <t xml:space="preserve">R. 402 Nº 916 BAIRRO PORTAL NORTE / 01-07 A 01-08-ALUGUEL ALOJAMENTO </t>
        </is>
      </c>
      <c r="C5039" s="8" t="n"/>
      <c r="D5039" s="8" t="n">
        <v>1100</v>
      </c>
      <c r="E5039" s="8" t="n">
        <v>-13314.19</v>
      </c>
      <c r="F5039" s="213" t="inlineStr">
        <is>
          <t xml:space="preserve">ALUGUEL ALOJAMENTO </t>
        </is>
      </c>
      <c r="G5039" s="172">
        <f>YEAR(A5039)</f>
        <v/>
      </c>
      <c r="H5039" s="214">
        <f>MONTH(A5039)</f>
        <v/>
      </c>
      <c r="I5039" s="179">
        <f>INDEX(mês[],Consolidado!H5039,2)</f>
        <v/>
      </c>
      <c r="J5039" s="179" t="inlineStr">
        <is>
          <t>ITAU</t>
        </is>
      </c>
      <c r="K5039" s="179" t="inlineStr">
        <is>
          <t>A IDEAL</t>
        </is>
      </c>
    </row>
    <row r="5040">
      <c r="A5040" s="17" t="n">
        <v>45839</v>
      </c>
      <c r="B5040" s="179" t="inlineStr">
        <is>
          <t xml:space="preserve">R. 413 Nº 315 PORTAL NORTE  01-07 A 01-08-25-ALUGUEL ALOJAMENTO </t>
        </is>
      </c>
      <c r="C5040" s="8" t="n"/>
      <c r="D5040" s="8" t="n">
        <v>850</v>
      </c>
      <c r="E5040" s="8" t="n">
        <v>-14164.19</v>
      </c>
      <c r="F5040" s="213" t="inlineStr">
        <is>
          <t xml:space="preserve">ALUGUEL ALOJAMENTO </t>
        </is>
      </c>
      <c r="G5040" s="172">
        <f>YEAR(A5040)</f>
        <v/>
      </c>
      <c r="H5040" s="214">
        <f>MONTH(A5040)</f>
        <v/>
      </c>
      <c r="I5040" s="179">
        <f>INDEX(mês[],Consolidado!H5040,2)</f>
        <v/>
      </c>
      <c r="J5040" s="179" t="inlineStr">
        <is>
          <t>ITAU</t>
        </is>
      </c>
      <c r="K5040" s="179" t="inlineStr">
        <is>
          <t>A IDEAL</t>
        </is>
      </c>
    </row>
    <row r="5041">
      <c r="A5041" s="17" t="n">
        <v>45840</v>
      </c>
      <c r="B5041" s="179" t="inlineStr">
        <is>
          <t>ESTORNO DO ISS - INSULFILMS FUME G5-MATERIAS DE ESCRITORIO</t>
        </is>
      </c>
      <c r="C5041" s="8" t="n">
        <v>105</v>
      </c>
      <c r="E5041" s="8" t="n">
        <v>-14059.19</v>
      </c>
      <c r="F5041" s="213" t="inlineStr">
        <is>
          <t>Devolução / Estorno de Pagamento</t>
        </is>
      </c>
      <c r="G5041" s="172">
        <f>YEAR(A5041)</f>
        <v/>
      </c>
      <c r="H5041" s="214">
        <f>MONTH(A5041)</f>
        <v/>
      </c>
      <c r="I5041" s="179">
        <f>INDEX(mês[],Consolidado!H5041,2)</f>
        <v/>
      </c>
      <c r="J5041" s="179" t="inlineStr">
        <is>
          <t>ITAU</t>
        </is>
      </c>
      <c r="K5041" s="179" t="inlineStr">
        <is>
          <t>A IDEAL</t>
        </is>
      </c>
    </row>
    <row r="5042">
      <c r="A5042" s="17" t="n">
        <v>45840</v>
      </c>
      <c r="B5042" s="179" t="inlineStr">
        <is>
          <t>TRANSFERÊNCIA ENTRE BANCOS ITAÚ X CEF-Transferência entre Bancos</t>
        </is>
      </c>
      <c r="C5042" s="8" t="n"/>
      <c r="D5042" s="8" t="n">
        <v>10000</v>
      </c>
      <c r="E5042" s="8" t="n">
        <v>-24059.19</v>
      </c>
      <c r="F5042" s="213" t="inlineStr">
        <is>
          <t>Transferência Emitida</t>
        </is>
      </c>
      <c r="G5042" s="172">
        <f>YEAR(A5042)</f>
        <v/>
      </c>
      <c r="H5042" s="214">
        <f>MONTH(A5042)</f>
        <v/>
      </c>
      <c r="I5042" s="179">
        <f>INDEX(mês[],Consolidado!H5042,2)</f>
        <v/>
      </c>
      <c r="J5042" s="179" t="inlineStr">
        <is>
          <t>ITAU</t>
        </is>
      </c>
      <c r="K5042" s="179" t="inlineStr">
        <is>
          <t>A IDEAL</t>
        </is>
      </c>
    </row>
    <row r="5043">
      <c r="A5043" s="17" t="n">
        <v>45840</v>
      </c>
      <c r="B5043" s="179" t="inlineStr">
        <is>
          <t xml:space="preserve">IOF-JUROS BANCARIOS </t>
        </is>
      </c>
      <c r="C5043" s="8" t="n"/>
      <c r="D5043" s="8" t="n">
        <v>300.3</v>
      </c>
      <c r="E5043" s="8" t="n">
        <v>-24359.49</v>
      </c>
      <c r="F5043" s="213" t="inlineStr">
        <is>
          <t>Juros Bancários</t>
        </is>
      </c>
      <c r="G5043" s="172">
        <f>YEAR(A5043)</f>
        <v/>
      </c>
      <c r="H5043" s="214">
        <f>MONTH(A5043)</f>
        <v/>
      </c>
      <c r="I5043" s="179">
        <f>INDEX(mês[],Consolidado!H5043,2)</f>
        <v/>
      </c>
      <c r="J5043" s="179" t="inlineStr">
        <is>
          <t>ITAU</t>
        </is>
      </c>
      <c r="K5043" s="179" t="inlineStr">
        <is>
          <t>A IDEAL</t>
        </is>
      </c>
    </row>
    <row r="5044">
      <c r="A5044" s="17" t="n">
        <v>45840</v>
      </c>
      <c r="B5044" s="179" t="inlineStr">
        <is>
          <t>TAR PIX PGTO TRANSF / TAR CONTA CERTA 06/25-TARIFAS BANCARIAS</t>
        </is>
      </c>
      <c r="C5044" s="8" t="n"/>
      <c r="D5044" s="8" t="n">
        <v>541.74</v>
      </c>
      <c r="E5044" s="8" t="n">
        <v>-24901.23</v>
      </c>
      <c r="F5044" s="213" t="inlineStr">
        <is>
          <t>TARIFAS BANCARIAS</t>
        </is>
      </c>
      <c r="G5044" s="172">
        <f>YEAR(A5044)</f>
        <v/>
      </c>
      <c r="H5044" s="214">
        <f>MONTH(A5044)</f>
        <v/>
      </c>
      <c r="I5044" s="179">
        <f>INDEX(mês[],Consolidado!H5044,2)</f>
        <v/>
      </c>
      <c r="J5044" s="179" t="inlineStr">
        <is>
          <t>ITAU</t>
        </is>
      </c>
      <c r="K5044" s="179" t="inlineStr">
        <is>
          <t>A IDEAL</t>
        </is>
      </c>
    </row>
    <row r="5045">
      <c r="A5045" s="17" t="n">
        <v>45840</v>
      </c>
      <c r="B5045" s="179" t="inlineStr">
        <is>
          <t>MATERIAIS DE ESCRITORIO P/ ALOJAMENTO ANGLO-MATERIAS DE ESCRITORIO</t>
        </is>
      </c>
      <c r="C5045" s="8" t="n"/>
      <c r="D5045" s="8" t="n">
        <v>333.11</v>
      </c>
      <c r="E5045" s="8" t="n">
        <v>-25234.34</v>
      </c>
      <c r="F5045" s="213" t="inlineStr">
        <is>
          <t xml:space="preserve">MATERIAS DE ESCRITORIO / PAPELARIA </t>
        </is>
      </c>
      <c r="G5045" s="172">
        <f>YEAR(A5045)</f>
        <v/>
      </c>
      <c r="H5045" s="214">
        <f>MONTH(A5045)</f>
        <v/>
      </c>
      <c r="I5045" s="179">
        <f>INDEX(mês[],Consolidado!H5045,2)</f>
        <v/>
      </c>
      <c r="J5045" s="179" t="inlineStr">
        <is>
          <t>ITAU</t>
        </is>
      </c>
      <c r="K5045" s="179" t="inlineStr">
        <is>
          <t>A IDEAL</t>
        </is>
      </c>
    </row>
    <row r="5046">
      <c r="A5046" s="17" t="n">
        <v>45840</v>
      </c>
      <c r="B5046" s="179" t="inlineStr">
        <is>
          <t>NOTA DE REAJUSTE CONTRATUAL AABA-RETIRADAS GILVAN / GENILDO</t>
        </is>
      </c>
      <c r="C5046" s="8" t="n"/>
      <c r="D5046" s="8" t="n">
        <v>16321.84</v>
      </c>
      <c r="E5046" s="8" t="n">
        <v>-41556.18000000001</v>
      </c>
      <c r="F5046" s="213" t="inlineStr">
        <is>
          <t>Pró-Labore</t>
        </is>
      </c>
      <c r="G5046" s="172">
        <f>YEAR(A5046)</f>
        <v/>
      </c>
      <c r="H5046" s="214">
        <f>MONTH(A5046)</f>
        <v/>
      </c>
      <c r="I5046" s="179">
        <f>INDEX(mês[],Consolidado!H5046,2)</f>
        <v/>
      </c>
      <c r="J5046" s="179" t="inlineStr">
        <is>
          <t>ITAU</t>
        </is>
      </c>
      <c r="K5046" s="179" t="inlineStr">
        <is>
          <t>A IDEAL</t>
        </is>
      </c>
    </row>
    <row r="5047">
      <c r="A5047" s="17" t="n">
        <v>45840</v>
      </c>
      <c r="B5047" s="179" t="inlineStr">
        <is>
          <t>ANNA KARLA DA SILVA MORAES - PIX 705.472.101-24-PROJETOS</t>
        </is>
      </c>
      <c r="C5047" s="8" t="n"/>
      <c r="D5047" s="8" t="n">
        <v>200</v>
      </c>
      <c r="E5047" s="8" t="n">
        <v>-41756.18000000001</v>
      </c>
      <c r="F5047" s="213" t="inlineStr">
        <is>
          <t>PROJETOS</t>
        </is>
      </c>
      <c r="G5047" s="172">
        <f>YEAR(A5047)</f>
        <v/>
      </c>
      <c r="H5047" s="214">
        <f>MONTH(A5047)</f>
        <v/>
      </c>
      <c r="I5047" s="179">
        <f>INDEX(mês[],Consolidado!H5047,2)</f>
        <v/>
      </c>
      <c r="J5047" s="179" t="inlineStr">
        <is>
          <t>ITAU</t>
        </is>
      </c>
      <c r="K5047" s="179" t="inlineStr">
        <is>
          <t>A IDEAL</t>
        </is>
      </c>
    </row>
    <row r="5048">
      <c r="A5048" s="17" t="n">
        <v>45840</v>
      </c>
      <c r="B5048" s="179" t="inlineStr">
        <is>
          <t xml:space="preserve">REFEIÇÕES COLABORADORES REF. 01/07 A 15/07-REFEIÇÕES FUNCIONARIOS </t>
        </is>
      </c>
      <c r="C5048" s="8" t="n"/>
      <c r="D5048" s="8" t="n">
        <v>492.5</v>
      </c>
      <c r="E5048" s="8" t="n">
        <v>-42248.68000000001</v>
      </c>
      <c r="F5048" s="213" t="inlineStr">
        <is>
          <t>REFEIÇÕES COLABORADORES</t>
        </is>
      </c>
      <c r="G5048" s="172">
        <f>YEAR(A5048)</f>
        <v/>
      </c>
      <c r="H5048" s="214">
        <f>MONTH(A5048)</f>
        <v/>
      </c>
      <c r="I5048" s="179">
        <f>INDEX(mês[],Consolidado!H5048,2)</f>
        <v/>
      </c>
      <c r="J5048" s="179" t="inlineStr">
        <is>
          <t>ITAU</t>
        </is>
      </c>
      <c r="K5048" s="179" t="inlineStr">
        <is>
          <t>A IDEAL</t>
        </is>
      </c>
    </row>
    <row r="5049">
      <c r="A5049" s="17" t="n">
        <v>45840</v>
      </c>
      <c r="B5049" s="179" t="inlineStr">
        <is>
          <t xml:space="preserve">MOVEIS ALOJAMENTO-MOVEIS OBRAS </t>
        </is>
      </c>
      <c r="C5049" s="8" t="n"/>
      <c r="D5049" s="8" t="n">
        <v>227.2</v>
      </c>
      <c r="E5049" s="8" t="n">
        <v>-42475.88</v>
      </c>
      <c r="F5049" s="213" t="inlineStr">
        <is>
          <t xml:space="preserve">MOVEIS OBRAS </t>
        </is>
      </c>
      <c r="G5049" s="172">
        <f>YEAR(A5049)</f>
        <v/>
      </c>
      <c r="H5049" s="214">
        <f>MONTH(A5049)</f>
        <v/>
      </c>
      <c r="I5049" s="179">
        <f>INDEX(mês[],Consolidado!H5049,2)</f>
        <v/>
      </c>
      <c r="J5049" s="179" t="inlineStr">
        <is>
          <t>ITAU</t>
        </is>
      </c>
      <c r="K5049" s="179" t="inlineStr">
        <is>
          <t>A IDEAL</t>
        </is>
      </c>
    </row>
    <row r="5050">
      <c r="A5050" s="17" t="n">
        <v>45840</v>
      </c>
      <c r="B5050" s="179" t="inlineStr">
        <is>
          <t>HOTEL KI SONO - PIX 04.802.946/0001-22-HOTEL FUNCIONARIOS</t>
        </is>
      </c>
      <c r="C5050" s="8" t="n"/>
      <c r="D5050" s="8" t="n">
        <v>715</v>
      </c>
      <c r="E5050" s="8" t="n">
        <v>-43190.88</v>
      </c>
      <c r="F5050" s="213" t="inlineStr">
        <is>
          <t xml:space="preserve">HOTEL COLABORADORES </t>
        </is>
      </c>
      <c r="G5050" s="172">
        <f>YEAR(A5050)</f>
        <v/>
      </c>
      <c r="H5050" s="214">
        <f>MONTH(A5050)</f>
        <v/>
      </c>
      <c r="I5050" s="179">
        <f>INDEX(mês[],Consolidado!H5050,2)</f>
        <v/>
      </c>
      <c r="J5050" s="179" t="inlineStr">
        <is>
          <t>ITAU</t>
        </is>
      </c>
      <c r="K5050" s="179" t="inlineStr">
        <is>
          <t>A IDEAL</t>
        </is>
      </c>
    </row>
    <row r="5051">
      <c r="A5051" s="17" t="n">
        <v>45840</v>
      </c>
      <c r="B5051" s="179" t="inlineStr">
        <is>
          <t xml:space="preserve">ARTHUR RODRIGUES SEIDEMAN - PIX (64) 9 9302-3866-TRANSPORTE FUNCIONARIOS </t>
        </is>
      </c>
      <c r="C5051" s="8" t="n"/>
      <c r="D5051" s="8" t="n">
        <v>740</v>
      </c>
      <c r="E5051" s="8" t="n">
        <v>-43930.88</v>
      </c>
      <c r="F5051" s="213" t="inlineStr">
        <is>
          <t xml:space="preserve">TRANSPORTE DE COLABORADORES </t>
        </is>
      </c>
      <c r="G5051" s="172">
        <f>YEAR(A5051)</f>
        <v/>
      </c>
      <c r="H5051" s="214">
        <f>MONTH(A5051)</f>
        <v/>
      </c>
      <c r="I5051" s="179">
        <f>INDEX(mês[],Consolidado!H5051,2)</f>
        <v/>
      </c>
      <c r="J5051" s="179" t="inlineStr">
        <is>
          <t>ITAU</t>
        </is>
      </c>
      <c r="K5051" s="179" t="inlineStr">
        <is>
          <t>A IDEAL</t>
        </is>
      </c>
    </row>
    <row r="5052">
      <c r="A5052" s="17" t="n">
        <v>45840</v>
      </c>
      <c r="B5052" s="179" t="inlineStr">
        <is>
          <t>DESPESAS REF. SEMANA 23/06 A 27/06-MANUTENÇÃO/PEÇAS  VEICULOS</t>
        </is>
      </c>
      <c r="C5052" s="8" t="n"/>
      <c r="D5052" s="8" t="n">
        <v>150</v>
      </c>
      <c r="E5052" s="8" t="n">
        <v>-44080.88</v>
      </c>
      <c r="F5052" s="213" t="inlineStr">
        <is>
          <t>MANUTENÇÃO/PEÇAS  VEICULOS</t>
        </is>
      </c>
      <c r="G5052" s="172">
        <f>YEAR(A5052)</f>
        <v/>
      </c>
      <c r="H5052" s="214">
        <f>MONTH(A5052)</f>
        <v/>
      </c>
      <c r="I5052" s="179">
        <f>INDEX(mês[],Consolidado!H5052,2)</f>
        <v/>
      </c>
      <c r="J5052" s="179" t="inlineStr">
        <is>
          <t>ITAU</t>
        </is>
      </c>
      <c r="K5052" s="179" t="inlineStr">
        <is>
          <t>A IDEAL</t>
        </is>
      </c>
    </row>
    <row r="5053">
      <c r="A5053" s="17" t="n">
        <v>45840</v>
      </c>
      <c r="B5053" s="179" t="inlineStr">
        <is>
          <t xml:space="preserve">DESPESAS REF. SEMANA 23/06 A 27/06-REFEIÇÕES FUNCIONARIOS </t>
        </is>
      </c>
      <c r="C5053" s="8" t="n"/>
      <c r="D5053" s="8" t="n">
        <v>552.91</v>
      </c>
      <c r="E5053" s="8" t="n">
        <v>-44633.79000000001</v>
      </c>
      <c r="F5053" s="213" t="inlineStr">
        <is>
          <t>REFEIÇÕES COLABORADORES</t>
        </is>
      </c>
      <c r="G5053" s="172">
        <f>YEAR(A5053)</f>
        <v/>
      </c>
      <c r="H5053" s="214">
        <f>MONTH(A5053)</f>
        <v/>
      </c>
      <c r="I5053" s="179">
        <f>INDEX(mês[],Consolidado!H5053,2)</f>
        <v/>
      </c>
      <c r="J5053" s="179" t="inlineStr">
        <is>
          <t>ITAU</t>
        </is>
      </c>
      <c r="K5053" s="179" t="inlineStr">
        <is>
          <t>A IDEAL</t>
        </is>
      </c>
    </row>
    <row r="5054">
      <c r="A5054" s="17" t="n">
        <v>45840</v>
      </c>
      <c r="B5054" s="179" t="inlineStr">
        <is>
          <t xml:space="preserve">DESPESAS REF. SEMANA 23/06 A 27/06-MATERIAIS DE LIMPEZA / HIGIENE </t>
        </is>
      </c>
      <c r="C5054" s="8" t="n"/>
      <c r="D5054" s="8" t="n">
        <v>102.95</v>
      </c>
      <c r="E5054" s="8" t="n">
        <v>-44736.74000000001</v>
      </c>
      <c r="F5054" s="213" t="inlineStr">
        <is>
          <t xml:space="preserve">MATERIAIS DE LIMPEZA / HIGIENE </t>
        </is>
      </c>
      <c r="G5054" s="172">
        <f>YEAR(A5054)</f>
        <v/>
      </c>
      <c r="H5054" s="214">
        <f>MONTH(A5054)</f>
        <v/>
      </c>
      <c r="I5054" s="179">
        <f>INDEX(mês[],Consolidado!H5054,2)</f>
        <v/>
      </c>
      <c r="J5054" s="179" t="inlineStr">
        <is>
          <t>ITAU</t>
        </is>
      </c>
      <c r="K5054" s="179" t="inlineStr">
        <is>
          <t>A IDEAL</t>
        </is>
      </c>
    </row>
    <row r="5055">
      <c r="A5055" s="17" t="n">
        <v>45840</v>
      </c>
      <c r="B5055" s="179" t="inlineStr">
        <is>
          <t xml:space="preserve">DESPESAS REF. SEMANA 23/06 A 27/06-PEDAGIOS </t>
        </is>
      </c>
      <c r="C5055" s="8" t="n"/>
      <c r="D5055" s="8" t="n">
        <v>15</v>
      </c>
      <c r="E5055" s="8" t="n">
        <v>-44751.74000000001</v>
      </c>
      <c r="F5055" s="213" t="inlineStr">
        <is>
          <t xml:space="preserve">PEDAGIOS </t>
        </is>
      </c>
      <c r="G5055" s="172">
        <f>YEAR(A5055)</f>
        <v/>
      </c>
      <c r="H5055" s="214">
        <f>MONTH(A5055)</f>
        <v/>
      </c>
      <c r="I5055" s="179">
        <f>INDEX(mês[],Consolidado!H5055,2)</f>
        <v/>
      </c>
      <c r="J5055" s="179" t="inlineStr">
        <is>
          <t>ITAU</t>
        </is>
      </c>
      <c r="K5055" s="179" t="inlineStr">
        <is>
          <t>A IDEAL</t>
        </is>
      </c>
    </row>
    <row r="5056">
      <c r="A5056" s="17" t="n">
        <v>45840</v>
      </c>
      <c r="B5056" s="179" t="inlineStr">
        <is>
          <t xml:space="preserve">DESPESAS REF. SEMANA 23/06 A 27/06-SERVIÇO MOTOBOY / UBER </t>
        </is>
      </c>
      <c r="C5056" s="8" t="n"/>
      <c r="D5056" s="8" t="n">
        <v>50</v>
      </c>
      <c r="E5056" s="8" t="n">
        <v>-44801.74000000001</v>
      </c>
      <c r="F5056" s="213" t="inlineStr">
        <is>
          <t xml:space="preserve">SERVIÇO MOTOBOY / UBER </t>
        </is>
      </c>
      <c r="G5056" s="172">
        <f>YEAR(A5056)</f>
        <v/>
      </c>
      <c r="H5056" s="214">
        <f>MONTH(A5056)</f>
        <v/>
      </c>
      <c r="I5056" s="179">
        <f>INDEX(mês[],Consolidado!H5056,2)</f>
        <v/>
      </c>
      <c r="J5056" s="179" t="inlineStr">
        <is>
          <t>ITAU</t>
        </is>
      </c>
      <c r="K5056" s="179" t="inlineStr">
        <is>
          <t>A IDEAL</t>
        </is>
      </c>
    </row>
    <row r="5057">
      <c r="A5057" s="17" t="n">
        <v>45840</v>
      </c>
      <c r="B5057" s="179" t="inlineStr">
        <is>
          <t xml:space="preserve">DESPESAS REF. SEMANA 23/06 A 27/06-MATERIAIS DE CONSUMO EM OBRAS </t>
        </is>
      </c>
      <c r="C5057" s="8" t="n"/>
      <c r="D5057" s="8" t="n">
        <v>32</v>
      </c>
      <c r="E5057" s="8" t="n">
        <v>-44833.74000000001</v>
      </c>
      <c r="F5057" s="213" t="inlineStr">
        <is>
          <t xml:space="preserve">MATERIAIS DE CONSUMO EM OBRAS </t>
        </is>
      </c>
      <c r="G5057" s="172">
        <f>YEAR(A5057)</f>
        <v/>
      </c>
      <c r="H5057" s="214">
        <f>MONTH(A5057)</f>
        <v/>
      </c>
      <c r="I5057" s="179">
        <f>INDEX(mês[],Consolidado!H5057,2)</f>
        <v/>
      </c>
      <c r="J5057" s="179" t="inlineStr">
        <is>
          <t>ITAU</t>
        </is>
      </c>
      <c r="K5057" s="179" t="inlineStr">
        <is>
          <t>A IDEAL</t>
        </is>
      </c>
    </row>
    <row r="5058">
      <c r="A5058" s="17" t="n">
        <v>45840</v>
      </c>
      <c r="B5058" s="179" t="inlineStr">
        <is>
          <t>FRETE TRANSPORTADORA UBERABA-FRETE TRANSPORTADORA</t>
        </is>
      </c>
      <c r="C5058" s="8" t="n"/>
      <c r="D5058" s="8" t="n">
        <v>208.39</v>
      </c>
      <c r="E5058" s="8" t="n">
        <v>-45042.13</v>
      </c>
      <c r="F5058" s="213" t="inlineStr">
        <is>
          <t>FRETE TRANSPORTADORA</t>
        </is>
      </c>
      <c r="G5058" s="172">
        <f>YEAR(A5058)</f>
        <v/>
      </c>
      <c r="H5058" s="214">
        <f>MONTH(A5058)</f>
        <v/>
      </c>
      <c r="I5058" s="179">
        <f>INDEX(mês[],Consolidado!H5058,2)</f>
        <v/>
      </c>
      <c r="J5058" s="179" t="inlineStr">
        <is>
          <t>ITAU</t>
        </is>
      </c>
      <c r="K5058" s="179" t="inlineStr">
        <is>
          <t>A IDEAL</t>
        </is>
      </c>
    </row>
    <row r="5059">
      <c r="A5059" s="17" t="n">
        <v>45840</v>
      </c>
      <c r="B5059" s="179" t="inlineStr">
        <is>
          <t>SOL NASCENTE LAVANDERIA - PIX 08.807.690/0001-05-LAVANDERIA</t>
        </is>
      </c>
      <c r="C5059" s="8" t="n"/>
      <c r="D5059" s="8" t="n">
        <v>498</v>
      </c>
      <c r="E5059" s="8" t="n">
        <v>-45540.13</v>
      </c>
      <c r="F5059" s="213" t="inlineStr">
        <is>
          <t>LAVANDERIA</t>
        </is>
      </c>
      <c r="G5059" s="172">
        <f>YEAR(A5059)</f>
        <v/>
      </c>
      <c r="H5059" s="214">
        <f>MONTH(A5059)</f>
        <v/>
      </c>
      <c r="I5059" s="179">
        <f>INDEX(mês[],Consolidado!H5059,2)</f>
        <v/>
      </c>
      <c r="J5059" s="179" t="inlineStr">
        <is>
          <t>ITAU</t>
        </is>
      </c>
      <c r="K5059" s="179" t="inlineStr">
        <is>
          <t>A IDEAL</t>
        </is>
      </c>
    </row>
    <row r="5060">
      <c r="A5060" s="17" t="n">
        <v>45840</v>
      </c>
      <c r="B5060" s="179" t="inlineStr">
        <is>
          <t xml:space="preserve">MANOEL PIRES SANTANA - PIX (98) 9 8407-6318-REFEIÇÕES FUNCIONARIOS </t>
        </is>
      </c>
      <c r="C5060" s="8" t="n"/>
      <c r="D5060" s="8" t="n">
        <v>2070</v>
      </c>
      <c r="E5060" s="8" t="n">
        <v>-47610.13</v>
      </c>
      <c r="F5060" s="213" t="inlineStr">
        <is>
          <t>REFEIÇÕES COLABORADORES</t>
        </is>
      </c>
      <c r="G5060" s="172">
        <f>YEAR(A5060)</f>
        <v/>
      </c>
      <c r="H5060" s="214">
        <f>MONTH(A5060)</f>
        <v/>
      </c>
      <c r="I5060" s="179">
        <f>INDEX(mês[],Consolidado!H5060,2)</f>
        <v/>
      </c>
      <c r="J5060" s="179" t="inlineStr">
        <is>
          <t>ITAU</t>
        </is>
      </c>
      <c r="K5060" s="179" t="inlineStr">
        <is>
          <t>A IDEAL</t>
        </is>
      </c>
    </row>
    <row r="5061">
      <c r="A5061" s="17" t="n">
        <v>45840</v>
      </c>
      <c r="B5061" s="179" t="inlineStr">
        <is>
          <t>VIAGEM VISITA TECNICA GENILDO CONDUTOS-ELETROBRAS-COMBUSTIVEL VEICULOS</t>
        </is>
      </c>
      <c r="C5061" s="8" t="n"/>
      <c r="D5061" s="8" t="n">
        <v>1536.06</v>
      </c>
      <c r="E5061" s="8" t="n">
        <v>-49146.19</v>
      </c>
      <c r="F5061" s="213" t="inlineStr">
        <is>
          <t>COMBUSTIVEL VEICULOS</t>
        </is>
      </c>
      <c r="G5061" s="172">
        <f>YEAR(A5061)</f>
        <v/>
      </c>
      <c r="H5061" s="214">
        <f>MONTH(A5061)</f>
        <v/>
      </c>
      <c r="I5061" s="179">
        <f>INDEX(mês[],Consolidado!H5061,2)</f>
        <v/>
      </c>
      <c r="J5061" s="179" t="inlineStr">
        <is>
          <t>ITAU</t>
        </is>
      </c>
      <c r="K5061" s="179" t="inlineStr">
        <is>
          <t>A IDEAL</t>
        </is>
      </c>
    </row>
    <row r="5062">
      <c r="A5062" s="17" t="n">
        <v>45840</v>
      </c>
      <c r="B5062" s="179" t="inlineStr">
        <is>
          <t xml:space="preserve">VIAGEM VISITA TECNICA GENILDO CONDUTOS-ELETROBRAS-REFEIÇÕES FUNCIONARIOS </t>
        </is>
      </c>
      <c r="C5062" s="8" t="n"/>
      <c r="D5062" s="8" t="n">
        <v>228.11</v>
      </c>
      <c r="E5062" s="8" t="n">
        <v>-49374.3</v>
      </c>
      <c r="F5062" s="213" t="inlineStr">
        <is>
          <t>REFEIÇÕES COLABORADORES</t>
        </is>
      </c>
      <c r="G5062" s="172">
        <f>YEAR(A5062)</f>
        <v/>
      </c>
      <c r="H5062" s="214">
        <f>MONTH(A5062)</f>
        <v/>
      </c>
      <c r="I5062" s="179">
        <f>INDEX(mês[],Consolidado!H5062,2)</f>
        <v/>
      </c>
      <c r="J5062" s="179" t="inlineStr">
        <is>
          <t>ITAU</t>
        </is>
      </c>
      <c r="K5062" s="179" t="inlineStr">
        <is>
          <t>A IDEAL</t>
        </is>
      </c>
    </row>
    <row r="5063">
      <c r="A5063" s="17" t="n">
        <v>45840</v>
      </c>
      <c r="B5063" s="179" t="inlineStr">
        <is>
          <t>COMBUSTÍVEL-COMBUSTIVEL VEICULOS</t>
        </is>
      </c>
      <c r="C5063" s="8" t="n"/>
      <c r="D5063" s="8" t="n">
        <v>788.95</v>
      </c>
      <c r="E5063" s="8" t="n">
        <v>-50163.25</v>
      </c>
      <c r="F5063" s="213" t="inlineStr">
        <is>
          <t>COMBUSTIVEL VEICULOS</t>
        </is>
      </c>
      <c r="G5063" s="172">
        <f>YEAR(A5063)</f>
        <v/>
      </c>
      <c r="H5063" s="214">
        <f>MONTH(A5063)</f>
        <v/>
      </c>
      <c r="I5063" s="179">
        <f>INDEX(mês[],Consolidado!H5063,2)</f>
        <v/>
      </c>
      <c r="J5063" s="179" t="inlineStr">
        <is>
          <t>ITAU</t>
        </is>
      </c>
      <c r="K5063" s="179" t="inlineStr">
        <is>
          <t>A IDEAL</t>
        </is>
      </c>
    </row>
    <row r="5064">
      <c r="A5064" s="17" t="n">
        <v>45840</v>
      </c>
      <c r="B5064" s="179" t="inlineStr">
        <is>
          <t>COMBUSTÍVEL-COMBUSTIVEL EQUIPAMENTOS</t>
        </is>
      </c>
      <c r="C5064" s="8" t="n"/>
      <c r="D5064" s="8" t="n">
        <v>944.8099999999999</v>
      </c>
      <c r="E5064" s="8" t="n">
        <v>-51108.06</v>
      </c>
      <c r="F5064" s="213" t="inlineStr">
        <is>
          <t>COMBUSTIVEL EQUIPAMENTOS</t>
        </is>
      </c>
      <c r="G5064" s="172">
        <f>YEAR(A5064)</f>
        <v/>
      </c>
      <c r="H5064" s="214">
        <f>MONTH(A5064)</f>
        <v/>
      </c>
      <c r="I5064" s="179">
        <f>INDEX(mês[],Consolidado!H5064,2)</f>
        <v/>
      </c>
      <c r="J5064" s="179" t="inlineStr">
        <is>
          <t>ITAU</t>
        </is>
      </c>
      <c r="K5064" s="179" t="inlineStr">
        <is>
          <t>A IDEAL</t>
        </is>
      </c>
    </row>
    <row r="5065">
      <c r="A5065" s="17" t="n">
        <v>45840</v>
      </c>
      <c r="B5065" s="179" t="inlineStr">
        <is>
          <t xml:space="preserve">LOCAÇÃO CONTAINERS 01/05 A 31/05-LOCAÇÃO CONTAINER </t>
        </is>
      </c>
      <c r="C5065" s="8" t="n"/>
      <c r="D5065" s="8" t="n">
        <v>1350</v>
      </c>
      <c r="E5065" s="8" t="n">
        <v>-52458.06</v>
      </c>
      <c r="F5065" s="213" t="inlineStr">
        <is>
          <t xml:space="preserve">LOCAÇÃO CONTAINER </t>
        </is>
      </c>
      <c r="G5065" s="172">
        <f>YEAR(A5065)</f>
        <v/>
      </c>
      <c r="H5065" s="214">
        <f>MONTH(A5065)</f>
        <v/>
      </c>
      <c r="I5065" s="179">
        <f>INDEX(mês[],Consolidado!H5065,2)</f>
        <v/>
      </c>
      <c r="J5065" s="179" t="inlineStr">
        <is>
          <t>ITAU</t>
        </is>
      </c>
      <c r="K5065" s="179" t="inlineStr">
        <is>
          <t>A IDEAL</t>
        </is>
      </c>
    </row>
    <row r="5066">
      <c r="A5066" s="17" t="n">
        <v>45840</v>
      </c>
      <c r="B5066" s="179" t="inlineStr">
        <is>
          <t xml:space="preserve">LOCAÇÃO CONTAINERS 01/04 A 30/04-LOCAÇÃO CONTAINER </t>
        </is>
      </c>
      <c r="C5066" s="8" t="n"/>
      <c r="D5066" s="8" t="n">
        <v>1350</v>
      </c>
      <c r="E5066" s="8" t="n">
        <v>-53808.06</v>
      </c>
      <c r="F5066" s="213" t="inlineStr">
        <is>
          <t xml:space="preserve">LOCAÇÃO CONTAINER </t>
        </is>
      </c>
      <c r="G5066" s="172">
        <f>YEAR(A5066)</f>
        <v/>
      </c>
      <c r="H5066" s="214">
        <f>MONTH(A5066)</f>
        <v/>
      </c>
      <c r="I5066" s="179">
        <f>INDEX(mês[],Consolidado!H5066,2)</f>
        <v/>
      </c>
      <c r="J5066" s="179" t="inlineStr">
        <is>
          <t>ITAU</t>
        </is>
      </c>
      <c r="K5066" s="179" t="inlineStr">
        <is>
          <t>A IDEAL</t>
        </is>
      </c>
    </row>
    <row r="5067">
      <c r="A5067" s="17" t="n">
        <v>45840</v>
      </c>
      <c r="B5067" s="179" t="inlineStr">
        <is>
          <t xml:space="preserve">LOCAÇÃO CONTAINERS 01/03 A 31/03-LOCAÇÃO CONTAINER </t>
        </is>
      </c>
      <c r="C5067" s="8" t="n"/>
      <c r="D5067" s="8" t="n">
        <v>1350</v>
      </c>
      <c r="E5067" s="8" t="n">
        <v>-55158.06</v>
      </c>
      <c r="F5067" s="213" t="inlineStr">
        <is>
          <t xml:space="preserve">LOCAÇÃO CONTAINER </t>
        </is>
      </c>
      <c r="G5067" s="172">
        <f>YEAR(A5067)</f>
        <v/>
      </c>
      <c r="H5067" s="214">
        <f>MONTH(A5067)</f>
        <v/>
      </c>
      <c r="I5067" s="179">
        <f>INDEX(mês[],Consolidado!H5067,2)</f>
        <v/>
      </c>
      <c r="J5067" s="179" t="inlineStr">
        <is>
          <t>ITAU</t>
        </is>
      </c>
      <c r="K5067" s="179" t="inlineStr">
        <is>
          <t>A IDEAL</t>
        </is>
      </c>
    </row>
    <row r="5068">
      <c r="A5068" s="17" t="n">
        <v>45840</v>
      </c>
      <c r="B5068" s="179" t="inlineStr">
        <is>
          <t xml:space="preserve">RESTAURANTE MARINA - PIX 50.531.065/0001-31-REFEIÇÕES FUNCIONARIOS </t>
        </is>
      </c>
      <c r="C5068" s="8" t="n"/>
      <c r="D5068" s="8" t="n">
        <v>1817</v>
      </c>
      <c r="E5068" s="8" t="n">
        <v>-56975.06</v>
      </c>
      <c r="F5068" s="213" t="inlineStr">
        <is>
          <t>REFEIÇÕES COLABORADORES</t>
        </is>
      </c>
      <c r="G5068" s="172">
        <f>YEAR(A5068)</f>
        <v/>
      </c>
      <c r="H5068" s="214">
        <f>MONTH(A5068)</f>
        <v/>
      </c>
      <c r="I5068" s="179">
        <f>INDEX(mês[],Consolidado!H5068,2)</f>
        <v/>
      </c>
      <c r="J5068" s="179" t="inlineStr">
        <is>
          <t>ITAU</t>
        </is>
      </c>
      <c r="K5068" s="179" t="inlineStr">
        <is>
          <t>A IDEAL</t>
        </is>
      </c>
    </row>
    <row r="5069">
      <c r="A5069" s="17" t="n">
        <v>45840</v>
      </c>
      <c r="B5069" s="179" t="inlineStr">
        <is>
          <t xml:space="preserve">TRANSP. COLAB. REF. 05/2025-TRANSPORTE FUNCIONARIOS </t>
        </is>
      </c>
      <c r="C5069" s="8" t="n"/>
      <c r="D5069" s="8" t="n">
        <v>1404</v>
      </c>
      <c r="E5069" s="8" t="n">
        <v>-58379.06</v>
      </c>
      <c r="F5069" s="213" t="inlineStr">
        <is>
          <t xml:space="preserve">TRANSPORTE DE COLABORADORES </t>
        </is>
      </c>
      <c r="G5069" s="172">
        <f>YEAR(A5069)</f>
        <v/>
      </c>
      <c r="H5069" s="214">
        <f>MONTH(A5069)</f>
        <v/>
      </c>
      <c r="I5069" s="179">
        <f>INDEX(mês[],Consolidado!H5069,2)</f>
        <v/>
      </c>
      <c r="J5069" s="179" t="inlineStr">
        <is>
          <t>ITAU</t>
        </is>
      </c>
      <c r="K5069" s="179" t="inlineStr">
        <is>
          <t>A IDEAL</t>
        </is>
      </c>
    </row>
    <row r="5070">
      <c r="A5070" s="17" t="n">
        <v>45840</v>
      </c>
      <c r="B5070" s="179" t="inlineStr">
        <is>
          <t>MANUTENÇÃO EQUIPAMENTOS-MANUTENÇÃO/PEÇAS MAQUINAS E EQUIPAMENTOS</t>
        </is>
      </c>
      <c r="C5070" s="8" t="n"/>
      <c r="D5070" s="8" t="n">
        <v>900</v>
      </c>
      <c r="E5070" s="8" t="n">
        <v>-59279.06</v>
      </c>
      <c r="F5070" s="213" t="inlineStr">
        <is>
          <t>MANUTENÇÃO/PEÇAS MAQUINAS E EQUIPAMENTOS</t>
        </is>
      </c>
      <c r="G5070" s="172">
        <f>YEAR(A5070)</f>
        <v/>
      </c>
      <c r="H5070" s="214">
        <f>MONTH(A5070)</f>
        <v/>
      </c>
      <c r="I5070" s="179">
        <f>INDEX(mês[],Consolidado!H5070,2)</f>
        <v/>
      </c>
      <c r="J5070" s="179" t="inlineStr">
        <is>
          <t>ITAU</t>
        </is>
      </c>
      <c r="K5070" s="179" t="inlineStr">
        <is>
          <t>A IDEAL</t>
        </is>
      </c>
    </row>
    <row r="5071">
      <c r="A5071" s="17" t="n">
        <v>45840</v>
      </c>
      <c r="B5071" s="179" t="inlineStr">
        <is>
          <t>MANUTENÇÃO EQUIPAMENTOS-MANUTENÇÃO/PEÇAS MAQUINAS E EQUIPAMENTOS</t>
        </is>
      </c>
      <c r="C5071" s="8" t="n"/>
      <c r="D5071" s="8" t="n">
        <v>1840</v>
      </c>
      <c r="E5071" s="8" t="n">
        <v>-61119.06</v>
      </c>
      <c r="F5071" s="213" t="inlineStr">
        <is>
          <t>MANUTENÇÃO/PEÇAS MAQUINAS E EQUIPAMENTOS</t>
        </is>
      </c>
      <c r="G5071" s="172">
        <f>YEAR(A5071)</f>
        <v/>
      </c>
      <c r="H5071" s="214">
        <f>MONTH(A5071)</f>
        <v/>
      </c>
      <c r="I5071" s="179">
        <f>INDEX(mês[],Consolidado!H5071,2)</f>
        <v/>
      </c>
      <c r="J5071" s="179" t="inlineStr">
        <is>
          <t>ITAU</t>
        </is>
      </c>
      <c r="K5071" s="179" t="inlineStr">
        <is>
          <t>A IDEAL</t>
        </is>
      </c>
    </row>
    <row r="5072">
      <c r="A5072" s="17" t="n">
        <v>45840</v>
      </c>
      <c r="B5072" s="179" t="inlineStr">
        <is>
          <t xml:space="preserve">MATERIAL CONSUMO-MATERIAIS DE CONSUMO EM OBRAS </t>
        </is>
      </c>
      <c r="C5072" s="8" t="n"/>
      <c r="D5072" s="8" t="n">
        <v>417.95</v>
      </c>
      <c r="E5072" s="8" t="n">
        <v>-61537.00999999999</v>
      </c>
      <c r="F5072" s="213" t="inlineStr">
        <is>
          <t xml:space="preserve">MATERIAIS DE CONSUMO EM OBRAS </t>
        </is>
      </c>
      <c r="G5072" s="172">
        <f>YEAR(A5072)</f>
        <v/>
      </c>
      <c r="H5072" s="214">
        <f>MONTH(A5072)</f>
        <v/>
      </c>
      <c r="I5072" s="179">
        <f>INDEX(mês[],Consolidado!H5072,2)</f>
        <v/>
      </c>
      <c r="J5072" s="179" t="inlineStr">
        <is>
          <t>ITAU</t>
        </is>
      </c>
      <c r="K5072" s="179" t="inlineStr">
        <is>
          <t>A IDEAL</t>
        </is>
      </c>
    </row>
    <row r="5073">
      <c r="A5073" s="17" t="n">
        <v>45840</v>
      </c>
      <c r="B5073" s="179" t="inlineStr">
        <is>
          <t xml:space="preserve">MATERIAIS DE CONSUMO-MATERIAIS DE CONSUMO EM OBRAS </t>
        </is>
      </c>
      <c r="C5073" s="8" t="n"/>
      <c r="D5073" s="8" t="n">
        <v>481.04</v>
      </c>
      <c r="E5073" s="8" t="n">
        <v>-62018.05</v>
      </c>
      <c r="F5073" s="213" t="inlineStr">
        <is>
          <t xml:space="preserve">MATERIAIS DE CONSUMO EM OBRAS </t>
        </is>
      </c>
      <c r="G5073" s="172">
        <f>YEAR(A5073)</f>
        <v/>
      </c>
      <c r="H5073" s="214">
        <f>MONTH(A5073)</f>
        <v/>
      </c>
      <c r="I5073" s="179">
        <f>INDEX(mês[],Consolidado!H5073,2)</f>
        <v/>
      </c>
      <c r="J5073" s="179" t="inlineStr">
        <is>
          <t>ITAU</t>
        </is>
      </c>
      <c r="K5073" s="179" t="inlineStr">
        <is>
          <t>A IDEAL</t>
        </is>
      </c>
    </row>
    <row r="5074">
      <c r="A5074" s="17" t="n">
        <v>45840</v>
      </c>
      <c r="B5074" s="179" t="inlineStr">
        <is>
          <t>LOCAÇÃO RÁDIO PERÍODO 15/04 A 14/05-LOCAÇAO RADIOS DE COMUNICAÇÃO</t>
        </is>
      </c>
      <c r="C5074" s="8" t="n"/>
      <c r="D5074" s="8" t="n">
        <v>903.54</v>
      </c>
      <c r="E5074" s="8" t="n">
        <v>-62921.59</v>
      </c>
      <c r="F5074" s="213" t="inlineStr">
        <is>
          <t>LOCAÇAO RADIOS DE COMUNICAÇÃO</t>
        </is>
      </c>
      <c r="G5074" s="172">
        <f>YEAR(A5074)</f>
        <v/>
      </c>
      <c r="H5074" s="214">
        <f>MONTH(A5074)</f>
        <v/>
      </c>
      <c r="I5074" s="179">
        <f>INDEX(mês[],Consolidado!H5074,2)</f>
        <v/>
      </c>
      <c r="J5074" s="179" t="inlineStr">
        <is>
          <t>ITAU</t>
        </is>
      </c>
      <c r="K5074" s="179" t="inlineStr">
        <is>
          <t>A IDEAL</t>
        </is>
      </c>
    </row>
    <row r="5075">
      <c r="A5075" s="17" t="n">
        <v>45840</v>
      </c>
      <c r="B5075" s="179" t="inlineStr">
        <is>
          <t>CONTRIBUIÇÃO ASSOCIATIVA REF. A TRIMESTRAL 2025-SERVIÇO ABRACO ANUIDADE</t>
        </is>
      </c>
      <c r="C5075" s="8" t="n"/>
      <c r="D5075" s="8" t="n">
        <v>1152</v>
      </c>
      <c r="E5075" s="8" t="n">
        <v>-64073.59</v>
      </c>
      <c r="F5075" s="213" t="inlineStr">
        <is>
          <t>SERVIÇO ABRACO ANUIDADE</t>
        </is>
      </c>
      <c r="G5075" s="172">
        <f>YEAR(A5075)</f>
        <v/>
      </c>
      <c r="H5075" s="214">
        <f>MONTH(A5075)</f>
        <v/>
      </c>
      <c r="I5075" s="179">
        <f>INDEX(mês[],Consolidado!H5075,2)</f>
        <v/>
      </c>
      <c r="J5075" s="179" t="inlineStr">
        <is>
          <t>ITAU</t>
        </is>
      </c>
      <c r="K5075" s="179" t="inlineStr">
        <is>
          <t>A IDEAL</t>
        </is>
      </c>
    </row>
    <row r="5076">
      <c r="A5076" s="17" t="n">
        <v>45840</v>
      </c>
      <c r="B5076" s="179" t="inlineStr">
        <is>
          <t>MANGUEIRAS E CONEXÕES-MANGUEIRAS / CONEXÕES</t>
        </is>
      </c>
      <c r="C5076" s="8" t="n"/>
      <c r="D5076" s="8" t="n">
        <v>122</v>
      </c>
      <c r="E5076" s="8" t="n">
        <v>-64195.59</v>
      </c>
      <c r="F5076" s="213" t="inlineStr">
        <is>
          <t>MANGUEIRAS / CONEXÕES</t>
        </is>
      </c>
      <c r="G5076" s="172">
        <f>YEAR(A5076)</f>
        <v/>
      </c>
      <c r="H5076" s="214">
        <f>MONTH(A5076)</f>
        <v/>
      </c>
      <c r="I5076" s="179">
        <f>INDEX(mês[],Consolidado!H5076,2)</f>
        <v/>
      </c>
      <c r="J5076" s="179" t="inlineStr">
        <is>
          <t>ITAU</t>
        </is>
      </c>
      <c r="K5076" s="179" t="inlineStr">
        <is>
          <t>A IDEAL</t>
        </is>
      </c>
    </row>
    <row r="5077">
      <c r="A5077" s="17" t="n">
        <v>45840</v>
      </c>
      <c r="B5077" s="179" t="inlineStr">
        <is>
          <t xml:space="preserve">TREINAMENTO NR18/  NR33/ NR34 E NR35-CURSOS / TREINAMENTOS </t>
        </is>
      </c>
      <c r="C5077" s="8" t="n"/>
      <c r="D5077" s="8" t="n">
        <v>669.5</v>
      </c>
      <c r="E5077" s="8" t="n">
        <v>-64865.09</v>
      </c>
      <c r="F5077" s="213" t="inlineStr">
        <is>
          <t xml:space="preserve">CURSOS / TREINAMENTOS </t>
        </is>
      </c>
      <c r="G5077" s="172">
        <f>YEAR(A5077)</f>
        <v/>
      </c>
      <c r="H5077" s="214">
        <f>MONTH(A5077)</f>
        <v/>
      </c>
      <c r="I5077" s="179">
        <f>INDEX(mês[],Consolidado!H5077,2)</f>
        <v/>
      </c>
      <c r="J5077" s="179" t="inlineStr">
        <is>
          <t>ITAU</t>
        </is>
      </c>
      <c r="K5077" s="179" t="inlineStr">
        <is>
          <t>A IDEAL</t>
        </is>
      </c>
    </row>
    <row r="5078">
      <c r="A5078" s="17" t="n">
        <v>45840</v>
      </c>
      <c r="B5078" s="179" t="inlineStr">
        <is>
          <t xml:space="preserve">MAT. CONSUMO-MATERIAIS DE CONSUMO EM OBRAS </t>
        </is>
      </c>
      <c r="C5078" s="8" t="n"/>
      <c r="D5078" s="8" t="n">
        <v>567.9</v>
      </c>
      <c r="E5078" s="8" t="n">
        <v>-65432.99</v>
      </c>
      <c r="F5078" s="213" t="inlineStr">
        <is>
          <t xml:space="preserve">MATERIAIS DE CONSUMO EM OBRAS </t>
        </is>
      </c>
      <c r="G5078" s="172">
        <f>YEAR(A5078)</f>
        <v/>
      </c>
      <c r="H5078" s="214">
        <f>MONTH(A5078)</f>
        <v/>
      </c>
      <c r="I5078" s="179">
        <f>INDEX(mês[],Consolidado!H5078,2)</f>
        <v/>
      </c>
      <c r="J5078" s="179" t="inlineStr">
        <is>
          <t>ITAU</t>
        </is>
      </c>
      <c r="K5078" s="179" t="inlineStr">
        <is>
          <t>A IDEAL</t>
        </is>
      </c>
    </row>
    <row r="5079">
      <c r="A5079" s="17" t="n">
        <v>45840</v>
      </c>
      <c r="B5079" s="179" t="inlineStr">
        <is>
          <t>EPIS-EPIS</t>
        </is>
      </c>
      <c r="C5079" s="8" t="n"/>
      <c r="D5079" s="8" t="n">
        <v>742.62</v>
      </c>
      <c r="E5079" s="8" t="n">
        <v>-66175.61</v>
      </c>
      <c r="F5079" s="213" t="inlineStr">
        <is>
          <t>EPIS</t>
        </is>
      </c>
      <c r="G5079" s="172">
        <f>YEAR(A5079)</f>
        <v/>
      </c>
      <c r="H5079" s="214">
        <f>MONTH(A5079)</f>
        <v/>
      </c>
      <c r="I5079" s="179">
        <f>INDEX(mês[],Consolidado!H5079,2)</f>
        <v/>
      </c>
      <c r="J5079" s="179" t="inlineStr">
        <is>
          <t>ITAU</t>
        </is>
      </c>
      <c r="K5079" s="179" t="inlineStr">
        <is>
          <t>A IDEAL</t>
        </is>
      </c>
    </row>
    <row r="5080">
      <c r="A5080" s="17" t="n">
        <v>45840</v>
      </c>
      <c r="B5080" s="179" t="inlineStr">
        <is>
          <t>EPIS-EPIS</t>
        </is>
      </c>
      <c r="C5080" s="8" t="n"/>
      <c r="D5080" s="8" t="n">
        <v>1179.71</v>
      </c>
      <c r="E5080" s="8" t="n">
        <v>-67355.32000000001</v>
      </c>
      <c r="F5080" s="213" t="inlineStr">
        <is>
          <t>EPIS</t>
        </is>
      </c>
      <c r="G5080" s="172">
        <f>YEAR(A5080)</f>
        <v/>
      </c>
      <c r="H5080" s="214">
        <f>MONTH(A5080)</f>
        <v/>
      </c>
      <c r="I5080" s="179">
        <f>INDEX(mês[],Consolidado!H5080,2)</f>
        <v/>
      </c>
      <c r="J5080" s="179" t="inlineStr">
        <is>
          <t>ITAU</t>
        </is>
      </c>
      <c r="K5080" s="179" t="inlineStr">
        <is>
          <t>A IDEAL</t>
        </is>
      </c>
    </row>
    <row r="5081">
      <c r="A5081" s="17" t="n">
        <v>45840</v>
      </c>
      <c r="B5081" s="179" t="inlineStr">
        <is>
          <t>EPIS-EPIS</t>
        </is>
      </c>
      <c r="C5081" s="8" t="n"/>
      <c r="D5081" s="8" t="n">
        <v>1688.72</v>
      </c>
      <c r="E5081" s="8" t="n">
        <v>-69044.04000000001</v>
      </c>
      <c r="F5081" s="213" t="inlineStr">
        <is>
          <t>EPIS</t>
        </is>
      </c>
      <c r="G5081" s="172">
        <f>YEAR(A5081)</f>
        <v/>
      </c>
      <c r="H5081" s="214">
        <f>MONTH(A5081)</f>
        <v/>
      </c>
      <c r="I5081" s="179">
        <f>INDEX(mês[],Consolidado!H5081,2)</f>
        <v/>
      </c>
      <c r="J5081" s="179" t="inlineStr">
        <is>
          <t>ITAU</t>
        </is>
      </c>
      <c r="K5081" s="179" t="inlineStr">
        <is>
          <t>A IDEAL</t>
        </is>
      </c>
    </row>
    <row r="5082">
      <c r="A5082" s="17" t="n">
        <v>45840</v>
      </c>
      <c r="B5082" s="179" t="inlineStr">
        <is>
          <t>EPIS-EPIS</t>
        </is>
      </c>
      <c r="C5082" s="8" t="n"/>
      <c r="D5082" s="8" t="n">
        <v>152.54</v>
      </c>
      <c r="E5082" s="8" t="n">
        <v>-69196.58</v>
      </c>
      <c r="F5082" s="213" t="inlineStr">
        <is>
          <t>EPIS</t>
        </is>
      </c>
      <c r="G5082" s="172">
        <f>YEAR(A5082)</f>
        <v/>
      </c>
      <c r="H5082" s="214">
        <f>MONTH(A5082)</f>
        <v/>
      </c>
      <c r="I5082" s="179">
        <f>INDEX(mês[],Consolidado!H5082,2)</f>
        <v/>
      </c>
      <c r="J5082" s="179" t="inlineStr">
        <is>
          <t>ITAU</t>
        </is>
      </c>
      <c r="K5082" s="179" t="inlineStr">
        <is>
          <t>A IDEAL</t>
        </is>
      </c>
    </row>
    <row r="5083">
      <c r="A5083" s="17" t="n">
        <v>45840</v>
      </c>
      <c r="B5083" s="179" t="inlineStr">
        <is>
          <t xml:space="preserve">LOCAÇÃO CONTAINER REF. 02/06 A 01/07-LOCAÇÃO CONTAINER </t>
        </is>
      </c>
      <c r="C5083" s="8" t="n"/>
      <c r="D5083" s="8" t="n">
        <v>633.54</v>
      </c>
      <c r="E5083" s="8" t="n">
        <v>-69830.12</v>
      </c>
      <c r="F5083" s="213" t="inlineStr">
        <is>
          <t xml:space="preserve">LOCAÇÃO CONTAINER </t>
        </is>
      </c>
      <c r="G5083" s="172">
        <f>YEAR(A5083)</f>
        <v/>
      </c>
      <c r="H5083" s="214">
        <f>MONTH(A5083)</f>
        <v/>
      </c>
      <c r="I5083" s="179">
        <f>INDEX(mês[],Consolidado!H5083,2)</f>
        <v/>
      </c>
      <c r="J5083" s="179" t="inlineStr">
        <is>
          <t>ITAU</t>
        </is>
      </c>
      <c r="K5083" s="179" t="inlineStr">
        <is>
          <t>A IDEAL</t>
        </is>
      </c>
    </row>
    <row r="5084">
      <c r="A5084" s="17" t="n">
        <v>45840</v>
      </c>
      <c r="B5084" s="179" t="inlineStr">
        <is>
          <t xml:space="preserve">LOCAÇÃO DE CONTAINER REF. PERÍODO 02/06 A 02/07-LOCAÇÃO CONTAINER </t>
        </is>
      </c>
      <c r="C5084" s="8" t="n"/>
      <c r="D5084" s="8" t="n">
        <v>500</v>
      </c>
      <c r="E5084" s="8" t="n">
        <v>-70330.12</v>
      </c>
      <c r="F5084" s="213" t="inlineStr">
        <is>
          <t xml:space="preserve">LOCAÇÃO CONTAINER </t>
        </is>
      </c>
      <c r="G5084" s="172">
        <f>YEAR(A5084)</f>
        <v/>
      </c>
      <c r="H5084" s="214">
        <f>MONTH(A5084)</f>
        <v/>
      </c>
      <c r="I5084" s="179">
        <f>INDEX(mês[],Consolidado!H5084,2)</f>
        <v/>
      </c>
      <c r="J5084" s="179" t="inlineStr">
        <is>
          <t>ITAU</t>
        </is>
      </c>
      <c r="K5084" s="179" t="inlineStr">
        <is>
          <t>A IDEAL</t>
        </is>
      </c>
    </row>
    <row r="5085">
      <c r="A5085" s="17" t="n">
        <v>45840</v>
      </c>
      <c r="B5085" s="179" t="inlineStr">
        <is>
          <t xml:space="preserve">TREINAMENTO NR18 / NR33/  NR34/ NR35-CURSOS / TREINAMENTOS </t>
        </is>
      </c>
      <c r="C5085" s="8" t="n"/>
      <c r="D5085" s="8" t="n">
        <v>894.35</v>
      </c>
      <c r="E5085" s="8" t="n">
        <v>-71224.47</v>
      </c>
      <c r="F5085" s="213" t="inlineStr">
        <is>
          <t xml:space="preserve">CURSOS / TREINAMENTOS </t>
        </is>
      </c>
      <c r="G5085" s="172">
        <f>YEAR(A5085)</f>
        <v/>
      </c>
      <c r="H5085" s="214">
        <f>MONTH(A5085)</f>
        <v/>
      </c>
      <c r="I5085" s="179">
        <f>INDEX(mês[],Consolidado!H5085,2)</f>
        <v/>
      </c>
      <c r="J5085" s="179" t="inlineStr">
        <is>
          <t>ITAU</t>
        </is>
      </c>
      <c r="K5085" s="179" t="inlineStr">
        <is>
          <t>A IDEAL</t>
        </is>
      </c>
    </row>
    <row r="5086">
      <c r="A5086" s="17" t="n">
        <v>45840</v>
      </c>
      <c r="B5086" s="179" t="inlineStr">
        <is>
          <t xml:space="preserve">MATERIAL DE CONSUMO-MATERIAIS DE CONSUMO EM OBRAS </t>
        </is>
      </c>
      <c r="C5086" s="8" t="n"/>
      <c r="D5086" s="8" t="n">
        <v>258.45</v>
      </c>
      <c r="E5086" s="8" t="n">
        <v>-71482.92</v>
      </c>
      <c r="F5086" s="213" t="inlineStr">
        <is>
          <t xml:space="preserve">MATERIAIS DE CONSUMO EM OBRAS </t>
        </is>
      </c>
      <c r="G5086" s="172">
        <f>YEAR(A5086)</f>
        <v/>
      </c>
      <c r="H5086" s="214">
        <f>MONTH(A5086)</f>
        <v/>
      </c>
      <c r="I5086" s="179">
        <f>INDEX(mês[],Consolidado!H5086,2)</f>
        <v/>
      </c>
      <c r="J5086" s="179" t="inlineStr">
        <is>
          <t>ITAU</t>
        </is>
      </c>
      <c r="K5086" s="179" t="inlineStr">
        <is>
          <t>A IDEAL</t>
        </is>
      </c>
    </row>
    <row r="5087">
      <c r="A5087" s="17" t="n">
        <v>45840</v>
      </c>
      <c r="B5087" s="179" t="inlineStr">
        <is>
          <t xml:space="preserve">SEGURO DE PASSAGEIRO IVECO CITYCLESS-SEGUROS DE VEICULOS </t>
        </is>
      </c>
      <c r="C5087" s="8" t="n"/>
      <c r="D5087" s="8" t="n">
        <v>613.72</v>
      </c>
      <c r="E5087" s="8" t="n">
        <v>-72096.64</v>
      </c>
      <c r="F5087" s="213" t="inlineStr">
        <is>
          <t xml:space="preserve">SEGUROS DE VEICULOS </t>
        </is>
      </c>
      <c r="G5087" s="172">
        <f>YEAR(A5087)</f>
        <v/>
      </c>
      <c r="H5087" s="214">
        <f>MONTH(A5087)</f>
        <v/>
      </c>
      <c r="I5087" s="179">
        <f>INDEX(mês[],Consolidado!H5087,2)</f>
        <v/>
      </c>
      <c r="J5087" s="179" t="inlineStr">
        <is>
          <t>ITAU</t>
        </is>
      </c>
      <c r="K5087" s="179" t="inlineStr">
        <is>
          <t>A IDEAL</t>
        </is>
      </c>
    </row>
    <row r="5088">
      <c r="A5088" s="17" t="n">
        <v>45840</v>
      </c>
      <c r="B5088" s="179" t="inlineStr">
        <is>
          <t xml:space="preserve">NR20 INTERMEDIARIO / NR33 E NR35-CURSOS / TREINAMENTOS </t>
        </is>
      </c>
      <c r="C5088" s="8" t="n"/>
      <c r="D5088" s="8" t="n">
        <v>659.4</v>
      </c>
      <c r="E5088" s="8" t="n">
        <v>-72756.03999999999</v>
      </c>
      <c r="F5088" s="213" t="inlineStr">
        <is>
          <t xml:space="preserve">CURSOS / TREINAMENTOS </t>
        </is>
      </c>
      <c r="G5088" s="172">
        <f>YEAR(A5088)</f>
        <v/>
      </c>
      <c r="H5088" s="214">
        <f>MONTH(A5088)</f>
        <v/>
      </c>
      <c r="I5088" s="179">
        <f>INDEX(mês[],Consolidado!H5088,2)</f>
        <v/>
      </c>
      <c r="J5088" s="179" t="inlineStr">
        <is>
          <t>ITAU</t>
        </is>
      </c>
      <c r="K5088" s="179" t="inlineStr">
        <is>
          <t>A IDEAL</t>
        </is>
      </c>
    </row>
    <row r="5089">
      <c r="A5089" s="17" t="n">
        <v>45840</v>
      </c>
      <c r="B5089" s="179" t="inlineStr">
        <is>
          <t>EPIS-EPIS</t>
        </is>
      </c>
      <c r="C5089" s="8" t="n"/>
      <c r="D5089" s="8" t="n">
        <v>1153.09</v>
      </c>
      <c r="E5089" s="8" t="n">
        <v>-73909.12999999999</v>
      </c>
      <c r="F5089" s="213" t="inlineStr">
        <is>
          <t>EPIS</t>
        </is>
      </c>
      <c r="G5089" s="172">
        <f>YEAR(A5089)</f>
        <v/>
      </c>
      <c r="H5089" s="214">
        <f>MONTH(A5089)</f>
        <v/>
      </c>
      <c r="I5089" s="179">
        <f>INDEX(mês[],Consolidado!H5089,2)</f>
        <v/>
      </c>
      <c r="J5089" s="179" t="inlineStr">
        <is>
          <t>ITAU</t>
        </is>
      </c>
      <c r="K5089" s="179" t="inlineStr">
        <is>
          <t>A IDEAL</t>
        </is>
      </c>
    </row>
    <row r="5090">
      <c r="A5090" s="17" t="n">
        <v>45840</v>
      </c>
      <c r="B5090" s="179" t="inlineStr">
        <is>
          <t xml:space="preserve">MAQUINAS E EQUIPAMENTOS: PISTOLA DE PINTURA E PISTOLA C/ CANECA-MAQUINAS / EQUIPAMENTOS </t>
        </is>
      </c>
      <c r="C5090" s="8" t="n"/>
      <c r="D5090" s="8" t="n">
        <v>490</v>
      </c>
      <c r="E5090" s="8" t="n">
        <v>-74399.12999999999</v>
      </c>
      <c r="F5090" s="213" t="inlineStr">
        <is>
          <t xml:space="preserve">MAQUINAS / EQUIPAMENTOS </t>
        </is>
      </c>
      <c r="G5090" s="172">
        <f>YEAR(A5090)</f>
        <v/>
      </c>
      <c r="H5090" s="214">
        <f>MONTH(A5090)</f>
        <v/>
      </c>
      <c r="I5090" s="179">
        <f>INDEX(mês[],Consolidado!H5090,2)</f>
        <v/>
      </c>
      <c r="J5090" s="179" t="inlineStr">
        <is>
          <t>ITAU</t>
        </is>
      </c>
      <c r="K5090" s="179" t="inlineStr">
        <is>
          <t>A IDEAL</t>
        </is>
      </c>
    </row>
    <row r="5091">
      <c r="A5091" s="17" t="n">
        <v>45840</v>
      </c>
      <c r="B5091" s="179" t="inlineStr">
        <is>
          <t xml:space="preserve">MAQUINAS E EQUIPAMENTOS: PISTOLA DE PINTURA-MAQUINAS / EQUIPAMENTOS </t>
        </is>
      </c>
      <c r="C5091" s="8" t="n"/>
      <c r="D5091" s="8" t="n">
        <v>490</v>
      </c>
      <c r="E5091" s="8" t="n">
        <v>-74889.12999999999</v>
      </c>
      <c r="F5091" s="213" t="inlineStr">
        <is>
          <t xml:space="preserve">MAQUINAS / EQUIPAMENTOS </t>
        </is>
      </c>
      <c r="G5091" s="172">
        <f>YEAR(A5091)</f>
        <v/>
      </c>
      <c r="H5091" s="214">
        <f>MONTH(A5091)</f>
        <v/>
      </c>
      <c r="I5091" s="179">
        <f>INDEX(mês[],Consolidado!H5091,2)</f>
        <v/>
      </c>
      <c r="J5091" s="179" t="inlineStr">
        <is>
          <t>ITAU</t>
        </is>
      </c>
      <c r="K5091" s="179" t="inlineStr">
        <is>
          <t>A IDEAL</t>
        </is>
      </c>
    </row>
    <row r="5092">
      <c r="A5092" s="17" t="n">
        <v>45840</v>
      </c>
      <c r="B5092" s="179" t="inlineStr">
        <is>
          <t xml:space="preserve">MAQUINAS E EQUIPAMENTOS: TANQUE DE PRESSAO E PISTOLA DE PINTURA-MAQUINAS / EQUIPAMENTOS </t>
        </is>
      </c>
      <c r="C5092" s="8" t="n"/>
      <c r="D5092" s="8" t="n">
        <v>1093.33</v>
      </c>
      <c r="E5092" s="8" t="n">
        <v>-75982.45999999999</v>
      </c>
      <c r="F5092" s="213" t="inlineStr">
        <is>
          <t xml:space="preserve">MAQUINAS / EQUIPAMENTOS </t>
        </is>
      </c>
      <c r="G5092" s="172">
        <f>YEAR(A5092)</f>
        <v/>
      </c>
      <c r="H5092" s="214">
        <f>MONTH(A5092)</f>
        <v/>
      </c>
      <c r="I5092" s="179">
        <f>INDEX(mês[],Consolidado!H5092,2)</f>
        <v/>
      </c>
      <c r="J5092" s="179" t="inlineStr">
        <is>
          <t>ITAU</t>
        </is>
      </c>
      <c r="K5092" s="179" t="inlineStr">
        <is>
          <t>A IDEAL</t>
        </is>
      </c>
    </row>
    <row r="5093">
      <c r="A5093" s="17" t="n">
        <v>45840</v>
      </c>
      <c r="B5093" s="179" t="inlineStr">
        <is>
          <t>PNEUS P/ ÔNIBUS SCANER-MANUTENÇÃO/PEÇAS  VEICULOS</t>
        </is>
      </c>
      <c r="C5093" s="8" t="n"/>
      <c r="D5093" s="8" t="n">
        <v>1125</v>
      </c>
      <c r="E5093" s="8" t="n">
        <v>-77107.45999999999</v>
      </c>
      <c r="F5093" s="213" t="inlineStr">
        <is>
          <t>MANUTENÇÃO/PEÇAS  VEICULOS</t>
        </is>
      </c>
      <c r="G5093" s="172">
        <f>YEAR(A5093)</f>
        <v/>
      </c>
      <c r="H5093" s="214">
        <f>MONTH(A5093)</f>
        <v/>
      </c>
      <c r="I5093" s="179">
        <f>INDEX(mês[],Consolidado!H5093,2)</f>
        <v/>
      </c>
      <c r="J5093" s="179" t="inlineStr">
        <is>
          <t>ITAU</t>
        </is>
      </c>
      <c r="K5093" s="179" t="inlineStr">
        <is>
          <t>A IDEAL</t>
        </is>
      </c>
    </row>
    <row r="5094">
      <c r="A5094" s="17" t="n">
        <v>45840</v>
      </c>
      <c r="B5094" s="179" t="inlineStr">
        <is>
          <t>-Recebimento de Clientes</t>
        </is>
      </c>
      <c r="C5094" s="8" t="n">
        <v>16958.32</v>
      </c>
      <c r="E5094" s="8" t="n">
        <v>-60149.13999999999</v>
      </c>
      <c r="F5094" s="213" t="inlineStr">
        <is>
          <t>Recebimento de Clientes</t>
        </is>
      </c>
      <c r="G5094" s="172">
        <f>YEAR(A5094)</f>
        <v/>
      </c>
      <c r="H5094" s="214">
        <f>MONTH(A5094)</f>
        <v/>
      </c>
      <c r="I5094" s="179">
        <f>INDEX(mês[],Consolidado!H5094,2)</f>
        <v/>
      </c>
      <c r="J5094" s="179" t="inlineStr">
        <is>
          <t>ITAU</t>
        </is>
      </c>
      <c r="K5094" s="179" t="inlineStr">
        <is>
          <t>A IDEAL</t>
        </is>
      </c>
    </row>
    <row r="5095">
      <c r="A5095" s="17" t="n">
        <v>45840</v>
      </c>
      <c r="B5095" s="179" t="inlineStr">
        <is>
          <t>-Recebimento de Clientes</t>
        </is>
      </c>
      <c r="C5095" s="8" t="n">
        <v>30628.41</v>
      </c>
      <c r="E5095" s="8" t="n">
        <v>-29520.72999999999</v>
      </c>
      <c r="F5095" s="213" t="inlineStr">
        <is>
          <t>Recebimento de Clientes</t>
        </is>
      </c>
      <c r="G5095" s="172">
        <f>YEAR(A5095)</f>
        <v/>
      </c>
      <c r="H5095" s="214">
        <f>MONTH(A5095)</f>
        <v/>
      </c>
      <c r="I5095" s="179">
        <f>INDEX(mês[],Consolidado!H5095,2)</f>
        <v/>
      </c>
      <c r="J5095" s="179" t="inlineStr">
        <is>
          <t>ITAU</t>
        </is>
      </c>
      <c r="K5095" s="179" t="inlineStr">
        <is>
          <t>A IDEAL</t>
        </is>
      </c>
    </row>
    <row r="5096">
      <c r="A5096" s="17" t="n">
        <v>45840</v>
      </c>
      <c r="B5096" s="179" t="inlineStr">
        <is>
          <t>-Recebimento de Clientes</t>
        </is>
      </c>
      <c r="C5096" s="8" t="n">
        <v>191928.89</v>
      </c>
      <c r="E5096" s="8" t="n">
        <v>162408.16</v>
      </c>
      <c r="F5096" s="213" t="inlineStr">
        <is>
          <t>Recebimento de Clientes</t>
        </is>
      </c>
      <c r="G5096" s="172">
        <f>YEAR(A5096)</f>
        <v/>
      </c>
      <c r="H5096" s="214">
        <f>MONTH(A5096)</f>
        <v/>
      </c>
      <c r="I5096" s="179">
        <f>INDEX(mês[],Consolidado!H5096,2)</f>
        <v/>
      </c>
      <c r="J5096" s="179" t="inlineStr">
        <is>
          <t>ITAU</t>
        </is>
      </c>
      <c r="K5096" s="179" t="inlineStr">
        <is>
          <t>A IDEAL</t>
        </is>
      </c>
    </row>
    <row r="5097">
      <c r="A5097" s="17" t="n">
        <v>45841</v>
      </c>
      <c r="B5097" s="179" t="inlineStr">
        <is>
          <t>EMPRESTIMO DE CAPITAL - PORTO FERREIRA-PAGAMENTOS EMPRESTIMOS</t>
        </is>
      </c>
      <c r="C5097" s="8" t="n"/>
      <c r="D5097" s="8" t="n">
        <v>11000</v>
      </c>
      <c r="E5097" s="8" t="n">
        <v>151408.16</v>
      </c>
      <c r="F5097" s="213" t="inlineStr">
        <is>
          <t>Pagamento de Empréstimos Bancários</t>
        </is>
      </c>
      <c r="G5097" s="172">
        <f>YEAR(A5097)</f>
        <v/>
      </c>
      <c r="H5097" s="214">
        <f>MONTH(A5097)</f>
        <v/>
      </c>
      <c r="I5097" s="179">
        <f>INDEX(mês[],Consolidado!H5097,2)</f>
        <v/>
      </c>
      <c r="J5097" s="179" t="inlineStr">
        <is>
          <t>ITAU</t>
        </is>
      </c>
      <c r="K5097" s="179" t="inlineStr">
        <is>
          <t>A IDEAL</t>
        </is>
      </c>
    </row>
    <row r="5098">
      <c r="A5098" s="17" t="n">
        <v>45841</v>
      </c>
      <c r="B5098" s="179" t="inlineStr">
        <is>
          <t>OLEO DIESEL / COMPRESSOR GENILDO-COMBUSTIVEL EQUIPAMENTOS</t>
        </is>
      </c>
      <c r="C5098" s="8" t="n"/>
      <c r="D5098" s="8" t="n">
        <v>592.0599999999999</v>
      </c>
      <c r="E5098" s="8" t="n">
        <v>150816.1</v>
      </c>
      <c r="F5098" s="213" t="inlineStr">
        <is>
          <t>COMBUSTIVEL EQUIPAMENTOS</t>
        </is>
      </c>
      <c r="G5098" s="172">
        <f>YEAR(A5098)</f>
        <v/>
      </c>
      <c r="H5098" s="214">
        <f>MONTH(A5098)</f>
        <v/>
      </c>
      <c r="I5098" s="179">
        <f>INDEX(mês[],Consolidado!H5098,2)</f>
        <v/>
      </c>
      <c r="J5098" s="179" t="inlineStr">
        <is>
          <t>ITAU</t>
        </is>
      </c>
      <c r="K5098" s="179" t="inlineStr">
        <is>
          <t>A IDEAL</t>
        </is>
      </c>
    </row>
    <row r="5099">
      <c r="A5099" s="17" t="n">
        <v>45841</v>
      </c>
      <c r="B5099" s="179" t="inlineStr">
        <is>
          <t>FERNANDO HENRIQUE CORDEIRO DOS - PIX 020.333.981-96-MANUTENÇÃO/PEÇAS MAQUINAS E EQUIPAMENTOS</t>
        </is>
      </c>
      <c r="C5099" s="8" t="n"/>
      <c r="D5099" s="8" t="n">
        <v>150</v>
      </c>
      <c r="E5099" s="8" t="n">
        <v>150666.1</v>
      </c>
      <c r="F5099" s="213" t="inlineStr">
        <is>
          <t>MANUTENÇÃO/PEÇAS MAQUINAS E EQUIPAMENTOS</t>
        </is>
      </c>
      <c r="G5099" s="172">
        <f>YEAR(A5099)</f>
        <v/>
      </c>
      <c r="H5099" s="214">
        <f>MONTH(A5099)</f>
        <v/>
      </c>
      <c r="I5099" s="179">
        <f>INDEX(mês[],Consolidado!H5099,2)</f>
        <v/>
      </c>
      <c r="J5099" s="179" t="inlineStr">
        <is>
          <t>ITAU</t>
        </is>
      </c>
      <c r="K5099" s="179" t="inlineStr">
        <is>
          <t>A IDEAL</t>
        </is>
      </c>
    </row>
    <row r="5100">
      <c r="A5100" s="17" t="n">
        <v>45841</v>
      </c>
      <c r="B5100" s="179" t="inlineStr">
        <is>
          <t xml:space="preserve">DESPESA VIAGEM REF. SEMANA 30/06 A 04/07-REFEIÇÕES FUNCIONARIOS </t>
        </is>
      </c>
      <c r="C5100" s="8" t="n"/>
      <c r="D5100" s="8" t="n">
        <v>960</v>
      </c>
      <c r="E5100" s="8" t="n">
        <v>149706.1</v>
      </c>
      <c r="F5100" s="213" t="inlineStr">
        <is>
          <t>REFEIÇÕES COLABORADORES</t>
        </is>
      </c>
      <c r="G5100" s="172">
        <f>YEAR(A5100)</f>
        <v/>
      </c>
      <c r="H5100" s="214">
        <f>MONTH(A5100)</f>
        <v/>
      </c>
      <c r="I5100" s="179">
        <f>INDEX(mês[],Consolidado!H5100,2)</f>
        <v/>
      </c>
      <c r="J5100" s="179" t="inlineStr">
        <is>
          <t>ITAU</t>
        </is>
      </c>
      <c r="K5100" s="179" t="inlineStr">
        <is>
          <t>A IDEAL</t>
        </is>
      </c>
    </row>
    <row r="5101">
      <c r="A5101" s="17" t="n">
        <v>45841</v>
      </c>
      <c r="B5101" s="179" t="inlineStr">
        <is>
          <t>DESPESA VIAGEM REF. SEMANA 30/06 A 04/07-PASSAGENS FUNCIONARIOS</t>
        </is>
      </c>
      <c r="C5101" s="8" t="n"/>
      <c r="D5101" s="8" t="n">
        <v>1140</v>
      </c>
      <c r="E5101" s="8" t="n">
        <v>148566.1</v>
      </c>
      <c r="F5101" s="213" t="inlineStr">
        <is>
          <t>PASSAGENS COLABORADORES</t>
        </is>
      </c>
      <c r="G5101" s="172">
        <f>YEAR(A5101)</f>
        <v/>
      </c>
      <c r="H5101" s="214">
        <f>MONTH(A5101)</f>
        <v/>
      </c>
      <c r="I5101" s="179">
        <f>INDEX(mês[],Consolidado!H5101,2)</f>
        <v/>
      </c>
      <c r="J5101" s="179" t="inlineStr">
        <is>
          <t>ITAU</t>
        </is>
      </c>
      <c r="K5101" s="179" t="inlineStr">
        <is>
          <t>A IDEAL</t>
        </is>
      </c>
    </row>
    <row r="5102">
      <c r="A5102" s="17" t="n">
        <v>45841</v>
      </c>
      <c r="B5102" s="179" t="inlineStr">
        <is>
          <t>PASSAGENS FUNCIONÁRIOS REF. 23/06 A 27/06-PASSAGENS FUNCIONARIOS</t>
        </is>
      </c>
      <c r="C5102" s="8" t="n"/>
      <c r="D5102" s="8" t="n">
        <v>1376.88</v>
      </c>
      <c r="E5102" s="8" t="n">
        <v>147189.22</v>
      </c>
      <c r="F5102" s="213" t="inlineStr">
        <is>
          <t>PASSAGENS COLABORADORES</t>
        </is>
      </c>
      <c r="G5102" s="172">
        <f>YEAR(A5102)</f>
        <v/>
      </c>
      <c r="H5102" s="214">
        <f>MONTH(A5102)</f>
        <v/>
      </c>
      <c r="I5102" s="179">
        <f>INDEX(mês[],Consolidado!H5102,2)</f>
        <v/>
      </c>
      <c r="J5102" s="179" t="inlineStr">
        <is>
          <t>ITAU</t>
        </is>
      </c>
      <c r="K5102" s="179" t="inlineStr">
        <is>
          <t>A IDEAL</t>
        </is>
      </c>
    </row>
    <row r="5103">
      <c r="A5103" s="17" t="n">
        <v>45841</v>
      </c>
      <c r="B5103" s="179" t="inlineStr">
        <is>
          <t xml:space="preserve">-SERVIÇO MOTOBOY / UBER </t>
        </is>
      </c>
      <c r="C5103" s="8" t="n"/>
      <c r="D5103" s="8" t="n">
        <v>60</v>
      </c>
      <c r="E5103" s="8" t="n">
        <v>147129.22</v>
      </c>
      <c r="F5103" s="213" t="inlineStr">
        <is>
          <t xml:space="preserve">SERVIÇO MOTOBOY / UBER </t>
        </is>
      </c>
      <c r="G5103" s="172">
        <f>YEAR(A5103)</f>
        <v/>
      </c>
      <c r="H5103" s="214">
        <f>MONTH(A5103)</f>
        <v/>
      </c>
      <c r="I5103" s="179">
        <f>INDEX(mês[],Consolidado!H5103,2)</f>
        <v/>
      </c>
      <c r="J5103" s="179" t="inlineStr">
        <is>
          <t>ITAU</t>
        </is>
      </c>
      <c r="K5103" s="179" t="inlineStr">
        <is>
          <t>A IDEAL</t>
        </is>
      </c>
    </row>
    <row r="5104">
      <c r="A5104" s="17" t="n">
        <v>45841</v>
      </c>
      <c r="B5104" s="179" t="inlineStr">
        <is>
          <t>SERGIO  CPF 006.626.551-76-FRETE TRANSPORTADORA</t>
        </is>
      </c>
      <c r="C5104" s="8" t="n"/>
      <c r="D5104" s="8" t="n">
        <v>300</v>
      </c>
      <c r="E5104" s="8" t="n">
        <v>146829.22</v>
      </c>
      <c r="F5104" s="213" t="inlineStr">
        <is>
          <t>FRETE TRANSPORTADORA</t>
        </is>
      </c>
      <c r="G5104" s="172">
        <f>YEAR(A5104)</f>
        <v/>
      </c>
      <c r="H5104" s="214">
        <f>MONTH(A5104)</f>
        <v/>
      </c>
      <c r="I5104" s="179">
        <f>INDEX(mês[],Consolidado!H5104,2)</f>
        <v/>
      </c>
      <c r="J5104" s="179" t="inlineStr">
        <is>
          <t>ITAU</t>
        </is>
      </c>
      <c r="K5104" s="179" t="inlineStr">
        <is>
          <t>A IDEAL</t>
        </is>
      </c>
    </row>
    <row r="5105">
      <c r="A5105" s="17" t="n">
        <v>45841</v>
      </c>
      <c r="B5105" s="179" t="inlineStr">
        <is>
          <t>SEGURO GARANTIA OBRA ELETROBRAS-SEGURO GARANTIA</t>
        </is>
      </c>
      <c r="C5105" s="8" t="n"/>
      <c r="D5105" s="8" t="n">
        <v>2161.54</v>
      </c>
      <c r="E5105" s="8" t="n">
        <v>144667.68</v>
      </c>
      <c r="F5105" s="213" t="inlineStr">
        <is>
          <t xml:space="preserve">SEGURO GARANTIA </t>
        </is>
      </c>
      <c r="G5105" s="172">
        <f>YEAR(A5105)</f>
        <v/>
      </c>
      <c r="H5105" s="214">
        <f>MONTH(A5105)</f>
        <v/>
      </c>
      <c r="I5105" s="179">
        <f>INDEX(mês[],Consolidado!H5105,2)</f>
        <v/>
      </c>
      <c r="J5105" s="179" t="inlineStr">
        <is>
          <t>ITAU</t>
        </is>
      </c>
      <c r="K5105" s="179" t="inlineStr">
        <is>
          <t>A IDEAL</t>
        </is>
      </c>
    </row>
    <row r="5106">
      <c r="A5106" s="17" t="n">
        <v>45841</v>
      </c>
      <c r="B5106" s="179" t="inlineStr">
        <is>
          <t>ENTRADA FRETE COMPRESSOR GOIÂNIA X SERRA SALITRE-FRETE MATERIAIS E EQUIPAMENTOS</t>
        </is>
      </c>
      <c r="C5106" s="8" t="n"/>
      <c r="D5106" s="8" t="n">
        <v>3393.2</v>
      </c>
      <c r="E5106" s="8" t="n">
        <v>141274.48</v>
      </c>
      <c r="F5106" s="213" t="inlineStr">
        <is>
          <t>FRETE MATERIAIS E EQUIPAMENTOS</t>
        </is>
      </c>
      <c r="G5106" s="172">
        <f>YEAR(A5106)</f>
        <v/>
      </c>
      <c r="H5106" s="214">
        <f>MONTH(A5106)</f>
        <v/>
      </c>
      <c r="I5106" s="179">
        <f>INDEX(mês[],Consolidado!H5106,2)</f>
        <v/>
      </c>
      <c r="J5106" s="179" t="inlineStr">
        <is>
          <t>ITAU</t>
        </is>
      </c>
      <c r="K5106" s="179" t="inlineStr">
        <is>
          <t>A IDEAL</t>
        </is>
      </c>
    </row>
    <row r="5107">
      <c r="A5107" s="17" t="n">
        <v>45841</v>
      </c>
      <c r="B5107" s="179" t="inlineStr">
        <is>
          <t xml:space="preserve">GIVANILSON BARBOSA DE SOUSA-FGTS FUNCIONARIOS </t>
        </is>
      </c>
      <c r="C5107" s="8" t="n"/>
      <c r="D5107" s="8" t="n">
        <v>159.42</v>
      </c>
      <c r="E5107" s="8" t="n">
        <v>141115.06</v>
      </c>
      <c r="F5107" s="213" t="inlineStr">
        <is>
          <t xml:space="preserve">FGTS FUNCIONARIOS </t>
        </is>
      </c>
      <c r="G5107" s="172">
        <f>YEAR(A5107)</f>
        <v/>
      </c>
      <c r="H5107" s="214">
        <f>MONTH(A5107)</f>
        <v/>
      </c>
      <c r="I5107" s="179">
        <f>INDEX(mês[],Consolidado!H5107,2)</f>
        <v/>
      </c>
      <c r="J5107" s="179" t="inlineStr">
        <is>
          <t>ITAU</t>
        </is>
      </c>
      <c r="K5107" s="179" t="inlineStr">
        <is>
          <t>A IDEAL</t>
        </is>
      </c>
    </row>
    <row r="5108">
      <c r="A5108" s="17" t="n">
        <v>45841</v>
      </c>
      <c r="B5108" s="179" t="inlineStr">
        <is>
          <t xml:space="preserve">GIVANILSON BARBOSA DE SOUSA-ACERTO RESCISORIOS </t>
        </is>
      </c>
      <c r="C5108" s="8" t="n"/>
      <c r="D5108" s="8" t="n">
        <v>1983.29</v>
      </c>
      <c r="E5108" s="8" t="n">
        <v>139131.77</v>
      </c>
      <c r="F5108" s="213" t="inlineStr">
        <is>
          <t xml:space="preserve">ACERTO RESCISORIOS </t>
        </is>
      </c>
      <c r="G5108" s="172">
        <f>YEAR(A5108)</f>
        <v/>
      </c>
      <c r="H5108" s="214">
        <f>MONTH(A5108)</f>
        <v/>
      </c>
      <c r="I5108" s="179">
        <f>INDEX(mês[],Consolidado!H5108,2)</f>
        <v/>
      </c>
      <c r="J5108" s="179" t="inlineStr">
        <is>
          <t>ITAU</t>
        </is>
      </c>
      <c r="K5108" s="179" t="inlineStr">
        <is>
          <t>A IDEAL</t>
        </is>
      </c>
    </row>
    <row r="5109">
      <c r="A5109" s="17" t="n">
        <v>45841</v>
      </c>
      <c r="B5109" s="179" t="inlineStr">
        <is>
          <t xml:space="preserve">FRANCISCO JOSE FERREIRA-FERIAS </t>
        </is>
      </c>
      <c r="C5109" s="8" t="n"/>
      <c r="D5109" s="8" t="n">
        <v>3836</v>
      </c>
      <c r="E5109" s="8" t="n">
        <v>135295.77</v>
      </c>
      <c r="F5109" s="213" t="inlineStr">
        <is>
          <t xml:space="preserve">FERIAS </t>
        </is>
      </c>
      <c r="G5109" s="172">
        <f>YEAR(A5109)</f>
        <v/>
      </c>
      <c r="H5109" s="214">
        <f>MONTH(A5109)</f>
        <v/>
      </c>
      <c r="I5109" s="179">
        <f>INDEX(mês[],Consolidado!H5109,2)</f>
        <v/>
      </c>
      <c r="J5109" s="179" t="inlineStr">
        <is>
          <t>ITAU</t>
        </is>
      </c>
      <c r="K5109" s="179" t="inlineStr">
        <is>
          <t>A IDEAL</t>
        </is>
      </c>
    </row>
    <row r="5110">
      <c r="A5110" s="17" t="n">
        <v>45841</v>
      </c>
      <c r="B5110" s="179" t="inlineStr">
        <is>
          <t xml:space="preserve">THIAGO RODRIGUES DA SILVA-FERIAS </t>
        </is>
      </c>
      <c r="C5110" s="8" t="n"/>
      <c r="D5110" s="8" t="n">
        <v>3121.12</v>
      </c>
      <c r="E5110" s="8" t="n">
        <v>132174.65</v>
      </c>
      <c r="F5110" s="213" t="inlineStr">
        <is>
          <t xml:space="preserve">FERIAS </t>
        </is>
      </c>
      <c r="G5110" s="172">
        <f>YEAR(A5110)</f>
        <v/>
      </c>
      <c r="H5110" s="214">
        <f>MONTH(A5110)</f>
        <v/>
      </c>
      <c r="I5110" s="179">
        <f>INDEX(mês[],Consolidado!H5110,2)</f>
        <v/>
      </c>
      <c r="J5110" s="179" t="inlineStr">
        <is>
          <t>ITAU</t>
        </is>
      </c>
      <c r="K5110" s="179" t="inlineStr">
        <is>
          <t>A IDEAL</t>
        </is>
      </c>
    </row>
    <row r="5111">
      <c r="A5111" s="17" t="n">
        <v>45841</v>
      </c>
      <c r="B5111" s="179" t="inlineStr">
        <is>
          <t>EPIS-EPIS</t>
        </is>
      </c>
      <c r="C5111" s="8" t="n"/>
      <c r="D5111" s="8" t="n">
        <v>3543.86</v>
      </c>
      <c r="E5111" s="8" t="n">
        <v>128630.79</v>
      </c>
      <c r="F5111" s="213" t="inlineStr">
        <is>
          <t>EPIS</t>
        </is>
      </c>
      <c r="G5111" s="172">
        <f>YEAR(A5111)</f>
        <v/>
      </c>
      <c r="H5111" s="214">
        <f>MONTH(A5111)</f>
        <v/>
      </c>
      <c r="I5111" s="179">
        <f>INDEX(mês[],Consolidado!H5111,2)</f>
        <v/>
      </c>
      <c r="J5111" s="179" t="inlineStr">
        <is>
          <t>ITAU</t>
        </is>
      </c>
      <c r="K5111" s="179" t="inlineStr">
        <is>
          <t>A IDEAL</t>
        </is>
      </c>
    </row>
    <row r="5112">
      <c r="A5112" s="17" t="n">
        <v>45842</v>
      </c>
      <c r="B5112" s="179" t="inlineStr">
        <is>
          <t>FOLHA PGTO REF. MÊS 06/2025-SALARIO</t>
        </is>
      </c>
      <c r="C5112" s="8" t="n"/>
      <c r="D5112" s="8" t="n">
        <v>93158.67999999999</v>
      </c>
      <c r="E5112" s="8" t="n">
        <v>35472.11</v>
      </c>
      <c r="F5112" s="213" t="inlineStr">
        <is>
          <t>SALARIO</t>
        </is>
      </c>
      <c r="G5112" s="172">
        <f>YEAR(A5112)</f>
        <v/>
      </c>
      <c r="H5112" s="214">
        <f>MONTH(A5112)</f>
        <v/>
      </c>
      <c r="I5112" s="179">
        <f>INDEX(mês[],Consolidado!H5112,2)</f>
        <v/>
      </c>
      <c r="J5112" s="179" t="inlineStr">
        <is>
          <t>ITAU</t>
        </is>
      </c>
      <c r="K5112" s="179" t="inlineStr">
        <is>
          <t>A IDEAL</t>
        </is>
      </c>
    </row>
    <row r="5113">
      <c r="A5113" s="17" t="n">
        <v>45842</v>
      </c>
      <c r="B5113" s="179" t="inlineStr">
        <is>
          <t>DESPESAS COMPRAS EDUARDO REF. MÊS 60/2025-COMBUSTIVEL VEICULOS</t>
        </is>
      </c>
      <c r="C5113" s="8" t="n"/>
      <c r="D5113" s="8" t="n">
        <v>952.6</v>
      </c>
      <c r="E5113" s="8" t="n">
        <v>34519.51</v>
      </c>
      <c r="F5113" s="213" t="inlineStr">
        <is>
          <t>COMBUSTIVEL VEICULOS</t>
        </is>
      </c>
      <c r="G5113" s="172">
        <f>YEAR(A5113)</f>
        <v/>
      </c>
      <c r="H5113" s="214">
        <f>MONTH(A5113)</f>
        <v/>
      </c>
      <c r="I5113" s="179">
        <f>INDEX(mês[],Consolidado!H5113,2)</f>
        <v/>
      </c>
      <c r="J5113" s="179" t="inlineStr">
        <is>
          <t>ITAU</t>
        </is>
      </c>
      <c r="K5113" s="179" t="inlineStr">
        <is>
          <t>A IDEAL</t>
        </is>
      </c>
    </row>
    <row r="5114">
      <c r="A5114" s="17" t="n">
        <v>45842</v>
      </c>
      <c r="B5114" s="179" t="inlineStr">
        <is>
          <t>DESPESAS COMPRAS EDUARDO REF. MÊS 60/2025-FRETE MATERIAIS E EQUIPAMENTOS</t>
        </is>
      </c>
      <c r="C5114" s="8" t="n"/>
      <c r="D5114" s="8" t="n">
        <v>1000</v>
      </c>
      <c r="E5114" s="8" t="n">
        <v>33519.51</v>
      </c>
      <c r="F5114" s="213" t="inlineStr">
        <is>
          <t>FRETE MATERIAIS E EQUIPAMENTOS</t>
        </is>
      </c>
      <c r="G5114" s="172">
        <f>YEAR(A5114)</f>
        <v/>
      </c>
      <c r="H5114" s="214">
        <f>MONTH(A5114)</f>
        <v/>
      </c>
      <c r="I5114" s="179">
        <f>INDEX(mês[],Consolidado!H5114,2)</f>
        <v/>
      </c>
      <c r="J5114" s="179" t="inlineStr">
        <is>
          <t>ITAU</t>
        </is>
      </c>
      <c r="K5114" s="179" t="inlineStr">
        <is>
          <t>A IDEAL</t>
        </is>
      </c>
    </row>
    <row r="5115">
      <c r="A5115" s="17" t="n">
        <v>45842</v>
      </c>
      <c r="B5115" s="179" t="inlineStr">
        <is>
          <t>DESPESAS COMPRAS EDUARDO REF. MÊS 60/2025-HOTEL FUNCIONARIOS</t>
        </is>
      </c>
      <c r="C5115" s="8" t="n"/>
      <c r="D5115" s="8" t="n">
        <v>700</v>
      </c>
      <c r="E5115" s="8" t="n">
        <v>32819.51</v>
      </c>
      <c r="F5115" s="213" t="inlineStr">
        <is>
          <t xml:space="preserve">HOTEL COLABORADORES </t>
        </is>
      </c>
      <c r="G5115" s="172">
        <f>YEAR(A5115)</f>
        <v/>
      </c>
      <c r="H5115" s="214">
        <f>MONTH(A5115)</f>
        <v/>
      </c>
      <c r="I5115" s="179">
        <f>INDEX(mês[],Consolidado!H5115,2)</f>
        <v/>
      </c>
      <c r="J5115" s="179" t="inlineStr">
        <is>
          <t>ITAU</t>
        </is>
      </c>
      <c r="K5115" s="179" t="inlineStr">
        <is>
          <t>A IDEAL</t>
        </is>
      </c>
    </row>
    <row r="5116">
      <c r="A5116" s="17" t="n">
        <v>45842</v>
      </c>
      <c r="B5116" s="179" t="inlineStr">
        <is>
          <t xml:space="preserve">DESPESAS COMPRAS EDUARDO REF. MÊS 60/2025-MATERIAIS DE LIMPEZA / HIGIENE </t>
        </is>
      </c>
      <c r="C5116" s="8" t="n"/>
      <c r="D5116" s="8" t="n">
        <v>36.47</v>
      </c>
      <c r="E5116" s="8" t="n">
        <v>32783.04</v>
      </c>
      <c r="F5116" s="213" t="inlineStr">
        <is>
          <t xml:space="preserve">MATERIAIS DE LIMPEZA / HIGIENE </t>
        </is>
      </c>
      <c r="G5116" s="172">
        <f>YEAR(A5116)</f>
        <v/>
      </c>
      <c r="H5116" s="214">
        <f>MONTH(A5116)</f>
        <v/>
      </c>
      <c r="I5116" s="179">
        <f>INDEX(mês[],Consolidado!H5116,2)</f>
        <v/>
      </c>
      <c r="J5116" s="179" t="inlineStr">
        <is>
          <t>ITAU</t>
        </is>
      </c>
      <c r="K5116" s="179" t="inlineStr">
        <is>
          <t>A IDEAL</t>
        </is>
      </c>
    </row>
    <row r="5117">
      <c r="A5117" s="17" t="n">
        <v>45842</v>
      </c>
      <c r="B5117" s="179" t="inlineStr">
        <is>
          <t>DESPESAS COMPRAS EDUARDO REF. MÊS 60/2025-MATERIAS DE ESCRITORIO</t>
        </is>
      </c>
      <c r="C5117" s="8" t="n"/>
      <c r="D5117" s="8" t="n">
        <v>856.37</v>
      </c>
      <c r="E5117" s="8" t="n">
        <v>31926.67</v>
      </c>
      <c r="F5117" s="213" t="inlineStr">
        <is>
          <t xml:space="preserve">MATERIAS DE ESCRITORIO / PAPELARIA </t>
        </is>
      </c>
      <c r="G5117" s="172">
        <f>YEAR(A5117)</f>
        <v/>
      </c>
      <c r="H5117" s="214">
        <f>MONTH(A5117)</f>
        <v/>
      </c>
      <c r="I5117" s="179">
        <f>INDEX(mês[],Consolidado!H5117,2)</f>
        <v/>
      </c>
      <c r="J5117" s="179" t="inlineStr">
        <is>
          <t>ITAU</t>
        </is>
      </c>
      <c r="K5117" s="179" t="inlineStr">
        <is>
          <t>A IDEAL</t>
        </is>
      </c>
    </row>
    <row r="5118">
      <c r="A5118" s="17" t="n">
        <v>45842</v>
      </c>
      <c r="B5118" s="179" t="inlineStr">
        <is>
          <t>DESPESAS COMPRAS EDUARDO REF. MÊS 60/2025-ALIMENTAÇÃO ADM</t>
        </is>
      </c>
      <c r="C5118" s="8" t="n"/>
      <c r="D5118" s="8" t="n">
        <v>401.43</v>
      </c>
      <c r="E5118" s="8" t="n">
        <v>31525.24</v>
      </c>
      <c r="F5118" s="213" t="inlineStr">
        <is>
          <t>ALIMENTAÇÃO ADM</t>
        </is>
      </c>
      <c r="G5118" s="172">
        <f>YEAR(A5118)</f>
        <v/>
      </c>
      <c r="H5118" s="214">
        <f>MONTH(A5118)</f>
        <v/>
      </c>
      <c r="I5118" s="179">
        <f>INDEX(mês[],Consolidado!H5118,2)</f>
        <v/>
      </c>
      <c r="J5118" s="179" t="inlineStr">
        <is>
          <t>ITAU</t>
        </is>
      </c>
      <c r="K5118" s="179" t="inlineStr">
        <is>
          <t>A IDEAL</t>
        </is>
      </c>
    </row>
    <row r="5119">
      <c r="A5119" s="17" t="n">
        <v>45842</v>
      </c>
      <c r="B5119" s="179" t="inlineStr">
        <is>
          <t xml:space="preserve">DESPESAS COMPRAS EDUARDO REF. MÊS 60/2025-SERVIÇO GRAFICA / IMPRESSAO </t>
        </is>
      </c>
      <c r="C5119" s="8" t="n"/>
      <c r="D5119" s="8" t="n">
        <v>100</v>
      </c>
      <c r="E5119" s="8" t="n">
        <v>31425.24</v>
      </c>
      <c r="F5119" s="213" t="inlineStr">
        <is>
          <t xml:space="preserve">SERVIÇO GRAFICA / IMPRESSAO </t>
        </is>
      </c>
      <c r="G5119" s="172">
        <f>YEAR(A5119)</f>
        <v/>
      </c>
      <c r="H5119" s="214">
        <f>MONTH(A5119)</f>
        <v/>
      </c>
      <c r="I5119" s="179">
        <f>INDEX(mês[],Consolidado!H5119,2)</f>
        <v/>
      </c>
      <c r="J5119" s="179" t="inlineStr">
        <is>
          <t>ITAU</t>
        </is>
      </c>
      <c r="K5119" s="179" t="inlineStr">
        <is>
          <t>A IDEAL</t>
        </is>
      </c>
    </row>
    <row r="5120">
      <c r="A5120" s="17" t="n">
        <v>45842</v>
      </c>
      <c r="B5120" s="179" t="inlineStr">
        <is>
          <t xml:space="preserve">DESPESAS COMPRAS EDUARDO REF. MÊS 60/2025-JUROS BANCARIOS </t>
        </is>
      </c>
      <c r="C5120" s="8" t="n"/>
      <c r="D5120" s="8" t="n">
        <v>318.58</v>
      </c>
      <c r="E5120" s="8" t="n">
        <v>31106.66</v>
      </c>
      <c r="F5120" s="213" t="inlineStr">
        <is>
          <t>Juros Bancários</t>
        </is>
      </c>
      <c r="G5120" s="172">
        <f>YEAR(A5120)</f>
        <v/>
      </c>
      <c r="H5120" s="214">
        <f>MONTH(A5120)</f>
        <v/>
      </c>
      <c r="I5120" s="179">
        <f>INDEX(mês[],Consolidado!H5120,2)</f>
        <v/>
      </c>
      <c r="J5120" s="179" t="inlineStr">
        <is>
          <t>ITAU</t>
        </is>
      </c>
      <c r="K5120" s="179" t="inlineStr">
        <is>
          <t>A IDEAL</t>
        </is>
      </c>
    </row>
    <row r="5121">
      <c r="A5121" s="17" t="n">
        <v>45842</v>
      </c>
      <c r="B5121" s="179" t="inlineStr">
        <is>
          <t>DESPESAS COMPRAS EDUARDO REF. MÊS 60/2025-SERVIÇO CARTORIO</t>
        </is>
      </c>
      <c r="C5121" s="8" t="n"/>
      <c r="D5121" s="8" t="n">
        <v>236.74</v>
      </c>
      <c r="E5121" s="8" t="n">
        <v>30869.92</v>
      </c>
      <c r="F5121" s="213" t="inlineStr">
        <is>
          <t>SERVIÇO CARTORIO</t>
        </is>
      </c>
      <c r="G5121" s="172">
        <f>YEAR(A5121)</f>
        <v/>
      </c>
      <c r="H5121" s="214">
        <f>MONTH(A5121)</f>
        <v/>
      </c>
      <c r="I5121" s="179">
        <f>INDEX(mês[],Consolidado!H5121,2)</f>
        <v/>
      </c>
      <c r="J5121" s="179" t="inlineStr">
        <is>
          <t>ITAU</t>
        </is>
      </c>
      <c r="K5121" s="179" t="inlineStr">
        <is>
          <t>A IDEAL</t>
        </is>
      </c>
    </row>
    <row r="5122">
      <c r="A5122" s="17" t="n">
        <v>45842</v>
      </c>
      <c r="B5122" s="179" t="inlineStr">
        <is>
          <t xml:space="preserve">DESPESAS COMPRAS EDUARDO REF. MÊS 60/2025-MATERIAIS / FERRAMENTAS  MANUAIS </t>
        </is>
      </c>
      <c r="C5122" s="8" t="n"/>
      <c r="D5122" s="8" t="n">
        <v>108</v>
      </c>
      <c r="E5122" s="8" t="n">
        <v>30761.92</v>
      </c>
      <c r="F5122" s="213" t="inlineStr">
        <is>
          <t xml:space="preserve">MATERIAIS / FERRAMENTAS  MANUAIS </t>
        </is>
      </c>
      <c r="G5122" s="172">
        <f>YEAR(A5122)</f>
        <v/>
      </c>
      <c r="H5122" s="214">
        <f>MONTH(A5122)</f>
        <v/>
      </c>
      <c r="I5122" s="179">
        <f>INDEX(mês[],Consolidado!H5122,2)</f>
        <v/>
      </c>
      <c r="J5122" s="179" t="inlineStr">
        <is>
          <t>ITAU</t>
        </is>
      </c>
      <c r="K5122" s="179" t="inlineStr">
        <is>
          <t>A IDEAL</t>
        </is>
      </c>
    </row>
    <row r="5123">
      <c r="A5123" s="17" t="n">
        <v>45842</v>
      </c>
      <c r="B5123" s="179" t="inlineStr">
        <is>
          <t>MADRI PNEUS LTDA - PIX 44.714.694/0001-02-FRETE MATERIAIS E EQUIPAMENTOS</t>
        </is>
      </c>
      <c r="C5123" s="8" t="n"/>
      <c r="D5123" s="8" t="n">
        <v>40</v>
      </c>
      <c r="E5123" s="8" t="n">
        <v>30721.92</v>
      </c>
      <c r="F5123" s="213" t="inlineStr">
        <is>
          <t>FRETE MATERIAIS E EQUIPAMENTOS</t>
        </is>
      </c>
      <c r="G5123" s="172">
        <f>YEAR(A5123)</f>
        <v/>
      </c>
      <c r="H5123" s="214">
        <f>MONTH(A5123)</f>
        <v/>
      </c>
      <c r="I5123" s="179">
        <f>INDEX(mês[],Consolidado!H5123,2)</f>
        <v/>
      </c>
      <c r="J5123" s="179" t="inlineStr">
        <is>
          <t>ITAU</t>
        </is>
      </c>
      <c r="K5123" s="179" t="inlineStr">
        <is>
          <t>A IDEAL</t>
        </is>
      </c>
    </row>
    <row r="5124">
      <c r="A5124" s="17" t="n">
        <v>45842</v>
      </c>
      <c r="B5124" s="179" t="inlineStr">
        <is>
          <t>MADRI PNEUS LTDA - PIX 44.714.694/0001-02-MANUTENÇÃO/PEÇAS  VEICULOS</t>
        </is>
      </c>
      <c r="C5124" s="8" t="n"/>
      <c r="D5124" s="8" t="n">
        <v>1300</v>
      </c>
      <c r="E5124" s="8" t="n">
        <v>29421.92</v>
      </c>
      <c r="F5124" s="213" t="inlineStr">
        <is>
          <t>MANUTENÇÃO/PEÇAS  VEICULOS</t>
        </is>
      </c>
      <c r="G5124" s="172">
        <f>YEAR(A5124)</f>
        <v/>
      </c>
      <c r="H5124" s="214">
        <f>MONTH(A5124)</f>
        <v/>
      </c>
      <c r="I5124" s="179">
        <f>INDEX(mês[],Consolidado!H5124,2)</f>
        <v/>
      </c>
      <c r="J5124" s="179" t="inlineStr">
        <is>
          <t>ITAU</t>
        </is>
      </c>
      <c r="K5124" s="179" t="inlineStr">
        <is>
          <t>A IDEAL</t>
        </is>
      </c>
    </row>
    <row r="5125">
      <c r="A5125" s="17" t="n">
        <v>45842</v>
      </c>
      <c r="B5125" s="179" t="inlineStr">
        <is>
          <t>FERCAM INFORMATICA LTDA - PIX 10.608.642/0001-21-MATERIAIS DE INFORMATICA / COMPUTADOR</t>
        </is>
      </c>
      <c r="C5125" s="8" t="n"/>
      <c r="D5125" s="8" t="n">
        <v>1600</v>
      </c>
      <c r="E5125" s="8" t="n">
        <v>27821.92</v>
      </c>
      <c r="F5125" s="213" t="inlineStr">
        <is>
          <t>MATERIAIS DE INFORMATICA / COMPUTADOR</t>
        </is>
      </c>
      <c r="G5125" s="172">
        <f>YEAR(A5125)</f>
        <v/>
      </c>
      <c r="H5125" s="214">
        <f>MONTH(A5125)</f>
        <v/>
      </c>
      <c r="I5125" s="179">
        <f>INDEX(mês[],Consolidado!H5125,2)</f>
        <v/>
      </c>
      <c r="J5125" s="179" t="inlineStr">
        <is>
          <t>ITAU</t>
        </is>
      </c>
      <c r="K5125" s="179" t="inlineStr">
        <is>
          <t>A IDEAL</t>
        </is>
      </c>
    </row>
    <row r="5126">
      <c r="A5126" s="17" t="n">
        <v>45842</v>
      </c>
      <c r="B5126" s="179" t="inlineStr">
        <is>
          <t>PASSAGEM CLAUDEVAN LOURIVAL ANGELO-PASSAGENS FUNCIONARIOS</t>
        </is>
      </c>
      <c r="C5126" s="8" t="n"/>
      <c r="D5126" s="8" t="n">
        <v>120</v>
      </c>
      <c r="E5126" s="8" t="n">
        <v>27701.92</v>
      </c>
      <c r="F5126" s="213" t="inlineStr">
        <is>
          <t>PASSAGENS COLABORADORES</t>
        </is>
      </c>
      <c r="G5126" s="172">
        <f>YEAR(A5126)</f>
        <v/>
      </c>
      <c r="H5126" s="214">
        <f>MONTH(A5126)</f>
        <v/>
      </c>
      <c r="I5126" s="179">
        <f>INDEX(mês[],Consolidado!H5126,2)</f>
        <v/>
      </c>
      <c r="J5126" s="179" t="inlineStr">
        <is>
          <t>ITAU</t>
        </is>
      </c>
      <c r="K5126" s="179" t="inlineStr">
        <is>
          <t>A IDEAL</t>
        </is>
      </c>
    </row>
    <row r="5127">
      <c r="A5127" s="17" t="n">
        <v>45842</v>
      </c>
      <c r="B5127" s="179" t="inlineStr">
        <is>
          <t xml:space="preserve">COMPRA DE NIVEL MAGNETICO E 02 TRENAS-MATERIAIS / FERRAMENTAS  MANUAIS </t>
        </is>
      </c>
      <c r="C5127" s="8" t="n"/>
      <c r="D5127" s="8" t="n">
        <v>108</v>
      </c>
      <c r="E5127" s="8" t="n">
        <v>27593.92</v>
      </c>
      <c r="F5127" s="213" t="inlineStr">
        <is>
          <t xml:space="preserve">MATERIAIS / FERRAMENTAS  MANUAIS </t>
        </is>
      </c>
      <c r="G5127" s="172">
        <f>YEAR(A5127)</f>
        <v/>
      </c>
      <c r="H5127" s="214">
        <f>MONTH(A5127)</f>
        <v/>
      </c>
      <c r="I5127" s="179">
        <f>INDEX(mês[],Consolidado!H5127,2)</f>
        <v/>
      </c>
      <c r="J5127" s="179" t="inlineStr">
        <is>
          <t>ITAU</t>
        </is>
      </c>
      <c r="K5127" s="179" t="inlineStr">
        <is>
          <t>A IDEAL</t>
        </is>
      </c>
    </row>
    <row r="5128">
      <c r="A5128" s="17" t="n">
        <v>45842</v>
      </c>
      <c r="B5128" s="179" t="inlineStr">
        <is>
          <t>GABRIELLE ELIAS DE FREITAS - PIX (64) 9 9259-1215-FRETE TRANSPORTADORA</t>
        </is>
      </c>
      <c r="C5128" s="8" t="n"/>
      <c r="D5128" s="8" t="n">
        <v>120</v>
      </c>
      <c r="E5128" s="8" t="n">
        <v>27473.92</v>
      </c>
      <c r="F5128" s="213" t="inlineStr">
        <is>
          <t>FRETE TRANSPORTADORA</t>
        </is>
      </c>
      <c r="G5128" s="172">
        <f>YEAR(A5128)</f>
        <v/>
      </c>
      <c r="H5128" s="214">
        <f>MONTH(A5128)</f>
        <v/>
      </c>
      <c r="I5128" s="179">
        <f>INDEX(mês[],Consolidado!H5128,2)</f>
        <v/>
      </c>
      <c r="J5128" s="179" t="inlineStr">
        <is>
          <t>ITAU</t>
        </is>
      </c>
      <c r="K5128" s="179" t="inlineStr">
        <is>
          <t>A IDEAL</t>
        </is>
      </c>
    </row>
    <row r="5129">
      <c r="A5129" s="17" t="n">
        <v>45842</v>
      </c>
      <c r="B5129" s="179" t="inlineStr">
        <is>
          <t>VISITA TÉCNICA GENILDO P/ SÃO PAULO-HOTEL FUNCIONARIOS</t>
        </is>
      </c>
      <c r="C5129" s="8" t="n"/>
      <c r="D5129" s="8" t="n">
        <v>321</v>
      </c>
      <c r="E5129" s="8" t="n">
        <v>27152.92</v>
      </c>
      <c r="F5129" s="213" t="inlineStr">
        <is>
          <t xml:space="preserve">HOTEL COLABORADORES </t>
        </is>
      </c>
      <c r="G5129" s="172">
        <f>YEAR(A5129)</f>
        <v/>
      </c>
      <c r="H5129" s="214">
        <f>MONTH(A5129)</f>
        <v/>
      </c>
      <c r="I5129" s="179">
        <f>INDEX(mês[],Consolidado!H5129,2)</f>
        <v/>
      </c>
      <c r="J5129" s="179" t="inlineStr">
        <is>
          <t>ITAU</t>
        </is>
      </c>
      <c r="K5129" s="179" t="inlineStr">
        <is>
          <t>A IDEAL</t>
        </is>
      </c>
    </row>
    <row r="5130">
      <c r="A5130" s="17" t="n">
        <v>45845</v>
      </c>
      <c r="B5130" s="179" t="inlineStr">
        <is>
          <t>NOTA DE REAJUSTE CONTRATUAL EUROCHEM NF 2465-RETIRADAS GILVAN / GENILDO</t>
        </is>
      </c>
      <c r="C5130" s="8" t="n"/>
      <c r="D5130" s="8" t="n">
        <v>9561.18</v>
      </c>
      <c r="E5130" s="8" t="n">
        <v>17591.74</v>
      </c>
      <c r="F5130" s="213" t="inlineStr">
        <is>
          <t>Pró-Labore</t>
        </is>
      </c>
      <c r="G5130" s="172">
        <f>YEAR(A5130)</f>
        <v/>
      </c>
      <c r="H5130" s="214">
        <f>MONTH(A5130)</f>
        <v/>
      </c>
      <c r="I5130" s="179">
        <f>INDEX(mês[],Consolidado!H5130,2)</f>
        <v/>
      </c>
      <c r="J5130" s="179" t="inlineStr">
        <is>
          <t>ITAU</t>
        </is>
      </c>
      <c r="K5130" s="179" t="inlineStr">
        <is>
          <t>A IDEAL</t>
        </is>
      </c>
    </row>
    <row r="5131">
      <c r="A5131" s="17" t="n">
        <v>45845</v>
      </c>
      <c r="B5131" s="179" t="inlineStr">
        <is>
          <t>TRANSFERÊNCIA ENTRE BANCOS CEF X ITAÚ-Transferência entre Bancos</t>
        </is>
      </c>
      <c r="C5131" s="8" t="n">
        <v>10000</v>
      </c>
      <c r="E5131" s="8" t="n">
        <v>27591.74</v>
      </c>
      <c r="F5131" s="213" t="inlineStr">
        <is>
          <t>Transferência Recebida</t>
        </is>
      </c>
      <c r="G5131" s="172">
        <f>YEAR(A5131)</f>
        <v/>
      </c>
      <c r="H5131" s="214">
        <f>MONTH(A5131)</f>
        <v/>
      </c>
      <c r="I5131" s="179">
        <f>INDEX(mês[],Consolidado!H5131,2)</f>
        <v/>
      </c>
      <c r="J5131" s="179" t="inlineStr">
        <is>
          <t>ITAU</t>
        </is>
      </c>
      <c r="K5131" s="179" t="inlineStr">
        <is>
          <t>A IDEAL</t>
        </is>
      </c>
    </row>
    <row r="5132">
      <c r="A5132" s="17" t="n">
        <v>45845</v>
      </c>
      <c r="B5132" s="179" t="inlineStr">
        <is>
          <t xml:space="preserve">FRANCISCO RIBEIRO DA SILVA - PIX (62) 9 8113-5418-SERVIÇO SERRALHEIRO </t>
        </is>
      </c>
      <c r="C5132" s="8" t="n"/>
      <c r="D5132" s="8" t="n">
        <v>350</v>
      </c>
      <c r="E5132" s="8" t="n">
        <v>27241.74</v>
      </c>
      <c r="F5132" s="213" t="inlineStr">
        <is>
          <t xml:space="preserve">SERVIÇO SERRALHEIRO </t>
        </is>
      </c>
      <c r="G5132" s="172">
        <f>YEAR(A5132)</f>
        <v/>
      </c>
      <c r="H5132" s="214">
        <f>MONTH(A5132)</f>
        <v/>
      </c>
      <c r="I5132" s="179">
        <f>INDEX(mês[],Consolidado!H5132,2)</f>
        <v/>
      </c>
      <c r="J5132" s="179" t="inlineStr">
        <is>
          <t>ITAU</t>
        </is>
      </c>
      <c r="K5132" s="179" t="inlineStr">
        <is>
          <t>A IDEAL</t>
        </is>
      </c>
    </row>
    <row r="5133">
      <c r="A5133" s="17" t="n">
        <v>45845</v>
      </c>
      <c r="B5133" s="179" t="inlineStr">
        <is>
          <t>EMPRESTIMO DE CAPITAL - PORTO FERREIRA-PAGAMENTOS EMPRESTIMOS</t>
        </is>
      </c>
      <c r="C5133" s="8" t="n"/>
      <c r="D5133" s="8" t="n">
        <v>21000</v>
      </c>
      <c r="E5133" s="8" t="n">
        <v>6241.739999999998</v>
      </c>
      <c r="F5133" s="213" t="inlineStr">
        <is>
          <t>Pagamento de Empréstimos Bancários</t>
        </is>
      </c>
      <c r="G5133" s="172">
        <f>YEAR(A5133)</f>
        <v/>
      </c>
      <c r="H5133" s="214">
        <f>MONTH(A5133)</f>
        <v/>
      </c>
      <c r="I5133" s="179">
        <f>INDEX(mês[],Consolidado!H5133,2)</f>
        <v/>
      </c>
      <c r="J5133" s="179" t="inlineStr">
        <is>
          <t>ITAU</t>
        </is>
      </c>
      <c r="K5133" s="179" t="inlineStr">
        <is>
          <t>A IDEAL</t>
        </is>
      </c>
    </row>
    <row r="5134">
      <c r="A5134" s="17" t="n">
        <v>45845</v>
      </c>
      <c r="B5134" s="179" t="inlineStr">
        <is>
          <t>WILLIAN ALVES CORREIA - PIX (62) 9 9972-8352-MANUTENÇÃO/PEÇAS  VEICULOS</t>
        </is>
      </c>
      <c r="C5134" s="8" t="n"/>
      <c r="D5134" s="8" t="n">
        <v>15</v>
      </c>
      <c r="E5134" s="8" t="n">
        <v>6226.739999999998</v>
      </c>
      <c r="F5134" s="213" t="inlineStr">
        <is>
          <t>MANUTENÇÃO/PEÇAS  VEICULOS</t>
        </is>
      </c>
      <c r="G5134" s="172">
        <f>YEAR(A5134)</f>
        <v/>
      </c>
      <c r="H5134" s="214">
        <f>MONTH(A5134)</f>
        <v/>
      </c>
      <c r="I5134" s="179">
        <f>INDEX(mês[],Consolidado!H5134,2)</f>
        <v/>
      </c>
      <c r="J5134" s="179" t="inlineStr">
        <is>
          <t>ITAU</t>
        </is>
      </c>
      <c r="K5134" s="179" t="inlineStr">
        <is>
          <t>A IDEAL</t>
        </is>
      </c>
    </row>
    <row r="5135">
      <c r="A5135" s="17" t="n">
        <v>45845</v>
      </c>
      <c r="B5135" s="179" t="inlineStr">
        <is>
          <t>COMBUSTIVEL FIAT ARGO-COMBUSTIVEL VEICULOS</t>
        </is>
      </c>
      <c r="C5135" s="8" t="n"/>
      <c r="D5135" s="8" t="n">
        <v>126.8</v>
      </c>
      <c r="E5135" s="8" t="n">
        <v>6099.939999999998</v>
      </c>
      <c r="F5135" s="213" t="inlineStr">
        <is>
          <t>COMBUSTIVEL VEICULOS</t>
        </is>
      </c>
      <c r="G5135" s="172">
        <f>YEAR(A5135)</f>
        <v/>
      </c>
      <c r="H5135" s="214">
        <f>MONTH(A5135)</f>
        <v/>
      </c>
      <c r="I5135" s="179">
        <f>INDEX(mês[],Consolidado!H5135,2)</f>
        <v/>
      </c>
      <c r="J5135" s="179" t="inlineStr">
        <is>
          <t>ITAU</t>
        </is>
      </c>
      <c r="K5135" s="179" t="inlineStr">
        <is>
          <t>A IDEAL</t>
        </is>
      </c>
    </row>
    <row r="5136">
      <c r="A5136" s="17" t="n">
        <v>45845</v>
      </c>
      <c r="B5136" s="179" t="inlineStr">
        <is>
          <t>DIARIA JACINTO-HOTEL FUNCIONARIOS</t>
        </is>
      </c>
      <c r="C5136" s="8" t="n"/>
      <c r="D5136" s="8" t="n">
        <v>1000</v>
      </c>
      <c r="E5136" s="8" t="n">
        <v>5099.939999999998</v>
      </c>
      <c r="F5136" s="213" t="inlineStr">
        <is>
          <t xml:space="preserve">HOTEL COLABORADORES </t>
        </is>
      </c>
      <c r="G5136" s="172">
        <f>YEAR(A5136)</f>
        <v/>
      </c>
      <c r="H5136" s="214">
        <f>MONTH(A5136)</f>
        <v/>
      </c>
      <c r="I5136" s="179">
        <f>INDEX(mês[],Consolidado!H5136,2)</f>
        <v/>
      </c>
      <c r="J5136" s="179" t="inlineStr">
        <is>
          <t>ITAU</t>
        </is>
      </c>
      <c r="K5136" s="179" t="inlineStr">
        <is>
          <t>A IDEAL</t>
        </is>
      </c>
    </row>
    <row r="5137">
      <c r="A5137" s="17" t="n">
        <v>45845</v>
      </c>
      <c r="B5137" s="179" t="inlineStr">
        <is>
          <t>AUTO SOCORRO EZEQUIEL - PIX 29.751.094/0001-12-MANUTENÇÃO/PEÇAS  VEICULOS</t>
        </is>
      </c>
      <c r="C5137" s="8" t="n"/>
      <c r="D5137" s="8" t="n">
        <v>138</v>
      </c>
      <c r="E5137" s="8" t="n">
        <v>4961.939999999998</v>
      </c>
      <c r="F5137" s="213" t="inlineStr">
        <is>
          <t>MANUTENÇÃO/PEÇAS  VEICULOS</t>
        </is>
      </c>
      <c r="G5137" s="172">
        <f>YEAR(A5137)</f>
        <v/>
      </c>
      <c r="H5137" s="214">
        <f>MONTH(A5137)</f>
        <v/>
      </c>
      <c r="I5137" s="179">
        <f>INDEX(mês[],Consolidado!H5137,2)</f>
        <v/>
      </c>
      <c r="J5137" s="179" t="inlineStr">
        <is>
          <t>ITAU</t>
        </is>
      </c>
      <c r="K5137" s="179" t="inlineStr">
        <is>
          <t>A IDEAL</t>
        </is>
      </c>
    </row>
    <row r="5138">
      <c r="A5138" s="17" t="n">
        <v>45845</v>
      </c>
      <c r="B5138" s="179" t="inlineStr">
        <is>
          <t xml:space="preserve">CLAUDEMIR NUNES DA SILVA - PIX (62) 9 9193-5380-SERVIÇO MOTOBOY / UBER </t>
        </is>
      </c>
      <c r="C5138" s="8" t="n"/>
      <c r="D5138" s="8" t="n">
        <v>60</v>
      </c>
      <c r="E5138" s="8" t="n">
        <v>4901.939999999998</v>
      </c>
      <c r="F5138" s="213" t="inlineStr">
        <is>
          <t xml:space="preserve">SERVIÇO MOTOBOY / UBER </t>
        </is>
      </c>
      <c r="G5138" s="172">
        <f>YEAR(A5138)</f>
        <v/>
      </c>
      <c r="H5138" s="214">
        <f>MONTH(A5138)</f>
        <v/>
      </c>
      <c r="I5138" s="179">
        <f>INDEX(mês[],Consolidado!H5138,2)</f>
        <v/>
      </c>
      <c r="J5138" s="179" t="inlineStr">
        <is>
          <t>ITAU</t>
        </is>
      </c>
      <c r="K5138" s="179" t="inlineStr">
        <is>
          <t>A IDEAL</t>
        </is>
      </c>
    </row>
    <row r="5139">
      <c r="A5139" s="17" t="n">
        <v>45845</v>
      </c>
      <c r="B5139" s="179" t="inlineStr">
        <is>
          <t xml:space="preserve">GOMES FERREIRA E RODRIGUES OLIVEIRA LTDA - PIX 21.092.348/0001-26-EXAMES </t>
        </is>
      </c>
      <c r="C5139" s="8" t="n"/>
      <c r="D5139" s="8" t="n">
        <v>878</v>
      </c>
      <c r="E5139" s="8" t="n">
        <v>4023.939999999998</v>
      </c>
      <c r="F5139" s="213" t="inlineStr">
        <is>
          <t>EXAMES MÉDICOS</t>
        </is>
      </c>
      <c r="G5139" s="172">
        <f>YEAR(A5139)</f>
        <v/>
      </c>
      <c r="H5139" s="214">
        <f>MONTH(A5139)</f>
        <v/>
      </c>
      <c r="I5139" s="179">
        <f>INDEX(mês[],Consolidado!H5139,2)</f>
        <v/>
      </c>
      <c r="J5139" s="179" t="inlineStr">
        <is>
          <t>ITAU</t>
        </is>
      </c>
      <c r="K5139" s="179" t="inlineStr">
        <is>
          <t>A IDEAL</t>
        </is>
      </c>
    </row>
    <row r="5140">
      <c r="A5140" s="17" t="n">
        <v>45845</v>
      </c>
      <c r="B5140" s="179" t="inlineStr">
        <is>
          <t xml:space="preserve">GOMES FERREIRA E RODRIGUES OLIVEIRA LTDA - PIX 21.092.348/0001-26-EXAMES </t>
        </is>
      </c>
      <c r="C5140" s="8" t="n"/>
      <c r="D5140" s="8" t="n">
        <v>535</v>
      </c>
      <c r="E5140" s="8" t="n">
        <v>3488.939999999998</v>
      </c>
      <c r="F5140" s="213" t="inlineStr">
        <is>
          <t>EXAMES MÉDICOS</t>
        </is>
      </c>
      <c r="G5140" s="172">
        <f>YEAR(A5140)</f>
        <v/>
      </c>
      <c r="H5140" s="214">
        <f>MONTH(A5140)</f>
        <v/>
      </c>
      <c r="I5140" s="179">
        <f>INDEX(mês[],Consolidado!H5140,2)</f>
        <v/>
      </c>
      <c r="J5140" s="179" t="inlineStr">
        <is>
          <t>ITAU</t>
        </is>
      </c>
      <c r="K5140" s="179" t="inlineStr">
        <is>
          <t>A IDEAL</t>
        </is>
      </c>
    </row>
    <row r="5141">
      <c r="A5141" s="17" t="n">
        <v>45845</v>
      </c>
      <c r="B5141" s="179" t="inlineStr">
        <is>
          <t>JAIME - PIX 255.951.348-01-MANUTENÇÃO/PEÇAS MAQUINAS E EQUIPAMENTOS</t>
        </is>
      </c>
      <c r="C5141" s="8" t="n"/>
      <c r="D5141" s="8" t="n">
        <v>9664</v>
      </c>
      <c r="E5141" s="8" t="n">
        <v>-6175.060000000002</v>
      </c>
      <c r="F5141" s="213" t="inlineStr">
        <is>
          <t>MANUTENÇÃO/PEÇAS MAQUINAS E EQUIPAMENTOS</t>
        </is>
      </c>
      <c r="G5141" s="172">
        <f>YEAR(A5141)</f>
        <v/>
      </c>
      <c r="H5141" s="214">
        <f>MONTH(A5141)</f>
        <v/>
      </c>
      <c r="I5141" s="179">
        <f>INDEX(mês[],Consolidado!H5141,2)</f>
        <v/>
      </c>
      <c r="J5141" s="179" t="inlineStr">
        <is>
          <t>ITAU</t>
        </is>
      </c>
      <c r="K5141" s="179" t="inlineStr">
        <is>
          <t>A IDEAL</t>
        </is>
      </c>
    </row>
    <row r="5142">
      <c r="A5142" s="17" t="n">
        <v>45845</v>
      </c>
      <c r="B5142" s="179" t="inlineStr">
        <is>
          <t>DESPESAS ADM REF. 30/06 A 04/07-MANUTENÇÃO/PEÇAS  VEICULOS</t>
        </is>
      </c>
      <c r="C5142" s="8" t="n"/>
      <c r="D5142" s="8" t="n">
        <v>410</v>
      </c>
      <c r="E5142" s="8" t="n">
        <v>-6585.060000000002</v>
      </c>
      <c r="F5142" s="213" t="inlineStr">
        <is>
          <t>MANUTENÇÃO/PEÇAS  VEICULOS</t>
        </is>
      </c>
      <c r="G5142" s="172">
        <f>YEAR(A5142)</f>
        <v/>
      </c>
      <c r="H5142" s="214">
        <f>MONTH(A5142)</f>
        <v/>
      </c>
      <c r="I5142" s="179">
        <f>INDEX(mês[],Consolidado!H5142,2)</f>
        <v/>
      </c>
      <c r="J5142" s="179" t="inlineStr">
        <is>
          <t>ITAU</t>
        </is>
      </c>
      <c r="K5142" s="179" t="inlineStr">
        <is>
          <t>A IDEAL</t>
        </is>
      </c>
    </row>
    <row r="5143">
      <c r="A5143" s="17" t="n">
        <v>45845</v>
      </c>
      <c r="B5143" s="179" t="inlineStr">
        <is>
          <t>DESPESAS ADM REF. 30/06 A 04/07-MATERIAS DE ESCRITORIO</t>
        </is>
      </c>
      <c r="C5143" s="8" t="n"/>
      <c r="D5143" s="8" t="n">
        <v>100</v>
      </c>
      <c r="E5143" s="8" t="n">
        <v>-6685.060000000002</v>
      </c>
      <c r="F5143" s="213" t="inlineStr">
        <is>
          <t xml:space="preserve">MATERIAS DE ESCRITORIO / PAPELARIA </t>
        </is>
      </c>
      <c r="G5143" s="172">
        <f>YEAR(A5143)</f>
        <v/>
      </c>
      <c r="H5143" s="214">
        <f>MONTH(A5143)</f>
        <v/>
      </c>
      <c r="I5143" s="179">
        <f>INDEX(mês[],Consolidado!H5143,2)</f>
        <v/>
      </c>
      <c r="J5143" s="179" t="inlineStr">
        <is>
          <t>ITAU</t>
        </is>
      </c>
      <c r="K5143" s="179" t="inlineStr">
        <is>
          <t>A IDEAL</t>
        </is>
      </c>
    </row>
    <row r="5144">
      <c r="A5144" s="17" t="n">
        <v>45845</v>
      </c>
      <c r="B5144" s="179" t="inlineStr">
        <is>
          <t>DESPESAS ADM REF. 30/06 A 04/07-COMBUSTIVEL EQUIPAMENTOS</t>
        </is>
      </c>
      <c r="C5144" s="8" t="n"/>
      <c r="D5144" s="8" t="n">
        <v>218.66</v>
      </c>
      <c r="E5144" s="8" t="n">
        <v>-6903.720000000002</v>
      </c>
      <c r="F5144" s="213" t="inlineStr">
        <is>
          <t>COMBUSTIVEL EQUIPAMENTOS</t>
        </is>
      </c>
      <c r="G5144" s="172">
        <f>YEAR(A5144)</f>
        <v/>
      </c>
      <c r="H5144" s="214">
        <f>MONTH(A5144)</f>
        <v/>
      </c>
      <c r="I5144" s="179">
        <f>INDEX(mês[],Consolidado!H5144,2)</f>
        <v/>
      </c>
      <c r="J5144" s="179" t="inlineStr">
        <is>
          <t>ITAU</t>
        </is>
      </c>
      <c r="K5144" s="179" t="inlineStr">
        <is>
          <t>A IDEAL</t>
        </is>
      </c>
    </row>
    <row r="5145">
      <c r="A5145" s="17" t="n">
        <v>45845</v>
      </c>
      <c r="B5145" s="179" t="inlineStr">
        <is>
          <t xml:space="preserve">DESPESAS ADM REF. 30/06 A 04/07-SERVIÇO MOTOBOY / UBER </t>
        </is>
      </c>
      <c r="C5145" s="8" t="n"/>
      <c r="D5145" s="8" t="n">
        <v>41.06</v>
      </c>
      <c r="E5145" s="8" t="n">
        <v>-6944.780000000002</v>
      </c>
      <c r="F5145" s="213" t="inlineStr">
        <is>
          <t xml:space="preserve">SERVIÇO MOTOBOY / UBER </t>
        </is>
      </c>
      <c r="G5145" s="172">
        <f>YEAR(A5145)</f>
        <v/>
      </c>
      <c r="H5145" s="214">
        <f>MONTH(A5145)</f>
        <v/>
      </c>
      <c r="I5145" s="179">
        <f>INDEX(mês[],Consolidado!H5145,2)</f>
        <v/>
      </c>
      <c r="J5145" s="179" t="inlineStr">
        <is>
          <t>ITAU</t>
        </is>
      </c>
      <c r="K5145" s="179" t="inlineStr">
        <is>
          <t>A IDEAL</t>
        </is>
      </c>
    </row>
    <row r="5146">
      <c r="A5146" s="17" t="n">
        <v>45845</v>
      </c>
      <c r="B5146" s="179" t="inlineStr">
        <is>
          <t>DESPESAS MAN. EQUIPAMENTOS REF.  30/06 A 04/07-MANGUEIRAS / CONEXÕES</t>
        </is>
      </c>
      <c r="C5146" s="8" t="n"/>
      <c r="D5146" s="8" t="n">
        <v>485</v>
      </c>
      <c r="E5146" s="8" t="n">
        <v>-7429.780000000002</v>
      </c>
      <c r="F5146" s="213" t="inlineStr">
        <is>
          <t>MANGUEIRAS / CONEXÕES</t>
        </is>
      </c>
      <c r="G5146" s="172">
        <f>YEAR(A5146)</f>
        <v/>
      </c>
      <c r="H5146" s="214">
        <f>MONTH(A5146)</f>
        <v/>
      </c>
      <c r="I5146" s="179">
        <f>INDEX(mês[],Consolidado!H5146,2)</f>
        <v/>
      </c>
      <c r="J5146" s="179" t="inlineStr">
        <is>
          <t>ITAU</t>
        </is>
      </c>
      <c r="K5146" s="179" t="inlineStr">
        <is>
          <t>A IDEAL</t>
        </is>
      </c>
    </row>
    <row r="5147">
      <c r="A5147" s="17" t="n">
        <v>45845</v>
      </c>
      <c r="B5147" s="179" t="inlineStr">
        <is>
          <t xml:space="preserve">DESPESAS MAN. EQUIPAMENTOS REF.  30/06 A 04/07-SERVIÇO SERRALHEIRO </t>
        </is>
      </c>
      <c r="C5147" s="8" t="n"/>
      <c r="D5147" s="8" t="n">
        <v>350</v>
      </c>
      <c r="E5147" s="8" t="n">
        <v>-7779.780000000002</v>
      </c>
      <c r="F5147" s="213" t="inlineStr">
        <is>
          <t xml:space="preserve">SERVIÇO SERRALHEIRO </t>
        </is>
      </c>
      <c r="G5147" s="172">
        <f>YEAR(A5147)</f>
        <v/>
      </c>
      <c r="H5147" s="214">
        <f>MONTH(A5147)</f>
        <v/>
      </c>
      <c r="I5147" s="179">
        <f>INDEX(mês[],Consolidado!H5147,2)</f>
        <v/>
      </c>
      <c r="J5147" s="179" t="inlineStr">
        <is>
          <t>ITAU</t>
        </is>
      </c>
      <c r="K5147" s="179" t="inlineStr">
        <is>
          <t>A IDEAL</t>
        </is>
      </c>
    </row>
    <row r="5148">
      <c r="A5148" s="17" t="n">
        <v>45845</v>
      </c>
      <c r="B5148" s="179" t="inlineStr">
        <is>
          <t xml:space="preserve">DESPESAS MAN. EQUIPAMENTOS REF.  30/06 A 04/07-MATERIAIS DE CONSUMO EM OBRAS </t>
        </is>
      </c>
      <c r="C5148" s="8" t="n"/>
      <c r="D5148" s="8" t="n">
        <v>668.12</v>
      </c>
      <c r="E5148" s="8" t="n">
        <v>-8447.900000000003</v>
      </c>
      <c r="F5148" s="213" t="inlineStr">
        <is>
          <t xml:space="preserve">MATERIAIS DE CONSUMO EM OBRAS </t>
        </is>
      </c>
      <c r="G5148" s="172">
        <f>YEAR(A5148)</f>
        <v/>
      </c>
      <c r="H5148" s="214">
        <f>MONTH(A5148)</f>
        <v/>
      </c>
      <c r="I5148" s="179">
        <f>INDEX(mês[],Consolidado!H5148,2)</f>
        <v/>
      </c>
      <c r="J5148" s="179" t="inlineStr">
        <is>
          <t>ITAU</t>
        </is>
      </c>
      <c r="K5148" s="179" t="inlineStr">
        <is>
          <t>A IDEAL</t>
        </is>
      </c>
    </row>
    <row r="5149">
      <c r="A5149" s="17" t="n">
        <v>45845</v>
      </c>
      <c r="B5149" s="179" t="inlineStr">
        <is>
          <t>SERVICOS CONTABEIS-CONTABILIDADE</t>
        </is>
      </c>
      <c r="C5149" s="8" t="n"/>
      <c r="D5149" s="8" t="n">
        <v>3910</v>
      </c>
      <c r="E5149" s="8" t="n">
        <v>-12357.9</v>
      </c>
      <c r="F5149" s="213" t="inlineStr">
        <is>
          <t>HONORÁRIOS CONTÁBEIS</t>
        </is>
      </c>
      <c r="G5149" s="172">
        <f>YEAR(A5149)</f>
        <v/>
      </c>
      <c r="H5149" s="214">
        <f>MONTH(A5149)</f>
        <v/>
      </c>
      <c r="I5149" s="179">
        <f>INDEX(mês[],Consolidado!H5149,2)</f>
        <v/>
      </c>
      <c r="J5149" s="179" t="inlineStr">
        <is>
          <t>ITAU</t>
        </is>
      </c>
      <c r="K5149" s="179" t="inlineStr">
        <is>
          <t>A IDEAL</t>
        </is>
      </c>
    </row>
    <row r="5150">
      <c r="A5150" s="17" t="n">
        <v>45845</v>
      </c>
      <c r="B5150" s="179" t="inlineStr">
        <is>
          <t>CAIXA ROTATIVO REF. MÊS 06/2025-SERVIÇO LAVA JATO</t>
        </is>
      </c>
      <c r="C5150" s="8" t="n"/>
      <c r="D5150" s="8" t="n">
        <v>80</v>
      </c>
      <c r="E5150" s="8" t="n">
        <v>-12437.9</v>
      </c>
      <c r="F5150" s="213" t="inlineStr">
        <is>
          <t>SERVIÇO LAVA JATO</t>
        </is>
      </c>
      <c r="G5150" s="172">
        <f>YEAR(A5150)</f>
        <v/>
      </c>
      <c r="H5150" s="214">
        <f>MONTH(A5150)</f>
        <v/>
      </c>
      <c r="I5150" s="179">
        <f>INDEX(mês[],Consolidado!H5150,2)</f>
        <v/>
      </c>
      <c r="J5150" s="179" t="inlineStr">
        <is>
          <t>ITAU</t>
        </is>
      </c>
      <c r="K5150" s="179" t="inlineStr">
        <is>
          <t>A IDEAL</t>
        </is>
      </c>
    </row>
    <row r="5151">
      <c r="A5151" s="17" t="n">
        <v>45845</v>
      </c>
      <c r="B5151" s="179" t="inlineStr">
        <is>
          <t>CAIXA ROTATIVO REF. MÊS 06/2025-MANUTENÇÃO/PEÇAS  VEICULOS</t>
        </is>
      </c>
      <c r="C5151" s="8" t="n"/>
      <c r="D5151" s="8" t="n">
        <v>275</v>
      </c>
      <c r="E5151" s="8" t="n">
        <v>-12712.9</v>
      </c>
      <c r="F5151" s="213" t="inlineStr">
        <is>
          <t>MANUTENÇÃO/PEÇAS  VEICULOS</t>
        </is>
      </c>
      <c r="G5151" s="172">
        <f>YEAR(A5151)</f>
        <v/>
      </c>
      <c r="H5151" s="214">
        <f>MONTH(A5151)</f>
        <v/>
      </c>
      <c r="I5151" s="179">
        <f>INDEX(mês[],Consolidado!H5151,2)</f>
        <v/>
      </c>
      <c r="J5151" s="179" t="inlineStr">
        <is>
          <t>ITAU</t>
        </is>
      </c>
      <c r="K5151" s="179" t="inlineStr">
        <is>
          <t>A IDEAL</t>
        </is>
      </c>
    </row>
    <row r="5152" customFormat="1" s="108">
      <c r="A5152" s="17" t="n">
        <v>45845</v>
      </c>
      <c r="B5152" s="179" t="inlineStr">
        <is>
          <t xml:space="preserve">CAIXA ROTATIVO REF. MÊS 06/2025-REFEIÇÕES FUNCIONARIOS </t>
        </is>
      </c>
      <c r="C5152" s="8" t="n"/>
      <c r="D5152" s="8" t="n">
        <v>573.42</v>
      </c>
      <c r="E5152" s="8" t="n">
        <v>-13286.32</v>
      </c>
      <c r="F5152" s="213" t="inlineStr">
        <is>
          <t>REFEIÇÕES COLABORADORES</t>
        </is>
      </c>
      <c r="G5152" s="172">
        <f>YEAR(A5152)</f>
        <v/>
      </c>
      <c r="H5152" s="214">
        <f>MONTH(A5152)</f>
        <v/>
      </c>
      <c r="I5152" s="179">
        <f>INDEX(mês[],Consolidado!H5152,2)</f>
        <v/>
      </c>
      <c r="J5152" s="179" t="inlineStr">
        <is>
          <t>ITAU</t>
        </is>
      </c>
      <c r="K5152" s="179" t="inlineStr">
        <is>
          <t>A IDEAL</t>
        </is>
      </c>
    </row>
    <row r="5153">
      <c r="A5153" s="17" t="n">
        <v>45845</v>
      </c>
      <c r="B5153" s="179" t="inlineStr">
        <is>
          <t xml:space="preserve">CAIXA ROTATIVO REF. MÊS 06/2025-MATERIAIS DE LIMPEZA / HIGIENE </t>
        </is>
      </c>
      <c r="C5153" s="8" t="n"/>
      <c r="D5153" s="8" t="n">
        <v>64.48</v>
      </c>
      <c r="E5153" s="8" t="n">
        <v>-13350.8</v>
      </c>
      <c r="F5153" s="213" t="inlineStr">
        <is>
          <t xml:space="preserve">MATERIAIS DE LIMPEZA / HIGIENE </t>
        </is>
      </c>
      <c r="G5153" s="172">
        <f>YEAR(A5153)</f>
        <v/>
      </c>
      <c r="H5153" s="214">
        <f>MONTH(A5153)</f>
        <v/>
      </c>
      <c r="I5153" s="179">
        <f>INDEX(mês[],Consolidado!H5153,2)</f>
        <v/>
      </c>
      <c r="J5153" s="179" t="inlineStr">
        <is>
          <t>ITAU</t>
        </is>
      </c>
      <c r="K5153" s="179" t="inlineStr">
        <is>
          <t>A IDEAL</t>
        </is>
      </c>
    </row>
    <row r="5154">
      <c r="A5154" s="17" t="n">
        <v>45845</v>
      </c>
      <c r="B5154" s="179" t="inlineStr">
        <is>
          <t xml:space="preserve">CAIXA ROTATIVO REF. MÊS 06/2025-MATERIAIS DE CONSUMO EM OBRAS </t>
        </is>
      </c>
      <c r="C5154" s="8" t="n"/>
      <c r="D5154" s="8" t="n">
        <v>155.5</v>
      </c>
      <c r="E5154" s="8" t="n">
        <v>-13506.3</v>
      </c>
      <c r="F5154" s="213" t="inlineStr">
        <is>
          <t xml:space="preserve">MATERIAIS DE CONSUMO EM OBRAS </t>
        </is>
      </c>
      <c r="G5154" s="172">
        <f>YEAR(A5154)</f>
        <v/>
      </c>
      <c r="H5154" s="214">
        <f>MONTH(A5154)</f>
        <v/>
      </c>
      <c r="I5154" s="179">
        <f>INDEX(mês[],Consolidado!H5154,2)</f>
        <v/>
      </c>
      <c r="J5154" s="179" t="inlineStr">
        <is>
          <t>ITAU</t>
        </is>
      </c>
      <c r="K5154" s="179" t="inlineStr">
        <is>
          <t>A IDEAL</t>
        </is>
      </c>
    </row>
    <row r="5155">
      <c r="A5155" s="17" t="n">
        <v>45845</v>
      </c>
      <c r="B5155" s="179" t="inlineStr">
        <is>
          <t>CAIXA ROTATIVO MES JULHO A AGOSTO 2025-SERVIÇO LAVA JATO</t>
        </is>
      </c>
      <c r="C5155" s="8" t="n"/>
      <c r="D5155" s="8" t="n">
        <v>186.01</v>
      </c>
      <c r="E5155" s="8" t="n">
        <v>-13692.31</v>
      </c>
      <c r="F5155" s="213" t="inlineStr">
        <is>
          <t>SERVIÇO LAVA JATO</t>
        </is>
      </c>
      <c r="G5155" s="172">
        <f>YEAR(A5155)</f>
        <v/>
      </c>
      <c r="H5155" s="214">
        <f>MONTH(A5155)</f>
        <v/>
      </c>
      <c r="I5155" s="179">
        <f>INDEX(mês[],Consolidado!H5155,2)</f>
        <v/>
      </c>
      <c r="J5155" s="179" t="inlineStr">
        <is>
          <t>ITAU</t>
        </is>
      </c>
      <c r="K5155" s="179" t="inlineStr">
        <is>
          <t>A IDEAL</t>
        </is>
      </c>
    </row>
    <row r="5156">
      <c r="A5156" s="17" t="n">
        <v>45845</v>
      </c>
      <c r="B5156" s="179" t="inlineStr">
        <is>
          <t xml:space="preserve">CAIXA ROTATIVO MES JULHO A AGOSTO 2025-REFEIÇÕES FUNCIONARIOS </t>
        </is>
      </c>
      <c r="C5156" s="8" t="n"/>
      <c r="D5156" s="8" t="n">
        <v>311.99</v>
      </c>
      <c r="E5156" s="8" t="n">
        <v>-14004.3</v>
      </c>
      <c r="F5156" s="213" t="inlineStr">
        <is>
          <t>REFEIÇÕES COLABORADORES</t>
        </is>
      </c>
      <c r="G5156" s="172">
        <f>YEAR(A5156)</f>
        <v/>
      </c>
      <c r="H5156" s="214">
        <f>MONTH(A5156)</f>
        <v/>
      </c>
      <c r="I5156" s="179">
        <f>INDEX(mês[],Consolidado!H5156,2)</f>
        <v/>
      </c>
      <c r="J5156" s="179" t="inlineStr">
        <is>
          <t>ITAU</t>
        </is>
      </c>
      <c r="K5156" s="179" t="inlineStr">
        <is>
          <t>A IDEAL</t>
        </is>
      </c>
    </row>
    <row r="5157">
      <c r="A5157" s="17" t="n">
        <v>45845</v>
      </c>
      <c r="B5157" s="179" t="inlineStr">
        <is>
          <t xml:space="preserve">CAIXA ROTATIVO MES JULHO A AGOSTO 2025-MATERIAIS DE LIMPEZA / HIGIENE </t>
        </is>
      </c>
      <c r="C5157" s="8" t="n"/>
      <c r="D5157" s="8" t="n">
        <v>581.4299999999999</v>
      </c>
      <c r="E5157" s="8" t="n">
        <v>-14585.73</v>
      </c>
      <c r="F5157" s="213" t="inlineStr">
        <is>
          <t xml:space="preserve">MATERIAIS DE LIMPEZA / HIGIENE </t>
        </is>
      </c>
      <c r="G5157" s="172">
        <f>YEAR(A5157)</f>
        <v/>
      </c>
      <c r="H5157" s="214">
        <f>MONTH(A5157)</f>
        <v/>
      </c>
      <c r="I5157" s="179">
        <f>INDEX(mês[],Consolidado!H5157,2)</f>
        <v/>
      </c>
      <c r="J5157" s="179" t="inlineStr">
        <is>
          <t>ITAU</t>
        </is>
      </c>
      <c r="K5157" s="179" t="inlineStr">
        <is>
          <t>A IDEAL</t>
        </is>
      </c>
    </row>
    <row r="5158">
      <c r="A5158" s="17" t="n">
        <v>45845</v>
      </c>
      <c r="B5158" s="179" t="inlineStr">
        <is>
          <t xml:space="preserve">CAIXA ROTATIVO MES JULHO A AGOSTO 2025-MATERIAIS DE CONSUMO EM OBRAS </t>
        </is>
      </c>
      <c r="C5158" s="8" t="n"/>
      <c r="D5158" s="8" t="n">
        <v>149.99</v>
      </c>
      <c r="E5158" s="8" t="n">
        <v>-14735.72</v>
      </c>
      <c r="F5158" s="213" t="inlineStr">
        <is>
          <t xml:space="preserve">MATERIAIS DE CONSUMO EM OBRAS </t>
        </is>
      </c>
      <c r="G5158" s="172">
        <f>YEAR(A5158)</f>
        <v/>
      </c>
      <c r="H5158" s="214">
        <f>MONTH(A5158)</f>
        <v/>
      </c>
      <c r="I5158" s="179">
        <f>INDEX(mês[],Consolidado!H5158,2)</f>
        <v/>
      </c>
      <c r="J5158" s="179" t="inlineStr">
        <is>
          <t>ITAU</t>
        </is>
      </c>
      <c r="K5158" s="179" t="inlineStr">
        <is>
          <t>A IDEAL</t>
        </is>
      </c>
    </row>
    <row r="5159">
      <c r="A5159" s="17" t="n">
        <v>45845</v>
      </c>
      <c r="B5159" s="179" t="inlineStr">
        <is>
          <t xml:space="preserve">R. ALFEU MARRA Nº 65 CASA 02-ALUGUEL ALOJAMENTO </t>
        </is>
      </c>
      <c r="C5159" s="8" t="n"/>
      <c r="D5159" s="8" t="n">
        <v>4000</v>
      </c>
      <c r="E5159" s="8" t="n">
        <v>-18735.72</v>
      </c>
      <c r="F5159" s="213" t="inlineStr">
        <is>
          <t xml:space="preserve">ALUGUEL ALOJAMENTO </t>
        </is>
      </c>
      <c r="G5159" s="172">
        <f>YEAR(A5159)</f>
        <v/>
      </c>
      <c r="H5159" s="214">
        <f>MONTH(A5159)</f>
        <v/>
      </c>
      <c r="I5159" s="179">
        <f>INDEX(mês[],Consolidado!H5159,2)</f>
        <v/>
      </c>
      <c r="J5159" s="179" t="inlineStr">
        <is>
          <t>ITAU</t>
        </is>
      </c>
      <c r="K5159" s="179" t="inlineStr">
        <is>
          <t>A IDEAL</t>
        </is>
      </c>
    </row>
    <row r="5160">
      <c r="A5160" s="17" t="n">
        <v>45845</v>
      </c>
      <c r="B5160" s="179" t="inlineStr">
        <is>
          <t xml:space="preserve">R. JACY GUIMARAES 12 CS REF. 05.07 A 05.08.25-ALUGUEL ALOJAMENTO </t>
        </is>
      </c>
      <c r="C5160" s="8" t="n"/>
      <c r="D5160" s="8" t="n">
        <v>1600</v>
      </c>
      <c r="E5160" s="8" t="n">
        <v>-20335.72</v>
      </c>
      <c r="F5160" s="213" t="inlineStr">
        <is>
          <t xml:space="preserve">ALUGUEL ALOJAMENTO </t>
        </is>
      </c>
      <c r="G5160" s="172">
        <f>YEAR(A5160)</f>
        <v/>
      </c>
      <c r="H5160" s="214">
        <f>MONTH(A5160)</f>
        <v/>
      </c>
      <c r="I5160" s="179">
        <f>INDEX(mês[],Consolidado!H5160,2)</f>
        <v/>
      </c>
      <c r="J5160" s="179" t="inlineStr">
        <is>
          <t>ITAU</t>
        </is>
      </c>
      <c r="K5160" s="179" t="inlineStr">
        <is>
          <t>A IDEAL</t>
        </is>
      </c>
    </row>
    <row r="5161">
      <c r="A5161" s="17" t="n">
        <v>45845</v>
      </c>
      <c r="B5161" s="179" t="inlineStr">
        <is>
          <t>CASA DE CALDAS GILVAN GENILDO-RETIRADAS GILVAN / GENILDO</t>
        </is>
      </c>
      <c r="C5161" s="8" t="n"/>
      <c r="D5161" s="8" t="n">
        <v>2660.93</v>
      </c>
      <c r="E5161" s="8" t="n">
        <v>-22996.65</v>
      </c>
      <c r="F5161" s="213" t="inlineStr">
        <is>
          <t>Pró-Labore</t>
        </is>
      </c>
      <c r="G5161" s="172">
        <f>YEAR(A5161)</f>
        <v/>
      </c>
      <c r="H5161" s="214">
        <f>MONTH(A5161)</f>
        <v/>
      </c>
      <c r="I5161" s="179">
        <f>INDEX(mês[],Consolidado!H5161,2)</f>
        <v/>
      </c>
      <c r="J5161" s="179" t="inlineStr">
        <is>
          <t>ITAU</t>
        </is>
      </c>
      <c r="K5161" s="179" t="inlineStr">
        <is>
          <t>A IDEAL</t>
        </is>
      </c>
    </row>
    <row r="5162">
      <c r="A5162" s="17" t="n">
        <v>45846</v>
      </c>
      <c r="B5162" s="179" t="inlineStr">
        <is>
          <t>TAR CONTR/ RENOV CTA GAR-TARIFAS BANCARIAS</t>
        </is>
      </c>
      <c r="C5162" s="8" t="n"/>
      <c r="D5162" s="8" t="n">
        <v>36</v>
      </c>
      <c r="E5162" s="8" t="n">
        <v>-23032.65</v>
      </c>
      <c r="F5162" s="213" t="inlineStr">
        <is>
          <t>TARIFAS BANCARIAS</t>
        </is>
      </c>
      <c r="G5162" s="172">
        <f>YEAR(A5162)</f>
        <v/>
      </c>
      <c r="H5162" s="214">
        <f>MONTH(A5162)</f>
        <v/>
      </c>
      <c r="I5162" s="179">
        <f>INDEX(mês[],Consolidado!H5162,2)</f>
        <v/>
      </c>
      <c r="J5162" s="179" t="inlineStr">
        <is>
          <t>ITAU</t>
        </is>
      </c>
      <c r="K5162" s="179" t="inlineStr">
        <is>
          <t>A IDEAL</t>
        </is>
      </c>
    </row>
    <row r="5163">
      <c r="A5163" s="17" t="n">
        <v>45846</v>
      </c>
      <c r="B5163" s="179" t="inlineStr">
        <is>
          <t>130 mts MANGUEIRA DE JATO ABRASIVO-MANGUEIRAS / CONEXÕES</t>
        </is>
      </c>
      <c r="C5163" s="8" t="n"/>
      <c r="D5163" s="8" t="n">
        <v>5800</v>
      </c>
      <c r="E5163" s="8" t="n">
        <v>-28832.65</v>
      </c>
      <c r="F5163" s="213" t="inlineStr">
        <is>
          <t>MANGUEIRAS / CONEXÕES</t>
        </is>
      </c>
      <c r="G5163" s="172">
        <f>YEAR(A5163)</f>
        <v/>
      </c>
      <c r="H5163" s="214">
        <f>MONTH(A5163)</f>
        <v/>
      </c>
      <c r="I5163" s="179">
        <f>INDEX(mês[],Consolidado!H5163,2)</f>
        <v/>
      </c>
      <c r="J5163" s="179" t="inlineStr">
        <is>
          <t>ITAU</t>
        </is>
      </c>
      <c r="K5163" s="179" t="inlineStr">
        <is>
          <t>A IDEAL</t>
        </is>
      </c>
    </row>
    <row r="5164">
      <c r="A5164" s="17" t="n">
        <v>45846</v>
      </c>
      <c r="B5164" s="179" t="inlineStr">
        <is>
          <t>TRANSFERÊNCIA ENTRE BANCOS SAFRA X ITAÚ-Transferência entre Bancos</t>
        </is>
      </c>
      <c r="C5164" s="8" t="n">
        <v>50000</v>
      </c>
      <c r="E5164" s="8" t="n">
        <v>21167.35</v>
      </c>
      <c r="F5164" s="213" t="inlineStr">
        <is>
          <t>Transferência Recebida</t>
        </is>
      </c>
      <c r="G5164" s="172">
        <f>YEAR(A5164)</f>
        <v/>
      </c>
      <c r="H5164" s="214">
        <f>MONTH(A5164)</f>
        <v/>
      </c>
      <c r="I5164" s="179">
        <f>INDEX(mês[],Consolidado!H5164,2)</f>
        <v/>
      </c>
      <c r="J5164" s="179" t="inlineStr">
        <is>
          <t>ITAU</t>
        </is>
      </c>
      <c r="K5164" s="179" t="inlineStr">
        <is>
          <t>A IDEAL</t>
        </is>
      </c>
    </row>
    <row r="5165">
      <c r="A5165" s="17" t="n">
        <v>45846</v>
      </c>
      <c r="B5165" s="179" t="inlineStr">
        <is>
          <t>AUTO PEÇAS E MECANICA CARDOSO LTDA - PIX 15.299.929/0001-30-MANUTENÇÃO/PEÇAS  VEICULOS</t>
        </is>
      </c>
      <c r="C5165" s="8" t="n"/>
      <c r="D5165" s="8" t="n">
        <v>350</v>
      </c>
      <c r="E5165" s="8" t="n">
        <v>20817.35</v>
      </c>
      <c r="F5165" s="213" t="inlineStr">
        <is>
          <t>MANUTENÇÃO/PEÇAS  VEICULOS</t>
        </is>
      </c>
      <c r="G5165" s="172">
        <f>YEAR(A5165)</f>
        <v/>
      </c>
      <c r="H5165" s="214">
        <f>MONTH(A5165)</f>
        <v/>
      </c>
      <c r="I5165" s="179">
        <f>INDEX(mês[],Consolidado!H5165,2)</f>
        <v/>
      </c>
      <c r="J5165" s="179" t="inlineStr">
        <is>
          <t>ITAU</t>
        </is>
      </c>
      <c r="K5165" s="179" t="inlineStr">
        <is>
          <t>A IDEAL</t>
        </is>
      </c>
    </row>
    <row r="5166">
      <c r="A5166" s="17" t="n">
        <v>45846</v>
      </c>
      <c r="B5166" s="179" t="inlineStr">
        <is>
          <t>THIAGO DE CASTRO VIEIRA - PIX 05.971.755/0001-57-COMBUSTIVEL VEICULOS</t>
        </is>
      </c>
      <c r="C5166" s="8" t="n"/>
      <c r="D5166" s="8" t="n">
        <v>240.5</v>
      </c>
      <c r="E5166" s="8" t="n">
        <v>20576.85</v>
      </c>
      <c r="F5166" s="213" t="inlineStr">
        <is>
          <t>COMBUSTIVEL VEICULOS</t>
        </is>
      </c>
      <c r="G5166" s="172">
        <f>YEAR(A5166)</f>
        <v/>
      </c>
      <c r="H5166" s="214">
        <f>MONTH(A5166)</f>
        <v/>
      </c>
      <c r="I5166" s="179">
        <f>INDEX(mês[],Consolidado!H5166,2)</f>
        <v/>
      </c>
      <c r="J5166" s="179" t="inlineStr">
        <is>
          <t>ITAU</t>
        </is>
      </c>
      <c r="K5166" s="179" t="inlineStr">
        <is>
          <t>A IDEAL</t>
        </is>
      </c>
    </row>
    <row r="5167">
      <c r="A5167" s="17" t="n">
        <v>45846</v>
      </c>
      <c r="B5167" s="179" t="inlineStr">
        <is>
          <t xml:space="preserve">DESPESA VIAGEM REF. SEMANA 07/07 A 11/07-REFEIÇÕES FUNCIONARIOS </t>
        </is>
      </c>
      <c r="C5167" s="8" t="n"/>
      <c r="D5167" s="8" t="n">
        <v>800</v>
      </c>
      <c r="E5167" s="8" t="n">
        <v>19776.85</v>
      </c>
      <c r="F5167" s="213" t="inlineStr">
        <is>
          <t>REFEIÇÕES COLABORADORES</t>
        </is>
      </c>
      <c r="G5167" s="172">
        <f>YEAR(A5167)</f>
        <v/>
      </c>
      <c r="H5167" s="214">
        <f>MONTH(A5167)</f>
        <v/>
      </c>
      <c r="I5167" s="179">
        <f>INDEX(mês[],Consolidado!H5167,2)</f>
        <v/>
      </c>
      <c r="J5167" s="179" t="inlineStr">
        <is>
          <t>ITAU</t>
        </is>
      </c>
      <c r="K5167" s="179" t="inlineStr">
        <is>
          <t>A IDEAL</t>
        </is>
      </c>
    </row>
    <row r="5168">
      <c r="A5168" s="17" t="n">
        <v>45846</v>
      </c>
      <c r="B5168" s="179" t="inlineStr">
        <is>
          <t>DESPESA VIAGEM REF. SEMANA 07/07 A 11/07-PASSAGENS FUNCIONARIOS</t>
        </is>
      </c>
      <c r="C5168" s="8" t="n"/>
      <c r="D5168" s="8" t="n">
        <v>760</v>
      </c>
      <c r="E5168" s="8" t="n">
        <v>19016.85</v>
      </c>
      <c r="F5168" s="213" t="inlineStr">
        <is>
          <t>PASSAGENS COLABORADORES</t>
        </is>
      </c>
      <c r="G5168" s="172">
        <f>YEAR(A5168)</f>
        <v/>
      </c>
      <c r="H5168" s="214">
        <f>MONTH(A5168)</f>
        <v/>
      </c>
      <c r="I5168" s="179">
        <f>INDEX(mês[],Consolidado!H5168,2)</f>
        <v/>
      </c>
      <c r="J5168" s="179" t="inlineStr">
        <is>
          <t>ITAU</t>
        </is>
      </c>
      <c r="K5168" s="179" t="inlineStr">
        <is>
          <t>A IDEAL</t>
        </is>
      </c>
    </row>
    <row r="5169">
      <c r="A5169" s="17" t="n">
        <v>45846</v>
      </c>
      <c r="B5169" s="179" t="inlineStr">
        <is>
          <t>PASSAGENS FUNCIONÁRIOS REF. 30/06 A 04/07-PASSAGENS FUNCIONARIOS</t>
        </is>
      </c>
      <c r="C5169" s="8" t="n"/>
      <c r="D5169" s="8" t="n">
        <v>4695.82</v>
      </c>
      <c r="E5169" s="8" t="n">
        <v>14321.03</v>
      </c>
      <c r="F5169" s="213" t="inlineStr">
        <is>
          <t>PASSAGENS COLABORADORES</t>
        </is>
      </c>
      <c r="G5169" s="172">
        <f>YEAR(A5169)</f>
        <v/>
      </c>
      <c r="H5169" s="214">
        <f>MONTH(A5169)</f>
        <v/>
      </c>
      <c r="I5169" s="179">
        <f>INDEX(mês[],Consolidado!H5169,2)</f>
        <v/>
      </c>
      <c r="J5169" s="179" t="inlineStr">
        <is>
          <t>ITAU</t>
        </is>
      </c>
      <c r="K5169" s="179" t="inlineStr">
        <is>
          <t>A IDEAL</t>
        </is>
      </c>
    </row>
    <row r="5170">
      <c r="A5170" s="17" t="n">
        <v>45846</v>
      </c>
      <c r="B5170" s="179" t="inlineStr">
        <is>
          <t xml:space="preserve">WELDER ANTONIO DA SILVA - PIX (64) 9 9996-6602-MATERIAIS / FERRAMENTAS  MANUAIS </t>
        </is>
      </c>
      <c r="C5170" s="8" t="n"/>
      <c r="D5170" s="8" t="n">
        <v>1000</v>
      </c>
      <c r="E5170" s="8" t="n">
        <v>13321.03</v>
      </c>
      <c r="F5170" s="213" t="inlineStr">
        <is>
          <t xml:space="preserve">MATERIAIS / FERRAMENTAS  MANUAIS </t>
        </is>
      </c>
      <c r="G5170" s="172">
        <f>YEAR(A5170)</f>
        <v/>
      </c>
      <c r="H5170" s="214">
        <f>MONTH(A5170)</f>
        <v/>
      </c>
      <c r="I5170" s="179">
        <f>INDEX(mês[],Consolidado!H5170,2)</f>
        <v/>
      </c>
      <c r="J5170" s="179" t="inlineStr">
        <is>
          <t>ITAU</t>
        </is>
      </c>
      <c r="K5170" s="179" t="inlineStr">
        <is>
          <t>A IDEAL</t>
        </is>
      </c>
    </row>
    <row r="5171">
      <c r="A5171" s="17" t="n">
        <v>45846</v>
      </c>
      <c r="B5171" s="179" t="inlineStr">
        <is>
          <t xml:space="preserve">MOACIR BERNARDO DE BRITO SANTO - PIX (62) 9 9179-6006-SERVIÇO MOTOBOY / UBER </t>
        </is>
      </c>
      <c r="C5171" s="8" t="n"/>
      <c r="D5171" s="8" t="n">
        <v>60</v>
      </c>
      <c r="E5171" s="8" t="n">
        <v>13261.03</v>
      </c>
      <c r="F5171" s="213" t="inlineStr">
        <is>
          <t xml:space="preserve">SERVIÇO MOTOBOY / UBER </t>
        </is>
      </c>
      <c r="G5171" s="172">
        <f>YEAR(A5171)</f>
        <v/>
      </c>
      <c r="H5171" s="214">
        <f>MONTH(A5171)</f>
        <v/>
      </c>
      <c r="I5171" s="179">
        <f>INDEX(mês[],Consolidado!H5171,2)</f>
        <v/>
      </c>
      <c r="J5171" s="179" t="inlineStr">
        <is>
          <t>ITAU</t>
        </is>
      </c>
      <c r="K5171" s="179" t="inlineStr">
        <is>
          <t>A IDEAL</t>
        </is>
      </c>
    </row>
    <row r="5172">
      <c r="A5172" s="17" t="n">
        <v>45846</v>
      </c>
      <c r="B5172" s="179" t="inlineStr">
        <is>
          <t>NOTA DE REAJUSTE CONTRATUAL EUROCHEM NF 2465-RETIRADAS GILVAN / GENILDO</t>
        </is>
      </c>
      <c r="C5172" s="8" t="n"/>
      <c r="D5172" s="8" t="n">
        <v>3187.06</v>
      </c>
      <c r="E5172" s="8" t="n">
        <v>10073.97</v>
      </c>
      <c r="F5172" s="213" t="inlineStr">
        <is>
          <t>Pró-Labore</t>
        </is>
      </c>
      <c r="G5172" s="172">
        <f>YEAR(A5172)</f>
        <v/>
      </c>
      <c r="H5172" s="214">
        <f>MONTH(A5172)</f>
        <v/>
      </c>
      <c r="I5172" s="179">
        <f>INDEX(mês[],Consolidado!H5172,2)</f>
        <v/>
      </c>
      <c r="J5172" s="179" t="inlineStr">
        <is>
          <t>ITAU</t>
        </is>
      </c>
      <c r="K5172" s="179" t="inlineStr">
        <is>
          <t>A IDEAL</t>
        </is>
      </c>
    </row>
    <row r="5173">
      <c r="A5173" s="17" t="n">
        <v>45846</v>
      </c>
      <c r="B5173" s="179" t="inlineStr">
        <is>
          <t>CAIXA ROTATIVO REF. MÊS 06/2025-COMBUSTIVEL VEICULOS</t>
        </is>
      </c>
      <c r="C5173" s="8" t="n"/>
      <c r="D5173" s="8" t="n">
        <v>504.14</v>
      </c>
      <c r="E5173" s="8" t="n">
        <v>9569.83</v>
      </c>
      <c r="F5173" s="213" t="inlineStr">
        <is>
          <t>COMBUSTIVEL VEICULOS</t>
        </is>
      </c>
      <c r="G5173" s="172">
        <f>YEAR(A5173)</f>
        <v/>
      </c>
      <c r="H5173" s="214">
        <f>MONTH(A5173)</f>
        <v/>
      </c>
      <c r="I5173" s="179">
        <f>INDEX(mês[],Consolidado!H5173,2)</f>
        <v/>
      </c>
      <c r="J5173" s="179" t="inlineStr">
        <is>
          <t>ITAU</t>
        </is>
      </c>
      <c r="K5173" s="179" t="inlineStr">
        <is>
          <t>A IDEAL</t>
        </is>
      </c>
    </row>
    <row r="5174">
      <c r="A5174" s="17" t="n">
        <v>45846</v>
      </c>
      <c r="B5174" s="179" t="inlineStr">
        <is>
          <t>CAIXA ROTATIVO REF. MÊS 06/2025-HOTEL FUNCIONARIOS</t>
        </is>
      </c>
      <c r="C5174" s="8" t="n"/>
      <c r="D5174" s="8" t="n">
        <v>200</v>
      </c>
      <c r="E5174" s="8" t="n">
        <v>9369.83</v>
      </c>
      <c r="F5174" s="213" t="inlineStr">
        <is>
          <t xml:space="preserve">HOTEL COLABORADORES </t>
        </is>
      </c>
      <c r="G5174" s="172">
        <f>YEAR(A5174)</f>
        <v/>
      </c>
      <c r="H5174" s="214">
        <f>MONTH(A5174)</f>
        <v/>
      </c>
      <c r="I5174" s="179">
        <f>INDEX(mês[],Consolidado!H5174,2)</f>
        <v/>
      </c>
      <c r="J5174" s="179" t="inlineStr">
        <is>
          <t>ITAU</t>
        </is>
      </c>
      <c r="K5174" s="179" t="inlineStr">
        <is>
          <t>A IDEAL</t>
        </is>
      </c>
    </row>
    <row r="5175">
      <c r="A5175" s="17" t="n">
        <v>45846</v>
      </c>
      <c r="B5175" s="179" t="inlineStr">
        <is>
          <t xml:space="preserve">CAIXA ROTATIVO REF. MÊS 06/2025-REFEIÇÕES FUNCIONARIOS </t>
        </is>
      </c>
      <c r="C5175" s="8" t="n"/>
      <c r="D5175" s="8" t="n">
        <v>430.35</v>
      </c>
      <c r="E5175" s="8" t="n">
        <v>8939.48</v>
      </c>
      <c r="F5175" s="213" t="inlineStr">
        <is>
          <t>REFEIÇÕES COLABORADORES</t>
        </is>
      </c>
      <c r="G5175" s="172">
        <f>YEAR(A5175)</f>
        <v/>
      </c>
      <c r="H5175" s="214">
        <f>MONTH(A5175)</f>
        <v/>
      </c>
      <c r="I5175" s="179">
        <f>INDEX(mês[],Consolidado!H5175,2)</f>
        <v/>
      </c>
      <c r="J5175" s="179" t="inlineStr">
        <is>
          <t>ITAU</t>
        </is>
      </c>
      <c r="K5175" s="179" t="inlineStr">
        <is>
          <t>A IDEAL</t>
        </is>
      </c>
    </row>
    <row r="5176">
      <c r="A5176" s="17" t="n">
        <v>45846</v>
      </c>
      <c r="B5176" s="179" t="inlineStr">
        <is>
          <t>CAIXA ROTATIVO REF. MÊS 06/2025-PASSAGENS FUNCIONARIOS</t>
        </is>
      </c>
      <c r="C5176" s="8" t="n"/>
      <c r="D5176" s="8" t="n">
        <v>96.18000000000001</v>
      </c>
      <c r="E5176" s="8" t="n">
        <v>8843.299999999999</v>
      </c>
      <c r="F5176" s="213" t="inlineStr">
        <is>
          <t>PASSAGENS COLABORADORES</t>
        </is>
      </c>
      <c r="G5176" s="172">
        <f>YEAR(A5176)</f>
        <v/>
      </c>
      <c r="H5176" s="214">
        <f>MONTH(A5176)</f>
        <v/>
      </c>
      <c r="I5176" s="179">
        <f>INDEX(mês[],Consolidado!H5176,2)</f>
        <v/>
      </c>
      <c r="J5176" s="179" t="inlineStr">
        <is>
          <t>ITAU</t>
        </is>
      </c>
      <c r="K5176" s="179" t="inlineStr">
        <is>
          <t>A IDEAL</t>
        </is>
      </c>
    </row>
    <row r="5177">
      <c r="A5177" s="17" t="n">
        <v>45846</v>
      </c>
      <c r="B5177" s="179" t="inlineStr">
        <is>
          <t xml:space="preserve">CAIXA ROTATIVO REF. MÊS 06/2025-PEDAGIOS </t>
        </is>
      </c>
      <c r="C5177" s="8" t="n"/>
      <c r="D5177" s="8" t="n">
        <v>58</v>
      </c>
      <c r="E5177" s="8" t="n">
        <v>8785.299999999999</v>
      </c>
      <c r="F5177" s="213" t="inlineStr">
        <is>
          <t xml:space="preserve">PEDAGIOS </t>
        </is>
      </c>
      <c r="G5177" s="172">
        <f>YEAR(A5177)</f>
        <v/>
      </c>
      <c r="H5177" s="214">
        <f>MONTH(A5177)</f>
        <v/>
      </c>
      <c r="I5177" s="179">
        <f>INDEX(mês[],Consolidado!H5177,2)</f>
        <v/>
      </c>
      <c r="J5177" s="179" t="inlineStr">
        <is>
          <t>ITAU</t>
        </is>
      </c>
      <c r="K5177" s="179" t="inlineStr">
        <is>
          <t>A IDEAL</t>
        </is>
      </c>
    </row>
    <row r="5178">
      <c r="A5178" s="17" t="n">
        <v>45846</v>
      </c>
      <c r="B5178" s="179" t="inlineStr">
        <is>
          <t>AJUDA DE CUSTO MES 06-2025-SALARIO</t>
        </is>
      </c>
      <c r="C5178" s="8" t="n"/>
      <c r="D5178" s="8" t="n">
        <v>3000</v>
      </c>
      <c r="E5178" s="8" t="n">
        <v>5785.299999999999</v>
      </c>
      <c r="F5178" s="213" t="inlineStr">
        <is>
          <t>SALARIO</t>
        </is>
      </c>
      <c r="G5178" s="172">
        <f>YEAR(A5178)</f>
        <v/>
      </c>
      <c r="H5178" s="214">
        <f>MONTH(A5178)</f>
        <v/>
      </c>
      <c r="I5178" s="179">
        <f>INDEX(mês[],Consolidado!H5178,2)</f>
        <v/>
      </c>
      <c r="J5178" s="179" t="inlineStr">
        <is>
          <t>ITAU</t>
        </is>
      </c>
      <c r="K5178" s="179" t="inlineStr">
        <is>
          <t>A IDEAL</t>
        </is>
      </c>
    </row>
    <row r="5179">
      <c r="A5179" s="17" t="n">
        <v>45846</v>
      </c>
      <c r="B5179" s="179" t="inlineStr">
        <is>
          <t>KIT TESTE DE ADERENCIA-EQUIPAMENTOS DE AFERIÇÃO</t>
        </is>
      </c>
      <c r="C5179" s="8" t="n"/>
      <c r="D5179" s="8" t="n">
        <v>140</v>
      </c>
      <c r="E5179" s="8" t="n">
        <v>5645.299999999999</v>
      </c>
      <c r="F5179" s="213" t="inlineStr">
        <is>
          <t>EQUIPAMENTOS DE AFERIÇÃO</t>
        </is>
      </c>
      <c r="G5179" s="172">
        <f>YEAR(A5179)</f>
        <v/>
      </c>
      <c r="H5179" s="214">
        <f>MONTH(A5179)</f>
        <v/>
      </c>
      <c r="I5179" s="179">
        <f>INDEX(mês[],Consolidado!H5179,2)</f>
        <v/>
      </c>
      <c r="J5179" s="179" t="inlineStr">
        <is>
          <t>ITAU</t>
        </is>
      </c>
      <c r="K5179" s="179" t="inlineStr">
        <is>
          <t>A IDEAL</t>
        </is>
      </c>
    </row>
    <row r="5180">
      <c r="A5180" s="17" t="n">
        <v>45846</v>
      </c>
      <c r="B5180" s="179" t="inlineStr">
        <is>
          <t>AV. LENCOIS, 5 REF. 06/2025-ENERGIA ALOJAMENTO</t>
        </is>
      </c>
      <c r="C5180" s="8" t="n"/>
      <c r="D5180" s="8" t="n">
        <v>265.23</v>
      </c>
      <c r="E5180" s="8" t="n">
        <v>5380.07</v>
      </c>
      <c r="F5180" s="213" t="inlineStr">
        <is>
          <t>ENERGIA ALOJAMENTO</t>
        </is>
      </c>
      <c r="G5180" s="172">
        <f>YEAR(A5180)</f>
        <v/>
      </c>
      <c r="H5180" s="214">
        <f>MONTH(A5180)</f>
        <v/>
      </c>
      <c r="I5180" s="179">
        <f>INDEX(mês[],Consolidado!H5180,2)</f>
        <v/>
      </c>
      <c r="J5180" s="179" t="inlineStr">
        <is>
          <t>ITAU</t>
        </is>
      </c>
      <c r="K5180" s="179" t="inlineStr">
        <is>
          <t>A IDEAL</t>
        </is>
      </c>
    </row>
    <row r="5181">
      <c r="A5181" s="17" t="n">
        <v>45846</v>
      </c>
      <c r="B5181" s="179" t="inlineStr">
        <is>
          <t>CONTRATO PRESTAÇÃO DE SERVIÇO RICARDO-SALARIO</t>
        </is>
      </c>
      <c r="C5181" s="8" t="n"/>
      <c r="D5181" s="8" t="n">
        <v>9000</v>
      </c>
      <c r="E5181" s="8" t="n">
        <v>-3619.93</v>
      </c>
      <c r="F5181" s="213" t="inlineStr">
        <is>
          <t>SALARIO</t>
        </is>
      </c>
      <c r="G5181" s="172">
        <f>YEAR(A5181)</f>
        <v/>
      </c>
      <c r="H5181" s="214">
        <f>MONTH(A5181)</f>
        <v/>
      </c>
      <c r="I5181" s="179">
        <f>INDEX(mês[],Consolidado!H5181,2)</f>
        <v/>
      </c>
      <c r="J5181" s="179" t="inlineStr">
        <is>
          <t>ITAU</t>
        </is>
      </c>
      <c r="K5181" s="179" t="inlineStr">
        <is>
          <t>A IDEAL</t>
        </is>
      </c>
    </row>
    <row r="5182">
      <c r="A5182" s="17" t="n">
        <v>45846</v>
      </c>
      <c r="B5182" s="179" t="inlineStr">
        <is>
          <t>EPIS-EPIS</t>
        </is>
      </c>
      <c r="C5182" s="8" t="n"/>
      <c r="D5182" s="8" t="n">
        <v>184</v>
      </c>
      <c r="E5182" s="8" t="n">
        <v>-3803.93</v>
      </c>
      <c r="F5182" s="213" t="inlineStr">
        <is>
          <t>EPIS</t>
        </is>
      </c>
      <c r="G5182" s="172">
        <f>YEAR(A5182)</f>
        <v/>
      </c>
      <c r="H5182" s="214">
        <f>MONTH(A5182)</f>
        <v/>
      </c>
      <c r="I5182" s="179">
        <f>INDEX(mês[],Consolidado!H5182,2)</f>
        <v/>
      </c>
      <c r="J5182" s="179" t="inlineStr">
        <is>
          <t>ITAU</t>
        </is>
      </c>
      <c r="K5182" s="179" t="inlineStr">
        <is>
          <t>A IDEAL</t>
        </is>
      </c>
    </row>
    <row r="5183">
      <c r="A5183" s="17" t="n">
        <v>45846</v>
      </c>
      <c r="B5183" s="179" t="inlineStr">
        <is>
          <t>ALIMENTAÇÃO ADM-ALIMENTAÇÃO ADM</t>
        </is>
      </c>
      <c r="C5183" s="8" t="n"/>
      <c r="D5183" s="8" t="n">
        <v>281.92</v>
      </c>
      <c r="E5183" s="8" t="n">
        <v>-4085.85</v>
      </c>
      <c r="F5183" s="213" t="inlineStr">
        <is>
          <t>ALIMENTAÇÃO ADM</t>
        </is>
      </c>
      <c r="G5183" s="172">
        <f>YEAR(A5183)</f>
        <v/>
      </c>
      <c r="H5183" s="214">
        <f>MONTH(A5183)</f>
        <v/>
      </c>
      <c r="I5183" s="179">
        <f>INDEX(mês[],Consolidado!H5183,2)</f>
        <v/>
      </c>
      <c r="J5183" s="179" t="inlineStr">
        <is>
          <t>ITAU</t>
        </is>
      </c>
      <c r="K5183" s="179" t="inlineStr">
        <is>
          <t>A IDEAL</t>
        </is>
      </c>
    </row>
    <row r="5184">
      <c r="A5184" s="17" t="n">
        <v>45847</v>
      </c>
      <c r="B5184" s="179" t="inlineStr">
        <is>
          <t>VALE ALIMENTAÇÃO REF. 06/2025-VALE ALIMENTAÇÃO</t>
        </is>
      </c>
      <c r="C5184" s="8" t="n"/>
      <c r="D5184" s="8" t="n">
        <v>19712</v>
      </c>
      <c r="E5184" s="8" t="n">
        <v>-23797.85</v>
      </c>
      <c r="F5184" s="213" t="inlineStr">
        <is>
          <t>VALE ALIMENTAÇÃO</t>
        </is>
      </c>
      <c r="G5184" s="172">
        <f>YEAR(A5184)</f>
        <v/>
      </c>
      <c r="H5184" s="214">
        <f>MONTH(A5184)</f>
        <v/>
      </c>
      <c r="I5184" s="179">
        <f>INDEX(mês[],Consolidado!H5184,2)</f>
        <v/>
      </c>
      <c r="J5184" s="179" t="inlineStr">
        <is>
          <t>ITAU</t>
        </is>
      </c>
      <c r="K5184" s="179" t="inlineStr">
        <is>
          <t>A IDEAL</t>
        </is>
      </c>
    </row>
    <row r="5185">
      <c r="A5185" s="17" t="n">
        <v>45847</v>
      </c>
      <c r="B5185" s="179" t="inlineStr">
        <is>
          <t>TAXA DE EXPEDIENTE DE SERVICOS DIVERSOS 02/23-TARIFA PREFEITURA</t>
        </is>
      </c>
      <c r="C5185" s="8" t="n"/>
      <c r="D5185" s="8" t="n">
        <v>254.47</v>
      </c>
      <c r="E5185" s="8" t="n">
        <v>-24052.32</v>
      </c>
      <c r="F5185" s="213" t="inlineStr">
        <is>
          <t>SERVIÇO ALVARAS E LICENCIAMENTO</t>
        </is>
      </c>
      <c r="G5185" s="172">
        <f>YEAR(A5185)</f>
        <v/>
      </c>
      <c r="H5185" s="214">
        <f>MONTH(A5185)</f>
        <v/>
      </c>
      <c r="I5185" s="179">
        <f>INDEX(mês[],Consolidado!H5185,2)</f>
        <v/>
      </c>
      <c r="J5185" s="179" t="inlineStr">
        <is>
          <t>ITAU</t>
        </is>
      </c>
      <c r="K5185" s="179" t="inlineStr">
        <is>
          <t>A IDEAL</t>
        </is>
      </c>
    </row>
    <row r="5186">
      <c r="A5186" s="17" t="n">
        <v>45847</v>
      </c>
      <c r="B5186" s="179" t="inlineStr">
        <is>
          <t>TAXA DE EXPEDIENTE DE SERVICOS DIVERSOS 01/23-TARIFA PREFEITURA</t>
        </is>
      </c>
      <c r="C5186" s="8" t="n"/>
      <c r="D5186" s="8" t="n">
        <v>265.23</v>
      </c>
      <c r="E5186" s="8" t="n">
        <v>-24317.55</v>
      </c>
      <c r="F5186" s="213" t="inlineStr">
        <is>
          <t>SERVIÇO ALVARAS E LICENCIAMENTO</t>
        </is>
      </c>
      <c r="G5186" s="172">
        <f>YEAR(A5186)</f>
        <v/>
      </c>
      <c r="H5186" s="214">
        <f>MONTH(A5186)</f>
        <v/>
      </c>
      <c r="I5186" s="179">
        <f>INDEX(mês[],Consolidado!H5186,2)</f>
        <v/>
      </c>
      <c r="J5186" s="179" t="inlineStr">
        <is>
          <t>ITAU</t>
        </is>
      </c>
      <c r="K5186" s="179" t="inlineStr">
        <is>
          <t>A IDEAL</t>
        </is>
      </c>
    </row>
    <row r="5187">
      <c r="A5187" s="17" t="n">
        <v>45847</v>
      </c>
      <c r="B5187" s="179" t="inlineStr">
        <is>
          <t>TAXA DE LICENCA P/ FUNCIONAMENTO (ESPONTANEO)  04/23-TARIFA PREFEITURA</t>
        </is>
      </c>
      <c r="C5187" s="8" t="n"/>
      <c r="D5187" s="8" t="n">
        <v>439.21</v>
      </c>
      <c r="E5187" s="8" t="n">
        <v>-24756.76</v>
      </c>
      <c r="F5187" s="213" t="inlineStr">
        <is>
          <t>SERVIÇO ALVARAS E LICENCIAMENTO</t>
        </is>
      </c>
      <c r="G5187" s="172">
        <f>YEAR(A5187)</f>
        <v/>
      </c>
      <c r="H5187" s="214">
        <f>MONTH(A5187)</f>
        <v/>
      </c>
      <c r="I5187" s="179">
        <f>INDEX(mês[],Consolidado!H5187,2)</f>
        <v/>
      </c>
      <c r="J5187" s="179" t="inlineStr">
        <is>
          <t>ITAU</t>
        </is>
      </c>
      <c r="K5187" s="179" t="inlineStr">
        <is>
          <t>A IDEAL</t>
        </is>
      </c>
    </row>
    <row r="5188">
      <c r="A5188" s="17" t="n">
        <v>45847</v>
      </c>
      <c r="B5188" s="179" t="inlineStr">
        <is>
          <t>TAXA DE LICENCA P/ FUNCIONAMENTO (ESPONTANEO)  03/23-TARIFA PREFEITURA</t>
        </is>
      </c>
      <c r="C5188" s="8" t="n"/>
      <c r="D5188" s="8" t="n">
        <v>443.04</v>
      </c>
      <c r="E5188" s="8" t="n">
        <v>-25199.8</v>
      </c>
      <c r="F5188" s="213" t="inlineStr">
        <is>
          <t>SERVIÇO ALVARAS E LICENCIAMENTO</t>
        </is>
      </c>
      <c r="G5188" s="172">
        <f>YEAR(A5188)</f>
        <v/>
      </c>
      <c r="H5188" s="214">
        <f>MONTH(A5188)</f>
        <v/>
      </c>
      <c r="I5188" s="179">
        <f>INDEX(mês[],Consolidado!H5188,2)</f>
        <v/>
      </c>
      <c r="J5188" s="179" t="inlineStr">
        <is>
          <t>ITAU</t>
        </is>
      </c>
      <c r="K5188" s="179" t="inlineStr">
        <is>
          <t>A IDEAL</t>
        </is>
      </c>
    </row>
    <row r="5189">
      <c r="A5189" s="17" t="n">
        <v>45847</v>
      </c>
      <c r="B5189" s="179" t="inlineStr">
        <is>
          <t>TAXA DE LICENCA P/ FUNCIONAMENTO (ESPONTANEO)  02/23-TARIFA PREFEITURA</t>
        </is>
      </c>
      <c r="C5189" s="8" t="n"/>
      <c r="D5189" s="8" t="n">
        <v>447.05</v>
      </c>
      <c r="E5189" s="8" t="n">
        <v>-25646.85</v>
      </c>
      <c r="F5189" s="213" t="inlineStr">
        <is>
          <t>SERVIÇO ALVARAS E LICENCIAMENTO</t>
        </is>
      </c>
      <c r="G5189" s="172">
        <f>YEAR(A5189)</f>
        <v/>
      </c>
      <c r="H5189" s="214">
        <f>MONTH(A5189)</f>
        <v/>
      </c>
      <c r="I5189" s="179">
        <f>INDEX(mês[],Consolidado!H5189,2)</f>
        <v/>
      </c>
      <c r="J5189" s="179" t="inlineStr">
        <is>
          <t>ITAU</t>
        </is>
      </c>
      <c r="K5189" s="179" t="inlineStr">
        <is>
          <t>A IDEAL</t>
        </is>
      </c>
    </row>
    <row r="5190">
      <c r="A5190" s="17" t="n">
        <v>45847</v>
      </c>
      <c r="B5190" s="179" t="inlineStr">
        <is>
          <t>TAXA DE LICENCA P/ FUNCIONAMENTO (ESPONTANEO)  01/23-TARIFA PREFEITURA</t>
        </is>
      </c>
      <c r="C5190" s="8" t="n"/>
      <c r="D5190" s="8" t="n">
        <v>450.35</v>
      </c>
      <c r="E5190" s="8" t="n">
        <v>-26097.2</v>
      </c>
      <c r="F5190" s="213" t="inlineStr">
        <is>
          <t>SERVIÇO ALVARAS E LICENCIAMENTO</t>
        </is>
      </c>
      <c r="G5190" s="172">
        <f>YEAR(A5190)</f>
        <v/>
      </c>
      <c r="H5190" s="214">
        <f>MONTH(A5190)</f>
        <v/>
      </c>
      <c r="I5190" s="179">
        <f>INDEX(mês[],Consolidado!H5190,2)</f>
        <v/>
      </c>
      <c r="J5190" s="179" t="inlineStr">
        <is>
          <t>ITAU</t>
        </is>
      </c>
      <c r="K5190" s="179" t="inlineStr">
        <is>
          <t>A IDEAL</t>
        </is>
      </c>
    </row>
    <row r="5191">
      <c r="A5191" s="17" t="n">
        <v>45847</v>
      </c>
      <c r="B5191" s="179" t="inlineStr">
        <is>
          <t xml:space="preserve">REFEIÇÃO E PASSAGEM FUNCIONARIO JOSE ROBERTO DA SILVA-REFEIÇÕES FUNCIONARIOS </t>
        </is>
      </c>
      <c r="C5191" s="8" t="n"/>
      <c r="D5191" s="8" t="n">
        <v>160</v>
      </c>
      <c r="E5191" s="8" t="n">
        <v>-26257.2</v>
      </c>
      <c r="F5191" s="213" t="inlineStr">
        <is>
          <t>REFEIÇÕES COLABORADORES</t>
        </is>
      </c>
      <c r="G5191" s="172">
        <f>YEAR(A5191)</f>
        <v/>
      </c>
      <c r="H5191" s="214">
        <f>MONTH(A5191)</f>
        <v/>
      </c>
      <c r="I5191" s="179">
        <f>INDEX(mês[],Consolidado!H5191,2)</f>
        <v/>
      </c>
      <c r="J5191" s="179" t="inlineStr">
        <is>
          <t>ITAU</t>
        </is>
      </c>
      <c r="K5191" s="179" t="inlineStr">
        <is>
          <t>A IDEAL</t>
        </is>
      </c>
    </row>
    <row r="5192">
      <c r="A5192" s="17" t="n">
        <v>45847</v>
      </c>
      <c r="B5192" s="179" t="inlineStr">
        <is>
          <t>REFEIÇÃO E PASSAGEM FUNCIONARIO JOSE ROBERTO DA SILVA-PASSAGENS FUNCIONARIOS</t>
        </is>
      </c>
      <c r="C5192" s="8" t="n"/>
      <c r="D5192" s="8" t="n">
        <v>50</v>
      </c>
      <c r="E5192" s="8" t="n">
        <v>-26307.2</v>
      </c>
      <c r="F5192" s="213" t="inlineStr">
        <is>
          <t>PASSAGENS COLABORADORES</t>
        </is>
      </c>
      <c r="G5192" s="172">
        <f>YEAR(A5192)</f>
        <v/>
      </c>
      <c r="H5192" s="214">
        <f>MONTH(A5192)</f>
        <v/>
      </c>
      <c r="I5192" s="179">
        <f>INDEX(mês[],Consolidado!H5192,2)</f>
        <v/>
      </c>
      <c r="J5192" s="179" t="inlineStr">
        <is>
          <t>ITAU</t>
        </is>
      </c>
      <c r="K5192" s="179" t="inlineStr">
        <is>
          <t>A IDEAL</t>
        </is>
      </c>
    </row>
    <row r="5193">
      <c r="A5193" s="17" t="n">
        <v>45847</v>
      </c>
      <c r="B5193" s="179" t="inlineStr">
        <is>
          <t xml:space="preserve">PASSAGEM E REFEIÇÃO FUNCIONARIO KEVIN-REFEIÇÕES FUNCIONARIOS </t>
        </is>
      </c>
      <c r="C5193" s="8" t="n"/>
      <c r="D5193" s="8" t="n">
        <v>160</v>
      </c>
      <c r="E5193" s="8" t="n">
        <v>-26467.2</v>
      </c>
      <c r="F5193" s="213" t="inlineStr">
        <is>
          <t>REFEIÇÕES COLABORADORES</t>
        </is>
      </c>
      <c r="G5193" s="172">
        <f>YEAR(A5193)</f>
        <v/>
      </c>
      <c r="H5193" s="214">
        <f>MONTH(A5193)</f>
        <v/>
      </c>
      <c r="I5193" s="179">
        <f>INDEX(mês[],Consolidado!H5193,2)</f>
        <v/>
      </c>
      <c r="J5193" s="179" t="inlineStr">
        <is>
          <t>ITAU</t>
        </is>
      </c>
      <c r="K5193" s="179" t="inlineStr">
        <is>
          <t>A IDEAL</t>
        </is>
      </c>
    </row>
    <row r="5194">
      <c r="A5194" s="17" t="n">
        <v>45847</v>
      </c>
      <c r="B5194" s="179" t="inlineStr">
        <is>
          <t>PASSAGEM E REFEIÇÃO FUNCIONARIO KEVIN-PASSAGENS FUNCIONARIOS</t>
        </is>
      </c>
      <c r="C5194" s="8" t="n"/>
      <c r="D5194" s="8" t="n">
        <v>100</v>
      </c>
      <c r="E5194" s="8" t="n">
        <v>-26567.2</v>
      </c>
      <c r="F5194" s="213" t="inlineStr">
        <is>
          <t>PASSAGENS COLABORADORES</t>
        </is>
      </c>
      <c r="G5194" s="172">
        <f>YEAR(A5194)</f>
        <v/>
      </c>
      <c r="H5194" s="214">
        <f>MONTH(A5194)</f>
        <v/>
      </c>
      <c r="I5194" s="179">
        <f>INDEX(mês[],Consolidado!H5194,2)</f>
        <v/>
      </c>
      <c r="J5194" s="179" t="inlineStr">
        <is>
          <t>ITAU</t>
        </is>
      </c>
      <c r="K5194" s="179" t="inlineStr">
        <is>
          <t>A IDEAL</t>
        </is>
      </c>
    </row>
    <row r="5195">
      <c r="A5195" s="17" t="n">
        <v>45847</v>
      </c>
      <c r="B5195" s="179" t="inlineStr">
        <is>
          <t>COMBUSTIVEL OROCH-COMBUSTIVEL VEICULOS</t>
        </is>
      </c>
      <c r="C5195" s="8" t="n"/>
      <c r="D5195" s="8" t="n">
        <v>241.11</v>
      </c>
      <c r="E5195" s="8" t="n">
        <v>-26808.31</v>
      </c>
      <c r="F5195" s="213" t="inlineStr">
        <is>
          <t>COMBUSTIVEL VEICULOS</t>
        </is>
      </c>
      <c r="G5195" s="172">
        <f>YEAR(A5195)</f>
        <v/>
      </c>
      <c r="H5195" s="214">
        <f>MONTH(A5195)</f>
        <v/>
      </c>
      <c r="I5195" s="179">
        <f>INDEX(mês[],Consolidado!H5195,2)</f>
        <v/>
      </c>
      <c r="J5195" s="179" t="inlineStr">
        <is>
          <t>ITAU</t>
        </is>
      </c>
      <c r="K5195" s="179" t="inlineStr">
        <is>
          <t>A IDEAL</t>
        </is>
      </c>
    </row>
    <row r="5196">
      <c r="A5196" s="17" t="n">
        <v>45847</v>
      </c>
      <c r="B5196" s="179" t="inlineStr">
        <is>
          <t>PASSAGEM FUNCIONARIO JOSE EDSON-PASSAGENS FUNCIONARIOS</t>
        </is>
      </c>
      <c r="C5196" s="8" t="n"/>
      <c r="D5196" s="8" t="n">
        <v>50</v>
      </c>
      <c r="E5196" s="8" t="n">
        <v>-26858.31</v>
      </c>
      <c r="F5196" s="213" t="inlineStr">
        <is>
          <t>PASSAGENS COLABORADORES</t>
        </is>
      </c>
      <c r="G5196" s="172">
        <f>YEAR(A5196)</f>
        <v/>
      </c>
      <c r="H5196" s="214">
        <f>MONTH(A5196)</f>
        <v/>
      </c>
      <c r="I5196" s="179">
        <f>INDEX(mês[],Consolidado!H5196,2)</f>
        <v/>
      </c>
      <c r="J5196" s="179" t="inlineStr">
        <is>
          <t>ITAU</t>
        </is>
      </c>
      <c r="K5196" s="179" t="inlineStr">
        <is>
          <t>A IDEAL</t>
        </is>
      </c>
    </row>
    <row r="5197">
      <c r="A5197" s="17" t="n">
        <v>45847</v>
      </c>
      <c r="B5197" s="179" t="inlineStr">
        <is>
          <t>REVISÃO DA RANGER-MANUTENÇÃO/PEÇAS  VEICULOS</t>
        </is>
      </c>
      <c r="C5197" s="8" t="n"/>
      <c r="D5197" s="8" t="n">
        <v>870</v>
      </c>
      <c r="E5197" s="8" t="n">
        <v>-27728.31</v>
      </c>
      <c r="F5197" s="213" t="inlineStr">
        <is>
          <t>MANUTENÇÃO/PEÇAS  VEICULOS</t>
        </is>
      </c>
      <c r="G5197" s="172">
        <f>YEAR(A5197)</f>
        <v/>
      </c>
      <c r="H5197" s="214">
        <f>MONTH(A5197)</f>
        <v/>
      </c>
      <c r="I5197" s="179">
        <f>INDEX(mês[],Consolidado!H5197,2)</f>
        <v/>
      </c>
      <c r="J5197" s="179" t="inlineStr">
        <is>
          <t>ITAU</t>
        </is>
      </c>
      <c r="K5197" s="179" t="inlineStr">
        <is>
          <t>A IDEAL</t>
        </is>
      </c>
    </row>
    <row r="5198">
      <c r="A5198" s="17" t="n">
        <v>45847</v>
      </c>
      <c r="B5198" s="179" t="inlineStr">
        <is>
          <t>MC MATERIAIS DE CONSTRUCAO LTD - PIX 03.881.836/0001-30-TINTAS E SOLVENTES</t>
        </is>
      </c>
      <c r="C5198" s="8" t="n"/>
      <c r="D5198" s="8" t="n">
        <v>1450</v>
      </c>
      <c r="E5198" s="8" t="n">
        <v>-29178.31</v>
      </c>
      <c r="F5198" s="213" t="inlineStr">
        <is>
          <t>TINTAS E SOLVENTES</t>
        </is>
      </c>
      <c r="G5198" s="172">
        <f>YEAR(A5198)</f>
        <v/>
      </c>
      <c r="H5198" s="214">
        <f>MONTH(A5198)</f>
        <v/>
      </c>
      <c r="I5198" s="179">
        <f>INDEX(mês[],Consolidado!H5198,2)</f>
        <v/>
      </c>
      <c r="J5198" s="179" t="inlineStr">
        <is>
          <t>ITAU</t>
        </is>
      </c>
      <c r="K5198" s="179" t="inlineStr">
        <is>
          <t>A IDEAL</t>
        </is>
      </c>
    </row>
    <row r="5199">
      <c r="A5199" s="17" t="n">
        <v>45847</v>
      </c>
      <c r="B5199" s="179" t="inlineStr">
        <is>
          <t>TRANSFERÊNCIA ENTRE BANCOS ITAÚ X CEF-Transferência entre Bancos</t>
        </is>
      </c>
      <c r="C5199" s="8" t="n"/>
      <c r="D5199" s="8" t="n">
        <v>6000</v>
      </c>
      <c r="E5199" s="8" t="n">
        <v>-35178.31</v>
      </c>
      <c r="F5199" s="213" t="inlineStr">
        <is>
          <t>Transferência Emitida</t>
        </is>
      </c>
      <c r="G5199" s="172">
        <f>YEAR(A5199)</f>
        <v/>
      </c>
      <c r="H5199" s="214">
        <f>MONTH(A5199)</f>
        <v/>
      </c>
      <c r="I5199" s="179">
        <f>INDEX(mês[],Consolidado!H5199,2)</f>
        <v/>
      </c>
      <c r="J5199" s="179" t="inlineStr">
        <is>
          <t>ITAU</t>
        </is>
      </c>
      <c r="K5199" s="179" t="inlineStr">
        <is>
          <t>A IDEAL</t>
        </is>
      </c>
    </row>
    <row r="5200">
      <c r="A5200" s="17" t="n">
        <v>45847</v>
      </c>
      <c r="B5200" s="179" t="inlineStr">
        <is>
          <t>TRANSFERÊNCIA ENTRE BANCOS MERCANTIL X ITAÚ-Transferência entre Bancos</t>
        </is>
      </c>
      <c r="C5200" s="8" t="n">
        <v>50000</v>
      </c>
      <c r="E5200" s="8" t="n">
        <v>14821.69</v>
      </c>
      <c r="F5200" s="213" t="inlineStr">
        <is>
          <t>Transferência Recebida</t>
        </is>
      </c>
      <c r="G5200" s="172">
        <f>YEAR(A5200)</f>
        <v/>
      </c>
      <c r="H5200" s="214">
        <f>MONTH(A5200)</f>
        <v/>
      </c>
      <c r="I5200" s="179">
        <f>INDEX(mês[],Consolidado!H5200,2)</f>
        <v/>
      </c>
      <c r="J5200" s="179" t="inlineStr">
        <is>
          <t>ITAU</t>
        </is>
      </c>
      <c r="K5200" s="179" t="inlineStr">
        <is>
          <t>A IDEAL</t>
        </is>
      </c>
    </row>
    <row r="5201">
      <c r="A5201" s="17" t="n">
        <v>45847</v>
      </c>
      <c r="B5201" s="179" t="inlineStr">
        <is>
          <t>TRANSFERÊNCIA ENTRE BANCOS SAFRA X ITAÚ-Transferência entre Bancos</t>
        </is>
      </c>
      <c r="C5201" s="8" t="n">
        <v>18000</v>
      </c>
      <c r="E5201" s="8" t="n">
        <v>32821.69</v>
      </c>
      <c r="F5201" s="213" t="inlineStr">
        <is>
          <t>Transferência Recebida</t>
        </is>
      </c>
      <c r="G5201" s="172">
        <f>YEAR(A5201)</f>
        <v/>
      </c>
      <c r="H5201" s="214">
        <f>MONTH(A5201)</f>
        <v/>
      </c>
      <c r="I5201" s="179">
        <f>INDEX(mês[],Consolidado!H5201,2)</f>
        <v/>
      </c>
      <c r="J5201" s="179" t="inlineStr">
        <is>
          <t>ITAU</t>
        </is>
      </c>
      <c r="K5201" s="179" t="inlineStr">
        <is>
          <t>A IDEAL</t>
        </is>
      </c>
    </row>
    <row r="5202">
      <c r="A5202" s="17" t="n">
        <v>45847</v>
      </c>
      <c r="B5202" s="179" t="inlineStr">
        <is>
          <t>COMBUSTIVER RANGER-COMBUSTIVEL VEICULOS</t>
        </is>
      </c>
      <c r="C5202" s="8" t="n"/>
      <c r="D5202" s="8" t="n">
        <v>330.03</v>
      </c>
      <c r="E5202" s="8" t="n">
        <v>32491.66</v>
      </c>
      <c r="F5202" s="213" t="inlineStr">
        <is>
          <t>COMBUSTIVEL VEICULOS</t>
        </is>
      </c>
      <c r="G5202" s="172">
        <f>YEAR(A5202)</f>
        <v/>
      </c>
      <c r="H5202" s="214">
        <f>MONTH(A5202)</f>
        <v/>
      </c>
      <c r="I5202" s="179">
        <f>INDEX(mês[],Consolidado!H5202,2)</f>
        <v/>
      </c>
      <c r="J5202" s="179" t="inlineStr">
        <is>
          <t>ITAU</t>
        </is>
      </c>
      <c r="K5202" s="179" t="inlineStr">
        <is>
          <t>A IDEAL</t>
        </is>
      </c>
    </row>
    <row r="5203">
      <c r="A5203" s="17" t="n">
        <v>45847</v>
      </c>
      <c r="B5203" s="179" t="inlineStr">
        <is>
          <t xml:space="preserve">ISS RETIDO NA FONTE (ESPONTANEO)  REF. 05/2025-ISS </t>
        </is>
      </c>
      <c r="C5203" s="8" t="n"/>
      <c r="D5203" s="8" t="n">
        <v>324.76</v>
      </c>
      <c r="E5203" s="8" t="n">
        <v>32166.90000000001</v>
      </c>
      <c r="F5203" s="213" t="inlineStr">
        <is>
          <t xml:space="preserve">ISS </t>
        </is>
      </c>
      <c r="G5203" s="172">
        <f>YEAR(A5203)</f>
        <v/>
      </c>
      <c r="H5203" s="214">
        <f>MONTH(A5203)</f>
        <v/>
      </c>
      <c r="I5203" s="179">
        <f>INDEX(mês[],Consolidado!H5203,2)</f>
        <v/>
      </c>
      <c r="J5203" s="179" t="inlineStr">
        <is>
          <t>ITAU</t>
        </is>
      </c>
      <c r="K5203" s="179" t="inlineStr">
        <is>
          <t>A IDEAL</t>
        </is>
      </c>
    </row>
    <row r="5204">
      <c r="A5204" s="17" t="n">
        <v>45847</v>
      </c>
      <c r="B5204" s="179" t="inlineStr">
        <is>
          <t xml:space="preserve">REFEIÇÃO FUNCIONARIOS-REFEIÇÕES FUNCIONARIOS </t>
        </is>
      </c>
      <c r="C5204" s="8" t="n"/>
      <c r="D5204" s="8" t="n">
        <v>322.99</v>
      </c>
      <c r="E5204" s="8" t="n">
        <v>31843.91</v>
      </c>
      <c r="F5204" s="213" t="inlineStr">
        <is>
          <t>REFEIÇÕES COLABORADORES</t>
        </is>
      </c>
      <c r="G5204" s="172">
        <f>YEAR(A5204)</f>
        <v/>
      </c>
      <c r="H5204" s="214">
        <f>MONTH(A5204)</f>
        <v/>
      </c>
      <c r="I5204" s="179">
        <f>INDEX(mês[],Consolidado!H5204,2)</f>
        <v/>
      </c>
      <c r="J5204" s="179" t="inlineStr">
        <is>
          <t>ITAU</t>
        </is>
      </c>
      <c r="K5204" s="179" t="inlineStr">
        <is>
          <t>A IDEAL</t>
        </is>
      </c>
    </row>
    <row r="5205">
      <c r="A5205" s="17" t="n">
        <v>45847</v>
      </c>
      <c r="B5205" s="179" t="inlineStr">
        <is>
          <t xml:space="preserve">UBER ADM CLINICA ASO X AIDEAL TRINDADE-SERVIÇO MOTOBOY / UBER </t>
        </is>
      </c>
      <c r="C5205" s="8" t="n"/>
      <c r="D5205" s="8" t="n">
        <v>36.23</v>
      </c>
      <c r="E5205" s="8" t="n">
        <v>31807.68</v>
      </c>
      <c r="F5205" s="213" t="inlineStr">
        <is>
          <t xml:space="preserve">SERVIÇO MOTOBOY / UBER </t>
        </is>
      </c>
      <c r="G5205" s="172">
        <f>YEAR(A5205)</f>
        <v/>
      </c>
      <c r="H5205" s="214">
        <f>MONTH(A5205)</f>
        <v/>
      </c>
      <c r="I5205" s="179">
        <f>INDEX(mês[],Consolidado!H5205,2)</f>
        <v/>
      </c>
      <c r="J5205" s="179" t="inlineStr">
        <is>
          <t>ITAU</t>
        </is>
      </c>
      <c r="K5205" s="179" t="inlineStr">
        <is>
          <t>A IDEAL</t>
        </is>
      </c>
    </row>
    <row r="5206">
      <c r="A5206" s="17" t="n">
        <v>45847</v>
      </c>
      <c r="B5206" s="179" t="inlineStr">
        <is>
          <t>VALE ALIMENTAÇÃO REF. 06/2025-VALE ALIMENTAÇÃO</t>
        </is>
      </c>
      <c r="C5206" s="8" t="n"/>
      <c r="D5206" s="8" t="n">
        <v>1710</v>
      </c>
      <c r="E5206" s="8" t="n">
        <v>30097.68</v>
      </c>
      <c r="F5206" s="213" t="inlineStr">
        <is>
          <t>VALE ALIMENTAÇÃO</t>
        </is>
      </c>
      <c r="G5206" s="172">
        <f>YEAR(A5206)</f>
        <v/>
      </c>
      <c r="H5206" s="214">
        <f>MONTH(A5206)</f>
        <v/>
      </c>
      <c r="I5206" s="179">
        <f>INDEX(mês[],Consolidado!H5206,2)</f>
        <v/>
      </c>
      <c r="J5206" s="179" t="inlineStr">
        <is>
          <t>ITAU</t>
        </is>
      </c>
      <c r="K5206" s="179" t="inlineStr">
        <is>
          <t>A IDEAL</t>
        </is>
      </c>
    </row>
    <row r="5207">
      <c r="A5207" s="17" t="n">
        <v>45847</v>
      </c>
      <c r="B5207" s="179" t="inlineStr">
        <is>
          <t>VALE ALIMENTAÇÃO REF. 06/2025-VALE ALIMENTAÇÃO</t>
        </is>
      </c>
      <c r="C5207" s="8" t="n"/>
      <c r="D5207" s="8" t="n">
        <v>770</v>
      </c>
      <c r="E5207" s="8" t="n">
        <v>29327.68</v>
      </c>
      <c r="F5207" s="213" t="inlineStr">
        <is>
          <t>VALE ALIMENTAÇÃO</t>
        </is>
      </c>
      <c r="G5207" s="172">
        <f>YEAR(A5207)</f>
        <v/>
      </c>
      <c r="H5207" s="214">
        <f>MONTH(A5207)</f>
        <v/>
      </c>
      <c r="I5207" s="179">
        <f>INDEX(mês[],Consolidado!H5207,2)</f>
        <v/>
      </c>
      <c r="J5207" s="179" t="inlineStr">
        <is>
          <t>ITAU</t>
        </is>
      </c>
      <c r="K5207" s="179" t="inlineStr">
        <is>
          <t>A IDEAL</t>
        </is>
      </c>
    </row>
    <row r="5208">
      <c r="A5208" s="17" t="n">
        <v>45847</v>
      </c>
      <c r="B5208" s="179" t="inlineStr">
        <is>
          <t>VALE ALIMENTAÇÃO REF. 06/2025-VALE ALIMENTAÇÃO</t>
        </is>
      </c>
      <c r="C5208" s="8" t="n"/>
      <c r="D5208" s="8" t="n">
        <v>2106.67</v>
      </c>
      <c r="E5208" s="8" t="n">
        <v>27221.01</v>
      </c>
      <c r="F5208" s="213" t="inlineStr">
        <is>
          <t>VALE ALIMENTAÇÃO</t>
        </is>
      </c>
      <c r="G5208" s="172">
        <f>YEAR(A5208)</f>
        <v/>
      </c>
      <c r="H5208" s="214">
        <f>MONTH(A5208)</f>
        <v/>
      </c>
      <c r="I5208" s="179">
        <f>INDEX(mês[],Consolidado!H5208,2)</f>
        <v/>
      </c>
      <c r="J5208" s="179" t="inlineStr">
        <is>
          <t>ITAU</t>
        </is>
      </c>
      <c r="K5208" s="179" t="inlineStr">
        <is>
          <t>A IDEAL</t>
        </is>
      </c>
    </row>
    <row r="5209">
      <c r="A5209" s="17" t="n">
        <v>45847</v>
      </c>
      <c r="B5209" s="179" t="inlineStr">
        <is>
          <t>VALE ALIMENTAÇÃO REF. 06/2025-VALE ALIMENTAÇÃO</t>
        </is>
      </c>
      <c r="C5209" s="8" t="n"/>
      <c r="D5209" s="8" t="n">
        <v>1450</v>
      </c>
      <c r="E5209" s="8" t="n">
        <v>25771.01</v>
      </c>
      <c r="F5209" s="213" t="inlineStr">
        <is>
          <t>VALE ALIMENTAÇÃO</t>
        </is>
      </c>
      <c r="G5209" s="172">
        <f>YEAR(A5209)</f>
        <v/>
      </c>
      <c r="H5209" s="214">
        <f>MONTH(A5209)</f>
        <v/>
      </c>
      <c r="I5209" s="179">
        <f>INDEX(mês[],Consolidado!H5209,2)</f>
        <v/>
      </c>
      <c r="J5209" s="179" t="inlineStr">
        <is>
          <t>ITAU</t>
        </is>
      </c>
      <c r="K5209" s="179" t="inlineStr">
        <is>
          <t>A IDEAL</t>
        </is>
      </c>
    </row>
    <row r="5210">
      <c r="A5210" s="17" t="n">
        <v>45847</v>
      </c>
      <c r="B5210" s="179" t="inlineStr">
        <is>
          <t>VALE ALIMENTAÇÃO REF. 06/2025-VALE ALIMENTAÇÃO</t>
        </is>
      </c>
      <c r="C5210" s="8" t="n"/>
      <c r="D5210" s="8" t="n">
        <v>1727.22</v>
      </c>
      <c r="E5210" s="8" t="n">
        <v>24043.79</v>
      </c>
      <c r="F5210" s="213" t="inlineStr">
        <is>
          <t>VALE ALIMENTAÇÃO</t>
        </is>
      </c>
      <c r="G5210" s="172">
        <f>YEAR(A5210)</f>
        <v/>
      </c>
      <c r="H5210" s="214">
        <f>MONTH(A5210)</f>
        <v/>
      </c>
      <c r="I5210" s="179">
        <f>INDEX(mês[],Consolidado!H5210,2)</f>
        <v/>
      </c>
      <c r="J5210" s="179" t="inlineStr">
        <is>
          <t>ITAU</t>
        </is>
      </c>
      <c r="K5210" s="179" t="inlineStr">
        <is>
          <t>A IDEAL</t>
        </is>
      </c>
    </row>
    <row r="5211">
      <c r="A5211" s="17" t="n">
        <v>45847</v>
      </c>
      <c r="B5211" s="179" t="inlineStr">
        <is>
          <t>VALE ALIMENTAÇÃO REF. 06/2025-VALE ALIMENTAÇÃO</t>
        </is>
      </c>
      <c r="C5211" s="8" t="n"/>
      <c r="D5211" s="8" t="n">
        <v>4570.34</v>
      </c>
      <c r="E5211" s="8" t="n">
        <v>19473.45</v>
      </c>
      <c r="F5211" s="213" t="inlineStr">
        <is>
          <t>VALE ALIMENTAÇÃO</t>
        </is>
      </c>
      <c r="G5211" s="172">
        <f>YEAR(A5211)</f>
        <v/>
      </c>
      <c r="H5211" s="214">
        <f>MONTH(A5211)</f>
        <v/>
      </c>
      <c r="I5211" s="179">
        <f>INDEX(mês[],Consolidado!H5211,2)</f>
        <v/>
      </c>
      <c r="J5211" s="179" t="inlineStr">
        <is>
          <t>ITAU</t>
        </is>
      </c>
      <c r="K5211" s="179" t="inlineStr">
        <is>
          <t>A IDEAL</t>
        </is>
      </c>
    </row>
    <row r="5212">
      <c r="A5212" s="17" t="n">
        <v>45847</v>
      </c>
      <c r="B5212" s="179" t="inlineStr">
        <is>
          <t xml:space="preserve">SINDICATO-SINDICATO </t>
        </is>
      </c>
      <c r="C5212" s="8" t="n"/>
      <c r="D5212" s="8" t="n">
        <v>466.52</v>
      </c>
      <c r="E5212" s="8" t="n">
        <v>19006.93</v>
      </c>
      <c r="F5212" s="213" t="inlineStr">
        <is>
          <t xml:space="preserve">SINDICATO </t>
        </is>
      </c>
      <c r="G5212" s="172">
        <f>YEAR(A5212)</f>
        <v/>
      </c>
      <c r="H5212" s="214">
        <f>MONTH(A5212)</f>
        <v/>
      </c>
      <c r="I5212" s="179">
        <f>INDEX(mês[],Consolidado!H5212,2)</f>
        <v/>
      </c>
      <c r="J5212" s="179" t="inlineStr">
        <is>
          <t>ITAU</t>
        </is>
      </c>
      <c r="K5212" s="179" t="inlineStr">
        <is>
          <t>A IDEAL</t>
        </is>
      </c>
    </row>
    <row r="5213">
      <c r="A5213" s="17" t="n">
        <v>45847</v>
      </c>
      <c r="B5213" s="179" t="inlineStr">
        <is>
          <t xml:space="preserve">SINDICATO-SINDICATO </t>
        </is>
      </c>
      <c r="C5213" s="8" t="n"/>
      <c r="D5213" s="8" t="n">
        <v>1417.57</v>
      </c>
      <c r="E5213" s="8" t="n">
        <v>17589.36</v>
      </c>
      <c r="F5213" s="213" t="inlineStr">
        <is>
          <t xml:space="preserve">SINDICATO </t>
        </is>
      </c>
      <c r="G5213" s="172">
        <f>YEAR(A5213)</f>
        <v/>
      </c>
      <c r="H5213" s="214">
        <f>MONTH(A5213)</f>
        <v/>
      </c>
      <c r="I5213" s="179">
        <f>INDEX(mês[],Consolidado!H5213,2)</f>
        <v/>
      </c>
      <c r="J5213" s="179" t="inlineStr">
        <is>
          <t>ITAU</t>
        </is>
      </c>
      <c r="K5213" s="179" t="inlineStr">
        <is>
          <t>A IDEAL</t>
        </is>
      </c>
    </row>
    <row r="5214">
      <c r="A5214" s="17" t="n">
        <v>45847</v>
      </c>
      <c r="B5214" s="179" t="inlineStr">
        <is>
          <t>COMBUSTIVEIS EQUIPAMENTOS-COMBUSTIVEL EQUIPAMENTOS</t>
        </is>
      </c>
      <c r="C5214" s="8" t="n"/>
      <c r="D5214" s="8" t="n">
        <v>2055.18</v>
      </c>
      <c r="E5214" s="8" t="n">
        <v>15534.18</v>
      </c>
      <c r="F5214" s="213" t="inlineStr">
        <is>
          <t>COMBUSTIVEL EQUIPAMENTOS</t>
        </is>
      </c>
      <c r="G5214" s="172">
        <f>YEAR(A5214)</f>
        <v/>
      </c>
      <c r="H5214" s="214">
        <f>MONTH(A5214)</f>
        <v/>
      </c>
      <c r="I5214" s="179">
        <f>INDEX(mês[],Consolidado!H5214,2)</f>
        <v/>
      </c>
      <c r="J5214" s="179" t="inlineStr">
        <is>
          <t>ITAU</t>
        </is>
      </c>
      <c r="K5214" s="179" t="inlineStr">
        <is>
          <t>A IDEAL</t>
        </is>
      </c>
    </row>
    <row r="5215">
      <c r="A5215" s="17" t="n">
        <v>45847</v>
      </c>
      <c r="B5215" s="179" t="inlineStr">
        <is>
          <t>COMBUSTIVEIS VEICULOS-COMBUSTIVEL VEICULOS</t>
        </is>
      </c>
      <c r="C5215" s="8" t="n"/>
      <c r="D5215" s="8" t="n">
        <v>940.24</v>
      </c>
      <c r="E5215" s="8" t="n">
        <v>14593.94</v>
      </c>
      <c r="F5215" s="213" t="inlineStr">
        <is>
          <t>COMBUSTIVEL VEICULOS</t>
        </is>
      </c>
      <c r="G5215" s="172">
        <f>YEAR(A5215)</f>
        <v/>
      </c>
      <c r="H5215" s="214">
        <f>MONTH(A5215)</f>
        <v/>
      </c>
      <c r="I5215" s="179">
        <f>INDEX(mês[],Consolidado!H5215,2)</f>
        <v/>
      </c>
      <c r="J5215" s="179" t="inlineStr">
        <is>
          <t>ITAU</t>
        </is>
      </c>
      <c r="K5215" s="179" t="inlineStr">
        <is>
          <t>A IDEAL</t>
        </is>
      </c>
    </row>
    <row r="5216">
      <c r="A5216" s="17" t="n">
        <v>45847</v>
      </c>
      <c r="B5216" s="179" t="inlineStr">
        <is>
          <t xml:space="preserve">SEGUROS EFFA / IVECO-SEGUROS DE VEICULOS </t>
        </is>
      </c>
      <c r="C5216" s="8" t="n"/>
      <c r="D5216" s="8" t="n">
        <v>690.1</v>
      </c>
      <c r="E5216" s="8" t="n">
        <v>13903.84</v>
      </c>
      <c r="F5216" s="213" t="inlineStr">
        <is>
          <t xml:space="preserve">SEGUROS DE VEICULOS </t>
        </is>
      </c>
      <c r="G5216" s="172">
        <f>YEAR(A5216)</f>
        <v/>
      </c>
      <c r="H5216" s="214">
        <f>MONTH(A5216)</f>
        <v/>
      </c>
      <c r="I5216" s="179">
        <f>INDEX(mês[],Consolidado!H5216,2)</f>
        <v/>
      </c>
      <c r="J5216" s="179" t="inlineStr">
        <is>
          <t>ITAU</t>
        </is>
      </c>
      <c r="K5216" s="179" t="inlineStr">
        <is>
          <t>A IDEAL</t>
        </is>
      </c>
    </row>
    <row r="5217">
      <c r="A5217" s="17" t="n">
        <v>45847</v>
      </c>
      <c r="B5217" s="179" t="inlineStr">
        <is>
          <t xml:space="preserve">ARTHUR RODRIGUES SEIDEMAN - PIX (64) 9 9302-3866-TRANSPORTE FUNCIONARIOS </t>
        </is>
      </c>
      <c r="C5217" s="8" t="n"/>
      <c r="D5217" s="8" t="n">
        <v>970</v>
      </c>
      <c r="E5217" s="8" t="n">
        <v>12933.84</v>
      </c>
      <c r="F5217" s="213" t="inlineStr">
        <is>
          <t xml:space="preserve">TRANSPORTE DE COLABORADORES </t>
        </is>
      </c>
      <c r="G5217" s="172">
        <f>YEAR(A5217)</f>
        <v/>
      </c>
      <c r="H5217" s="214">
        <f>MONTH(A5217)</f>
        <v/>
      </c>
      <c r="I5217" s="179">
        <f>INDEX(mês[],Consolidado!H5217,2)</f>
        <v/>
      </c>
      <c r="J5217" s="179" t="inlineStr">
        <is>
          <t>ITAU</t>
        </is>
      </c>
      <c r="K5217" s="179" t="inlineStr">
        <is>
          <t>A IDEAL</t>
        </is>
      </c>
    </row>
    <row r="5218">
      <c r="A5218" s="17" t="n">
        <v>45847</v>
      </c>
      <c r="B5218" s="179" t="inlineStr">
        <is>
          <t xml:space="preserve">EDIVALDO PEREIRA DE ARAUJO 34 9 9907-1602-TRANSPORTE FUNCIONARIOS </t>
        </is>
      </c>
      <c r="C5218" s="8" t="n"/>
      <c r="D5218" s="8" t="n">
        <v>2280</v>
      </c>
      <c r="E5218" s="8" t="n">
        <v>10653.84</v>
      </c>
      <c r="F5218" s="213" t="inlineStr">
        <is>
          <t xml:space="preserve">TRANSPORTE DE COLABORADORES </t>
        </is>
      </c>
      <c r="G5218" s="172">
        <f>YEAR(A5218)</f>
        <v/>
      </c>
      <c r="H5218" s="214">
        <f>MONTH(A5218)</f>
        <v/>
      </c>
      <c r="I5218" s="179">
        <f>INDEX(mês[],Consolidado!H5218,2)</f>
        <v/>
      </c>
      <c r="J5218" s="179" t="inlineStr">
        <is>
          <t>ITAU</t>
        </is>
      </c>
      <c r="K5218" s="179" t="inlineStr">
        <is>
          <t>A IDEAL</t>
        </is>
      </c>
    </row>
    <row r="5219">
      <c r="A5219" s="17" t="n">
        <v>45847</v>
      </c>
      <c r="B5219" s="179" t="inlineStr">
        <is>
          <t>DESPESA REF. SEMANA 30/06 A 04/07-COMBUSTIVEL VEICULOS</t>
        </is>
      </c>
      <c r="C5219" s="8" t="n"/>
      <c r="D5219" s="8" t="n">
        <v>680</v>
      </c>
      <c r="E5219" s="8" t="n">
        <v>9973.84</v>
      </c>
      <c r="F5219" s="213" t="inlineStr">
        <is>
          <t>COMBUSTIVEL VEICULOS</t>
        </is>
      </c>
      <c r="G5219" s="172">
        <f>YEAR(A5219)</f>
        <v/>
      </c>
      <c r="H5219" s="214">
        <f>MONTH(A5219)</f>
        <v/>
      </c>
      <c r="I5219" s="179">
        <f>INDEX(mês[],Consolidado!H5219,2)</f>
        <v/>
      </c>
      <c r="J5219" s="179" t="inlineStr">
        <is>
          <t>ITAU</t>
        </is>
      </c>
      <c r="K5219" s="179" t="inlineStr">
        <is>
          <t>A IDEAL</t>
        </is>
      </c>
    </row>
    <row r="5220">
      <c r="A5220" s="17" t="n">
        <v>45847</v>
      </c>
      <c r="B5220" s="179" t="inlineStr">
        <is>
          <t xml:space="preserve">DESPESA REF. SEMANA 30/06 A 04/07-REFEIÇÕES FUNCIONARIOS </t>
        </is>
      </c>
      <c r="C5220" s="8" t="n"/>
      <c r="D5220" s="8" t="n">
        <v>165.12</v>
      </c>
      <c r="E5220" s="8" t="n">
        <v>9808.719999999999</v>
      </c>
      <c r="F5220" s="213" t="inlineStr">
        <is>
          <t>REFEIÇÕES COLABORADORES</t>
        </is>
      </c>
      <c r="G5220" s="172">
        <f>YEAR(A5220)</f>
        <v/>
      </c>
      <c r="H5220" s="214">
        <f>MONTH(A5220)</f>
        <v/>
      </c>
      <c r="I5220" s="179">
        <f>INDEX(mês[],Consolidado!H5220,2)</f>
        <v/>
      </c>
      <c r="J5220" s="179" t="inlineStr">
        <is>
          <t>ITAU</t>
        </is>
      </c>
      <c r="K5220" s="179" t="inlineStr">
        <is>
          <t>A IDEAL</t>
        </is>
      </c>
    </row>
    <row r="5221">
      <c r="A5221" s="17" t="n">
        <v>45847</v>
      </c>
      <c r="B5221" s="179" t="inlineStr">
        <is>
          <t>DESPESA REF. SEMANA 30/06 A 04/07-MATERIAS DE ESCRITORIO</t>
        </is>
      </c>
      <c r="C5221" s="8" t="n"/>
      <c r="D5221" s="8" t="n">
        <v>43.98</v>
      </c>
      <c r="E5221" s="8" t="n">
        <v>9764.74</v>
      </c>
      <c r="F5221" s="213" t="inlineStr">
        <is>
          <t xml:space="preserve">MATERIAS DE ESCRITORIO / PAPELARIA </t>
        </is>
      </c>
      <c r="G5221" s="172">
        <f>YEAR(A5221)</f>
        <v/>
      </c>
      <c r="H5221" s="214">
        <f>MONTH(A5221)</f>
        <v/>
      </c>
      <c r="I5221" s="179">
        <f>INDEX(mês[],Consolidado!H5221,2)</f>
        <v/>
      </c>
      <c r="J5221" s="179" t="inlineStr">
        <is>
          <t>ITAU</t>
        </is>
      </c>
      <c r="K5221" s="179" t="inlineStr">
        <is>
          <t>A IDEAL</t>
        </is>
      </c>
    </row>
    <row r="5222">
      <c r="A5222" s="17" t="n">
        <v>45847</v>
      </c>
      <c r="B5222" s="179" t="inlineStr">
        <is>
          <t xml:space="preserve">HOSPEDAGEM DE SITE / E-MAIL-SISTEMA / SERVIDOR </t>
        </is>
      </c>
      <c r="C5222" s="8" t="n"/>
      <c r="D5222" s="8" t="n">
        <v>506.1</v>
      </c>
      <c r="E5222" s="8" t="n">
        <v>9258.639999999999</v>
      </c>
      <c r="F5222" s="213" t="inlineStr">
        <is>
          <t xml:space="preserve">SISTEMA / SERVIDOR </t>
        </is>
      </c>
      <c r="G5222" s="172">
        <f>YEAR(A5222)</f>
        <v/>
      </c>
      <c r="H5222" s="214">
        <f>MONTH(A5222)</f>
        <v/>
      </c>
      <c r="I5222" s="179">
        <f>INDEX(mês[],Consolidado!H5222,2)</f>
        <v/>
      </c>
      <c r="J5222" s="179" t="inlineStr">
        <is>
          <t>ITAU</t>
        </is>
      </c>
      <c r="K5222" s="179" t="inlineStr">
        <is>
          <t>A IDEAL</t>
        </is>
      </c>
    </row>
    <row r="5223">
      <c r="A5223" s="17" t="n">
        <v>45847</v>
      </c>
      <c r="B5223" s="179" t="inlineStr">
        <is>
          <t xml:space="preserve">MATERIAIS DE LIMPEZA-MATERIAIS DE LIMPEZA / HIGIENE </t>
        </is>
      </c>
      <c r="C5223" s="8" t="n"/>
      <c r="D5223" s="8" t="n">
        <v>1277.17</v>
      </c>
      <c r="E5223" s="8" t="n">
        <v>7981.469999999999</v>
      </c>
      <c r="F5223" s="213" t="inlineStr">
        <is>
          <t xml:space="preserve">MATERIAIS DE LIMPEZA / HIGIENE </t>
        </is>
      </c>
      <c r="G5223" s="172">
        <f>YEAR(A5223)</f>
        <v/>
      </c>
      <c r="H5223" s="214">
        <f>MONTH(A5223)</f>
        <v/>
      </c>
      <c r="I5223" s="179">
        <f>INDEX(mês[],Consolidado!H5223,2)</f>
        <v/>
      </c>
      <c r="J5223" s="179" t="inlineStr">
        <is>
          <t>ITAU</t>
        </is>
      </c>
      <c r="K5223" s="179" t="inlineStr">
        <is>
          <t>A IDEAL</t>
        </is>
      </c>
    </row>
    <row r="5224">
      <c r="A5224" s="17" t="n">
        <v>45847</v>
      </c>
      <c r="B5224" s="179" t="inlineStr">
        <is>
          <t>JUCIANE - Jucianed077@gmail.com-SERVIÇO LAVA JATO</t>
        </is>
      </c>
      <c r="C5224" s="8" t="n"/>
      <c r="D5224" s="8" t="n">
        <v>820</v>
      </c>
      <c r="E5224" s="8" t="n">
        <v>7161.469999999999</v>
      </c>
      <c r="F5224" s="213" t="inlineStr">
        <is>
          <t>SERVIÇO LAVA JATO</t>
        </is>
      </c>
      <c r="G5224" s="172">
        <f>YEAR(A5224)</f>
        <v/>
      </c>
      <c r="H5224" s="214">
        <f>MONTH(A5224)</f>
        <v/>
      </c>
      <c r="I5224" s="179">
        <f>INDEX(mês[],Consolidado!H5224,2)</f>
        <v/>
      </c>
      <c r="J5224" s="179" t="inlineStr">
        <is>
          <t>ITAU</t>
        </is>
      </c>
      <c r="K5224" s="179" t="inlineStr">
        <is>
          <t>A IDEAL</t>
        </is>
      </c>
    </row>
    <row r="5225">
      <c r="A5225" s="17" t="n">
        <v>45847</v>
      </c>
      <c r="B5225" s="179" t="inlineStr">
        <is>
          <t xml:space="preserve">LOCAÇÃO CONTAINER REF. 05/07 A 04/08-LOCAÇÃO CONTAINER </t>
        </is>
      </c>
      <c r="C5225" s="8" t="n"/>
      <c r="D5225" s="8" t="n">
        <v>900</v>
      </c>
      <c r="E5225" s="8" t="n">
        <v>6261.469999999999</v>
      </c>
      <c r="F5225" s="213" t="inlineStr">
        <is>
          <t xml:space="preserve">LOCAÇÃO CONTAINER </t>
        </is>
      </c>
      <c r="G5225" s="172">
        <f>YEAR(A5225)</f>
        <v/>
      </c>
      <c r="H5225" s="214">
        <f>MONTH(A5225)</f>
        <v/>
      </c>
      <c r="I5225" s="179">
        <f>INDEX(mês[],Consolidado!H5225,2)</f>
        <v/>
      </c>
      <c r="J5225" s="179" t="inlineStr">
        <is>
          <t>ITAU</t>
        </is>
      </c>
      <c r="K5225" s="179" t="inlineStr">
        <is>
          <t>A IDEAL</t>
        </is>
      </c>
    </row>
    <row r="5226">
      <c r="A5226" s="17" t="n">
        <v>45847</v>
      </c>
      <c r="B5226" s="179" t="inlineStr">
        <is>
          <t xml:space="preserve">SISTEMA OBRA PRIMA / CONFECÇÃO DE 01 RELATÓRIO-SISTEMA / SERVIDOR </t>
        </is>
      </c>
      <c r="C5226" s="8" t="n"/>
      <c r="D5226" s="8" t="n">
        <v>99</v>
      </c>
      <c r="E5226" s="8" t="n">
        <v>6162.469999999999</v>
      </c>
      <c r="F5226" s="213" t="inlineStr">
        <is>
          <t xml:space="preserve">SISTEMA / SERVIDOR </t>
        </is>
      </c>
      <c r="G5226" s="172">
        <f>YEAR(A5226)</f>
        <v/>
      </c>
      <c r="H5226" s="214">
        <f>MONTH(A5226)</f>
        <v/>
      </c>
      <c r="I5226" s="179">
        <f>INDEX(mês[],Consolidado!H5226,2)</f>
        <v/>
      </c>
      <c r="J5226" s="179" t="inlineStr">
        <is>
          <t>ITAU</t>
        </is>
      </c>
      <c r="K5226" s="179" t="inlineStr">
        <is>
          <t>A IDEAL</t>
        </is>
      </c>
    </row>
    <row r="5227">
      <c r="A5227" s="17" t="n">
        <v>45847</v>
      </c>
      <c r="B5227" s="179" t="inlineStr">
        <is>
          <t xml:space="preserve">EXPRESS MANOEL - PIX (11) 9 9112-7994-FRETE ABRASIVOS </t>
        </is>
      </c>
      <c r="C5227" s="8" t="n"/>
      <c r="D5227" s="8" t="n">
        <v>2500</v>
      </c>
      <c r="E5227" s="8" t="n">
        <v>3662.469999999999</v>
      </c>
      <c r="F5227" s="213" t="inlineStr">
        <is>
          <t xml:space="preserve">FRETE ABRASIVOS </t>
        </is>
      </c>
      <c r="G5227" s="172">
        <f>YEAR(A5227)</f>
        <v/>
      </c>
      <c r="H5227" s="214">
        <f>MONTH(A5227)</f>
        <v/>
      </c>
      <c r="I5227" s="179">
        <f>INDEX(mês[],Consolidado!H5227,2)</f>
        <v/>
      </c>
      <c r="J5227" s="179" t="inlineStr">
        <is>
          <t>ITAU</t>
        </is>
      </c>
      <c r="K5227" s="179" t="inlineStr">
        <is>
          <t>A IDEAL</t>
        </is>
      </c>
    </row>
    <row r="5228">
      <c r="A5228" s="17" t="n">
        <v>45847</v>
      </c>
      <c r="B5228" s="179" t="inlineStr">
        <is>
          <t xml:space="preserve">RESTAURANTE MATA FOME - PIX 57.730.611/0001-02-REFEIÇÕES FUNCIONARIOS </t>
        </is>
      </c>
      <c r="C5228" s="8" t="n"/>
      <c r="D5228" s="8" t="n">
        <v>6152</v>
      </c>
      <c r="E5228" s="8" t="n">
        <v>-2489.530000000001</v>
      </c>
      <c r="F5228" s="213" t="inlineStr">
        <is>
          <t>REFEIÇÕES COLABORADORES</t>
        </is>
      </c>
      <c r="G5228" s="172">
        <f>YEAR(A5228)</f>
        <v/>
      </c>
      <c r="H5228" s="214">
        <f>MONTH(A5228)</f>
        <v/>
      </c>
      <c r="I5228" s="179">
        <f>INDEX(mês[],Consolidado!H5228,2)</f>
        <v/>
      </c>
      <c r="J5228" s="179" t="inlineStr">
        <is>
          <t>ITAU</t>
        </is>
      </c>
      <c r="K5228" s="179" t="inlineStr">
        <is>
          <t>A IDEAL</t>
        </is>
      </c>
    </row>
    <row r="5229">
      <c r="A5229" s="17" t="n">
        <v>45847</v>
      </c>
      <c r="B5229" s="179" t="inlineStr">
        <is>
          <t xml:space="preserve">INTERNET OBRA-INTERNET OBRAS </t>
        </is>
      </c>
      <c r="C5229" s="8" t="n"/>
      <c r="D5229" s="8" t="n">
        <v>380</v>
      </c>
      <c r="E5229" s="8" t="n">
        <v>-2869.530000000001</v>
      </c>
      <c r="F5229" s="213" t="inlineStr">
        <is>
          <t xml:space="preserve">INTERNET OBRAS </t>
        </is>
      </c>
      <c r="G5229" s="172">
        <f>YEAR(A5229)</f>
        <v/>
      </c>
      <c r="H5229" s="214">
        <f>MONTH(A5229)</f>
        <v/>
      </c>
      <c r="I5229" s="179">
        <f>INDEX(mês[],Consolidado!H5229,2)</f>
        <v/>
      </c>
      <c r="J5229" s="179" t="inlineStr">
        <is>
          <t>ITAU</t>
        </is>
      </c>
      <c r="K5229" s="179" t="inlineStr">
        <is>
          <t>A IDEAL</t>
        </is>
      </c>
    </row>
    <row r="5230">
      <c r="A5230" s="17" t="n">
        <v>45847</v>
      </c>
      <c r="B5230" s="179" t="inlineStr">
        <is>
          <t>LOCAÇÃO 02 COMPRESSORES REF. 06/06 A 05/07/25-LOCAÇÃO COMPRESSORES</t>
        </is>
      </c>
      <c r="C5230" s="8" t="n"/>
      <c r="D5230" s="8" t="n">
        <v>11600</v>
      </c>
      <c r="E5230" s="8" t="n">
        <v>-14469.53</v>
      </c>
      <c r="F5230" s="213" t="inlineStr">
        <is>
          <t>LOCAÇÃO COMPRESSORES</t>
        </is>
      </c>
      <c r="G5230" s="172">
        <f>YEAR(A5230)</f>
        <v/>
      </c>
      <c r="H5230" s="214">
        <f>MONTH(A5230)</f>
        <v/>
      </c>
      <c r="I5230" s="179">
        <f>INDEX(mês[],Consolidado!H5230,2)</f>
        <v/>
      </c>
      <c r="J5230" s="179" t="inlineStr">
        <is>
          <t>ITAU</t>
        </is>
      </c>
      <c r="K5230" s="179" t="inlineStr">
        <is>
          <t>A IDEAL</t>
        </is>
      </c>
    </row>
    <row r="5231">
      <c r="A5231" s="17" t="n">
        <v>45847</v>
      </c>
      <c r="B5231" s="179" t="inlineStr">
        <is>
          <t xml:space="preserve">PLANO ODONTOLÓGICO REF. 06/2024-PLANO DE SAUDE </t>
        </is>
      </c>
      <c r="C5231" s="8" t="n"/>
      <c r="D5231" s="8" t="n">
        <v>301</v>
      </c>
      <c r="E5231" s="8" t="n">
        <v>-14770.53</v>
      </c>
      <c r="F5231" s="213" t="inlineStr">
        <is>
          <t xml:space="preserve">PLANO DE SAUDE </t>
        </is>
      </c>
      <c r="G5231" s="172">
        <f>YEAR(A5231)</f>
        <v/>
      </c>
      <c r="H5231" s="214">
        <f>MONTH(A5231)</f>
        <v/>
      </c>
      <c r="I5231" s="179">
        <f>INDEX(mês[],Consolidado!H5231,2)</f>
        <v/>
      </c>
      <c r="J5231" s="179" t="inlineStr">
        <is>
          <t>ITAU</t>
        </is>
      </c>
      <c r="K5231" s="179" t="inlineStr">
        <is>
          <t>A IDEAL</t>
        </is>
      </c>
    </row>
    <row r="5232">
      <c r="A5232" s="17" t="n">
        <v>45847</v>
      </c>
      <c r="B5232" s="179" t="inlineStr">
        <is>
          <t>MATERIAIS DE ESCRITORIO-MATERIAS DE ESCRITORIO</t>
        </is>
      </c>
      <c r="C5232" s="8" t="n"/>
      <c r="D5232" s="8" t="n">
        <v>197.41</v>
      </c>
      <c r="E5232" s="8" t="n">
        <v>-14967.94</v>
      </c>
      <c r="F5232" s="213" t="inlineStr">
        <is>
          <t xml:space="preserve">MATERIAS DE ESCRITORIO / PAPELARIA </t>
        </is>
      </c>
      <c r="G5232" s="172">
        <f>YEAR(A5232)</f>
        <v/>
      </c>
      <c r="H5232" s="214">
        <f>MONTH(A5232)</f>
        <v/>
      </c>
      <c r="I5232" s="179">
        <f>INDEX(mês[],Consolidado!H5232,2)</f>
        <v/>
      </c>
      <c r="J5232" s="179" t="inlineStr">
        <is>
          <t>ITAU</t>
        </is>
      </c>
      <c r="K5232" s="179" t="inlineStr">
        <is>
          <t>A IDEAL</t>
        </is>
      </c>
    </row>
    <row r="5233">
      <c r="A5233" s="17" t="n">
        <v>45847</v>
      </c>
      <c r="B5233" s="179" t="inlineStr">
        <is>
          <t>EPIS-EPIS</t>
        </is>
      </c>
      <c r="C5233" s="8" t="n"/>
      <c r="D5233" s="8" t="n">
        <v>1246.04</v>
      </c>
      <c r="E5233" s="8" t="n">
        <v>-16213.98</v>
      </c>
      <c r="F5233" s="213" t="inlineStr">
        <is>
          <t>EPIS</t>
        </is>
      </c>
      <c r="G5233" s="172">
        <f>YEAR(A5233)</f>
        <v/>
      </c>
      <c r="H5233" s="214">
        <f>MONTH(A5233)</f>
        <v/>
      </c>
      <c r="I5233" s="179">
        <f>INDEX(mês[],Consolidado!H5233,2)</f>
        <v/>
      </c>
      <c r="J5233" s="179" t="inlineStr">
        <is>
          <t>ITAU</t>
        </is>
      </c>
      <c r="K5233" s="179" t="inlineStr">
        <is>
          <t>A IDEAL</t>
        </is>
      </c>
    </row>
    <row r="5234">
      <c r="A5234" s="17" t="n">
        <v>45847</v>
      </c>
      <c r="B5234" s="179" t="inlineStr">
        <is>
          <t xml:space="preserve">MATERIAS DE LIMPEZA-MATERIAIS DE LIMPEZA / HIGIENE </t>
        </is>
      </c>
      <c r="C5234" s="8" t="n"/>
      <c r="D5234" s="8" t="n">
        <v>124.47</v>
      </c>
      <c r="E5234" s="8" t="n">
        <v>-16338.45</v>
      </c>
      <c r="F5234" s="213" t="inlineStr">
        <is>
          <t xml:space="preserve">MATERIAIS DE LIMPEZA / HIGIENE </t>
        </is>
      </c>
      <c r="G5234" s="172">
        <f>YEAR(A5234)</f>
        <v/>
      </c>
      <c r="H5234" s="214">
        <f>MONTH(A5234)</f>
        <v/>
      </c>
      <c r="I5234" s="179">
        <f>INDEX(mês[],Consolidado!H5234,2)</f>
        <v/>
      </c>
      <c r="J5234" s="179" t="inlineStr">
        <is>
          <t>ITAU</t>
        </is>
      </c>
      <c r="K5234" s="179" t="inlineStr">
        <is>
          <t>A IDEAL</t>
        </is>
      </c>
    </row>
    <row r="5235">
      <c r="A5235" s="17" t="n">
        <v>45847</v>
      </c>
      <c r="B5235" s="179" t="inlineStr">
        <is>
          <t xml:space="preserve">MATERIAL DE CONSUMO-MATERIAIS DE CONSUMO EM OBRAS </t>
        </is>
      </c>
      <c r="C5235" s="8" t="n"/>
      <c r="D5235" s="8" t="n">
        <v>643</v>
      </c>
      <c r="E5235" s="8" t="n">
        <v>-16981.45</v>
      </c>
      <c r="F5235" s="213" t="inlineStr">
        <is>
          <t xml:space="preserve">MATERIAIS DE CONSUMO EM OBRAS </t>
        </is>
      </c>
      <c r="G5235" s="172">
        <f>YEAR(A5235)</f>
        <v/>
      </c>
      <c r="H5235" s="214">
        <f>MONTH(A5235)</f>
        <v/>
      </c>
      <c r="I5235" s="179">
        <f>INDEX(mês[],Consolidado!H5235,2)</f>
        <v/>
      </c>
      <c r="J5235" s="179" t="inlineStr">
        <is>
          <t>ITAU</t>
        </is>
      </c>
      <c r="K5235" s="179" t="inlineStr">
        <is>
          <t>A IDEAL</t>
        </is>
      </c>
    </row>
    <row r="5236">
      <c r="A5236" s="17" t="n">
        <v>45847</v>
      </c>
      <c r="B5236" s="179" t="inlineStr">
        <is>
          <t>EPIS-EPIS</t>
        </is>
      </c>
      <c r="C5236" s="8" t="n"/>
      <c r="D5236" s="8" t="n">
        <v>255.9</v>
      </c>
      <c r="E5236" s="8" t="n">
        <v>-17237.35</v>
      </c>
      <c r="F5236" s="213" t="inlineStr">
        <is>
          <t>EPIS</t>
        </is>
      </c>
      <c r="G5236" s="172">
        <f>YEAR(A5236)</f>
        <v/>
      </c>
      <c r="H5236" s="214">
        <f>MONTH(A5236)</f>
        <v/>
      </c>
      <c r="I5236" s="179">
        <f>INDEX(mês[],Consolidado!H5236,2)</f>
        <v/>
      </c>
      <c r="J5236" s="179" t="inlineStr">
        <is>
          <t>ITAU</t>
        </is>
      </c>
      <c r="K5236" s="179" t="inlineStr">
        <is>
          <t>A IDEAL</t>
        </is>
      </c>
    </row>
    <row r="5237">
      <c r="A5237" s="17" t="n">
        <v>45847</v>
      </c>
      <c r="B5237" s="179" t="inlineStr">
        <is>
          <t>EPIS-EPIS</t>
        </is>
      </c>
      <c r="C5237" s="8" t="n"/>
      <c r="D5237" s="8" t="n">
        <v>2237.14</v>
      </c>
      <c r="E5237" s="8" t="n">
        <v>-19474.49</v>
      </c>
      <c r="F5237" s="213" t="inlineStr">
        <is>
          <t>EPIS</t>
        </is>
      </c>
      <c r="G5237" s="172">
        <f>YEAR(A5237)</f>
        <v/>
      </c>
      <c r="H5237" s="214">
        <f>MONTH(A5237)</f>
        <v/>
      </c>
      <c r="I5237" s="179">
        <f>INDEX(mês[],Consolidado!H5237,2)</f>
        <v/>
      </c>
      <c r="J5237" s="179" t="inlineStr">
        <is>
          <t>ITAU</t>
        </is>
      </c>
      <c r="K5237" s="179" t="inlineStr">
        <is>
          <t>A IDEAL</t>
        </is>
      </c>
    </row>
    <row r="5238">
      <c r="A5238" s="17" t="n">
        <v>45847</v>
      </c>
      <c r="B5238" s="179" t="inlineStr">
        <is>
          <t>MANGUEIRAS E CONEXÕES-MANGUEIRAS / CONEXÕES</t>
        </is>
      </c>
      <c r="C5238" s="8" t="n"/>
      <c r="D5238" s="8" t="n">
        <v>31.54</v>
      </c>
      <c r="E5238" s="8" t="n">
        <v>-19506.03</v>
      </c>
      <c r="F5238" s="213" t="inlineStr">
        <is>
          <t>MANGUEIRAS / CONEXÕES</t>
        </is>
      </c>
      <c r="G5238" s="172">
        <f>YEAR(A5238)</f>
        <v/>
      </c>
      <c r="H5238" s="214">
        <f>MONTH(A5238)</f>
        <v/>
      </c>
      <c r="I5238" s="179">
        <f>INDEX(mês[],Consolidado!H5238,2)</f>
        <v/>
      </c>
      <c r="J5238" s="179" t="inlineStr">
        <is>
          <t>ITAU</t>
        </is>
      </c>
      <c r="K5238" s="179" t="inlineStr">
        <is>
          <t>A IDEAL</t>
        </is>
      </c>
    </row>
    <row r="5239">
      <c r="A5239" s="17" t="n">
        <v>45847</v>
      </c>
      <c r="B5239" s="179" t="inlineStr">
        <is>
          <t>EPIS-EPIS</t>
        </is>
      </c>
      <c r="C5239" s="8" t="n"/>
      <c r="D5239" s="8" t="n">
        <v>1170.92</v>
      </c>
      <c r="E5239" s="8" t="n">
        <v>-20676.95</v>
      </c>
      <c r="F5239" s="213" t="inlineStr">
        <is>
          <t>EPIS</t>
        </is>
      </c>
      <c r="G5239" s="172">
        <f>YEAR(A5239)</f>
        <v/>
      </c>
      <c r="H5239" s="214">
        <f>MONTH(A5239)</f>
        <v/>
      </c>
      <c r="I5239" s="179">
        <f>INDEX(mês[],Consolidado!H5239,2)</f>
        <v/>
      </c>
      <c r="J5239" s="179" t="inlineStr">
        <is>
          <t>ITAU</t>
        </is>
      </c>
      <c r="K5239" s="179" t="inlineStr">
        <is>
          <t>A IDEAL</t>
        </is>
      </c>
    </row>
    <row r="5240">
      <c r="A5240" s="17" t="n">
        <v>45847</v>
      </c>
      <c r="B5240" s="179" t="inlineStr">
        <is>
          <t xml:space="preserve">MAT. CONSUMO-MATERIAIS DE CONSUMO EM OBRAS </t>
        </is>
      </c>
      <c r="C5240" s="8" t="n"/>
      <c r="D5240" s="8" t="n">
        <v>349.14</v>
      </c>
      <c r="E5240" s="8" t="n">
        <v>-21026.09</v>
      </c>
      <c r="F5240" s="213" t="inlineStr">
        <is>
          <t xml:space="preserve">MATERIAIS DE CONSUMO EM OBRAS </t>
        </is>
      </c>
      <c r="G5240" s="172">
        <f>YEAR(A5240)</f>
        <v/>
      </c>
      <c r="H5240" s="214">
        <f>MONTH(A5240)</f>
        <v/>
      </c>
      <c r="I5240" s="179">
        <f>INDEX(mês[],Consolidado!H5240,2)</f>
        <v/>
      </c>
      <c r="J5240" s="179" t="inlineStr">
        <is>
          <t>ITAU</t>
        </is>
      </c>
      <c r="K5240" s="179" t="inlineStr">
        <is>
          <t>A IDEAL</t>
        </is>
      </c>
    </row>
    <row r="5241">
      <c r="A5241" s="17" t="n">
        <v>45847</v>
      </c>
      <c r="B5241" s="179" t="inlineStr">
        <is>
          <t>TINTAS E SOLVENTES-TINTAS E SOLVENTES</t>
        </is>
      </c>
      <c r="C5241" s="8" t="n"/>
      <c r="D5241" s="8" t="n">
        <v>737</v>
      </c>
      <c r="E5241" s="8" t="n">
        <v>-21763.09</v>
      </c>
      <c r="F5241" s="213" t="inlineStr">
        <is>
          <t>TINTAS E SOLVENTES</t>
        </is>
      </c>
      <c r="G5241" s="172">
        <f>YEAR(A5241)</f>
        <v/>
      </c>
      <c r="H5241" s="214">
        <f>MONTH(A5241)</f>
        <v/>
      </c>
      <c r="I5241" s="179">
        <f>INDEX(mês[],Consolidado!H5241,2)</f>
        <v/>
      </c>
      <c r="J5241" s="179" t="inlineStr">
        <is>
          <t>ITAU</t>
        </is>
      </c>
      <c r="K5241" s="179" t="inlineStr">
        <is>
          <t>A IDEAL</t>
        </is>
      </c>
    </row>
    <row r="5242">
      <c r="A5242" s="17" t="n">
        <v>45847</v>
      </c>
      <c r="B5242" s="179" t="inlineStr">
        <is>
          <t xml:space="preserve">MATERIAIS DE CONSUMO-MATERIAIS DE CONSUMO EM OBRAS </t>
        </is>
      </c>
      <c r="C5242" s="8" t="n"/>
      <c r="D5242" s="8" t="n">
        <v>550</v>
      </c>
      <c r="E5242" s="8" t="n">
        <v>-22313.09</v>
      </c>
      <c r="F5242" s="213" t="inlineStr">
        <is>
          <t xml:space="preserve">MATERIAIS DE CONSUMO EM OBRAS </t>
        </is>
      </c>
      <c r="G5242" s="172">
        <f>YEAR(A5242)</f>
        <v/>
      </c>
      <c r="H5242" s="214">
        <f>MONTH(A5242)</f>
        <v/>
      </c>
      <c r="I5242" s="179">
        <f>INDEX(mês[],Consolidado!H5242,2)</f>
        <v/>
      </c>
      <c r="J5242" s="179" t="inlineStr">
        <is>
          <t>ITAU</t>
        </is>
      </c>
      <c r="K5242" s="179" t="inlineStr">
        <is>
          <t>A IDEAL</t>
        </is>
      </c>
    </row>
    <row r="5243">
      <c r="A5243" s="17" t="n">
        <v>45847</v>
      </c>
      <c r="B5243" s="179" t="inlineStr">
        <is>
          <t>TINTAS E SOLVENTES-TINTAS E SOLVENTES</t>
        </is>
      </c>
      <c r="C5243" s="8" t="n"/>
      <c r="D5243" s="8" t="n">
        <v>1491</v>
      </c>
      <c r="E5243" s="8" t="n">
        <v>-23804.09</v>
      </c>
      <c r="F5243" s="213" t="inlineStr">
        <is>
          <t>TINTAS E SOLVENTES</t>
        </is>
      </c>
      <c r="G5243" s="172">
        <f>YEAR(A5243)</f>
        <v/>
      </c>
      <c r="H5243" s="214">
        <f>MONTH(A5243)</f>
        <v/>
      </c>
      <c r="I5243" s="179">
        <f>INDEX(mês[],Consolidado!H5243,2)</f>
        <v/>
      </c>
      <c r="J5243" s="179" t="inlineStr">
        <is>
          <t>ITAU</t>
        </is>
      </c>
      <c r="K5243" s="179" t="inlineStr">
        <is>
          <t>A IDEAL</t>
        </is>
      </c>
    </row>
    <row r="5244">
      <c r="A5244" s="17" t="n">
        <v>45847</v>
      </c>
      <c r="B5244" s="179" t="inlineStr">
        <is>
          <t>EPIS-EPIS</t>
        </is>
      </c>
      <c r="C5244" s="8" t="n"/>
      <c r="D5244" s="8" t="n">
        <v>1557.9</v>
      </c>
      <c r="E5244" s="8" t="n">
        <v>-25361.99</v>
      </c>
      <c r="F5244" s="213" t="inlineStr">
        <is>
          <t>EPIS</t>
        </is>
      </c>
      <c r="G5244" s="172">
        <f>YEAR(A5244)</f>
        <v/>
      </c>
      <c r="H5244" s="214">
        <f>MONTH(A5244)</f>
        <v/>
      </c>
      <c r="I5244" s="179">
        <f>INDEX(mês[],Consolidado!H5244,2)</f>
        <v/>
      </c>
      <c r="J5244" s="179" t="inlineStr">
        <is>
          <t>ITAU</t>
        </is>
      </c>
      <c r="K5244" s="179" t="inlineStr">
        <is>
          <t>A IDEAL</t>
        </is>
      </c>
    </row>
    <row r="5245">
      <c r="A5245" s="17" t="n">
        <v>45847</v>
      </c>
      <c r="B5245" s="179" t="inlineStr">
        <is>
          <t xml:space="preserve">MAQUINA / EQUIPAMENTO - FURADEIRA-MAQUINAS / EQUIPAMENTOS </t>
        </is>
      </c>
      <c r="C5245" s="8" t="n"/>
      <c r="D5245" s="8" t="n">
        <v>605</v>
      </c>
      <c r="E5245" s="8" t="n">
        <v>-25966.99</v>
      </c>
      <c r="F5245" s="213" t="inlineStr">
        <is>
          <t xml:space="preserve">MAQUINAS / EQUIPAMENTOS </t>
        </is>
      </c>
      <c r="G5245" s="172">
        <f>YEAR(A5245)</f>
        <v/>
      </c>
      <c r="H5245" s="214">
        <f>MONTH(A5245)</f>
        <v/>
      </c>
      <c r="I5245" s="179">
        <f>INDEX(mês[],Consolidado!H5245,2)</f>
        <v/>
      </c>
      <c r="J5245" s="179" t="inlineStr">
        <is>
          <t>ITAU</t>
        </is>
      </c>
      <c r="K5245" s="179" t="inlineStr">
        <is>
          <t>A IDEAL</t>
        </is>
      </c>
    </row>
    <row r="5246">
      <c r="A5246" s="17" t="n">
        <v>45847</v>
      </c>
      <c r="B5246" s="179" t="inlineStr">
        <is>
          <t>EPIS-EPIS</t>
        </is>
      </c>
      <c r="C5246" s="8" t="n"/>
      <c r="D5246" s="8" t="n">
        <v>1756.82</v>
      </c>
      <c r="E5246" s="8" t="n">
        <v>-27723.81</v>
      </c>
      <c r="F5246" s="213" t="inlineStr">
        <is>
          <t>EPIS</t>
        </is>
      </c>
      <c r="G5246" s="172">
        <f>YEAR(A5246)</f>
        <v/>
      </c>
      <c r="H5246" s="214">
        <f>MONTH(A5246)</f>
        <v/>
      </c>
      <c r="I5246" s="179">
        <f>INDEX(mês[],Consolidado!H5246,2)</f>
        <v/>
      </c>
      <c r="J5246" s="179" t="inlineStr">
        <is>
          <t>ITAU</t>
        </is>
      </c>
      <c r="K5246" s="179" t="inlineStr">
        <is>
          <t>A IDEAL</t>
        </is>
      </c>
    </row>
    <row r="5247">
      <c r="A5247" s="17" t="n">
        <v>45847</v>
      </c>
      <c r="B5247" s="179" t="inlineStr">
        <is>
          <t xml:space="preserve">PAGAMENTO DE EMPRESTIMO 2% A.M-Recebimento de empréstimo </t>
        </is>
      </c>
      <c r="C5247" s="8" t="n">
        <v>98000</v>
      </c>
      <c r="E5247" s="8" t="n">
        <v>70276.19</v>
      </c>
      <c r="F5247" s="213" t="inlineStr">
        <is>
          <t>Entrada por Empréstimos Bancários</t>
        </is>
      </c>
      <c r="G5247" s="172">
        <f>YEAR(A5247)</f>
        <v/>
      </c>
      <c r="H5247" s="214">
        <f>MONTH(A5247)</f>
        <v/>
      </c>
      <c r="I5247" s="179">
        <f>INDEX(mês[],Consolidado!H5247,2)</f>
        <v/>
      </c>
      <c r="J5247" s="179" t="inlineStr">
        <is>
          <t>ITAU</t>
        </is>
      </c>
      <c r="K5247" s="179" t="inlineStr">
        <is>
          <t>A IDEAL</t>
        </is>
      </c>
    </row>
    <row r="5248">
      <c r="A5248" s="17" t="n">
        <v>45848</v>
      </c>
      <c r="B5248" s="179" t="inlineStr">
        <is>
          <t xml:space="preserve">EXPRESS MANOEL - PIX (11) 9 9112-7994-FRETE ABRASIVOS </t>
        </is>
      </c>
      <c r="C5248" s="8" t="n"/>
      <c r="D5248" s="8" t="n">
        <v>2250</v>
      </c>
      <c r="E5248" s="8" t="n">
        <v>68026.19</v>
      </c>
      <c r="F5248" s="213" t="inlineStr">
        <is>
          <t xml:space="preserve">FRETE ABRASIVOS </t>
        </is>
      </c>
      <c r="G5248" s="172">
        <f>YEAR(A5248)</f>
        <v/>
      </c>
      <c r="H5248" s="214">
        <f>MONTH(A5248)</f>
        <v/>
      </c>
      <c r="I5248" s="179">
        <f>INDEX(mês[],Consolidado!H5248,2)</f>
        <v/>
      </c>
      <c r="J5248" s="179" t="inlineStr">
        <is>
          <t>ITAU</t>
        </is>
      </c>
      <c r="K5248" s="179" t="inlineStr">
        <is>
          <t>A IDEAL</t>
        </is>
      </c>
    </row>
    <row r="5249">
      <c r="A5249" s="17" t="n">
        <v>45848</v>
      </c>
      <c r="B5249" s="179" t="inlineStr">
        <is>
          <t>COMBUSTIVEL VEICULOS-COMBUSTIVEL VEICULOS</t>
        </is>
      </c>
      <c r="C5249" s="8" t="n"/>
      <c r="D5249" s="8" t="n">
        <v>126.8</v>
      </c>
      <c r="E5249" s="8" t="n">
        <v>67899.39</v>
      </c>
      <c r="F5249" s="213" t="inlineStr">
        <is>
          <t>COMBUSTIVEL VEICULOS</t>
        </is>
      </c>
      <c r="G5249" s="172">
        <f>YEAR(A5249)</f>
        <v/>
      </c>
      <c r="H5249" s="214">
        <f>MONTH(A5249)</f>
        <v/>
      </c>
      <c r="I5249" s="179">
        <f>INDEX(mês[],Consolidado!H5249,2)</f>
        <v/>
      </c>
      <c r="J5249" s="179" t="inlineStr">
        <is>
          <t>ITAU</t>
        </is>
      </c>
      <c r="K5249" s="179" t="inlineStr">
        <is>
          <t>A IDEAL</t>
        </is>
      </c>
    </row>
    <row r="5250">
      <c r="A5250" s="17" t="n">
        <v>45848</v>
      </c>
      <c r="B5250" s="179" t="inlineStr">
        <is>
          <t>COMBUSTÍVEL VEÍCULOS-COMBUSTIVEL VEICULOS</t>
        </is>
      </c>
      <c r="C5250" s="8" t="n"/>
      <c r="D5250" s="8" t="n">
        <v>1052.32</v>
      </c>
      <c r="E5250" s="8" t="n">
        <v>66847.06999999999</v>
      </c>
      <c r="F5250" s="213" t="inlineStr">
        <is>
          <t>COMBUSTIVEL VEICULOS</t>
        </is>
      </c>
      <c r="G5250" s="172">
        <f>YEAR(A5250)</f>
        <v/>
      </c>
      <c r="H5250" s="214">
        <f>MONTH(A5250)</f>
        <v/>
      </c>
      <c r="I5250" s="179">
        <f>INDEX(mês[],Consolidado!H5250,2)</f>
        <v/>
      </c>
      <c r="J5250" s="179" t="inlineStr">
        <is>
          <t>ITAU</t>
        </is>
      </c>
      <c r="K5250" s="179" t="inlineStr">
        <is>
          <t>A IDEAL</t>
        </is>
      </c>
    </row>
    <row r="5251">
      <c r="A5251" s="17" t="n">
        <v>45848</v>
      </c>
      <c r="B5251" s="179" t="inlineStr">
        <is>
          <t>HOTEL KI SONO - PIX 04.802.946/0001-22-HOTEL FUNCIONARIOS</t>
        </is>
      </c>
      <c r="C5251" s="8" t="n"/>
      <c r="D5251" s="8" t="n">
        <v>220</v>
      </c>
      <c r="E5251" s="8" t="n">
        <v>66627.06999999999</v>
      </c>
      <c r="F5251" s="213" t="inlineStr">
        <is>
          <t xml:space="preserve">HOTEL COLABORADORES </t>
        </is>
      </c>
      <c r="G5251" s="172">
        <f>YEAR(A5251)</f>
        <v/>
      </c>
      <c r="H5251" s="214">
        <f>MONTH(A5251)</f>
        <v/>
      </c>
      <c r="I5251" s="179">
        <f>INDEX(mês[],Consolidado!H5251,2)</f>
        <v/>
      </c>
      <c r="J5251" s="179" t="inlineStr">
        <is>
          <t>ITAU</t>
        </is>
      </c>
      <c r="K5251" s="179" t="inlineStr">
        <is>
          <t>A IDEAL</t>
        </is>
      </c>
    </row>
    <row r="5252">
      <c r="A5252" s="17" t="n">
        <v>45848</v>
      </c>
      <c r="B5252" s="179" t="inlineStr">
        <is>
          <t>GABRIELLE ELIAS DE FREITAS - PIX (64) 9 9259-1215-FRETE TRANSPORTADORA</t>
        </is>
      </c>
      <c r="C5252" s="8" t="n"/>
      <c r="D5252" s="8" t="n">
        <v>150</v>
      </c>
      <c r="E5252" s="8" t="n">
        <v>66477.06999999999</v>
      </c>
      <c r="F5252" s="213" t="inlineStr">
        <is>
          <t>FRETE TRANSPORTADORA</t>
        </is>
      </c>
      <c r="G5252" s="172">
        <f>YEAR(A5252)</f>
        <v/>
      </c>
      <c r="H5252" s="214">
        <f>MONTH(A5252)</f>
        <v/>
      </c>
      <c r="I5252" s="179">
        <f>INDEX(mês[],Consolidado!H5252,2)</f>
        <v/>
      </c>
      <c r="J5252" s="179" t="inlineStr">
        <is>
          <t>ITAU</t>
        </is>
      </c>
      <c r="K5252" s="179" t="inlineStr">
        <is>
          <t>A IDEAL</t>
        </is>
      </c>
    </row>
    <row r="5253">
      <c r="A5253" s="17" t="n">
        <v>45848</v>
      </c>
      <c r="B5253" s="179" t="inlineStr">
        <is>
          <t xml:space="preserve">ISS RETIDO NA FONTE (ESPONTANEO)  REF. 06/2025-ISS </t>
        </is>
      </c>
      <c r="C5253" s="8" t="n"/>
      <c r="D5253" s="8" t="n">
        <v>277.91</v>
      </c>
      <c r="E5253" s="8" t="n">
        <v>66199.15999999999</v>
      </c>
      <c r="F5253" s="213" t="inlineStr">
        <is>
          <t xml:space="preserve">ISS </t>
        </is>
      </c>
      <c r="G5253" s="172">
        <f>YEAR(A5253)</f>
        <v/>
      </c>
      <c r="H5253" s="214">
        <f>MONTH(A5253)</f>
        <v/>
      </c>
      <c r="I5253" s="179">
        <f>INDEX(mês[],Consolidado!H5253,2)</f>
        <v/>
      </c>
      <c r="J5253" s="179" t="inlineStr">
        <is>
          <t>ITAU</t>
        </is>
      </c>
      <c r="K5253" s="179" t="inlineStr">
        <is>
          <t>A IDEAL</t>
        </is>
      </c>
    </row>
    <row r="5254">
      <c r="A5254" s="17" t="n">
        <v>45848</v>
      </c>
      <c r="B5254" s="179" t="inlineStr">
        <is>
          <t>IPTU2023 LOTE 14,15,16,17 - PAGAMENTO EM CONTA-IPTU</t>
        </is>
      </c>
      <c r="C5254" s="8" t="n"/>
      <c r="D5254" s="8" t="n">
        <v>3704.6</v>
      </c>
      <c r="E5254" s="8" t="n">
        <v>62494.55999999999</v>
      </c>
      <c r="F5254" s="213" t="inlineStr">
        <is>
          <t>IPTU</t>
        </is>
      </c>
      <c r="G5254" s="172">
        <f>YEAR(A5254)</f>
        <v/>
      </c>
      <c r="H5254" s="214">
        <f>MONTH(A5254)</f>
        <v/>
      </c>
      <c r="I5254" s="179">
        <f>INDEX(mês[],Consolidado!H5254,2)</f>
        <v/>
      </c>
      <c r="J5254" s="179" t="inlineStr">
        <is>
          <t>ITAU</t>
        </is>
      </c>
      <c r="K5254" s="179" t="inlineStr">
        <is>
          <t>A IDEAL</t>
        </is>
      </c>
    </row>
    <row r="5255">
      <c r="A5255" s="17" t="n">
        <v>45848</v>
      </c>
      <c r="B5255" s="179" t="inlineStr">
        <is>
          <t>DESTRATO GALPAO PARQUE OESTE  ACORDO 6X-ALUGUEIS ADM</t>
        </is>
      </c>
      <c r="C5255" s="8" t="n"/>
      <c r="D5255" s="8" t="n">
        <v>2500</v>
      </c>
      <c r="E5255" s="8" t="n">
        <v>59994.55999999999</v>
      </c>
      <c r="F5255" s="213" t="inlineStr">
        <is>
          <t>ALUGUEIS ADM</t>
        </is>
      </c>
      <c r="G5255" s="172">
        <f>YEAR(A5255)</f>
        <v/>
      </c>
      <c r="H5255" s="214">
        <f>MONTH(A5255)</f>
        <v/>
      </c>
      <c r="I5255" s="179">
        <f>INDEX(mês[],Consolidado!H5255,2)</f>
        <v/>
      </c>
      <c r="J5255" s="179" t="inlineStr">
        <is>
          <t>ITAU</t>
        </is>
      </c>
      <c r="K5255" s="179" t="inlineStr">
        <is>
          <t>A IDEAL</t>
        </is>
      </c>
    </row>
    <row r="5256">
      <c r="A5256" s="17" t="n">
        <v>45848</v>
      </c>
      <c r="B5256" s="179" t="inlineStr">
        <is>
          <t xml:space="preserve">JOSE EDSON ARRUDA DA SILVA-FERIAS </t>
        </is>
      </c>
      <c r="C5256" s="8" t="n"/>
      <c r="D5256" s="8" t="n">
        <v>3166.88</v>
      </c>
      <c r="E5256" s="8" t="n">
        <v>56827.67999999999</v>
      </c>
      <c r="F5256" s="213" t="inlineStr">
        <is>
          <t xml:space="preserve">FERIAS </t>
        </is>
      </c>
      <c r="G5256" s="172">
        <f>YEAR(A5256)</f>
        <v/>
      </c>
      <c r="H5256" s="214">
        <f>MONTH(A5256)</f>
        <v/>
      </c>
      <c r="I5256" s="179">
        <f>INDEX(mês[],Consolidado!H5256,2)</f>
        <v/>
      </c>
      <c r="J5256" s="179" t="inlineStr">
        <is>
          <t>ITAU</t>
        </is>
      </c>
      <c r="K5256" s="179" t="inlineStr">
        <is>
          <t>A IDEAL</t>
        </is>
      </c>
    </row>
    <row r="5257">
      <c r="A5257" s="17" t="n">
        <v>45848</v>
      </c>
      <c r="B5257" s="179" t="inlineStr">
        <is>
          <t xml:space="preserve">ACORDO SINDICATO - 2025-SINDICATO </t>
        </is>
      </c>
      <c r="C5257" s="8" t="n"/>
      <c r="D5257" s="8" t="n">
        <v>5000</v>
      </c>
      <c r="E5257" s="8" t="n">
        <v>51827.67999999999</v>
      </c>
      <c r="F5257" s="213" t="inlineStr">
        <is>
          <t xml:space="preserve">SINDICATO </t>
        </is>
      </c>
      <c r="G5257" s="172">
        <f>YEAR(A5257)</f>
        <v/>
      </c>
      <c r="H5257" s="214">
        <f>MONTH(A5257)</f>
        <v/>
      </c>
      <c r="I5257" s="179">
        <f>INDEX(mês[],Consolidado!H5257,2)</f>
        <v/>
      </c>
      <c r="J5257" s="179" t="inlineStr">
        <is>
          <t>ITAU</t>
        </is>
      </c>
      <c r="K5257" s="179" t="inlineStr">
        <is>
          <t>A IDEAL</t>
        </is>
      </c>
    </row>
    <row r="5258">
      <c r="A5258" s="17" t="n">
        <v>45848</v>
      </c>
      <c r="B5258" s="179" t="inlineStr">
        <is>
          <t xml:space="preserve">R. CONCEIÇÃO DAS ALAGOAS Nº 596 REF.10 /06 A 10/07-ALUGUEL ALOJAMENTO </t>
        </is>
      </c>
      <c r="C5258" s="8" t="n"/>
      <c r="D5258" s="8" t="n">
        <v>2018.38</v>
      </c>
      <c r="E5258" s="8" t="n">
        <v>49809.3</v>
      </c>
      <c r="F5258" s="213" t="inlineStr">
        <is>
          <t xml:space="preserve">ALUGUEL ALOJAMENTO </t>
        </is>
      </c>
      <c r="G5258" s="172">
        <f>YEAR(A5258)</f>
        <v/>
      </c>
      <c r="H5258" s="214">
        <f>MONTH(A5258)</f>
        <v/>
      </c>
      <c r="I5258" s="179">
        <f>INDEX(mês[],Consolidado!H5258,2)</f>
        <v/>
      </c>
      <c r="J5258" s="179" t="inlineStr">
        <is>
          <t>ITAU</t>
        </is>
      </c>
      <c r="K5258" s="179" t="inlineStr">
        <is>
          <t>A IDEAL</t>
        </is>
      </c>
    </row>
    <row r="5259">
      <c r="A5259" s="17" t="n">
        <v>45848</v>
      </c>
      <c r="B5259" s="179" t="inlineStr">
        <is>
          <t>LUANA ROLIM PEREIRA - PIX (62) 9 8138-1927-RETIRADAS GILVAN / GENILDO</t>
        </is>
      </c>
      <c r="C5259" s="8" t="n"/>
      <c r="D5259" s="8" t="n">
        <v>1000</v>
      </c>
      <c r="E5259" s="8" t="n">
        <v>48809.3</v>
      </c>
      <c r="F5259" s="213" t="inlineStr">
        <is>
          <t>Pró-Labore</t>
        </is>
      </c>
      <c r="G5259" s="172">
        <f>YEAR(A5259)</f>
        <v/>
      </c>
      <c r="H5259" s="214">
        <f>MONTH(A5259)</f>
        <v/>
      </c>
      <c r="I5259" s="179">
        <f>INDEX(mês[],Consolidado!H5259,2)</f>
        <v/>
      </c>
      <c r="J5259" s="179" t="inlineStr">
        <is>
          <t>ITAU</t>
        </is>
      </c>
      <c r="K5259" s="179" t="inlineStr">
        <is>
          <t>A IDEAL</t>
        </is>
      </c>
    </row>
    <row r="5260">
      <c r="A5260" s="17" t="n">
        <v>45848</v>
      </c>
      <c r="B5260" s="179" t="inlineStr">
        <is>
          <t>PASSAGEM FUNCIONARIO KEVIN-PASSAGENS FUNCIONARIOS</t>
        </is>
      </c>
      <c r="C5260" s="8" t="n"/>
      <c r="D5260" s="8" t="n">
        <v>100</v>
      </c>
      <c r="E5260" s="8" t="n">
        <v>48709.3</v>
      </c>
      <c r="F5260" s="213" t="inlineStr">
        <is>
          <t>PASSAGENS COLABORADORES</t>
        </is>
      </c>
      <c r="G5260" s="172">
        <f>YEAR(A5260)</f>
        <v/>
      </c>
      <c r="H5260" s="214">
        <f>MONTH(A5260)</f>
        <v/>
      </c>
      <c r="I5260" s="179">
        <f>INDEX(mês[],Consolidado!H5260,2)</f>
        <v/>
      </c>
      <c r="J5260" s="179" t="inlineStr">
        <is>
          <t>ITAU</t>
        </is>
      </c>
      <c r="K5260" s="179" t="inlineStr">
        <is>
          <t>A IDEAL</t>
        </is>
      </c>
    </row>
    <row r="5261">
      <c r="A5261" s="17" t="n">
        <v>45848</v>
      </c>
      <c r="B5261" s="179" t="inlineStr">
        <is>
          <t xml:space="preserve">MASTER TUR TRANSPORTE - PIX 46.829.447/0001-79-TRANSPORTE FUNCIONARIOS </t>
        </is>
      </c>
      <c r="C5261" s="8" t="n"/>
      <c r="D5261" s="8" t="n">
        <v>10000</v>
      </c>
      <c r="E5261" s="8" t="n">
        <v>38709.3</v>
      </c>
      <c r="F5261" s="213" t="inlineStr">
        <is>
          <t xml:space="preserve">TRANSPORTE DE COLABORADORES </t>
        </is>
      </c>
      <c r="G5261" s="172">
        <f>YEAR(A5261)</f>
        <v/>
      </c>
      <c r="H5261" s="214">
        <f>MONTH(A5261)</f>
        <v/>
      </c>
      <c r="I5261" s="179">
        <f>INDEX(mês[],Consolidado!H5261,2)</f>
        <v/>
      </c>
      <c r="J5261" s="179" t="inlineStr">
        <is>
          <t>ITAU</t>
        </is>
      </c>
      <c r="K5261" s="179" t="inlineStr">
        <is>
          <t>A IDEAL</t>
        </is>
      </c>
    </row>
    <row r="5262">
      <c r="A5262" s="17" t="n">
        <v>45848</v>
      </c>
      <c r="B5262" s="179" t="inlineStr">
        <is>
          <t>LOCAÇÃO DE COMPRESSOR 03/04 A 19/05-LOCAÇÃO COMPRESSORES</t>
        </is>
      </c>
      <c r="C5262" s="8" t="n"/>
      <c r="D5262" s="8" t="n">
        <v>10720</v>
      </c>
      <c r="E5262" s="8" t="n">
        <v>27989.3</v>
      </c>
      <c r="F5262" s="213" t="inlineStr">
        <is>
          <t>LOCAÇÃO COMPRESSORES</t>
        </is>
      </c>
      <c r="G5262" s="172">
        <f>YEAR(A5262)</f>
        <v/>
      </c>
      <c r="H5262" s="214">
        <f>MONTH(A5262)</f>
        <v/>
      </c>
      <c r="I5262" s="179">
        <f>INDEX(mês[],Consolidado!H5262,2)</f>
        <v/>
      </c>
      <c r="J5262" s="179" t="inlineStr">
        <is>
          <t>ITAU</t>
        </is>
      </c>
      <c r="K5262" s="179" t="inlineStr">
        <is>
          <t>A IDEAL</t>
        </is>
      </c>
    </row>
    <row r="5263">
      <c r="A5263" s="17" t="n">
        <v>45848</v>
      </c>
      <c r="B5263" s="179" t="inlineStr">
        <is>
          <t xml:space="preserve">PLANO DE SAÚDE REF. MÊS 07/2025-PLANO DE SAUDE </t>
        </is>
      </c>
      <c r="C5263" s="8" t="n"/>
      <c r="D5263" s="8" t="n">
        <v>1558.94</v>
      </c>
      <c r="E5263" s="8" t="n">
        <v>26430.36</v>
      </c>
      <c r="F5263" s="213" t="inlineStr">
        <is>
          <t xml:space="preserve">PLANO DE SAUDE </t>
        </is>
      </c>
      <c r="G5263" s="172">
        <f>YEAR(A5263)</f>
        <v/>
      </c>
      <c r="H5263" s="214">
        <f>MONTH(A5263)</f>
        <v/>
      </c>
      <c r="I5263" s="179">
        <f>INDEX(mês[],Consolidado!H5263,2)</f>
        <v/>
      </c>
      <c r="J5263" s="179" t="inlineStr">
        <is>
          <t>ITAU</t>
        </is>
      </c>
      <c r="K5263" s="179" t="inlineStr">
        <is>
          <t>A IDEAL</t>
        </is>
      </c>
    </row>
    <row r="5264">
      <c r="A5264" s="17" t="n">
        <v>45848</v>
      </c>
      <c r="B5264" s="179" t="inlineStr">
        <is>
          <t xml:space="preserve">MAGNO-ALUGUEL ALOJAMENTO </t>
        </is>
      </c>
      <c r="C5264" s="8" t="n"/>
      <c r="D5264" s="8" t="n">
        <v>1000</v>
      </c>
      <c r="E5264" s="8" t="n">
        <v>25430.36</v>
      </c>
      <c r="F5264" s="213" t="inlineStr">
        <is>
          <t xml:space="preserve">ALUGUEL ALOJAMENTO </t>
        </is>
      </c>
      <c r="G5264" s="172">
        <f>YEAR(A5264)</f>
        <v/>
      </c>
      <c r="H5264" s="214">
        <f>MONTH(A5264)</f>
        <v/>
      </c>
      <c r="I5264" s="179">
        <f>INDEX(mês[],Consolidado!H5264,2)</f>
        <v/>
      </c>
      <c r="J5264" s="179" t="inlineStr">
        <is>
          <t>ITAU</t>
        </is>
      </c>
      <c r="K5264" s="179" t="inlineStr">
        <is>
          <t>A IDEAL</t>
        </is>
      </c>
    </row>
    <row r="5265">
      <c r="A5265" s="17" t="n">
        <v>45848</v>
      </c>
      <c r="B5265" s="179" t="inlineStr">
        <is>
          <t xml:space="preserve">MARIA ÂNGELA - R. SANTO ANTÔNIO QD 04 LT 07 Nº 207  BAIRRO CENTRO-ALUGUEL ALOJAMENTO </t>
        </is>
      </c>
      <c r="C5265" s="8" t="n"/>
      <c r="D5265" s="8" t="n">
        <v>2118</v>
      </c>
      <c r="E5265" s="8" t="n">
        <v>23312.36</v>
      </c>
      <c r="F5265" s="213" t="inlineStr">
        <is>
          <t xml:space="preserve">ALUGUEL ALOJAMENTO </t>
        </is>
      </c>
      <c r="G5265" s="172">
        <f>YEAR(A5265)</f>
        <v/>
      </c>
      <c r="H5265" s="214">
        <f>MONTH(A5265)</f>
        <v/>
      </c>
      <c r="I5265" s="179">
        <f>INDEX(mês[],Consolidado!H5265,2)</f>
        <v/>
      </c>
      <c r="J5265" s="179" t="inlineStr">
        <is>
          <t>ITAU</t>
        </is>
      </c>
      <c r="K5265" s="179" t="inlineStr">
        <is>
          <t>A IDEAL</t>
        </is>
      </c>
    </row>
    <row r="5266">
      <c r="A5266" s="17" t="n">
        <v>45848</v>
      </c>
      <c r="B5266" s="179" t="inlineStr">
        <is>
          <t xml:space="preserve">RUA DOS ANDRADES N 211 PERIODO 10-07 A 10-08-ALUGUEL ALOJAMENTO </t>
        </is>
      </c>
      <c r="C5266" s="8" t="n"/>
      <c r="D5266" s="8" t="n">
        <v>4800</v>
      </c>
      <c r="E5266" s="8" t="n">
        <v>18512.36</v>
      </c>
      <c r="F5266" s="213" t="inlineStr">
        <is>
          <t xml:space="preserve">ALUGUEL ALOJAMENTO </t>
        </is>
      </c>
      <c r="G5266" s="172">
        <f>YEAR(A5266)</f>
        <v/>
      </c>
      <c r="H5266" s="214">
        <f>MONTH(A5266)</f>
        <v/>
      </c>
      <c r="I5266" s="179">
        <f>INDEX(mês[],Consolidado!H5266,2)</f>
        <v/>
      </c>
      <c r="J5266" s="179" t="inlineStr">
        <is>
          <t>ITAU</t>
        </is>
      </c>
      <c r="K5266" s="179" t="inlineStr">
        <is>
          <t>A IDEAL</t>
        </is>
      </c>
    </row>
    <row r="5267">
      <c r="A5267" s="17" t="n">
        <v>45848</v>
      </c>
      <c r="B5267" s="179" t="inlineStr">
        <is>
          <t xml:space="preserve">MARIA ÂNGELA - R. SANTO ANTONIO S/N-ALUGUEL ALOJAMENTO </t>
        </is>
      </c>
      <c r="C5267" s="8" t="n"/>
      <c r="D5267" s="8" t="n">
        <v>1412</v>
      </c>
      <c r="E5267" s="8" t="n">
        <v>17100.36</v>
      </c>
      <c r="F5267" s="213" t="inlineStr">
        <is>
          <t xml:space="preserve">ALUGUEL ALOJAMENTO </t>
        </is>
      </c>
      <c r="G5267" s="172">
        <f>YEAR(A5267)</f>
        <v/>
      </c>
      <c r="H5267" s="214">
        <f>MONTH(A5267)</f>
        <v/>
      </c>
      <c r="I5267" s="179">
        <f>INDEX(mês[],Consolidado!H5267,2)</f>
        <v/>
      </c>
      <c r="J5267" s="179" t="inlineStr">
        <is>
          <t>ITAU</t>
        </is>
      </c>
      <c r="K5267" s="179" t="inlineStr">
        <is>
          <t>A IDEAL</t>
        </is>
      </c>
    </row>
    <row r="5268">
      <c r="A5268" s="17" t="n">
        <v>45848</v>
      </c>
      <c r="B5268" s="179" t="inlineStr">
        <is>
          <t xml:space="preserve">SIDNEY FRANCISCO DA SILVA - PIX  008.392.741-73-ALUGUEL ALOJAMENTO </t>
        </is>
      </c>
      <c r="C5268" s="8" t="n"/>
      <c r="D5268" s="8" t="n">
        <v>1400</v>
      </c>
      <c r="E5268" s="8" t="n">
        <v>15700.36</v>
      </c>
      <c r="F5268" s="213" t="inlineStr">
        <is>
          <t xml:space="preserve">ALUGUEL ALOJAMENTO </t>
        </is>
      </c>
      <c r="G5268" s="172">
        <f>YEAR(A5268)</f>
        <v/>
      </c>
      <c r="H5268" s="214">
        <f>MONTH(A5268)</f>
        <v/>
      </c>
      <c r="I5268" s="179">
        <f>INDEX(mês[],Consolidado!H5268,2)</f>
        <v/>
      </c>
      <c r="J5268" s="179" t="inlineStr">
        <is>
          <t>ITAU</t>
        </is>
      </c>
      <c r="K5268" s="179" t="inlineStr">
        <is>
          <t>A IDEAL</t>
        </is>
      </c>
    </row>
    <row r="5269">
      <c r="A5269" s="17" t="n">
        <v>45848</v>
      </c>
      <c r="B5269" s="179" t="inlineStr">
        <is>
          <t xml:space="preserve">CURSO CEO GENILDO-CURSOS / TREINAMENTOS </t>
        </is>
      </c>
      <c r="C5269" s="8" t="n"/>
      <c r="D5269" s="8" t="n">
        <v>550</v>
      </c>
      <c r="E5269" s="8" t="n">
        <v>15150.36</v>
      </c>
      <c r="F5269" s="213" t="inlineStr">
        <is>
          <t xml:space="preserve">CURSOS / TREINAMENTOS </t>
        </is>
      </c>
      <c r="G5269" s="172">
        <f>YEAR(A5269)</f>
        <v/>
      </c>
      <c r="H5269" s="214">
        <f>MONTH(A5269)</f>
        <v/>
      </c>
      <c r="I5269" s="179">
        <f>INDEX(mês[],Consolidado!H5269,2)</f>
        <v/>
      </c>
      <c r="J5269" s="179" t="inlineStr">
        <is>
          <t>ITAU</t>
        </is>
      </c>
      <c r="K5269" s="179" t="inlineStr">
        <is>
          <t>A IDEAL</t>
        </is>
      </c>
    </row>
    <row r="5270">
      <c r="A5270" s="17" t="n">
        <v>45849</v>
      </c>
      <c r="B5270" s="179" t="inlineStr">
        <is>
          <t xml:space="preserve">INTERNET ADM (PROPORCIONAL)-INTERNET / TELEFONE ADM </t>
        </is>
      </c>
      <c r="C5270" s="8" t="n"/>
      <c r="D5270" s="8" t="n">
        <v>97.48999999999999</v>
      </c>
      <c r="E5270" s="8" t="n">
        <v>15052.87</v>
      </c>
      <c r="F5270" s="213" t="inlineStr">
        <is>
          <t xml:space="preserve">INTERNET / TELEFONE ADM </t>
        </is>
      </c>
      <c r="G5270" s="172">
        <f>YEAR(A5270)</f>
        <v/>
      </c>
      <c r="H5270" s="214">
        <f>MONTH(A5270)</f>
        <v/>
      </c>
      <c r="I5270" s="179">
        <f>INDEX(mês[],Consolidado!H5270,2)</f>
        <v/>
      </c>
      <c r="J5270" s="179" t="inlineStr">
        <is>
          <t>ITAU</t>
        </is>
      </c>
      <c r="K5270" s="179" t="inlineStr">
        <is>
          <t>A IDEAL</t>
        </is>
      </c>
    </row>
    <row r="5271">
      <c r="A5271" s="17" t="n">
        <v>45849</v>
      </c>
      <c r="B5271" s="179" t="inlineStr">
        <is>
          <t>INSPEÇÃO EM 3 EQUIPAMENTOS - EUROCHEM SERRA-SERVIÇO LAUDO TECNICO</t>
        </is>
      </c>
      <c r="C5271" s="8" t="n"/>
      <c r="D5271" s="8" t="n">
        <v>3455</v>
      </c>
      <c r="E5271" s="8" t="n">
        <v>11597.87</v>
      </c>
      <c r="F5271" s="213" t="inlineStr">
        <is>
          <t>SERVIÇO LAUDO TECNICO</t>
        </is>
      </c>
      <c r="G5271" s="172">
        <f>YEAR(A5271)</f>
        <v/>
      </c>
      <c r="H5271" s="214">
        <f>MONTH(A5271)</f>
        <v/>
      </c>
      <c r="I5271" s="179">
        <f>INDEX(mês[],Consolidado!H5271,2)</f>
        <v/>
      </c>
      <c r="J5271" s="179" t="inlineStr">
        <is>
          <t>ITAU</t>
        </is>
      </c>
      <c r="K5271" s="179" t="inlineStr">
        <is>
          <t>A IDEAL</t>
        </is>
      </c>
    </row>
    <row r="5272">
      <c r="A5272" s="17" t="n">
        <v>45849</v>
      </c>
      <c r="B5272" s="179" t="inlineStr">
        <is>
          <t>SERVIÇO LAVA JATO - RANGER-SERVIÇO LAVA JATO</t>
        </is>
      </c>
      <c r="C5272" s="8" t="n"/>
      <c r="D5272" s="8" t="n">
        <v>100</v>
      </c>
      <c r="E5272" s="8" t="n">
        <v>11497.87</v>
      </c>
      <c r="F5272" s="213" t="inlineStr">
        <is>
          <t>SERVIÇO LAVA JATO</t>
        </is>
      </c>
      <c r="G5272" s="172">
        <f>YEAR(A5272)</f>
        <v/>
      </c>
      <c r="H5272" s="214">
        <f>MONTH(A5272)</f>
        <v/>
      </c>
      <c r="I5272" s="179">
        <f>INDEX(mês[],Consolidado!H5272,2)</f>
        <v/>
      </c>
      <c r="J5272" s="179" t="inlineStr">
        <is>
          <t>ITAU</t>
        </is>
      </c>
      <c r="K5272" s="179" t="inlineStr">
        <is>
          <t>A IDEAL</t>
        </is>
      </c>
    </row>
    <row r="5273">
      <c r="A5273" s="17" t="n">
        <v>45849</v>
      </c>
      <c r="B5273" s="179" t="inlineStr">
        <is>
          <t xml:space="preserve">VIAGEM GOIÂNIA X BRASÍLIA-REFEIÇÕES FUNCIONARIOS </t>
        </is>
      </c>
      <c r="C5273" s="8" t="n"/>
      <c r="D5273" s="8" t="n">
        <v>40.5</v>
      </c>
      <c r="E5273" s="8" t="n">
        <v>11457.37</v>
      </c>
      <c r="F5273" s="213" t="inlineStr">
        <is>
          <t>REFEIÇÕES COLABORADORES</t>
        </is>
      </c>
      <c r="G5273" s="172">
        <f>YEAR(A5273)</f>
        <v/>
      </c>
      <c r="H5273" s="214">
        <f>MONTH(A5273)</f>
        <v/>
      </c>
      <c r="I5273" s="179">
        <f>INDEX(mês[],Consolidado!H5273,2)</f>
        <v/>
      </c>
      <c r="J5273" s="179" t="inlineStr">
        <is>
          <t>ITAU</t>
        </is>
      </c>
      <c r="K5273" s="179" t="inlineStr">
        <is>
          <t>A IDEAL</t>
        </is>
      </c>
    </row>
    <row r="5274">
      <c r="A5274" s="17" t="n">
        <v>45849</v>
      </c>
      <c r="B5274" s="179" t="inlineStr">
        <is>
          <t xml:space="preserve">VIAGEM GOIÂNIA X BRASÍLIA-PEDAGIOS </t>
        </is>
      </c>
      <c r="C5274" s="8" t="n"/>
      <c r="D5274" s="8" t="n">
        <v>38.4</v>
      </c>
      <c r="E5274" s="8" t="n">
        <v>11418.97</v>
      </c>
      <c r="F5274" s="213" t="inlineStr">
        <is>
          <t xml:space="preserve">PEDAGIOS </t>
        </is>
      </c>
      <c r="G5274" s="172">
        <f>YEAR(A5274)</f>
        <v/>
      </c>
      <c r="H5274" s="214">
        <f>MONTH(A5274)</f>
        <v/>
      </c>
      <c r="I5274" s="179">
        <f>INDEX(mês[],Consolidado!H5274,2)</f>
        <v/>
      </c>
      <c r="J5274" s="179" t="inlineStr">
        <is>
          <t>ITAU</t>
        </is>
      </c>
      <c r="K5274" s="179" t="inlineStr">
        <is>
          <t>A IDEAL</t>
        </is>
      </c>
    </row>
    <row r="5275">
      <c r="A5275" s="17" t="n">
        <v>45849</v>
      </c>
      <c r="B5275" s="179" t="inlineStr">
        <is>
          <t>COMBUSTIVEL RANGER-COMBUSTIVEL VEICULOS</t>
        </is>
      </c>
      <c r="C5275" s="8" t="n"/>
      <c r="D5275" s="8" t="n">
        <v>355.09</v>
      </c>
      <c r="E5275" s="8" t="n">
        <v>11063.88</v>
      </c>
      <c r="F5275" s="213" t="inlineStr">
        <is>
          <t>COMBUSTIVEL VEICULOS</t>
        </is>
      </c>
      <c r="G5275" s="172">
        <f>YEAR(A5275)</f>
        <v/>
      </c>
      <c r="H5275" s="214">
        <f>MONTH(A5275)</f>
        <v/>
      </c>
      <c r="I5275" s="179">
        <f>INDEX(mês[],Consolidado!H5275,2)</f>
        <v/>
      </c>
      <c r="J5275" s="179" t="inlineStr">
        <is>
          <t>ITAU</t>
        </is>
      </c>
      <c r="K5275" s="179" t="inlineStr">
        <is>
          <t>A IDEAL</t>
        </is>
      </c>
    </row>
    <row r="5276">
      <c r="A5276" s="17" t="n">
        <v>45849</v>
      </c>
      <c r="B5276" s="179" t="inlineStr">
        <is>
          <t>NOTAS MANUTENÇÃO ONIBOS SCANEA-MANUTENÇÃO/PEÇAS  VEICULOS</t>
        </is>
      </c>
      <c r="C5276" s="8" t="n"/>
      <c r="D5276" s="8" t="n">
        <v>356</v>
      </c>
      <c r="E5276" s="8" t="n">
        <v>10707.88</v>
      </c>
      <c r="F5276" s="213" t="inlineStr">
        <is>
          <t>MANUTENÇÃO/PEÇAS  VEICULOS</t>
        </is>
      </c>
      <c r="G5276" s="172">
        <f>YEAR(A5276)</f>
        <v/>
      </c>
      <c r="H5276" s="214">
        <f>MONTH(A5276)</f>
        <v/>
      </c>
      <c r="I5276" s="179">
        <f>INDEX(mês[],Consolidado!H5276,2)</f>
        <v/>
      </c>
      <c r="J5276" s="179" t="inlineStr">
        <is>
          <t>ITAU</t>
        </is>
      </c>
      <c r="K5276" s="179" t="inlineStr">
        <is>
          <t>A IDEAL</t>
        </is>
      </c>
    </row>
    <row r="5277">
      <c r="A5277" s="17" t="n">
        <v>45849</v>
      </c>
      <c r="B5277" s="179" t="inlineStr">
        <is>
          <t>LP TRINDADE HOTEL LTDA-ME - PIX 28.134.079/0001-62-HOTEL FUNCIONARIOS</t>
        </is>
      </c>
      <c r="C5277" s="8" t="n"/>
      <c r="D5277" s="8" t="n">
        <v>550</v>
      </c>
      <c r="E5277" s="8" t="n">
        <v>10157.88</v>
      </c>
      <c r="F5277" s="213" t="inlineStr">
        <is>
          <t xml:space="preserve">HOTEL COLABORADORES </t>
        </is>
      </c>
      <c r="G5277" s="172">
        <f>YEAR(A5277)</f>
        <v/>
      </c>
      <c r="H5277" s="214">
        <f>MONTH(A5277)</f>
        <v/>
      </c>
      <c r="I5277" s="179">
        <f>INDEX(mês[],Consolidado!H5277,2)</f>
        <v/>
      </c>
      <c r="J5277" s="179" t="inlineStr">
        <is>
          <t>ITAU</t>
        </is>
      </c>
      <c r="K5277" s="179" t="inlineStr">
        <is>
          <t>A IDEAL</t>
        </is>
      </c>
    </row>
    <row r="5278">
      <c r="A5278" s="17" t="n">
        <v>45849</v>
      </c>
      <c r="B5278" s="179" t="inlineStr">
        <is>
          <t xml:space="preserve">DESPESA OBRA PORTO FERREIRA-REFEIÇÕES FUNCIONARIOS </t>
        </is>
      </c>
      <c r="C5278" s="8" t="n"/>
      <c r="D5278" s="8" t="n">
        <v>32</v>
      </c>
      <c r="E5278" s="8" t="n">
        <v>10125.88</v>
      </c>
      <c r="F5278" s="213" t="inlineStr">
        <is>
          <t>REFEIÇÕES COLABORADORES</t>
        </is>
      </c>
      <c r="G5278" s="172">
        <f>YEAR(A5278)</f>
        <v/>
      </c>
      <c r="H5278" s="214">
        <f>MONTH(A5278)</f>
        <v/>
      </c>
      <c r="I5278" s="179">
        <f>INDEX(mês[],Consolidado!H5278,2)</f>
        <v/>
      </c>
      <c r="J5278" s="179" t="inlineStr">
        <is>
          <t>ITAU</t>
        </is>
      </c>
      <c r="K5278" s="179" t="inlineStr">
        <is>
          <t>A IDEAL</t>
        </is>
      </c>
    </row>
    <row r="5279">
      <c r="A5279" s="17" t="n">
        <v>45849</v>
      </c>
      <c r="B5279" s="179" t="inlineStr">
        <is>
          <t xml:space="preserve">DESPESAS DE OBRAS NIOBIO E FOSFATO-REFEIÇÕES FUNCIONARIOS </t>
        </is>
      </c>
      <c r="C5279" s="8" t="n"/>
      <c r="D5279" s="8" t="n">
        <v>200</v>
      </c>
      <c r="E5279" s="8" t="n">
        <v>9925.879999999997</v>
      </c>
      <c r="F5279" s="213" t="inlineStr">
        <is>
          <t>REFEIÇÕES COLABORADORES</t>
        </is>
      </c>
      <c r="G5279" s="172">
        <f>YEAR(A5279)</f>
        <v/>
      </c>
      <c r="H5279" s="214">
        <f>MONTH(A5279)</f>
        <v/>
      </c>
      <c r="I5279" s="179">
        <f>INDEX(mês[],Consolidado!H5279,2)</f>
        <v/>
      </c>
      <c r="J5279" s="179" t="inlineStr">
        <is>
          <t>ITAU</t>
        </is>
      </c>
      <c r="K5279" s="179" t="inlineStr">
        <is>
          <t>A IDEAL</t>
        </is>
      </c>
    </row>
    <row r="5280">
      <c r="A5280" s="17" t="n">
        <v>45849</v>
      </c>
      <c r="B5280" s="179" t="inlineStr">
        <is>
          <t xml:space="preserve">DESPESAS DE OBRAS NIOBIO E FOSFATO-MATERIAIS DE LIMPEZA / HIGIENE </t>
        </is>
      </c>
      <c r="C5280" s="8" t="n"/>
      <c r="D5280" s="8" t="n">
        <v>120.54</v>
      </c>
      <c r="E5280" s="8" t="n">
        <v>9805.339999999997</v>
      </c>
      <c r="F5280" s="213" t="inlineStr">
        <is>
          <t xml:space="preserve">MATERIAIS DE LIMPEZA / HIGIENE </t>
        </is>
      </c>
      <c r="G5280" s="172">
        <f>YEAR(A5280)</f>
        <v/>
      </c>
      <c r="H5280" s="214">
        <f>MONTH(A5280)</f>
        <v/>
      </c>
      <c r="I5280" s="179">
        <f>INDEX(mês[],Consolidado!H5280,2)</f>
        <v/>
      </c>
      <c r="J5280" s="179" t="inlineStr">
        <is>
          <t>ITAU</t>
        </is>
      </c>
      <c r="K5280" s="179" t="inlineStr">
        <is>
          <t>A IDEAL</t>
        </is>
      </c>
    </row>
    <row r="5281">
      <c r="A5281" s="17" t="n">
        <v>45849</v>
      </c>
      <c r="B5281" s="179" t="inlineStr">
        <is>
          <t>DESPESAS DE OBRAS NIOBIO E FOSFATO-MANUTENÇÃO/PEÇAS MAQUINAS E EQUIPAMENTOS</t>
        </is>
      </c>
      <c r="C5281" s="8" t="n"/>
      <c r="D5281" s="8" t="n">
        <v>160</v>
      </c>
      <c r="E5281" s="8" t="n">
        <v>9645.339999999997</v>
      </c>
      <c r="F5281" s="213" t="inlineStr">
        <is>
          <t>MANUTENÇÃO/PEÇAS MAQUINAS E EQUIPAMENTOS</t>
        </is>
      </c>
      <c r="G5281" s="172">
        <f>YEAR(A5281)</f>
        <v/>
      </c>
      <c r="H5281" s="214">
        <f>MONTH(A5281)</f>
        <v/>
      </c>
      <c r="I5281" s="179">
        <f>INDEX(mês[],Consolidado!H5281,2)</f>
        <v/>
      </c>
      <c r="J5281" s="179" t="inlineStr">
        <is>
          <t>ITAU</t>
        </is>
      </c>
      <c r="K5281" s="179" t="inlineStr">
        <is>
          <t>A IDEAL</t>
        </is>
      </c>
    </row>
    <row r="5282">
      <c r="A5282" s="17" t="n">
        <v>45849</v>
      </c>
      <c r="B5282" s="179" t="inlineStr">
        <is>
          <t xml:space="preserve">MURILO VIEIRA ALVES-ACERTO RESCISORIOS </t>
        </is>
      </c>
      <c r="C5282" s="8" t="n"/>
      <c r="D5282" s="8" t="n">
        <v>5098.95</v>
      </c>
      <c r="E5282" s="8" t="n">
        <v>4546.389999999997</v>
      </c>
      <c r="F5282" s="213" t="inlineStr">
        <is>
          <t xml:space="preserve">ACERTO RESCISORIOS </t>
        </is>
      </c>
      <c r="G5282" s="172">
        <f>YEAR(A5282)</f>
        <v/>
      </c>
      <c r="H5282" s="214">
        <f>MONTH(A5282)</f>
        <v/>
      </c>
      <c r="I5282" s="179">
        <f>INDEX(mês[],Consolidado!H5282,2)</f>
        <v/>
      </c>
      <c r="J5282" s="179" t="inlineStr">
        <is>
          <t>ITAU</t>
        </is>
      </c>
      <c r="K5282" s="179" t="inlineStr">
        <is>
          <t>A IDEAL</t>
        </is>
      </c>
    </row>
    <row r="5283">
      <c r="A5283" s="17" t="n">
        <v>45849</v>
      </c>
      <c r="B5283" s="179" t="inlineStr">
        <is>
          <t xml:space="preserve">LUIZ CARLOS DOS SANTOS-FGTS FUNCIONARIOS </t>
        </is>
      </c>
      <c r="C5283" s="8" t="n"/>
      <c r="D5283" s="8" t="n">
        <v>524.96</v>
      </c>
      <c r="E5283" s="8" t="n">
        <v>4021.429999999997</v>
      </c>
      <c r="F5283" s="213" t="inlineStr">
        <is>
          <t xml:space="preserve">FGTS FUNCIONARIOS </t>
        </is>
      </c>
      <c r="G5283" s="172">
        <f>YEAR(A5283)</f>
        <v/>
      </c>
      <c r="H5283" s="214">
        <f>MONTH(A5283)</f>
        <v/>
      </c>
      <c r="I5283" s="179">
        <f>INDEX(mês[],Consolidado!H5283,2)</f>
        <v/>
      </c>
      <c r="J5283" s="179" t="inlineStr">
        <is>
          <t>ITAU</t>
        </is>
      </c>
      <c r="K5283" s="179" t="inlineStr">
        <is>
          <t>A IDEAL</t>
        </is>
      </c>
    </row>
    <row r="5284">
      <c r="A5284" s="17" t="n">
        <v>45849</v>
      </c>
      <c r="B5284" s="179" t="inlineStr">
        <is>
          <t>LUIZ CARLOS DOS SANTOS-MULTA RESCISORIAS FGTS</t>
        </is>
      </c>
      <c r="C5284" s="8" t="n"/>
      <c r="D5284" s="8" t="n">
        <v>1406.99</v>
      </c>
      <c r="E5284" s="8" t="n">
        <v>2614.439999999997</v>
      </c>
      <c r="F5284" s="213" t="inlineStr">
        <is>
          <t>MULTA RESCISORIAS FGTS</t>
        </is>
      </c>
      <c r="G5284" s="172">
        <f>YEAR(A5284)</f>
        <v/>
      </c>
      <c r="H5284" s="214">
        <f>MONTH(A5284)</f>
        <v/>
      </c>
      <c r="I5284" s="179">
        <f>INDEX(mês[],Consolidado!H5284,2)</f>
        <v/>
      </c>
      <c r="J5284" s="179" t="inlineStr">
        <is>
          <t>ITAU</t>
        </is>
      </c>
      <c r="K5284" s="179" t="inlineStr">
        <is>
          <t>A IDEAL</t>
        </is>
      </c>
    </row>
    <row r="5285">
      <c r="A5285" s="17" t="n">
        <v>45849</v>
      </c>
      <c r="B5285" s="179" t="inlineStr">
        <is>
          <t xml:space="preserve">LUIZ CARLOS DOS SANTOS-ACERTO RESCISORIOS </t>
        </is>
      </c>
      <c r="C5285" s="8" t="n"/>
      <c r="D5285" s="8" t="n">
        <v>4244.95</v>
      </c>
      <c r="E5285" s="8" t="n">
        <v>-1630.510000000003</v>
      </c>
      <c r="F5285" s="213" t="inlineStr">
        <is>
          <t xml:space="preserve">ACERTO RESCISORIOS </t>
        </is>
      </c>
      <c r="G5285" s="172">
        <f>YEAR(A5285)</f>
        <v/>
      </c>
      <c r="H5285" s="214">
        <f>MONTH(A5285)</f>
        <v/>
      </c>
      <c r="I5285" s="179">
        <f>INDEX(mês[],Consolidado!H5285,2)</f>
        <v/>
      </c>
      <c r="J5285" s="179" t="inlineStr">
        <is>
          <t>ITAU</t>
        </is>
      </c>
      <c r="K5285" s="179" t="inlineStr">
        <is>
          <t>A IDEAL</t>
        </is>
      </c>
    </row>
    <row r="5286">
      <c r="A5286" s="17" t="n">
        <v>45849</v>
      </c>
      <c r="B5286" s="179" t="inlineStr">
        <is>
          <t xml:space="preserve">JULIO CESAR DE OLIVEIRA QUEIROZ - PIX 416.142.593-72-TRANSPORTE FUNCIONARIOS </t>
        </is>
      </c>
      <c r="C5286" s="8" t="n"/>
      <c r="D5286" s="8" t="n">
        <v>6000</v>
      </c>
      <c r="E5286" s="8" t="n">
        <v>-7630.510000000003</v>
      </c>
      <c r="F5286" s="213" t="inlineStr">
        <is>
          <t xml:space="preserve">TRANSPORTE DE COLABORADORES </t>
        </is>
      </c>
      <c r="G5286" s="172">
        <f>YEAR(A5286)</f>
        <v/>
      </c>
      <c r="H5286" s="214">
        <f>MONTH(A5286)</f>
        <v/>
      </c>
      <c r="I5286" s="179">
        <f>INDEX(mês[],Consolidado!H5286,2)</f>
        <v/>
      </c>
      <c r="J5286" s="179" t="inlineStr">
        <is>
          <t>ITAU</t>
        </is>
      </c>
      <c r="K5286" s="179" t="inlineStr">
        <is>
          <t>A IDEAL</t>
        </is>
      </c>
    </row>
    <row r="5287">
      <c r="A5287" s="17" t="n">
        <v>45852</v>
      </c>
      <c r="B5287" s="179" t="inlineStr">
        <is>
          <t>-Recebimento de Clientes</t>
        </is>
      </c>
      <c r="C5287" s="8" t="n">
        <v>19794.71</v>
      </c>
      <c r="E5287" s="8" t="n">
        <v>12164.2</v>
      </c>
      <c r="F5287" s="213" t="inlineStr">
        <is>
          <t>Recebimento de Clientes</t>
        </is>
      </c>
      <c r="G5287" s="172">
        <f>YEAR(A5287)</f>
        <v/>
      </c>
      <c r="H5287" s="214">
        <f>MONTH(A5287)</f>
        <v/>
      </c>
      <c r="I5287" s="179">
        <f>INDEX(mês[],Consolidado!H5287,2)</f>
        <v/>
      </c>
      <c r="J5287" s="179" t="inlineStr">
        <is>
          <t>ITAU</t>
        </is>
      </c>
      <c r="K5287" s="179" t="inlineStr">
        <is>
          <t>A IDEAL</t>
        </is>
      </c>
    </row>
    <row r="5288">
      <c r="A5288" s="17" t="n">
        <v>45852</v>
      </c>
      <c r="B5288" s="179" t="inlineStr">
        <is>
          <t>SILAS VILIAM FELIPE - PIX 870.522.291-53-FRETE MATERIAIS E EQUIPAMENTOS</t>
        </is>
      </c>
      <c r="C5288" s="8" t="n"/>
      <c r="D5288" s="8" t="n">
        <v>1000</v>
      </c>
      <c r="E5288" s="8" t="n">
        <v>11164.2</v>
      </c>
      <c r="F5288" s="213" t="inlineStr">
        <is>
          <t>FRETE MATERIAIS E EQUIPAMENTOS</t>
        </is>
      </c>
      <c r="G5288" s="172">
        <f>YEAR(A5288)</f>
        <v/>
      </c>
      <c r="H5288" s="214">
        <f>MONTH(A5288)</f>
        <v/>
      </c>
      <c r="I5288" s="179">
        <f>INDEX(mês[],Consolidado!H5288,2)</f>
        <v/>
      </c>
      <c r="J5288" s="179" t="inlineStr">
        <is>
          <t>ITAU</t>
        </is>
      </c>
      <c r="K5288" s="179" t="inlineStr">
        <is>
          <t>A IDEAL</t>
        </is>
      </c>
    </row>
    <row r="5289">
      <c r="A5289" s="17" t="n">
        <v>45852</v>
      </c>
      <c r="B5289" s="179" t="inlineStr">
        <is>
          <t xml:space="preserve">SISTEMA OBRA PRIMA-SISTEMA / SERVIDOR </t>
        </is>
      </c>
      <c r="C5289" s="8" t="n"/>
      <c r="D5289" s="8" t="n">
        <v>766.04</v>
      </c>
      <c r="E5289" s="8" t="n">
        <v>10398.16</v>
      </c>
      <c r="F5289" s="213" t="inlineStr">
        <is>
          <t xml:space="preserve">SISTEMA / SERVIDOR </t>
        </is>
      </c>
      <c r="G5289" s="172">
        <f>YEAR(A5289)</f>
        <v/>
      </c>
      <c r="H5289" s="214">
        <f>MONTH(A5289)</f>
        <v/>
      </c>
      <c r="I5289" s="179">
        <f>INDEX(mês[],Consolidado!H5289,2)</f>
        <v/>
      </c>
      <c r="J5289" s="179" t="inlineStr">
        <is>
          <t>ITAU</t>
        </is>
      </c>
      <c r="K5289" s="179" t="inlineStr">
        <is>
          <t>A IDEAL</t>
        </is>
      </c>
    </row>
    <row r="5290">
      <c r="A5290" s="17" t="n">
        <v>45852</v>
      </c>
      <c r="B5290" s="179" t="inlineStr">
        <is>
          <t>GABRIELLE ELIAS DE FREITAS - PIX (64) 9 9259-1215-FRETE TRANSPORTADORA</t>
        </is>
      </c>
      <c r="C5290" s="8" t="n"/>
      <c r="D5290" s="8" t="n">
        <v>90</v>
      </c>
      <c r="E5290" s="8" t="n">
        <v>10308.16</v>
      </c>
      <c r="F5290" s="213" t="inlineStr">
        <is>
          <t>FRETE TRANSPORTADORA</t>
        </is>
      </c>
      <c r="G5290" s="172">
        <f>YEAR(A5290)</f>
        <v/>
      </c>
      <c r="H5290" s="214">
        <f>MONTH(A5290)</f>
        <v/>
      </c>
      <c r="I5290" s="179">
        <f>INDEX(mês[],Consolidado!H5290,2)</f>
        <v/>
      </c>
      <c r="J5290" s="179" t="inlineStr">
        <is>
          <t>ITAU</t>
        </is>
      </c>
      <c r="K5290" s="179" t="inlineStr">
        <is>
          <t>A IDEAL</t>
        </is>
      </c>
    </row>
    <row r="5291">
      <c r="A5291" s="17" t="n">
        <v>45852</v>
      </c>
      <c r="B5291" s="179" t="inlineStr">
        <is>
          <t>MOBILIZAÇÃO PORTO FERREIRA-FRETE MATERIAIS E EQUIPAMENTOS</t>
        </is>
      </c>
      <c r="C5291" s="8" t="n"/>
      <c r="D5291" s="8" t="n">
        <v>3000</v>
      </c>
      <c r="E5291" s="8" t="n">
        <v>7308.159999999996</v>
      </c>
      <c r="F5291" s="213" t="inlineStr">
        <is>
          <t>FRETE MATERIAIS E EQUIPAMENTOS</t>
        </is>
      </c>
      <c r="G5291" s="172">
        <f>YEAR(A5291)</f>
        <v/>
      </c>
      <c r="H5291" s="214">
        <f>MONTH(A5291)</f>
        <v/>
      </c>
      <c r="I5291" s="179">
        <f>INDEX(mês[],Consolidado!H5291,2)</f>
        <v/>
      </c>
      <c r="J5291" s="179" t="inlineStr">
        <is>
          <t>ITAU</t>
        </is>
      </c>
      <c r="K5291" s="179" t="inlineStr">
        <is>
          <t>A IDEAL</t>
        </is>
      </c>
    </row>
    <row r="5292">
      <c r="A5292" s="17" t="n">
        <v>45852</v>
      </c>
      <c r="B5292" s="179" t="inlineStr">
        <is>
          <t xml:space="preserve">SEGUROS VEICULOS-SEGUROS DE VEICULOS </t>
        </is>
      </c>
      <c r="C5292" s="8" t="n"/>
      <c r="D5292" s="8" t="n">
        <v>1603.54</v>
      </c>
      <c r="E5292" s="8" t="n">
        <v>5704.619999999996</v>
      </c>
      <c r="F5292" s="213" t="inlineStr">
        <is>
          <t xml:space="preserve">SEGUROS DE VEICULOS </t>
        </is>
      </c>
      <c r="G5292" s="172">
        <f>YEAR(A5292)</f>
        <v/>
      </c>
      <c r="H5292" s="214">
        <f>MONTH(A5292)</f>
        <v/>
      </c>
      <c r="I5292" s="179">
        <f>INDEX(mês[],Consolidado!H5292,2)</f>
        <v/>
      </c>
      <c r="J5292" s="179" t="inlineStr">
        <is>
          <t>ITAU</t>
        </is>
      </c>
      <c r="K5292" s="179" t="inlineStr">
        <is>
          <t>A IDEAL</t>
        </is>
      </c>
    </row>
    <row r="5293">
      <c r="A5293" s="17" t="n">
        <v>45852</v>
      </c>
      <c r="B5293" s="179" t="inlineStr">
        <is>
          <t xml:space="preserve">CLAUDEMIR NUNES DA SILVA - PIX (62) 9 9193-5380-SERVIÇO MOTOBOY / UBER </t>
        </is>
      </c>
      <c r="C5293" s="8" t="n"/>
      <c r="D5293" s="8" t="n">
        <v>70</v>
      </c>
      <c r="E5293" s="8" t="n">
        <v>5634.619999999996</v>
      </c>
      <c r="F5293" s="213" t="inlineStr">
        <is>
          <t xml:space="preserve">SERVIÇO MOTOBOY / UBER </t>
        </is>
      </c>
      <c r="G5293" s="172">
        <f>YEAR(A5293)</f>
        <v/>
      </c>
      <c r="H5293" s="214">
        <f>MONTH(A5293)</f>
        <v/>
      </c>
      <c r="I5293" s="179">
        <f>INDEX(mês[],Consolidado!H5293,2)</f>
        <v/>
      </c>
      <c r="J5293" s="179" t="inlineStr">
        <is>
          <t>ITAU</t>
        </is>
      </c>
      <c r="K5293" s="179" t="inlineStr">
        <is>
          <t>A IDEAL</t>
        </is>
      </c>
    </row>
    <row r="5294">
      <c r="A5294" s="17" t="n">
        <v>45852</v>
      </c>
      <c r="B5294" s="179" t="inlineStr">
        <is>
          <t>MARIA DA FE VIDAL PASCOA - PIX 07.430.239/000140-COMBUSTIVEL VEICULOS</t>
        </is>
      </c>
      <c r="C5294" s="8" t="n"/>
      <c r="D5294" s="8" t="n">
        <v>2000</v>
      </c>
      <c r="E5294" s="8" t="n">
        <v>3634.619999999996</v>
      </c>
      <c r="F5294" s="213" t="inlineStr">
        <is>
          <t>COMBUSTIVEL VEICULOS</t>
        </is>
      </c>
      <c r="G5294" s="172">
        <f>YEAR(A5294)</f>
        <v/>
      </c>
      <c r="H5294" s="214">
        <f>MONTH(A5294)</f>
        <v/>
      </c>
      <c r="I5294" s="179">
        <f>INDEX(mês[],Consolidado!H5294,2)</f>
        <v/>
      </c>
      <c r="J5294" s="179" t="inlineStr">
        <is>
          <t>ITAU</t>
        </is>
      </c>
      <c r="K5294" s="179" t="inlineStr">
        <is>
          <t>A IDEAL</t>
        </is>
      </c>
    </row>
    <row r="5295">
      <c r="A5295" s="17" t="n">
        <v>45852</v>
      </c>
      <c r="B5295" s="179" t="inlineStr">
        <is>
          <t>TINTAS E SOLVENTES-TINTAS E SOLVENTES</t>
        </is>
      </c>
      <c r="C5295" s="8" t="n"/>
      <c r="D5295" s="8" t="n">
        <v>3295.6</v>
      </c>
      <c r="E5295" s="8" t="n">
        <v>339.0199999999963</v>
      </c>
      <c r="F5295" s="213" t="inlineStr">
        <is>
          <t>TINTAS E SOLVENTES</t>
        </is>
      </c>
      <c r="G5295" s="172">
        <f>YEAR(A5295)</f>
        <v/>
      </c>
      <c r="H5295" s="214">
        <f>MONTH(A5295)</f>
        <v/>
      </c>
      <c r="I5295" s="179">
        <f>INDEX(mês[],Consolidado!H5295,2)</f>
        <v/>
      </c>
      <c r="J5295" s="179" t="inlineStr">
        <is>
          <t>ITAU</t>
        </is>
      </c>
      <c r="K5295" s="179" t="inlineStr">
        <is>
          <t>A IDEAL</t>
        </is>
      </c>
    </row>
    <row r="5296">
      <c r="A5296" s="17" t="n">
        <v>45852</v>
      </c>
      <c r="B5296" s="179" t="inlineStr">
        <is>
          <t>DEVOLUÇÃO BRASIL INSPEÇÃO - INSS RETIDO-SERVIÇO LAUDO TECNICO</t>
        </is>
      </c>
      <c r="C5296" s="8" t="n">
        <v>540.71</v>
      </c>
      <c r="E5296" s="8" t="n">
        <v>879.7299999999964</v>
      </c>
      <c r="F5296" s="213" t="inlineStr">
        <is>
          <t>Devolução / Estorno de Pagamento</t>
        </is>
      </c>
      <c r="G5296" s="172">
        <f>YEAR(A5296)</f>
        <v/>
      </c>
      <c r="H5296" s="214">
        <f>MONTH(A5296)</f>
        <v/>
      </c>
      <c r="I5296" s="179">
        <f>INDEX(mês[],Consolidado!H5296,2)</f>
        <v/>
      </c>
      <c r="J5296" s="179" t="inlineStr">
        <is>
          <t>ITAU</t>
        </is>
      </c>
      <c r="K5296" s="179" t="inlineStr">
        <is>
          <t>A IDEAL</t>
        </is>
      </c>
    </row>
    <row r="5297">
      <c r="A5297" s="17" t="n">
        <v>45853</v>
      </c>
      <c r="B5297" s="179" t="inlineStr">
        <is>
          <t xml:space="preserve">JUROS LIMITE DA CONTA-JUROS BANCARIOS </t>
        </is>
      </c>
      <c r="C5297" s="8" t="n"/>
      <c r="D5297" s="8" t="n">
        <v>456.58</v>
      </c>
      <c r="E5297" s="8" t="n">
        <v>423.1499999999964</v>
      </c>
      <c r="F5297" s="213" t="inlineStr">
        <is>
          <t>Juros Bancários</t>
        </is>
      </c>
      <c r="G5297" s="172">
        <f>YEAR(A5297)</f>
        <v/>
      </c>
      <c r="H5297" s="214">
        <f>MONTH(A5297)</f>
        <v/>
      </c>
      <c r="I5297" s="179">
        <f>INDEX(mês[],Consolidado!H5297,2)</f>
        <v/>
      </c>
      <c r="J5297" s="179" t="inlineStr">
        <is>
          <t>ITAU</t>
        </is>
      </c>
      <c r="K5297" s="179" t="inlineStr">
        <is>
          <t>A IDEAL</t>
        </is>
      </c>
    </row>
    <row r="5298">
      <c r="A5298" s="17" t="n">
        <v>45853</v>
      </c>
      <c r="B5298" s="179" t="inlineStr">
        <is>
          <t>BONIFICAÇÃO NF 2467-BONIFICAÇOES</t>
        </is>
      </c>
      <c r="C5298" s="8" t="n"/>
      <c r="D5298" s="8" t="n">
        <v>8000</v>
      </c>
      <c r="E5298" s="8" t="n">
        <v>-7576.850000000004</v>
      </c>
      <c r="F5298" s="213" t="inlineStr">
        <is>
          <t>BONIFICAÇOES</t>
        </is>
      </c>
      <c r="G5298" s="172">
        <f>YEAR(A5298)</f>
        <v/>
      </c>
      <c r="H5298" s="214">
        <f>MONTH(A5298)</f>
        <v/>
      </c>
      <c r="I5298" s="179">
        <f>INDEX(mês[],Consolidado!H5298,2)</f>
        <v/>
      </c>
      <c r="J5298" s="179" t="inlineStr">
        <is>
          <t>ITAU</t>
        </is>
      </c>
      <c r="K5298" s="179" t="inlineStr">
        <is>
          <t>A IDEAL</t>
        </is>
      </c>
    </row>
    <row r="5299">
      <c r="A5299" s="17" t="n">
        <v>45853</v>
      </c>
      <c r="B5299" s="179" t="inlineStr">
        <is>
          <t>BONIFICAÇAO NF 2468-BONIFICAÇOES</t>
        </is>
      </c>
      <c r="C5299" s="8" t="n"/>
      <c r="D5299" s="8" t="n">
        <v>20000</v>
      </c>
      <c r="E5299" s="8" t="n">
        <v>-27576.85000000001</v>
      </c>
      <c r="F5299" s="213" t="inlineStr">
        <is>
          <t>BONIFICAÇOES</t>
        </is>
      </c>
      <c r="G5299" s="172">
        <f>YEAR(A5299)</f>
        <v/>
      </c>
      <c r="H5299" s="214">
        <f>MONTH(A5299)</f>
        <v/>
      </c>
      <c r="I5299" s="179">
        <f>INDEX(mês[],Consolidado!H5299,2)</f>
        <v/>
      </c>
      <c r="J5299" s="179" t="inlineStr">
        <is>
          <t>ITAU</t>
        </is>
      </c>
      <c r="K5299" s="179" t="inlineStr">
        <is>
          <t>A IDEAL</t>
        </is>
      </c>
    </row>
    <row r="5300">
      <c r="A5300" s="17" t="n">
        <v>45853</v>
      </c>
      <c r="B5300" s="179" t="inlineStr">
        <is>
          <t xml:space="preserve">UBER-SERVIÇO MOTOBOY / UBER </t>
        </is>
      </c>
      <c r="C5300" s="8" t="n"/>
      <c r="D5300" s="8" t="n">
        <v>49.97</v>
      </c>
      <c r="E5300" s="8" t="n">
        <v>-27626.82000000001</v>
      </c>
      <c r="F5300" s="213" t="inlineStr">
        <is>
          <t xml:space="preserve">SERVIÇO MOTOBOY / UBER </t>
        </is>
      </c>
      <c r="G5300" s="172">
        <f>YEAR(A5300)</f>
        <v/>
      </c>
      <c r="H5300" s="214">
        <f>MONTH(A5300)</f>
        <v/>
      </c>
      <c r="I5300" s="179">
        <f>INDEX(mês[],Consolidado!H5300,2)</f>
        <v/>
      </c>
      <c r="J5300" s="179" t="inlineStr">
        <is>
          <t>ITAU</t>
        </is>
      </c>
      <c r="K5300" s="179" t="inlineStr">
        <is>
          <t>A IDEAL</t>
        </is>
      </c>
    </row>
    <row r="5301">
      <c r="A5301" s="17" t="n">
        <v>45853</v>
      </c>
      <c r="B5301" s="179" t="inlineStr">
        <is>
          <t>ALIMENTAÇÃO ADM-ALIMENTAÇÃO ADM</t>
        </is>
      </c>
      <c r="C5301" s="8" t="n"/>
      <c r="D5301" s="8" t="n">
        <v>100</v>
      </c>
      <c r="E5301" s="8" t="n">
        <v>-27726.82000000001</v>
      </c>
      <c r="F5301" s="213" t="inlineStr">
        <is>
          <t>ALIMENTAÇÃO ADM</t>
        </is>
      </c>
      <c r="G5301" s="172">
        <f>YEAR(A5301)</f>
        <v/>
      </c>
      <c r="H5301" s="214">
        <f>MONTH(A5301)</f>
        <v/>
      </c>
      <c r="I5301" s="179">
        <f>INDEX(mês[],Consolidado!H5301,2)</f>
        <v/>
      </c>
      <c r="J5301" s="179" t="inlineStr">
        <is>
          <t>ITAU</t>
        </is>
      </c>
      <c r="K5301" s="179" t="inlineStr">
        <is>
          <t>A IDEAL</t>
        </is>
      </c>
    </row>
    <row r="5302">
      <c r="A5302" s="17" t="n">
        <v>45853</v>
      </c>
      <c r="B5302" s="179" t="inlineStr">
        <is>
          <t>ANUIDADE C6 BANK-TARIFAS BANCARIAS</t>
        </is>
      </c>
      <c r="C5302" s="8" t="n"/>
      <c r="D5302" s="8" t="n">
        <v>24.9</v>
      </c>
      <c r="E5302" s="8" t="n">
        <v>-27751.72000000001</v>
      </c>
      <c r="F5302" s="213" t="inlineStr">
        <is>
          <t>TARIFAS BANCARIAS</t>
        </is>
      </c>
      <c r="G5302" s="172">
        <f>YEAR(A5302)</f>
        <v/>
      </c>
      <c r="H5302" s="214">
        <f>MONTH(A5302)</f>
        <v/>
      </c>
      <c r="I5302" s="179">
        <f>INDEX(mês[],Consolidado!H5302,2)</f>
        <v/>
      </c>
      <c r="J5302" s="179" t="inlineStr">
        <is>
          <t>ITAU</t>
        </is>
      </c>
      <c r="K5302" s="179" t="inlineStr">
        <is>
          <t>A IDEAL</t>
        </is>
      </c>
    </row>
    <row r="5303">
      <c r="A5303" s="17" t="n">
        <v>45853</v>
      </c>
      <c r="B5303" s="179" t="inlineStr">
        <is>
          <t>MERCADO / ADM-ALIMENTAÇÃO ADM</t>
        </is>
      </c>
      <c r="C5303" s="8" t="n"/>
      <c r="D5303" s="8" t="n">
        <v>182</v>
      </c>
      <c r="E5303" s="8" t="n">
        <v>-27933.72000000001</v>
      </c>
      <c r="F5303" s="213" t="inlineStr">
        <is>
          <t>ALIMENTAÇÃO ADM</t>
        </is>
      </c>
      <c r="G5303" s="172">
        <f>YEAR(A5303)</f>
        <v/>
      </c>
      <c r="H5303" s="214">
        <f>MONTH(A5303)</f>
        <v/>
      </c>
      <c r="I5303" s="179">
        <f>INDEX(mês[],Consolidado!H5303,2)</f>
        <v/>
      </c>
      <c r="J5303" s="179" t="inlineStr">
        <is>
          <t>ITAU</t>
        </is>
      </c>
      <c r="K5303" s="179" t="inlineStr">
        <is>
          <t>A IDEAL</t>
        </is>
      </c>
    </row>
    <row r="5304">
      <c r="A5304" s="17" t="n">
        <v>45853</v>
      </c>
      <c r="B5304" s="179" t="inlineStr">
        <is>
          <t>ALPHA IMPORIO-ALIMENTAÇÃO ADM</t>
        </is>
      </c>
      <c r="C5304" s="8" t="n"/>
      <c r="D5304" s="8" t="n">
        <v>87.56999999999999</v>
      </c>
      <c r="E5304" s="8" t="n">
        <v>-28021.29000000001</v>
      </c>
      <c r="F5304" s="213" t="inlineStr">
        <is>
          <t>ALIMENTAÇÃO ADM</t>
        </is>
      </c>
      <c r="G5304" s="172">
        <f>YEAR(A5304)</f>
        <v/>
      </c>
      <c r="H5304" s="214">
        <f>MONTH(A5304)</f>
        <v/>
      </c>
      <c r="I5304" s="179">
        <f>INDEX(mês[],Consolidado!H5304,2)</f>
        <v/>
      </c>
      <c r="J5304" s="179" t="inlineStr">
        <is>
          <t>ITAU</t>
        </is>
      </c>
      <c r="K5304" s="179" t="inlineStr">
        <is>
          <t>A IDEAL</t>
        </is>
      </c>
    </row>
    <row r="5305">
      <c r="A5305" s="17" t="n">
        <v>45853</v>
      </c>
      <c r="B5305" s="179" t="inlineStr">
        <is>
          <t>NELSON T FARIA-ALIMENTAÇÃO ADM</t>
        </is>
      </c>
      <c r="C5305" s="8" t="n"/>
      <c r="D5305" s="8" t="n">
        <v>38</v>
      </c>
      <c r="E5305" s="8" t="n">
        <v>-28059.29000000001</v>
      </c>
      <c r="F5305" s="213" t="inlineStr">
        <is>
          <t>ALIMENTAÇÃO ADM</t>
        </is>
      </c>
      <c r="G5305" s="172">
        <f>YEAR(A5305)</f>
        <v/>
      </c>
      <c r="H5305" s="214">
        <f>MONTH(A5305)</f>
        <v/>
      </c>
      <c r="I5305" s="179">
        <f>INDEX(mês[],Consolidado!H5305,2)</f>
        <v/>
      </c>
      <c r="J5305" s="179" t="inlineStr">
        <is>
          <t>ITAU</t>
        </is>
      </c>
      <c r="K5305" s="179" t="inlineStr">
        <is>
          <t>A IDEAL</t>
        </is>
      </c>
    </row>
    <row r="5306">
      <c r="A5306" s="17" t="n">
        <v>45853</v>
      </c>
      <c r="B5306" s="179" t="inlineStr">
        <is>
          <t>GUILHERME MON-ALIMENTAÇÃO ADM</t>
        </is>
      </c>
      <c r="C5306" s="8" t="n"/>
      <c r="D5306" s="8" t="n">
        <v>50</v>
      </c>
      <c r="E5306" s="8" t="n">
        <v>-28109.29000000001</v>
      </c>
      <c r="F5306" s="213" t="inlineStr">
        <is>
          <t>ALIMENTAÇÃO ADM</t>
        </is>
      </c>
      <c r="G5306" s="172">
        <f>YEAR(A5306)</f>
        <v/>
      </c>
      <c r="H5306" s="214">
        <f>MONTH(A5306)</f>
        <v/>
      </c>
      <c r="I5306" s="179">
        <f>INDEX(mês[],Consolidado!H5306,2)</f>
        <v/>
      </c>
      <c r="J5306" s="179" t="inlineStr">
        <is>
          <t>ITAU</t>
        </is>
      </c>
      <c r="K5306" s="179" t="inlineStr">
        <is>
          <t>A IDEAL</t>
        </is>
      </c>
    </row>
    <row r="5307">
      <c r="A5307" s="17" t="n">
        <v>45853</v>
      </c>
      <c r="B5307" s="179" t="inlineStr">
        <is>
          <t>RESTAURANTE / ADM-ALIMENTAÇÃO ADM</t>
        </is>
      </c>
      <c r="C5307" s="8" t="n"/>
      <c r="D5307" s="8" t="n">
        <v>42.16</v>
      </c>
      <c r="E5307" s="8" t="n">
        <v>-28151.45000000001</v>
      </c>
      <c r="F5307" s="213" t="inlineStr">
        <is>
          <t>ALIMENTAÇÃO ADM</t>
        </is>
      </c>
      <c r="G5307" s="172">
        <f>YEAR(A5307)</f>
        <v/>
      </c>
      <c r="H5307" s="214">
        <f>MONTH(A5307)</f>
        <v/>
      </c>
      <c r="I5307" s="179">
        <f>INDEX(mês[],Consolidado!H5307,2)</f>
        <v/>
      </c>
      <c r="J5307" s="179" t="inlineStr">
        <is>
          <t>ITAU</t>
        </is>
      </c>
      <c r="K5307" s="179" t="inlineStr">
        <is>
          <t>A IDEAL</t>
        </is>
      </c>
    </row>
    <row r="5308">
      <c r="A5308" s="17" t="n">
        <v>45853</v>
      </c>
      <c r="B5308" s="179" t="inlineStr">
        <is>
          <t>AQUARIO / ADM-ALIMENTAÇÃO ADM</t>
        </is>
      </c>
      <c r="C5308" s="8" t="n"/>
      <c r="D5308" s="8" t="n">
        <v>52.31</v>
      </c>
      <c r="E5308" s="8" t="n">
        <v>-28203.76000000001</v>
      </c>
      <c r="F5308" s="213" t="inlineStr">
        <is>
          <t>ALIMENTAÇÃO ADM</t>
        </is>
      </c>
      <c r="G5308" s="172">
        <f>YEAR(A5308)</f>
        <v/>
      </c>
      <c r="H5308" s="214">
        <f>MONTH(A5308)</f>
        <v/>
      </c>
      <c r="I5308" s="179">
        <f>INDEX(mês[],Consolidado!H5308,2)</f>
        <v/>
      </c>
      <c r="J5308" s="179" t="inlineStr">
        <is>
          <t>ITAU</t>
        </is>
      </c>
      <c r="K5308" s="179" t="inlineStr">
        <is>
          <t>A IDEAL</t>
        </is>
      </c>
    </row>
    <row r="5309">
      <c r="A5309" s="17" t="n">
        <v>45853</v>
      </c>
      <c r="B5309" s="179" t="inlineStr">
        <is>
          <t>REDE MAE ALIMENTAÇÃO-ALIMENTAÇÃO ADM</t>
        </is>
      </c>
      <c r="C5309" s="8" t="n"/>
      <c r="D5309" s="8" t="n">
        <v>60.15</v>
      </c>
      <c r="E5309" s="8" t="n">
        <v>-28263.91000000001</v>
      </c>
      <c r="F5309" s="213" t="inlineStr">
        <is>
          <t>ALIMENTAÇÃO ADM</t>
        </is>
      </c>
      <c r="G5309" s="172">
        <f>YEAR(A5309)</f>
        <v/>
      </c>
      <c r="H5309" s="214">
        <f>MONTH(A5309)</f>
        <v/>
      </c>
      <c r="I5309" s="179">
        <f>INDEX(mês[],Consolidado!H5309,2)</f>
        <v/>
      </c>
      <c r="J5309" s="179" t="inlineStr">
        <is>
          <t>ITAU</t>
        </is>
      </c>
      <c r="K5309" s="179" t="inlineStr">
        <is>
          <t>A IDEAL</t>
        </is>
      </c>
    </row>
    <row r="5310">
      <c r="A5310" s="17" t="n">
        <v>45853</v>
      </c>
      <c r="B5310" s="179" t="inlineStr">
        <is>
          <t>CALIFA PAES-ALIMENTAÇÃO ADM</t>
        </is>
      </c>
      <c r="C5310" s="8" t="n"/>
      <c r="D5310" s="8" t="n">
        <v>27.06</v>
      </c>
      <c r="E5310" s="8" t="n">
        <v>-28290.97000000001</v>
      </c>
      <c r="F5310" s="213" t="inlineStr">
        <is>
          <t>ALIMENTAÇÃO ADM</t>
        </is>
      </c>
      <c r="G5310" s="172">
        <f>YEAR(A5310)</f>
        <v/>
      </c>
      <c r="H5310" s="214">
        <f>MONTH(A5310)</f>
        <v/>
      </c>
      <c r="I5310" s="179">
        <f>INDEX(mês[],Consolidado!H5310,2)</f>
        <v/>
      </c>
      <c r="J5310" s="179" t="inlineStr">
        <is>
          <t>ITAU</t>
        </is>
      </c>
      <c r="K5310" s="179" t="inlineStr">
        <is>
          <t>A IDEAL</t>
        </is>
      </c>
    </row>
    <row r="5311">
      <c r="A5311" s="17" t="n">
        <v>45853</v>
      </c>
      <c r="B5311" s="179" t="inlineStr">
        <is>
          <t>ALIMENTAÇÃO THALLYS-ALIMENTAÇÃO ADM</t>
        </is>
      </c>
      <c r="C5311" s="8" t="n"/>
      <c r="D5311" s="8" t="n">
        <v>25</v>
      </c>
      <c r="E5311" s="8" t="n">
        <v>-28315.97000000001</v>
      </c>
      <c r="F5311" s="213" t="inlineStr">
        <is>
          <t>ALIMENTAÇÃO ADM</t>
        </is>
      </c>
      <c r="G5311" s="172">
        <f>YEAR(A5311)</f>
        <v/>
      </c>
      <c r="H5311" s="214">
        <f>MONTH(A5311)</f>
        <v/>
      </c>
      <c r="I5311" s="179">
        <f>INDEX(mês[],Consolidado!H5311,2)</f>
        <v/>
      </c>
      <c r="J5311" s="179" t="inlineStr">
        <is>
          <t>ITAU</t>
        </is>
      </c>
      <c r="K5311" s="179" t="inlineStr">
        <is>
          <t>A IDEAL</t>
        </is>
      </c>
    </row>
    <row r="5312">
      <c r="A5312" s="17" t="n">
        <v>45853</v>
      </c>
      <c r="B5312" s="179" t="inlineStr">
        <is>
          <t>MERCADO / ADM-ALIMENTAÇÃO ADM</t>
        </is>
      </c>
      <c r="C5312" s="8" t="n"/>
      <c r="D5312" s="8" t="n">
        <v>23.35</v>
      </c>
      <c r="E5312" s="8" t="n">
        <v>-28339.32000000001</v>
      </c>
      <c r="F5312" s="213" t="inlineStr">
        <is>
          <t>ALIMENTAÇÃO ADM</t>
        </is>
      </c>
      <c r="G5312" s="172">
        <f>YEAR(A5312)</f>
        <v/>
      </c>
      <c r="H5312" s="214">
        <f>MONTH(A5312)</f>
        <v/>
      </c>
      <c r="I5312" s="179">
        <f>INDEX(mês[],Consolidado!H5312,2)</f>
        <v/>
      </c>
      <c r="J5312" s="179" t="inlineStr">
        <is>
          <t>ITAU</t>
        </is>
      </c>
      <c r="K5312" s="179" t="inlineStr">
        <is>
          <t>A IDEAL</t>
        </is>
      </c>
    </row>
    <row r="5313">
      <c r="A5313" s="17" t="n">
        <v>45853</v>
      </c>
      <c r="B5313" s="179" t="inlineStr">
        <is>
          <t>MERCADO / ADM-ALIMENTAÇÃO ADM</t>
        </is>
      </c>
      <c r="C5313" s="8" t="n"/>
      <c r="D5313" s="8" t="n">
        <v>33.47</v>
      </c>
      <c r="E5313" s="8" t="n">
        <v>-28372.79000000001</v>
      </c>
      <c r="F5313" s="213" t="inlineStr">
        <is>
          <t>ALIMENTAÇÃO ADM</t>
        </is>
      </c>
      <c r="G5313" s="172">
        <f>YEAR(A5313)</f>
        <v/>
      </c>
      <c r="H5313" s="214">
        <f>MONTH(A5313)</f>
        <v/>
      </c>
      <c r="I5313" s="179">
        <f>INDEX(mês[],Consolidado!H5313,2)</f>
        <v/>
      </c>
      <c r="J5313" s="179" t="inlineStr">
        <is>
          <t>ITAU</t>
        </is>
      </c>
      <c r="K5313" s="179" t="inlineStr">
        <is>
          <t>A IDEAL</t>
        </is>
      </c>
    </row>
    <row r="5314">
      <c r="A5314" s="17" t="n">
        <v>45853</v>
      </c>
      <c r="B5314" s="179" t="inlineStr">
        <is>
          <t xml:space="preserve">AUTENTIQUE.COM-SISTEMA / SERVIDOR </t>
        </is>
      </c>
      <c r="C5314" s="8" t="n"/>
      <c r="D5314" s="8" t="n">
        <v>99</v>
      </c>
      <c r="E5314" s="8" t="n">
        <v>-28471.79000000001</v>
      </c>
      <c r="F5314" s="213" t="inlineStr">
        <is>
          <t xml:space="preserve">SISTEMA / SERVIDOR </t>
        </is>
      </c>
      <c r="G5314" s="172">
        <f>YEAR(A5314)</f>
        <v/>
      </c>
      <c r="H5314" s="214">
        <f>MONTH(A5314)</f>
        <v/>
      </c>
      <c r="I5314" s="179">
        <f>INDEX(mês[],Consolidado!H5314,2)</f>
        <v/>
      </c>
      <c r="J5314" s="179" t="inlineStr">
        <is>
          <t>ITAU</t>
        </is>
      </c>
      <c r="K5314" s="179" t="inlineStr">
        <is>
          <t>A IDEAL</t>
        </is>
      </c>
    </row>
    <row r="5315">
      <c r="A5315" s="17" t="n">
        <v>45853</v>
      </c>
      <c r="B5315" s="179" t="inlineStr">
        <is>
          <t xml:space="preserve">STARLINK INTERNET-INTERNET OBRAS </t>
        </is>
      </c>
      <c r="C5315" s="8" t="n"/>
      <c r="D5315" s="8" t="n">
        <v>235.52</v>
      </c>
      <c r="E5315" s="8" t="n">
        <v>-28707.31000000001</v>
      </c>
      <c r="F5315" s="213" t="inlineStr">
        <is>
          <t xml:space="preserve">INTERNET OBRAS </t>
        </is>
      </c>
      <c r="G5315" s="172">
        <f>YEAR(A5315)</f>
        <v/>
      </c>
      <c r="H5315" s="214">
        <f>MONTH(A5315)</f>
        <v/>
      </c>
      <c r="I5315" s="179">
        <f>INDEX(mês[],Consolidado!H5315,2)</f>
        <v/>
      </c>
      <c r="J5315" s="179" t="inlineStr">
        <is>
          <t>ITAU</t>
        </is>
      </c>
      <c r="K5315" s="179" t="inlineStr">
        <is>
          <t>A IDEAL</t>
        </is>
      </c>
    </row>
    <row r="5316">
      <c r="A5316" s="17" t="n">
        <v>45853</v>
      </c>
      <c r="B5316" s="179" t="inlineStr">
        <is>
          <t xml:space="preserve">STARLINK INTERNET-INTERNET OBRAS </t>
        </is>
      </c>
      <c r="C5316" s="8" t="n"/>
      <c r="D5316" s="8" t="n">
        <v>235.52</v>
      </c>
      <c r="E5316" s="8" t="n">
        <v>-28942.83000000001</v>
      </c>
      <c r="F5316" s="213" t="inlineStr">
        <is>
          <t xml:space="preserve">INTERNET OBRAS </t>
        </is>
      </c>
      <c r="G5316" s="172">
        <f>YEAR(A5316)</f>
        <v/>
      </c>
      <c r="H5316" s="214">
        <f>MONTH(A5316)</f>
        <v/>
      </c>
      <c r="I5316" s="179">
        <f>INDEX(mês[],Consolidado!H5316,2)</f>
        <v/>
      </c>
      <c r="J5316" s="179" t="inlineStr">
        <is>
          <t>ITAU</t>
        </is>
      </c>
      <c r="K5316" s="179" t="inlineStr">
        <is>
          <t>A IDEAL</t>
        </is>
      </c>
    </row>
    <row r="5317">
      <c r="A5317" s="17" t="n">
        <v>45853</v>
      </c>
      <c r="B5317" s="179" t="inlineStr">
        <is>
          <t>INFOMIDIA / NOTEBOOK SANSUMG 6/6-MATERIAIS DE INFORMATICA / COMPUTADOR</t>
        </is>
      </c>
      <c r="C5317" s="8" t="n"/>
      <c r="D5317" s="8" t="n">
        <v>301.37</v>
      </c>
      <c r="E5317" s="8" t="n">
        <v>-29244.20000000001</v>
      </c>
      <c r="F5317" s="213" t="inlineStr">
        <is>
          <t>MATERIAIS DE INFORMATICA / COMPUTADOR</t>
        </is>
      </c>
      <c r="G5317" s="172">
        <f>YEAR(A5317)</f>
        <v/>
      </c>
      <c r="H5317" s="214">
        <f>MONTH(A5317)</f>
        <v/>
      </c>
      <c r="I5317" s="179">
        <f>INDEX(mês[],Consolidado!H5317,2)</f>
        <v/>
      </c>
      <c r="J5317" s="179" t="inlineStr">
        <is>
          <t>ITAU</t>
        </is>
      </c>
      <c r="K5317" s="179" t="inlineStr">
        <is>
          <t>A IDEAL</t>
        </is>
      </c>
    </row>
    <row r="5318">
      <c r="A5318" s="17" t="n">
        <v>45853</v>
      </c>
      <c r="B5318" s="179" t="inlineStr">
        <is>
          <t>ANUNCIO OLX DOBLO-MANUTENÇÃO/PEÇAS  VEICULOS</t>
        </is>
      </c>
      <c r="C5318" s="8" t="n"/>
      <c r="D5318" s="8" t="n">
        <v>54.33</v>
      </c>
      <c r="E5318" s="8" t="n">
        <v>-29298.53000000001</v>
      </c>
      <c r="F5318" s="213" t="inlineStr">
        <is>
          <t>MANUTENÇÃO/PEÇAS  VEICULOS</t>
        </is>
      </c>
      <c r="G5318" s="172">
        <f>YEAR(A5318)</f>
        <v/>
      </c>
      <c r="H5318" s="214">
        <f>MONTH(A5318)</f>
        <v/>
      </c>
      <c r="I5318" s="179">
        <f>INDEX(mês[],Consolidado!H5318,2)</f>
        <v/>
      </c>
      <c r="J5318" s="179" t="inlineStr">
        <is>
          <t>ITAU</t>
        </is>
      </c>
      <c r="K5318" s="179" t="inlineStr">
        <is>
          <t>A IDEAL</t>
        </is>
      </c>
    </row>
    <row r="5319">
      <c r="A5319" s="17" t="n">
        <v>45853</v>
      </c>
      <c r="B5319" s="179" t="inlineStr">
        <is>
          <t>TRANSFERÊNCIA ENTRE BANCO ITAÚ X SAFRA-Transferência entre Bancos</t>
        </is>
      </c>
      <c r="C5319" s="8" t="n"/>
      <c r="D5319" s="8" t="n">
        <v>15144.19</v>
      </c>
      <c r="E5319" s="8" t="n">
        <v>-44442.72000000002</v>
      </c>
      <c r="F5319" s="213" t="inlineStr">
        <is>
          <t>Transferência Emitida</t>
        </is>
      </c>
      <c r="G5319" s="172">
        <f>YEAR(A5319)</f>
        <v/>
      </c>
      <c r="H5319" s="214">
        <f>MONTH(A5319)</f>
        <v/>
      </c>
      <c r="I5319" s="179">
        <f>INDEX(mês[],Consolidado!H5319,2)</f>
        <v/>
      </c>
      <c r="J5319" s="179" t="inlineStr">
        <is>
          <t>ITAU</t>
        </is>
      </c>
      <c r="K5319" s="179" t="inlineStr">
        <is>
          <t>A IDEAL</t>
        </is>
      </c>
    </row>
    <row r="5320">
      <c r="A5320" s="17" t="n">
        <v>45853</v>
      </c>
      <c r="B5320" s="179" t="inlineStr">
        <is>
          <t xml:space="preserve">FGTS REF. 06/2025 LUIZ CARLOS DOS SANTOS E MURILO VIEIRA ALVES-FGTS FUNCIONARIOS </t>
        </is>
      </c>
      <c r="C5320" s="8" t="n"/>
      <c r="D5320" s="8" t="n">
        <v>431.23</v>
      </c>
      <c r="E5320" s="8" t="n">
        <v>-44873.95000000002</v>
      </c>
      <c r="F5320" s="213" t="inlineStr">
        <is>
          <t xml:space="preserve">FGTS FUNCIONARIOS </t>
        </is>
      </c>
      <c r="G5320" s="172">
        <f>YEAR(A5320)</f>
        <v/>
      </c>
      <c r="H5320" s="214">
        <f>MONTH(A5320)</f>
        <v/>
      </c>
      <c r="I5320" s="179">
        <f>INDEX(mês[],Consolidado!H5320,2)</f>
        <v/>
      </c>
      <c r="J5320" s="179" t="inlineStr">
        <is>
          <t>ITAU</t>
        </is>
      </c>
      <c r="K5320" s="179" t="inlineStr">
        <is>
          <t>A IDEAL</t>
        </is>
      </c>
    </row>
    <row r="5321">
      <c r="A5321" s="17" t="n">
        <v>45853</v>
      </c>
      <c r="B5321" s="179" t="inlineStr">
        <is>
          <t>ADEVALDO MELO DE SOUZA - PIX (62) 98167-5998-ALIMENTAÇÃO ADM</t>
        </is>
      </c>
      <c r="C5321" s="8" t="n"/>
      <c r="D5321" s="8" t="n">
        <v>1377</v>
      </c>
      <c r="E5321" s="8" t="n">
        <v>-46250.95000000002</v>
      </c>
      <c r="F5321" s="213" t="inlineStr">
        <is>
          <t>ALIMENTAÇÃO ADM</t>
        </is>
      </c>
      <c r="G5321" s="172">
        <f>YEAR(A5321)</f>
        <v/>
      </c>
      <c r="H5321" s="214">
        <f>MONTH(A5321)</f>
        <v/>
      </c>
      <c r="I5321" s="179">
        <f>INDEX(mês[],Consolidado!H5321,2)</f>
        <v/>
      </c>
      <c r="J5321" s="179" t="inlineStr">
        <is>
          <t>ITAU</t>
        </is>
      </c>
      <c r="K5321" s="179" t="inlineStr">
        <is>
          <t>A IDEAL</t>
        </is>
      </c>
    </row>
    <row r="5322">
      <c r="A5322" s="17" t="n">
        <v>45853</v>
      </c>
      <c r="B5322" s="179" t="inlineStr">
        <is>
          <t xml:space="preserve">CURSO POS GECYKA 6º MENSALIDADE-CURSOS / TREINAMENTOS </t>
        </is>
      </c>
      <c r="C5322" s="8" t="n"/>
      <c r="D5322" s="8" t="n">
        <v>1127.46</v>
      </c>
      <c r="E5322" s="8" t="n">
        <v>-47378.41000000002</v>
      </c>
      <c r="F5322" s="213" t="inlineStr">
        <is>
          <t xml:space="preserve">CURSOS / TREINAMENTOS </t>
        </is>
      </c>
      <c r="G5322" s="172">
        <f>YEAR(A5322)</f>
        <v/>
      </c>
      <c r="H5322" s="214">
        <f>MONTH(A5322)</f>
        <v/>
      </c>
      <c r="I5322" s="179">
        <f>INDEX(mês[],Consolidado!H5322,2)</f>
        <v/>
      </c>
      <c r="J5322" s="179" t="inlineStr">
        <is>
          <t>ITAU</t>
        </is>
      </c>
      <c r="K5322" s="179" t="inlineStr">
        <is>
          <t>A IDEAL</t>
        </is>
      </c>
    </row>
    <row r="5323">
      <c r="A5323" s="17" t="n">
        <v>45853</v>
      </c>
      <c r="B5323" s="179" t="inlineStr">
        <is>
          <t xml:space="preserve">CURSO POS EDUARDO 6º MENSALIDADE-CURSOS / TREINAMENTOS </t>
        </is>
      </c>
      <c r="C5323" s="8" t="n"/>
      <c r="D5323" s="8" t="n">
        <v>1127.46</v>
      </c>
      <c r="E5323" s="8" t="n">
        <v>-48505.87000000002</v>
      </c>
      <c r="F5323" s="213" t="inlineStr">
        <is>
          <t xml:space="preserve">CURSOS / TREINAMENTOS </t>
        </is>
      </c>
      <c r="G5323" s="172">
        <f>YEAR(A5323)</f>
        <v/>
      </c>
      <c r="H5323" s="214">
        <f>MONTH(A5323)</f>
        <v/>
      </c>
      <c r="I5323" s="179">
        <f>INDEX(mês[],Consolidado!H5323,2)</f>
        <v/>
      </c>
      <c r="J5323" s="179" t="inlineStr">
        <is>
          <t>ITAU</t>
        </is>
      </c>
      <c r="K5323" s="179" t="inlineStr">
        <is>
          <t>A IDEAL</t>
        </is>
      </c>
    </row>
    <row r="5324">
      <c r="A5324" s="17" t="n">
        <v>45853</v>
      </c>
      <c r="B5324" s="179" t="inlineStr">
        <is>
          <t>SERVIÇO DE BORDADOS-UNIFORMES</t>
        </is>
      </c>
      <c r="C5324" s="8" t="n"/>
      <c r="D5324" s="8" t="n">
        <v>764</v>
      </c>
      <c r="E5324" s="8" t="n">
        <v>-49269.87000000002</v>
      </c>
      <c r="F5324" s="213" t="inlineStr">
        <is>
          <t>UNIFORMES</t>
        </is>
      </c>
      <c r="G5324" s="172">
        <f>YEAR(A5324)</f>
        <v/>
      </c>
      <c r="H5324" s="214">
        <f>MONTH(A5324)</f>
        <v/>
      </c>
      <c r="I5324" s="179">
        <f>INDEX(mês[],Consolidado!H5324,2)</f>
        <v/>
      </c>
      <c r="J5324" s="179" t="inlineStr">
        <is>
          <t>ITAU</t>
        </is>
      </c>
      <c r="K5324" s="179" t="inlineStr">
        <is>
          <t>A IDEAL</t>
        </is>
      </c>
    </row>
    <row r="5325">
      <c r="A5325" s="17" t="n">
        <v>45853</v>
      </c>
      <c r="B5325" s="179" t="inlineStr">
        <is>
          <t>PAR CALÇO DE RODA P/ CAMINHÃO-MANUTENÇÃO/PEÇAS  VEICULOS</t>
        </is>
      </c>
      <c r="C5325" s="8" t="n"/>
      <c r="D5325" s="8" t="n">
        <v>82.41</v>
      </c>
      <c r="E5325" s="8" t="n">
        <v>-49352.28000000002</v>
      </c>
      <c r="F5325" s="213" t="inlineStr">
        <is>
          <t>MANUTENÇÃO/PEÇAS  VEICULOS</t>
        </is>
      </c>
      <c r="G5325" s="172">
        <f>YEAR(A5325)</f>
        <v/>
      </c>
      <c r="H5325" s="214">
        <f>MONTH(A5325)</f>
        <v/>
      </c>
      <c r="I5325" s="179">
        <f>INDEX(mês[],Consolidado!H5325,2)</f>
        <v/>
      </c>
      <c r="J5325" s="179" t="inlineStr">
        <is>
          <t>ITAU</t>
        </is>
      </c>
      <c r="K5325" s="179" t="inlineStr">
        <is>
          <t>A IDEAL</t>
        </is>
      </c>
    </row>
    <row r="5326">
      <c r="A5326" s="17" t="n">
        <v>45853</v>
      </c>
      <c r="B5326" s="179" t="inlineStr">
        <is>
          <t xml:space="preserve">MASTER TUR TRANSPORTE - PIX 46.829.447/0001-79-TRANSPORTE FUNCIONARIOS </t>
        </is>
      </c>
      <c r="C5326" s="8" t="n"/>
      <c r="D5326" s="8" t="n">
        <v>8750</v>
      </c>
      <c r="E5326" s="8" t="n">
        <v>-58102.28000000002</v>
      </c>
      <c r="F5326" s="213" t="inlineStr">
        <is>
          <t xml:space="preserve">TRANSPORTE DE COLABORADORES </t>
        </is>
      </c>
      <c r="G5326" s="172">
        <f>YEAR(A5326)</f>
        <v/>
      </c>
      <c r="H5326" s="214">
        <f>MONTH(A5326)</f>
        <v/>
      </c>
      <c r="I5326" s="179">
        <f>INDEX(mês[],Consolidado!H5326,2)</f>
        <v/>
      </c>
      <c r="J5326" s="179" t="inlineStr">
        <is>
          <t>ITAU</t>
        </is>
      </c>
      <c r="K5326" s="179" t="inlineStr">
        <is>
          <t>A IDEAL</t>
        </is>
      </c>
    </row>
    <row r="5327">
      <c r="A5327" s="17" t="n">
        <v>45853</v>
      </c>
      <c r="B5327" s="179" t="inlineStr">
        <is>
          <t>REF. FOLHA PAGAMENTO 06/2025-SALARIO</t>
        </is>
      </c>
      <c r="C5327" s="8" t="n"/>
      <c r="D5327" s="8" t="n">
        <v>11747.33</v>
      </c>
      <c r="E5327" s="8" t="n">
        <v>-69849.61000000002</v>
      </c>
      <c r="F5327" s="213" t="inlineStr">
        <is>
          <t>SALARIO</t>
        </is>
      </c>
      <c r="G5327" s="172">
        <f>YEAR(A5327)</f>
        <v/>
      </c>
      <c r="H5327" s="214">
        <f>MONTH(A5327)</f>
        <v/>
      </c>
      <c r="I5327" s="179">
        <f>INDEX(mês[],Consolidado!H5327,2)</f>
        <v/>
      </c>
      <c r="J5327" s="179" t="inlineStr">
        <is>
          <t>ITAU</t>
        </is>
      </c>
      <c r="K5327" s="179" t="inlineStr">
        <is>
          <t>A IDEAL</t>
        </is>
      </c>
    </row>
    <row r="5328">
      <c r="A5328" s="17" t="n">
        <v>45853</v>
      </c>
      <c r="B5328" s="179" t="inlineStr">
        <is>
          <t>COMBUSTIVEL VEICULOS-COMBUSTIVEL VEICULOS</t>
        </is>
      </c>
      <c r="C5328" s="8" t="n"/>
      <c r="D5328" s="8" t="n">
        <v>249.6</v>
      </c>
      <c r="E5328" s="8" t="n">
        <v>-70099.21000000002</v>
      </c>
      <c r="F5328" s="213" t="inlineStr">
        <is>
          <t>COMBUSTIVEL VEICULOS</t>
        </is>
      </c>
      <c r="G5328" s="172">
        <f>YEAR(A5328)</f>
        <v/>
      </c>
      <c r="H5328" s="214">
        <f>MONTH(A5328)</f>
        <v/>
      </c>
      <c r="I5328" s="179">
        <f>INDEX(mês[],Consolidado!H5328,2)</f>
        <v/>
      </c>
      <c r="J5328" s="179" t="inlineStr">
        <is>
          <t>ITAU</t>
        </is>
      </c>
      <c r="K5328" s="179" t="inlineStr">
        <is>
          <t>A IDEAL</t>
        </is>
      </c>
    </row>
    <row r="5329">
      <c r="A5329" s="17" t="n">
        <v>45853</v>
      </c>
      <c r="B5329" s="179" t="inlineStr">
        <is>
          <t>MARTINS E SÁ IMPORTAÇÃO - PIX 71.187.165/0001-62-EPIS</t>
        </is>
      </c>
      <c r="C5329" s="8" t="n"/>
      <c r="D5329" s="8" t="n">
        <v>2392</v>
      </c>
      <c r="E5329" s="8" t="n">
        <v>-72491.21000000002</v>
      </c>
      <c r="F5329" s="213" t="inlineStr">
        <is>
          <t>EPIS</t>
        </is>
      </c>
      <c r="G5329" s="172">
        <f>YEAR(A5329)</f>
        <v/>
      </c>
      <c r="H5329" s="214">
        <f>MONTH(A5329)</f>
        <v/>
      </c>
      <c r="I5329" s="179">
        <f>INDEX(mês[],Consolidado!H5329,2)</f>
        <v/>
      </c>
      <c r="J5329" s="179" t="inlineStr">
        <is>
          <t>ITAU</t>
        </is>
      </c>
      <c r="K5329" s="179" t="inlineStr">
        <is>
          <t>A IDEAL</t>
        </is>
      </c>
    </row>
    <row r="5330">
      <c r="A5330" s="17" t="n">
        <v>45853</v>
      </c>
      <c r="B5330" s="179" t="inlineStr">
        <is>
          <t>VALE ALIMENTAÇÃO REF. 06/2025-VALE ALIMENTAÇÃO</t>
        </is>
      </c>
      <c r="C5330" s="8" t="n"/>
      <c r="D5330" s="8" t="n">
        <v>27248</v>
      </c>
      <c r="E5330" s="8" t="n">
        <v>-99739.21000000002</v>
      </c>
      <c r="F5330" s="213" t="inlineStr">
        <is>
          <t>VALE ALIMENTAÇÃO</t>
        </is>
      </c>
      <c r="G5330" s="172">
        <f>YEAR(A5330)</f>
        <v/>
      </c>
      <c r="H5330" s="214">
        <f>MONTH(A5330)</f>
        <v/>
      </c>
      <c r="I5330" s="179">
        <f>INDEX(mês[],Consolidado!H5330,2)</f>
        <v/>
      </c>
      <c r="J5330" s="179" t="inlineStr">
        <is>
          <t>ITAU</t>
        </is>
      </c>
      <c r="K5330" s="179" t="inlineStr">
        <is>
          <t>A IDEAL</t>
        </is>
      </c>
    </row>
    <row r="5331">
      <c r="A5331" s="17" t="n">
        <v>45853</v>
      </c>
      <c r="B5331" s="179" t="inlineStr">
        <is>
          <t xml:space="preserve">R. DOS ABACATEIROS APT 04 - GESTORLUCIANO - PIX (62) 9 8112-3739-ALUGUEL ALOJAMENTO </t>
        </is>
      </c>
      <c r="C5331" s="8" t="n"/>
      <c r="D5331" s="8" t="n">
        <v>1370</v>
      </c>
      <c r="E5331" s="8" t="n">
        <v>-101109.21</v>
      </c>
      <c r="F5331" s="213" t="inlineStr">
        <is>
          <t xml:space="preserve">ALUGUEL ALOJAMENTO </t>
        </is>
      </c>
      <c r="G5331" s="172">
        <f>YEAR(A5331)</f>
        <v/>
      </c>
      <c r="H5331" s="214">
        <f>MONTH(A5331)</f>
        <v/>
      </c>
      <c r="I5331" s="179">
        <f>INDEX(mês[],Consolidado!H5331,2)</f>
        <v/>
      </c>
      <c r="J5331" s="179" t="inlineStr">
        <is>
          <t>ITAU</t>
        </is>
      </c>
      <c r="K5331" s="179" t="inlineStr">
        <is>
          <t>A IDEAL</t>
        </is>
      </c>
    </row>
    <row r="5332">
      <c r="A5332" s="17" t="n">
        <v>45853</v>
      </c>
      <c r="B5332" s="179" t="inlineStr">
        <is>
          <t xml:space="preserve">RUA DO NIQUEL COND. ACACIA APT. 102 REF. 15-07 A 15-08-ALUGUEL ALOJAMENTO </t>
        </is>
      </c>
      <c r="C5332" s="8" t="n"/>
      <c r="D5332" s="8" t="n">
        <v>1160</v>
      </c>
      <c r="E5332" s="8" t="n">
        <v>-102269.21</v>
      </c>
      <c r="F5332" s="213" t="inlineStr">
        <is>
          <t xml:space="preserve">ALUGUEL ALOJAMENTO </t>
        </is>
      </c>
      <c r="G5332" s="172">
        <f>YEAR(A5332)</f>
        <v/>
      </c>
      <c r="H5332" s="214">
        <f>MONTH(A5332)</f>
        <v/>
      </c>
      <c r="I5332" s="179">
        <f>INDEX(mês[],Consolidado!H5332,2)</f>
        <v/>
      </c>
      <c r="J5332" s="179" t="inlineStr">
        <is>
          <t>ITAU</t>
        </is>
      </c>
      <c r="K5332" s="179" t="inlineStr">
        <is>
          <t>A IDEAL</t>
        </is>
      </c>
    </row>
    <row r="5333">
      <c r="A5333" s="17" t="n">
        <v>45853</v>
      </c>
      <c r="B5333" s="179" t="inlineStr">
        <is>
          <t xml:space="preserve">EXAMES - ASO-EXAMES </t>
        </is>
      </c>
      <c r="C5333" s="8" t="n"/>
      <c r="D5333" s="8" t="n">
        <v>2659.69</v>
      </c>
      <c r="E5333" s="8" t="n">
        <v>-104928.9</v>
      </c>
      <c r="F5333" s="213" t="inlineStr">
        <is>
          <t>EXAMES MÉDICOS</t>
        </is>
      </c>
      <c r="G5333" s="172">
        <f>YEAR(A5333)</f>
        <v/>
      </c>
      <c r="H5333" s="214">
        <f>MONTH(A5333)</f>
        <v/>
      </c>
      <c r="I5333" s="179">
        <f>INDEX(mês[],Consolidado!H5333,2)</f>
        <v/>
      </c>
      <c r="J5333" s="179" t="inlineStr">
        <is>
          <t>ITAU</t>
        </is>
      </c>
      <c r="K5333" s="179" t="inlineStr">
        <is>
          <t>A IDEAL</t>
        </is>
      </c>
    </row>
    <row r="5334">
      <c r="A5334" s="17" t="n">
        <v>45853</v>
      </c>
      <c r="B5334" s="179" t="inlineStr">
        <is>
          <t xml:space="preserve">HONORÁRIO ADVOCATÍCIO - STELLA-HONORARIOS ADVOCATICIOS </t>
        </is>
      </c>
      <c r="C5334" s="8" t="n"/>
      <c r="D5334" s="8" t="n">
        <v>150</v>
      </c>
      <c r="E5334" s="8" t="n">
        <v>-105078.9</v>
      </c>
      <c r="F5334" s="213" t="inlineStr">
        <is>
          <t>HONORÁRIOS ADVOCATÍCIOS</t>
        </is>
      </c>
      <c r="G5334" s="172">
        <f>YEAR(A5334)</f>
        <v/>
      </c>
      <c r="H5334" s="214">
        <f>MONTH(A5334)</f>
        <v/>
      </c>
      <c r="I5334" s="179">
        <f>INDEX(mês[],Consolidado!H5334,2)</f>
        <v/>
      </c>
      <c r="J5334" s="179" t="inlineStr">
        <is>
          <t>ITAU</t>
        </is>
      </c>
      <c r="K5334" s="179" t="inlineStr">
        <is>
          <t>A IDEAL</t>
        </is>
      </c>
    </row>
    <row r="5335">
      <c r="A5335" s="17" t="n">
        <v>45853</v>
      </c>
      <c r="B5335" s="179" t="inlineStr">
        <is>
          <t xml:space="preserve">R. FRANCISCA NOG. COSTA Nº 564  15.07 A 15.08-ALUGUEL ALOJAMENTO </t>
        </is>
      </c>
      <c r="C5335" s="8" t="n"/>
      <c r="D5335" s="8" t="n">
        <v>1500</v>
      </c>
      <c r="E5335" s="8" t="n">
        <v>-106578.9</v>
      </c>
      <c r="F5335" s="213" t="inlineStr">
        <is>
          <t xml:space="preserve">ALUGUEL ALOJAMENTO </t>
        </is>
      </c>
      <c r="G5335" s="172">
        <f>YEAR(A5335)</f>
        <v/>
      </c>
      <c r="H5335" s="214">
        <f>MONTH(A5335)</f>
        <v/>
      </c>
      <c r="I5335" s="179">
        <f>INDEX(mês[],Consolidado!H5335,2)</f>
        <v/>
      </c>
      <c r="J5335" s="179" t="inlineStr">
        <is>
          <t>ITAU</t>
        </is>
      </c>
      <c r="K5335" s="179" t="inlineStr">
        <is>
          <t>A IDEAL</t>
        </is>
      </c>
    </row>
    <row r="5336">
      <c r="A5336" s="17" t="n">
        <v>45853</v>
      </c>
      <c r="B5336" s="179" t="inlineStr">
        <is>
          <t xml:space="preserve">RUA AV. BEATRIZ BRAGA CASA 03 REF. 15-07 A 15-08-25-ALUGUEL ALOJAMENTO </t>
        </is>
      </c>
      <c r="C5336" s="8" t="n"/>
      <c r="D5336" s="8" t="n">
        <v>800</v>
      </c>
      <c r="E5336" s="8" t="n">
        <v>-107378.9</v>
      </c>
      <c r="F5336" s="213" t="inlineStr">
        <is>
          <t xml:space="preserve">ALUGUEL ALOJAMENTO </t>
        </is>
      </c>
      <c r="G5336" s="172">
        <f>YEAR(A5336)</f>
        <v/>
      </c>
      <c r="H5336" s="214">
        <f>MONTH(A5336)</f>
        <v/>
      </c>
      <c r="I5336" s="179">
        <f>INDEX(mês[],Consolidado!H5336,2)</f>
        <v/>
      </c>
      <c r="J5336" s="179" t="inlineStr">
        <is>
          <t>ITAU</t>
        </is>
      </c>
      <c r="K5336" s="179" t="inlineStr">
        <is>
          <t>A IDEAL</t>
        </is>
      </c>
    </row>
    <row r="5337">
      <c r="A5337" s="17" t="n">
        <v>45853</v>
      </c>
      <c r="B5337" s="179" t="inlineStr">
        <is>
          <t xml:space="preserve">MAQUINAS E EQUIPAMENTO-MAQUINAS / EQUIPAMENTOS </t>
        </is>
      </c>
      <c r="C5337" s="8" t="n"/>
      <c r="D5337" s="8" t="n">
        <v>3335.71</v>
      </c>
      <c r="E5337" s="8" t="n">
        <v>-110714.61</v>
      </c>
      <c r="F5337" s="213" t="inlineStr">
        <is>
          <t xml:space="preserve">MAQUINAS / EQUIPAMENTOS </t>
        </is>
      </c>
      <c r="G5337" s="172">
        <f>YEAR(A5337)</f>
        <v/>
      </c>
      <c r="H5337" s="214">
        <f>MONTH(A5337)</f>
        <v/>
      </c>
      <c r="I5337" s="179">
        <f>INDEX(mês[],Consolidado!H5337,2)</f>
        <v/>
      </c>
      <c r="J5337" s="179" t="inlineStr">
        <is>
          <t>ITAU</t>
        </is>
      </c>
      <c r="K5337" s="179" t="inlineStr">
        <is>
          <t>A IDEAL</t>
        </is>
      </c>
    </row>
    <row r="5338">
      <c r="A5338" s="17" t="n">
        <v>45853</v>
      </c>
      <c r="B5338" s="179" t="inlineStr">
        <is>
          <t>IPVA I/FORD RANGER XLTCD4A32C - PLACA RBN3G39 7º PARCELA-IPVA</t>
        </is>
      </c>
      <c r="C5338" s="8" t="n"/>
      <c r="D5338" s="8" t="n">
        <v>621.51</v>
      </c>
      <c r="E5338" s="8" t="n">
        <v>-111336.12</v>
      </c>
      <c r="F5338" s="213" t="inlineStr">
        <is>
          <t>IPVA</t>
        </is>
      </c>
      <c r="G5338" s="172">
        <f>YEAR(A5338)</f>
        <v/>
      </c>
      <c r="H5338" s="214">
        <f>MONTH(A5338)</f>
        <v/>
      </c>
      <c r="I5338" s="179">
        <f>INDEX(mês[],Consolidado!H5338,2)</f>
        <v/>
      </c>
      <c r="J5338" s="179" t="inlineStr">
        <is>
          <t>ITAU</t>
        </is>
      </c>
      <c r="K5338" s="179" t="inlineStr">
        <is>
          <t>A IDEAL</t>
        </is>
      </c>
    </row>
    <row r="5339">
      <c r="A5339" s="17" t="n">
        <v>45853</v>
      </c>
      <c r="B5339" s="179" t="inlineStr">
        <is>
          <t>IPVA RENAULT/OROCH EXP 16 SCE - PLACA RTP7H45 7º PARCELA-IPVA</t>
        </is>
      </c>
      <c r="C5339" s="8" t="n"/>
      <c r="D5339" s="8" t="n">
        <v>283.44</v>
      </c>
      <c r="E5339" s="8" t="n">
        <v>-111619.56</v>
      </c>
      <c r="F5339" s="213" t="inlineStr">
        <is>
          <t>IPVA</t>
        </is>
      </c>
      <c r="G5339" s="172">
        <f>YEAR(A5339)</f>
        <v/>
      </c>
      <c r="H5339" s="214">
        <f>MONTH(A5339)</f>
        <v/>
      </c>
      <c r="I5339" s="179">
        <f>INDEX(mês[],Consolidado!H5339,2)</f>
        <v/>
      </c>
      <c r="J5339" s="179" t="inlineStr">
        <is>
          <t>ITAU</t>
        </is>
      </c>
      <c r="K5339" s="179" t="inlineStr">
        <is>
          <t>A IDEAL</t>
        </is>
      </c>
    </row>
    <row r="5340">
      <c r="A5340" s="17" t="n">
        <v>45853</v>
      </c>
      <c r="B5340" s="179" t="inlineStr">
        <is>
          <t>IPVA EFFA/V21 - PLACA SDJ9E34 7º PARCELA-IPVA</t>
        </is>
      </c>
      <c r="C5340" s="8" t="n"/>
      <c r="D5340" s="8" t="n">
        <v>323.81</v>
      </c>
      <c r="E5340" s="8" t="n">
        <v>-111943.37</v>
      </c>
      <c r="F5340" s="213" t="inlineStr">
        <is>
          <t>IPVA</t>
        </is>
      </c>
      <c r="G5340" s="172">
        <f>YEAR(A5340)</f>
        <v/>
      </c>
      <c r="H5340" s="214">
        <f>MONTH(A5340)</f>
        <v/>
      </c>
      <c r="I5340" s="179">
        <f>INDEX(mês[],Consolidado!H5340,2)</f>
        <v/>
      </c>
      <c r="J5340" s="179" t="inlineStr">
        <is>
          <t>ITAU</t>
        </is>
      </c>
      <c r="K5340" s="179" t="inlineStr">
        <is>
          <t>A IDEAL</t>
        </is>
      </c>
    </row>
    <row r="5341">
      <c r="A5341" s="17" t="n">
        <v>45853</v>
      </c>
      <c r="B5341" s="179" t="inlineStr">
        <is>
          <t>IPVA I/FORD RANGER XLTCD4A32C - PLACA PRW6F12 7º PARCELA-IPVA</t>
        </is>
      </c>
      <c r="C5341" s="8" t="n"/>
      <c r="D5341" s="8" t="n">
        <v>562.98</v>
      </c>
      <c r="E5341" s="8" t="n">
        <v>-112506.35</v>
      </c>
      <c r="F5341" s="213" t="inlineStr">
        <is>
          <t>IPVA</t>
        </is>
      </c>
      <c r="G5341" s="172">
        <f>YEAR(A5341)</f>
        <v/>
      </c>
      <c r="H5341" s="214">
        <f>MONTH(A5341)</f>
        <v/>
      </c>
      <c r="I5341" s="179">
        <f>INDEX(mês[],Consolidado!H5341,2)</f>
        <v/>
      </c>
      <c r="J5341" s="179" t="inlineStr">
        <is>
          <t>ITAU</t>
        </is>
      </c>
      <c r="K5341" s="179" t="inlineStr">
        <is>
          <t>A IDEAL</t>
        </is>
      </c>
    </row>
    <row r="5342">
      <c r="A5342" s="17" t="n">
        <v>45853</v>
      </c>
      <c r="B5342" s="179" t="inlineStr">
        <is>
          <t>REMESSA TINTA CONTRATO VLI - PECEM-TINTAS E SOLVENTES</t>
        </is>
      </c>
      <c r="C5342" s="8" t="n"/>
      <c r="D5342" s="8" t="n">
        <v>23591.85</v>
      </c>
      <c r="E5342" s="8" t="n">
        <v>-136098.2</v>
      </c>
      <c r="F5342" s="213" t="inlineStr">
        <is>
          <t>TINTAS E SOLVENTES</t>
        </is>
      </c>
      <c r="G5342" s="172">
        <f>YEAR(A5342)</f>
        <v/>
      </c>
      <c r="H5342" s="214">
        <f>MONTH(A5342)</f>
        <v/>
      </c>
      <c r="I5342" s="179">
        <f>INDEX(mês[],Consolidado!H5342,2)</f>
        <v/>
      </c>
      <c r="J5342" s="179" t="inlineStr">
        <is>
          <t>ITAU</t>
        </is>
      </c>
      <c r="K5342" s="179" t="inlineStr">
        <is>
          <t>A IDEAL</t>
        </is>
      </c>
    </row>
    <row r="5343">
      <c r="A5343" s="17" t="n">
        <v>45853</v>
      </c>
      <c r="B5343" s="179" t="inlineStr">
        <is>
          <t>VENDA DE TINTA EUROCHEM-TINTAS E SOLVENTES</t>
        </is>
      </c>
      <c r="C5343" s="8" t="n"/>
      <c r="D5343" s="8" t="n">
        <v>8321.889999999999</v>
      </c>
      <c r="E5343" s="8" t="n">
        <v>-144420.09</v>
      </c>
      <c r="F5343" s="213" t="inlineStr">
        <is>
          <t>TINTAS E SOLVENTES</t>
        </is>
      </c>
      <c r="G5343" s="172">
        <f>YEAR(A5343)</f>
        <v/>
      </c>
      <c r="H5343" s="214">
        <f>MONTH(A5343)</f>
        <v/>
      </c>
      <c r="I5343" s="179">
        <f>INDEX(mês[],Consolidado!H5343,2)</f>
        <v/>
      </c>
      <c r="J5343" s="179" t="inlineStr">
        <is>
          <t>ITAU</t>
        </is>
      </c>
      <c r="K5343" s="179" t="inlineStr">
        <is>
          <t>A IDEAL</t>
        </is>
      </c>
    </row>
    <row r="5344">
      <c r="A5344" s="17" t="n">
        <v>45853</v>
      </c>
      <c r="B5344" s="179" t="inlineStr">
        <is>
          <t>SERVIÇO PISO CMOC-TINTAS E SOLVENTES</t>
        </is>
      </c>
      <c r="C5344" s="8" t="n"/>
      <c r="D5344" s="8" t="n">
        <v>4452.92</v>
      </c>
      <c r="E5344" s="8" t="n">
        <v>-148873.01</v>
      </c>
      <c r="F5344" s="213" t="inlineStr">
        <is>
          <t>TINTAS E SOLVENTES</t>
        </is>
      </c>
      <c r="G5344" s="172">
        <f>YEAR(A5344)</f>
        <v/>
      </c>
      <c r="H5344" s="214">
        <f>MONTH(A5344)</f>
        <v/>
      </c>
      <c r="I5344" s="179">
        <f>INDEX(mês[],Consolidado!H5344,2)</f>
        <v/>
      </c>
      <c r="J5344" s="179" t="inlineStr">
        <is>
          <t>ITAU</t>
        </is>
      </c>
      <c r="K5344" s="179" t="inlineStr">
        <is>
          <t>A IDEAL</t>
        </is>
      </c>
    </row>
    <row r="5345">
      <c r="A5345" s="17" t="n">
        <v>45853</v>
      </c>
      <c r="B5345" s="179" t="inlineStr">
        <is>
          <t>IPVA I/FORD RANGER XLTCD4A32C - PLACA RCF2A85 7º PARCELA-IPVA</t>
        </is>
      </c>
      <c r="C5345" s="8" t="n"/>
      <c r="D5345" s="8" t="n">
        <v>621.51</v>
      </c>
      <c r="E5345" s="8" t="n">
        <v>-149494.52</v>
      </c>
      <c r="F5345" s="213" t="inlineStr">
        <is>
          <t>IPVA</t>
        </is>
      </c>
      <c r="G5345" s="172">
        <f>YEAR(A5345)</f>
        <v/>
      </c>
      <c r="H5345" s="214">
        <f>MONTH(A5345)</f>
        <v/>
      </c>
      <c r="I5345" s="179">
        <f>INDEX(mês[],Consolidado!H5345,2)</f>
        <v/>
      </c>
      <c r="J5345" s="179" t="inlineStr">
        <is>
          <t>ITAU</t>
        </is>
      </c>
      <c r="K5345" s="179" t="inlineStr">
        <is>
          <t>A IDEAL</t>
        </is>
      </c>
    </row>
    <row r="5346">
      <c r="A5346" s="17" t="n">
        <v>45853</v>
      </c>
      <c r="B5346" s="179" t="inlineStr">
        <is>
          <t>IPVA I/FORD RANGER XLTCD3D4A - PLACA SDN9A29 7º PARCELA-IPVA</t>
        </is>
      </c>
      <c r="C5346" s="8" t="n"/>
      <c r="D5346" s="8" t="n">
        <v>980.62</v>
      </c>
      <c r="E5346" s="8" t="n">
        <v>-150475.14</v>
      </c>
      <c r="F5346" s="213" t="inlineStr">
        <is>
          <t>IPVA</t>
        </is>
      </c>
      <c r="G5346" s="172">
        <f>YEAR(A5346)</f>
        <v/>
      </c>
      <c r="H5346" s="214">
        <f>MONTH(A5346)</f>
        <v/>
      </c>
      <c r="I5346" s="179">
        <f>INDEX(mês[],Consolidado!H5346,2)</f>
        <v/>
      </c>
      <c r="J5346" s="179" t="inlineStr">
        <is>
          <t>ITAU</t>
        </is>
      </c>
      <c r="K5346" s="179" t="inlineStr">
        <is>
          <t>A IDEAL</t>
        </is>
      </c>
    </row>
    <row r="5347">
      <c r="A5347" s="17" t="n">
        <v>45853</v>
      </c>
      <c r="B5347" s="179" t="inlineStr">
        <is>
          <t>IPVA FIAT/ARGO DRIVE 1.0 - PLACA PBE2E75 7º PARCELA-IPVA</t>
        </is>
      </c>
      <c r="C5347" s="8" t="n"/>
      <c r="D5347" s="8" t="n">
        <v>129.22</v>
      </c>
      <c r="E5347" s="8" t="n">
        <v>-150604.36</v>
      </c>
      <c r="F5347" s="213" t="inlineStr">
        <is>
          <t>IPVA</t>
        </is>
      </c>
      <c r="G5347" s="172">
        <f>YEAR(A5347)</f>
        <v/>
      </c>
      <c r="H5347" s="214">
        <f>MONTH(A5347)</f>
        <v/>
      </c>
      <c r="I5347" s="179">
        <f>INDEX(mês[],Consolidado!H5347,2)</f>
        <v/>
      </c>
      <c r="J5347" s="179" t="inlineStr">
        <is>
          <t>ITAU</t>
        </is>
      </c>
      <c r="K5347" s="179" t="inlineStr">
        <is>
          <t>A IDEAL</t>
        </is>
      </c>
    </row>
    <row r="5348">
      <c r="A5348" s="17" t="n">
        <v>45853</v>
      </c>
      <c r="B5348" s="179" t="inlineStr">
        <is>
          <t>IPVA HYUNDAI/HB20S 1.6A PREM - PLACA QTS7F16 7º PARCELA-IPVA</t>
        </is>
      </c>
      <c r="C5348" s="8" t="n"/>
      <c r="D5348" s="8" t="n">
        <v>253.11</v>
      </c>
      <c r="E5348" s="8" t="n">
        <v>-150857.47</v>
      </c>
      <c r="F5348" s="213" t="inlineStr">
        <is>
          <t>IPVA</t>
        </is>
      </c>
      <c r="G5348" s="172">
        <f>YEAR(A5348)</f>
        <v/>
      </c>
      <c r="H5348" s="214">
        <f>MONTH(A5348)</f>
        <v/>
      </c>
      <c r="I5348" s="179">
        <f>INDEX(mês[],Consolidado!H5348,2)</f>
        <v/>
      </c>
      <c r="J5348" s="179" t="inlineStr">
        <is>
          <t>ITAU</t>
        </is>
      </c>
      <c r="K5348" s="179" t="inlineStr">
        <is>
          <t>A IDEAL</t>
        </is>
      </c>
    </row>
    <row r="5349">
      <c r="A5349" s="17" t="n">
        <v>45853</v>
      </c>
      <c r="B5349" s="179" t="inlineStr">
        <is>
          <t>IPVA IVECO/CITYCLASS 70C17 - PLACA ONB7A66 7º PARCELA-IPVA</t>
        </is>
      </c>
      <c r="C5349" s="8" t="n"/>
      <c r="D5349" s="8" t="n">
        <v>117.39</v>
      </c>
      <c r="E5349" s="8" t="n">
        <v>-150974.86</v>
      </c>
      <c r="F5349" s="213" t="inlineStr">
        <is>
          <t>IPVA</t>
        </is>
      </c>
      <c r="G5349" s="172">
        <f>YEAR(A5349)</f>
        <v/>
      </c>
      <c r="H5349" s="214">
        <f>MONTH(A5349)</f>
        <v/>
      </c>
      <c r="I5349" s="179">
        <f>INDEX(mês[],Consolidado!H5349,2)</f>
        <v/>
      </c>
      <c r="J5349" s="179" t="inlineStr">
        <is>
          <t>ITAU</t>
        </is>
      </c>
      <c r="K5349" s="179" t="inlineStr">
        <is>
          <t>A IDEAL</t>
        </is>
      </c>
    </row>
    <row r="5350">
      <c r="A5350" s="17" t="n">
        <v>45853</v>
      </c>
      <c r="B5350" s="179" t="inlineStr">
        <is>
          <t>IPVA RENAULT/OROCH PRO 16 - PLACA SDK1B29 7º PARCELA-IPVA</t>
        </is>
      </c>
      <c r="C5350" s="8" t="n"/>
      <c r="D5350" s="8" t="n">
        <v>353.48</v>
      </c>
      <c r="E5350" s="8" t="n">
        <v>-151328.3400000001</v>
      </c>
      <c r="F5350" s="213" t="inlineStr">
        <is>
          <t>IPVA</t>
        </is>
      </c>
      <c r="G5350" s="172">
        <f>YEAR(A5350)</f>
        <v/>
      </c>
      <c r="H5350" s="214">
        <f>MONTH(A5350)</f>
        <v/>
      </c>
      <c r="I5350" s="179">
        <f>INDEX(mês[],Consolidado!H5350,2)</f>
        <v/>
      </c>
      <c r="J5350" s="179" t="inlineStr">
        <is>
          <t>ITAU</t>
        </is>
      </c>
      <c r="K5350" s="179" t="inlineStr">
        <is>
          <t>A IDEAL</t>
        </is>
      </c>
    </row>
    <row r="5351">
      <c r="A5351" s="17" t="n">
        <v>45853</v>
      </c>
      <c r="B5351" s="179" t="inlineStr">
        <is>
          <t>IPVA CHEVROLET/S10 LT DD4 - PLACA OBA1J57 7º PARCELA-IPVA</t>
        </is>
      </c>
      <c r="C5351" s="8" t="n"/>
      <c r="D5351" s="8" t="n">
        <v>354.6</v>
      </c>
      <c r="E5351" s="8" t="n">
        <v>-151682.9400000001</v>
      </c>
      <c r="F5351" s="213" t="inlineStr">
        <is>
          <t>IPVA</t>
        </is>
      </c>
      <c r="G5351" s="172">
        <f>YEAR(A5351)</f>
        <v/>
      </c>
      <c r="H5351" s="214">
        <f>MONTH(A5351)</f>
        <v/>
      </c>
      <c r="I5351" s="179">
        <f>INDEX(mês[],Consolidado!H5351,2)</f>
        <v/>
      </c>
      <c r="J5351" s="179" t="inlineStr">
        <is>
          <t>ITAU</t>
        </is>
      </c>
      <c r="K5351" s="179" t="inlineStr">
        <is>
          <t>A IDEAL</t>
        </is>
      </c>
    </row>
    <row r="5352">
      <c r="A5352" s="17" t="n">
        <v>45853</v>
      </c>
      <c r="B5352" s="179" t="inlineStr">
        <is>
          <t>IPVA FIAT/TORO FREEDOM AT9 D - PLACA PLQ2I02 7º PARCELA-IPVA</t>
        </is>
      </c>
      <c r="C5352" s="8" t="n"/>
      <c r="D5352" s="8" t="n">
        <v>440.35</v>
      </c>
      <c r="E5352" s="8" t="n">
        <v>-152123.2900000001</v>
      </c>
      <c r="F5352" s="213" t="inlineStr">
        <is>
          <t>IPVA</t>
        </is>
      </c>
      <c r="G5352" s="172">
        <f>YEAR(A5352)</f>
        <v/>
      </c>
      <c r="H5352" s="214">
        <f>MONTH(A5352)</f>
        <v/>
      </c>
      <c r="I5352" s="179">
        <f>INDEX(mês[],Consolidado!H5352,2)</f>
        <v/>
      </c>
      <c r="J5352" s="179" t="inlineStr">
        <is>
          <t>ITAU</t>
        </is>
      </c>
      <c r="K5352" s="179" t="inlineStr">
        <is>
          <t>A IDEAL</t>
        </is>
      </c>
    </row>
    <row r="5353">
      <c r="A5353" s="17" t="n">
        <v>45853</v>
      </c>
      <c r="B5353" s="179" t="inlineStr">
        <is>
          <t>IPVA SAVEIRO RB MBVS - PLACA QTN3I85 7º PARCELA-IPVA</t>
        </is>
      </c>
      <c r="C5353" s="8" t="n"/>
      <c r="D5353" s="8" t="n">
        <v>198.65</v>
      </c>
      <c r="E5353" s="8" t="n">
        <v>-152321.9400000001</v>
      </c>
      <c r="F5353" s="213" t="inlineStr">
        <is>
          <t>IPVA</t>
        </is>
      </c>
      <c r="G5353" s="172">
        <f>YEAR(A5353)</f>
        <v/>
      </c>
      <c r="H5353" s="214">
        <f>MONTH(A5353)</f>
        <v/>
      </c>
      <c r="I5353" s="179">
        <f>INDEX(mês[],Consolidado!H5353,2)</f>
        <v/>
      </c>
      <c r="J5353" s="179" t="inlineStr">
        <is>
          <t>ITAU</t>
        </is>
      </c>
      <c r="K5353" s="179" t="inlineStr">
        <is>
          <t>A IDEAL</t>
        </is>
      </c>
    </row>
    <row r="5354">
      <c r="A5354" s="17" t="n">
        <v>45853</v>
      </c>
      <c r="B5354" s="179" t="inlineStr">
        <is>
          <t xml:space="preserve">INTERNET AABA-INTERNET OBRAS </t>
        </is>
      </c>
      <c r="C5354" s="8" t="n"/>
      <c r="D5354" s="8" t="n">
        <v>70</v>
      </c>
      <c r="E5354" s="8" t="n">
        <v>-152391.9400000001</v>
      </c>
      <c r="F5354" s="213" t="inlineStr">
        <is>
          <t xml:space="preserve">INTERNET OBRAS </t>
        </is>
      </c>
      <c r="G5354" s="172">
        <f>YEAR(A5354)</f>
        <v/>
      </c>
      <c r="H5354" s="214">
        <f>MONTH(A5354)</f>
        <v/>
      </c>
      <c r="I5354" s="179">
        <f>INDEX(mês[],Consolidado!H5354,2)</f>
        <v/>
      </c>
      <c r="J5354" s="179" t="inlineStr">
        <is>
          <t>ITAU</t>
        </is>
      </c>
      <c r="K5354" s="179" t="inlineStr">
        <is>
          <t>A IDEAL</t>
        </is>
      </c>
    </row>
    <row r="5355">
      <c r="A5355" s="17" t="n">
        <v>45853</v>
      </c>
      <c r="B5355" s="179" t="inlineStr">
        <is>
          <t>FOSFATO-Recebimento de Clientes</t>
        </is>
      </c>
      <c r="C5355" s="8" t="n">
        <v>26643.08</v>
      </c>
      <c r="E5355" s="8" t="n">
        <v>-125748.8600000001</v>
      </c>
      <c r="F5355" s="213" t="inlineStr">
        <is>
          <t>Recebimento de Clientes</t>
        </is>
      </c>
      <c r="G5355" s="172">
        <f>YEAR(A5355)</f>
        <v/>
      </c>
      <c r="H5355" s="214">
        <f>MONTH(A5355)</f>
        <v/>
      </c>
      <c r="I5355" s="179">
        <f>INDEX(mês[],Consolidado!H5355,2)</f>
        <v/>
      </c>
      <c r="J5355" s="179" t="inlineStr">
        <is>
          <t>ITAU</t>
        </is>
      </c>
      <c r="K5355" s="179" t="inlineStr">
        <is>
          <t>A IDEAL</t>
        </is>
      </c>
    </row>
    <row r="5356">
      <c r="A5356" s="17" t="n">
        <v>45853</v>
      </c>
      <c r="B5356" s="179" t="inlineStr">
        <is>
          <t>NIOBIO-Recebimento de Clientes</t>
        </is>
      </c>
      <c r="C5356" s="8" t="n">
        <v>30417.85</v>
      </c>
      <c r="E5356" s="8" t="n">
        <v>-95331.01000000007</v>
      </c>
      <c r="F5356" s="213" t="inlineStr">
        <is>
          <t>Recebimento de Clientes</t>
        </is>
      </c>
      <c r="G5356" s="172">
        <f>YEAR(A5356)</f>
        <v/>
      </c>
      <c r="H5356" s="214">
        <f>MONTH(A5356)</f>
        <v/>
      </c>
      <c r="I5356" s="179">
        <f>INDEX(mês[],Consolidado!H5356,2)</f>
        <v/>
      </c>
      <c r="J5356" s="179" t="inlineStr">
        <is>
          <t>ITAU</t>
        </is>
      </c>
      <c r="K5356" s="179" t="inlineStr">
        <is>
          <t>A IDEAL</t>
        </is>
      </c>
    </row>
    <row r="5357">
      <c r="A5357" s="17" t="n">
        <v>45853</v>
      </c>
      <c r="B5357" s="179" t="inlineStr">
        <is>
          <t>NIOBIO-Recebimento de Clientes</t>
        </is>
      </c>
      <c r="C5357" s="8" t="n">
        <v>99611.75</v>
      </c>
      <c r="E5357" s="8" t="n">
        <v>4280.739999999932</v>
      </c>
      <c r="F5357" s="213" t="inlineStr">
        <is>
          <t>Recebimento de Clientes</t>
        </is>
      </c>
      <c r="G5357" s="172">
        <f>YEAR(A5357)</f>
        <v/>
      </c>
      <c r="H5357" s="214">
        <f>MONTH(A5357)</f>
        <v/>
      </c>
      <c r="I5357" s="179">
        <f>INDEX(mês[],Consolidado!H5357,2)</f>
        <v/>
      </c>
      <c r="J5357" s="179" t="inlineStr">
        <is>
          <t>ITAU</t>
        </is>
      </c>
      <c r="K5357" s="179" t="inlineStr">
        <is>
          <t>A IDEAL</t>
        </is>
      </c>
    </row>
    <row r="5358">
      <c r="A5358" s="17" t="n">
        <v>45853</v>
      </c>
      <c r="B5358" s="179" t="inlineStr">
        <is>
          <t>NIOBIO-Recebimento de Clientes</t>
        </is>
      </c>
      <c r="C5358" s="8" t="n">
        <v>50527.32</v>
      </c>
      <c r="E5358" s="8" t="n">
        <v>54808.05999999993</v>
      </c>
      <c r="F5358" s="213" t="inlineStr">
        <is>
          <t>Recebimento de Clientes</t>
        </is>
      </c>
      <c r="G5358" s="172">
        <f>YEAR(A5358)</f>
        <v/>
      </c>
      <c r="H5358" s="214">
        <f>MONTH(A5358)</f>
        <v/>
      </c>
      <c r="I5358" s="179">
        <f>INDEX(mês[],Consolidado!H5358,2)</f>
        <v/>
      </c>
      <c r="J5358" s="179" t="inlineStr">
        <is>
          <t>ITAU</t>
        </is>
      </c>
      <c r="K5358" s="179" t="inlineStr">
        <is>
          <t>A IDEAL</t>
        </is>
      </c>
    </row>
    <row r="5359">
      <c r="A5359" s="17" t="n">
        <v>45853</v>
      </c>
      <c r="B5359" s="179" t="inlineStr">
        <is>
          <t>NIOBIO-Recebimento de Clientes</t>
        </is>
      </c>
      <c r="C5359" s="8" t="n">
        <v>34213.7</v>
      </c>
      <c r="E5359" s="8" t="n">
        <v>89021.75999999992</v>
      </c>
      <c r="F5359" s="213" t="inlineStr">
        <is>
          <t>Recebimento de Clientes</t>
        </is>
      </c>
      <c r="G5359" s="172">
        <f>YEAR(A5359)</f>
        <v/>
      </c>
      <c r="H5359" s="214">
        <f>MONTH(A5359)</f>
        <v/>
      </c>
      <c r="I5359" s="179">
        <f>INDEX(mês[],Consolidado!H5359,2)</f>
        <v/>
      </c>
      <c r="J5359" s="179" t="inlineStr">
        <is>
          <t>ITAU</t>
        </is>
      </c>
      <c r="K5359" s="179" t="inlineStr">
        <is>
          <t>A IDEAL</t>
        </is>
      </c>
    </row>
    <row r="5360">
      <c r="A5360" s="17" t="n">
        <v>45853</v>
      </c>
      <c r="B5360" s="179" t="inlineStr">
        <is>
          <t>FOSFATO-Recebimento de Clientes</t>
        </is>
      </c>
      <c r="C5360" s="8" t="n">
        <v>13498.82</v>
      </c>
      <c r="E5360" s="8" t="n">
        <v>102520.5799999999</v>
      </c>
      <c r="F5360" s="213" t="inlineStr">
        <is>
          <t>Recebimento de Clientes</t>
        </is>
      </c>
      <c r="G5360" s="172">
        <f>YEAR(A5360)</f>
        <v/>
      </c>
      <c r="H5360" s="214">
        <f>MONTH(A5360)</f>
        <v/>
      </c>
      <c r="I5360" s="179">
        <f>INDEX(mês[],Consolidado!H5360,2)</f>
        <v/>
      </c>
      <c r="J5360" s="179" t="inlineStr">
        <is>
          <t>ITAU</t>
        </is>
      </c>
      <c r="K5360" s="179" t="inlineStr">
        <is>
          <t>A IDEAL</t>
        </is>
      </c>
    </row>
    <row r="5361">
      <c r="A5361" s="17" t="n">
        <v>45854</v>
      </c>
      <c r="B5361" s="179" t="inlineStr">
        <is>
          <t>VISITA TECNICA RICARDO GOIANÉSIA-COMBUSTIVEL VEICULOS</t>
        </is>
      </c>
      <c r="C5361" s="8" t="n"/>
      <c r="D5361" s="8" t="n">
        <v>300</v>
      </c>
      <c r="E5361" s="8" t="n">
        <v>102220.5799999999</v>
      </c>
      <c r="F5361" s="213" t="inlineStr">
        <is>
          <t>COMBUSTIVEL VEICULOS</t>
        </is>
      </c>
      <c r="G5361" s="172">
        <f>YEAR(A5361)</f>
        <v/>
      </c>
      <c r="H5361" s="214">
        <f>MONTH(A5361)</f>
        <v/>
      </c>
      <c r="I5361" s="179">
        <f>INDEX(mês[],Consolidado!H5361,2)</f>
        <v/>
      </c>
      <c r="J5361" s="179" t="inlineStr">
        <is>
          <t>ITAU</t>
        </is>
      </c>
      <c r="K5361" s="179" t="inlineStr">
        <is>
          <t>A IDEAL</t>
        </is>
      </c>
    </row>
    <row r="5362">
      <c r="A5362" s="17" t="n">
        <v>45854</v>
      </c>
      <c r="B5362" s="179" t="inlineStr">
        <is>
          <t>BONIFICAÇÃO, SER PISO NF 2470-BONIFICAÇOES</t>
        </is>
      </c>
      <c r="C5362" s="8" t="n"/>
      <c r="D5362" s="8" t="n">
        <v>23216.2</v>
      </c>
      <c r="E5362" s="8" t="n">
        <v>79004.37999999993</v>
      </c>
      <c r="F5362" s="213" t="inlineStr">
        <is>
          <t>BONIFICAÇOES</t>
        </is>
      </c>
      <c r="G5362" s="172">
        <f>YEAR(A5362)</f>
        <v/>
      </c>
      <c r="H5362" s="214">
        <f>MONTH(A5362)</f>
        <v/>
      </c>
      <c r="I5362" s="179">
        <f>INDEX(mês[],Consolidado!H5362,2)</f>
        <v/>
      </c>
      <c r="J5362" s="179" t="inlineStr">
        <is>
          <t>ITAU</t>
        </is>
      </c>
      <c r="K5362" s="179" t="inlineStr">
        <is>
          <t>A IDEAL</t>
        </is>
      </c>
    </row>
    <row r="5363">
      <c r="A5363" s="17" t="n">
        <v>45854</v>
      </c>
      <c r="B5363" s="179" t="inlineStr">
        <is>
          <t>VISITA TECNICA VALDMAR NA EMPRESA JALES MACHADO EM GOIANÉSIA-COMBUSTIVEL VEICULOS</t>
        </is>
      </c>
      <c r="C5363" s="8" t="n"/>
      <c r="D5363" s="8" t="n">
        <v>400</v>
      </c>
      <c r="E5363" s="8" t="n">
        <v>78604.37999999993</v>
      </c>
      <c r="F5363" s="213" t="inlineStr">
        <is>
          <t>COMBUSTIVEL VEICULOS</t>
        </is>
      </c>
      <c r="G5363" s="172">
        <f>YEAR(A5363)</f>
        <v/>
      </c>
      <c r="H5363" s="214">
        <f>MONTH(A5363)</f>
        <v/>
      </c>
      <c r="I5363" s="179">
        <f>INDEX(mês[],Consolidado!H5363,2)</f>
        <v/>
      </c>
      <c r="J5363" s="179" t="inlineStr">
        <is>
          <t>ITAU</t>
        </is>
      </c>
      <c r="K5363" s="179" t="inlineStr">
        <is>
          <t>A IDEAL</t>
        </is>
      </c>
    </row>
    <row r="5364">
      <c r="A5364" s="17" t="n">
        <v>45854</v>
      </c>
      <c r="B5364" s="179" t="inlineStr">
        <is>
          <t xml:space="preserve">VISITA TECNICA VALDMAR NA EMPRESA JALES MACHADO EM GOIANÉSIA-REFEIÇÕES FUNCIONARIOS </t>
        </is>
      </c>
      <c r="C5364" s="8" t="n"/>
      <c r="D5364" s="8" t="n">
        <v>200</v>
      </c>
      <c r="E5364" s="8" t="n">
        <v>78404.37999999993</v>
      </c>
      <c r="F5364" s="213" t="inlineStr">
        <is>
          <t>REFEIÇÕES COLABORADORES</t>
        </is>
      </c>
      <c r="G5364" s="172">
        <f>YEAR(A5364)</f>
        <v/>
      </c>
      <c r="H5364" s="214">
        <f>MONTH(A5364)</f>
        <v/>
      </c>
      <c r="I5364" s="179">
        <f>INDEX(mês[],Consolidado!H5364,2)</f>
        <v/>
      </c>
      <c r="J5364" s="179" t="inlineStr">
        <is>
          <t>ITAU</t>
        </is>
      </c>
      <c r="K5364" s="179" t="inlineStr">
        <is>
          <t>A IDEAL</t>
        </is>
      </c>
    </row>
    <row r="5365">
      <c r="A5365" s="17" t="n">
        <v>45854</v>
      </c>
      <c r="B5365" s="179" t="inlineStr">
        <is>
          <t xml:space="preserve">CENILIA PRADO DA SILVA - PIX (64) 9 9976-1166-MATERIAIS DE CONSUMO EM OBRAS </t>
        </is>
      </c>
      <c r="C5365" s="8" t="n"/>
      <c r="D5365" s="8" t="n">
        <v>250</v>
      </c>
      <c r="E5365" s="8" t="n">
        <v>78154.37999999993</v>
      </c>
      <c r="F5365" s="213" t="inlineStr">
        <is>
          <t xml:space="preserve">MATERIAIS DE CONSUMO EM OBRAS </t>
        </is>
      </c>
      <c r="G5365" s="172">
        <f>YEAR(A5365)</f>
        <v/>
      </c>
      <c r="H5365" s="214">
        <f>MONTH(A5365)</f>
        <v/>
      </c>
      <c r="I5365" s="179">
        <f>INDEX(mês[],Consolidado!H5365,2)</f>
        <v/>
      </c>
      <c r="J5365" s="179" t="inlineStr">
        <is>
          <t>ITAU</t>
        </is>
      </c>
      <c r="K5365" s="179" t="inlineStr">
        <is>
          <t>A IDEAL</t>
        </is>
      </c>
    </row>
    <row r="5366">
      <c r="A5366" s="17" t="n">
        <v>45854</v>
      </c>
      <c r="B5366" s="179" t="inlineStr">
        <is>
          <t xml:space="preserve">DESPESA VIAGEM REF. SEMANA 14/07 A 18/07-REFEIÇÕES FUNCIONARIOS </t>
        </is>
      </c>
      <c r="C5366" s="8" t="n"/>
      <c r="D5366" s="8" t="n">
        <v>800</v>
      </c>
      <c r="E5366" s="8" t="n">
        <v>77354.37999999993</v>
      </c>
      <c r="F5366" s="213" t="inlineStr">
        <is>
          <t>REFEIÇÕES COLABORADORES</t>
        </is>
      </c>
      <c r="G5366" s="172">
        <f>YEAR(A5366)</f>
        <v/>
      </c>
      <c r="H5366" s="214">
        <f>MONTH(A5366)</f>
        <v/>
      </c>
      <c r="I5366" s="179">
        <f>INDEX(mês[],Consolidado!H5366,2)</f>
        <v/>
      </c>
      <c r="J5366" s="179" t="inlineStr">
        <is>
          <t>ITAU</t>
        </is>
      </c>
      <c r="K5366" s="179" t="inlineStr">
        <is>
          <t>A IDEAL</t>
        </is>
      </c>
    </row>
    <row r="5367">
      <c r="A5367" s="17" t="n">
        <v>45854</v>
      </c>
      <c r="B5367" s="179" t="inlineStr">
        <is>
          <t>DESPESA VIAGEM REF. SEMANA 14/07 A 18/07-PASSAGENS FUNCIONARIOS</t>
        </is>
      </c>
      <c r="C5367" s="8" t="n"/>
      <c r="D5367" s="8" t="n">
        <v>360</v>
      </c>
      <c r="E5367" s="8" t="n">
        <v>76994.37999999993</v>
      </c>
      <c r="F5367" s="213" t="inlineStr">
        <is>
          <t>PASSAGENS COLABORADORES</t>
        </is>
      </c>
      <c r="G5367" s="172">
        <f>YEAR(A5367)</f>
        <v/>
      </c>
      <c r="H5367" s="214">
        <f>MONTH(A5367)</f>
        <v/>
      </c>
      <c r="I5367" s="179">
        <f>INDEX(mês[],Consolidado!H5367,2)</f>
        <v/>
      </c>
      <c r="J5367" s="179" t="inlineStr">
        <is>
          <t>ITAU</t>
        </is>
      </c>
      <c r="K5367" s="179" t="inlineStr">
        <is>
          <t>A IDEAL</t>
        </is>
      </c>
    </row>
    <row r="5368">
      <c r="A5368" s="17" t="n">
        <v>45854</v>
      </c>
      <c r="B5368" s="179" t="inlineStr">
        <is>
          <t>PASSAGENS FUNCIONÁRIOS REF. 07/07 A 11/07-PASSAGENS FUNCIONARIOS</t>
        </is>
      </c>
      <c r="C5368" s="8" t="n"/>
      <c r="D5368" s="8" t="n">
        <v>5384.87</v>
      </c>
      <c r="E5368" s="8" t="n">
        <v>71609.50999999994</v>
      </c>
      <c r="F5368" s="213" t="inlineStr">
        <is>
          <t>PASSAGENS COLABORADORES</t>
        </is>
      </c>
      <c r="G5368" s="172">
        <f>YEAR(A5368)</f>
        <v/>
      </c>
      <c r="H5368" s="214">
        <f>MONTH(A5368)</f>
        <v/>
      </c>
      <c r="I5368" s="179">
        <f>INDEX(mês[],Consolidado!H5368,2)</f>
        <v/>
      </c>
      <c r="J5368" s="179" t="inlineStr">
        <is>
          <t>ITAU</t>
        </is>
      </c>
      <c r="K5368" s="179" t="inlineStr">
        <is>
          <t>A IDEAL</t>
        </is>
      </c>
    </row>
    <row r="5369">
      <c r="A5369" s="17" t="n">
        <v>45854</v>
      </c>
      <c r="B5369" s="179" t="inlineStr">
        <is>
          <t xml:space="preserve">REFEIÇÕES COLABORADORES REF. 16/07 A 31/07-REFEIÇÕES FUNCIONARIOS </t>
        </is>
      </c>
      <c r="C5369" s="8" t="n"/>
      <c r="D5369" s="8" t="n">
        <v>4132</v>
      </c>
      <c r="E5369" s="8" t="n">
        <v>67477.50999999994</v>
      </c>
      <c r="F5369" s="213" t="inlineStr">
        <is>
          <t>REFEIÇÕES COLABORADORES</t>
        </is>
      </c>
      <c r="G5369" s="172">
        <f>YEAR(A5369)</f>
        <v/>
      </c>
      <c r="H5369" s="214">
        <f>MONTH(A5369)</f>
        <v/>
      </c>
      <c r="I5369" s="179">
        <f>INDEX(mês[],Consolidado!H5369,2)</f>
        <v/>
      </c>
      <c r="J5369" s="179" t="inlineStr">
        <is>
          <t>ITAU</t>
        </is>
      </c>
      <c r="K5369" s="179" t="inlineStr">
        <is>
          <t>A IDEAL</t>
        </is>
      </c>
    </row>
    <row r="5370">
      <c r="A5370" s="17" t="n">
        <v>45854</v>
      </c>
      <c r="B5370" s="179" t="inlineStr">
        <is>
          <t xml:space="preserve">REFEIÇÕES COLABORADORES REF. 16/07 A 31/07-REFEIÇÕES FUNCIONARIOS </t>
        </is>
      </c>
      <c r="C5370" s="8" t="n"/>
      <c r="D5370" s="8" t="n">
        <v>2660</v>
      </c>
      <c r="E5370" s="8" t="n">
        <v>64817.50999999994</v>
      </c>
      <c r="F5370" s="213" t="inlineStr">
        <is>
          <t>REFEIÇÕES COLABORADORES</t>
        </is>
      </c>
      <c r="G5370" s="172">
        <f>YEAR(A5370)</f>
        <v/>
      </c>
      <c r="H5370" s="214">
        <f>MONTH(A5370)</f>
        <v/>
      </c>
      <c r="I5370" s="179">
        <f>INDEX(mês[],Consolidado!H5370,2)</f>
        <v/>
      </c>
      <c r="J5370" s="179" t="inlineStr">
        <is>
          <t>ITAU</t>
        </is>
      </c>
      <c r="K5370" s="179" t="inlineStr">
        <is>
          <t>A IDEAL</t>
        </is>
      </c>
    </row>
    <row r="5371">
      <c r="A5371" s="17" t="n">
        <v>45854</v>
      </c>
      <c r="B5371" s="179" t="inlineStr">
        <is>
          <t xml:space="preserve">REFEIÇÕES COLABORADORES REF. 16/07 A 31/07-REFEIÇÕES FUNCIONARIOS </t>
        </is>
      </c>
      <c r="C5371" s="8" t="n"/>
      <c r="D5371" s="8" t="n">
        <v>5240</v>
      </c>
      <c r="E5371" s="8" t="n">
        <v>59577.50999999994</v>
      </c>
      <c r="F5371" s="213" t="inlineStr">
        <is>
          <t>REFEIÇÕES COLABORADORES</t>
        </is>
      </c>
      <c r="G5371" s="172">
        <f>YEAR(A5371)</f>
        <v/>
      </c>
      <c r="H5371" s="214">
        <f>MONTH(A5371)</f>
        <v/>
      </c>
      <c r="I5371" s="179">
        <f>INDEX(mês[],Consolidado!H5371,2)</f>
        <v/>
      </c>
      <c r="J5371" s="179" t="inlineStr">
        <is>
          <t>ITAU</t>
        </is>
      </c>
      <c r="K5371" s="179" t="inlineStr">
        <is>
          <t>A IDEAL</t>
        </is>
      </c>
    </row>
    <row r="5372">
      <c r="A5372" s="17" t="n">
        <v>45854</v>
      </c>
      <c r="B5372" s="179" t="inlineStr">
        <is>
          <t xml:space="preserve">REFEIÇÕES COLABORADORES REF. 16/07 A 31/07-REFEIÇÕES FUNCIONARIOS </t>
        </is>
      </c>
      <c r="C5372" s="8" t="n"/>
      <c r="D5372" s="8" t="n">
        <v>4960</v>
      </c>
      <c r="E5372" s="8" t="n">
        <v>54617.50999999994</v>
      </c>
      <c r="F5372" s="213" t="inlineStr">
        <is>
          <t>REFEIÇÕES COLABORADORES</t>
        </is>
      </c>
      <c r="G5372" s="172">
        <f>YEAR(A5372)</f>
        <v/>
      </c>
      <c r="H5372" s="214">
        <f>MONTH(A5372)</f>
        <v/>
      </c>
      <c r="I5372" s="179">
        <f>INDEX(mês[],Consolidado!H5372,2)</f>
        <v/>
      </c>
      <c r="J5372" s="179" t="inlineStr">
        <is>
          <t>ITAU</t>
        </is>
      </c>
      <c r="K5372" s="179" t="inlineStr">
        <is>
          <t>A IDEAL</t>
        </is>
      </c>
    </row>
    <row r="5373">
      <c r="A5373" s="17" t="n">
        <v>45854</v>
      </c>
      <c r="B5373" s="179" t="inlineStr">
        <is>
          <t xml:space="preserve">REFEIÇÕES COLABORADORES REF. 16/07 A 31/07-REFEIÇÕES FUNCIONARIOS </t>
        </is>
      </c>
      <c r="C5373" s="8" t="n"/>
      <c r="D5373" s="8" t="n">
        <v>3900</v>
      </c>
      <c r="E5373" s="8" t="n">
        <v>50717.50999999994</v>
      </c>
      <c r="F5373" s="213" t="inlineStr">
        <is>
          <t>REFEIÇÕES COLABORADORES</t>
        </is>
      </c>
      <c r="G5373" s="172">
        <f>YEAR(A5373)</f>
        <v/>
      </c>
      <c r="H5373" s="214">
        <f>MONTH(A5373)</f>
        <v/>
      </c>
      <c r="I5373" s="179">
        <f>INDEX(mês[],Consolidado!H5373,2)</f>
        <v/>
      </c>
      <c r="J5373" s="179" t="inlineStr">
        <is>
          <t>ITAU</t>
        </is>
      </c>
      <c r="K5373" s="179" t="inlineStr">
        <is>
          <t>A IDEAL</t>
        </is>
      </c>
    </row>
    <row r="5374">
      <c r="A5374" s="17" t="n">
        <v>45854</v>
      </c>
      <c r="B5374" s="179" t="inlineStr">
        <is>
          <t xml:space="preserve">REFEIÇÕES COLABORADORES REF. 16/07 A 31/07-REFEIÇÕES FUNCIONARIOS </t>
        </is>
      </c>
      <c r="C5374" s="8" t="n"/>
      <c r="D5374" s="8" t="n">
        <v>3010</v>
      </c>
      <c r="E5374" s="8" t="n">
        <v>47707.50999999994</v>
      </c>
      <c r="F5374" s="213" t="inlineStr">
        <is>
          <t>REFEIÇÕES COLABORADORES</t>
        </is>
      </c>
      <c r="G5374" s="172">
        <f>YEAR(A5374)</f>
        <v/>
      </c>
      <c r="H5374" s="214">
        <f>MONTH(A5374)</f>
        <v/>
      </c>
      <c r="I5374" s="179">
        <f>INDEX(mês[],Consolidado!H5374,2)</f>
        <v/>
      </c>
      <c r="J5374" s="179" t="inlineStr">
        <is>
          <t>ITAU</t>
        </is>
      </c>
      <c r="K5374" s="179" t="inlineStr">
        <is>
          <t>A IDEAL</t>
        </is>
      </c>
    </row>
    <row r="5375">
      <c r="A5375" s="17" t="n">
        <v>45854</v>
      </c>
      <c r="B5375" s="179" t="inlineStr">
        <is>
          <t>VALE ALIMENTAÇÃO RESTANTE AABA-VALE ALIMENTAÇÃO</t>
        </is>
      </c>
      <c r="C5375" s="8" t="n"/>
      <c r="D5375" s="8" t="n">
        <v>357.66</v>
      </c>
      <c r="E5375" s="8" t="n">
        <v>47349.84999999993</v>
      </c>
      <c r="F5375" s="213" t="inlineStr">
        <is>
          <t>VALE ALIMENTAÇÃO</t>
        </is>
      </c>
      <c r="G5375" s="172">
        <f>YEAR(A5375)</f>
        <v/>
      </c>
      <c r="H5375" s="214">
        <f>MONTH(A5375)</f>
        <v/>
      </c>
      <c r="I5375" s="179">
        <f>INDEX(mês[],Consolidado!H5375,2)</f>
        <v/>
      </c>
      <c r="J5375" s="179" t="inlineStr">
        <is>
          <t>ITAU</t>
        </is>
      </c>
      <c r="K5375" s="179" t="inlineStr">
        <is>
          <t>A IDEAL</t>
        </is>
      </c>
    </row>
    <row r="5376">
      <c r="A5376" s="17" t="n">
        <v>45854</v>
      </c>
      <c r="B5376" s="179" t="inlineStr">
        <is>
          <t>COMBUSTIVEL VEICULOS-COMBUSTIVEL VEICULOS</t>
        </is>
      </c>
      <c r="C5376" s="8" t="n"/>
      <c r="D5376" s="8" t="n">
        <v>516</v>
      </c>
      <c r="E5376" s="8" t="n">
        <v>46833.84999999993</v>
      </c>
      <c r="F5376" s="213" t="inlineStr">
        <is>
          <t>COMBUSTIVEL VEICULOS</t>
        </is>
      </c>
      <c r="G5376" s="172">
        <f>YEAR(A5376)</f>
        <v/>
      </c>
      <c r="H5376" s="214">
        <f>MONTH(A5376)</f>
        <v/>
      </c>
      <c r="I5376" s="179">
        <f>INDEX(mês[],Consolidado!H5376,2)</f>
        <v/>
      </c>
      <c r="J5376" s="179" t="inlineStr">
        <is>
          <t>ITAU</t>
        </is>
      </c>
      <c r="K5376" s="179" t="inlineStr">
        <is>
          <t>A IDEAL</t>
        </is>
      </c>
    </row>
    <row r="5377">
      <c r="A5377" s="17" t="n">
        <v>45854</v>
      </c>
      <c r="B5377" s="179" t="inlineStr">
        <is>
          <t xml:space="preserve">DESPESAS REF. 10/07 E 11/07-REFEIÇÕES FUNCIONARIOS </t>
        </is>
      </c>
      <c r="C5377" s="8" t="n"/>
      <c r="D5377" s="8" t="n">
        <v>426</v>
      </c>
      <c r="E5377" s="8" t="n">
        <v>46407.84999999993</v>
      </c>
      <c r="F5377" s="213" t="inlineStr">
        <is>
          <t>REFEIÇÕES COLABORADORES</t>
        </is>
      </c>
      <c r="G5377" s="172">
        <f>YEAR(A5377)</f>
        <v/>
      </c>
      <c r="H5377" s="214">
        <f>MONTH(A5377)</f>
        <v/>
      </c>
      <c r="I5377" s="179">
        <f>INDEX(mês[],Consolidado!H5377,2)</f>
        <v/>
      </c>
      <c r="J5377" s="179" t="inlineStr">
        <is>
          <t>ITAU</t>
        </is>
      </c>
      <c r="K5377" s="179" t="inlineStr">
        <is>
          <t>A IDEAL</t>
        </is>
      </c>
    </row>
    <row r="5378">
      <c r="A5378" s="17" t="n">
        <v>45854</v>
      </c>
      <c r="B5378" s="179" t="inlineStr">
        <is>
          <t>DESPESAS REF. 10/07 E 11/07-EPIS</t>
        </is>
      </c>
      <c r="C5378" s="8" t="n"/>
      <c r="D5378" s="8" t="n">
        <v>150</v>
      </c>
      <c r="E5378" s="8" t="n">
        <v>46257.84999999993</v>
      </c>
      <c r="F5378" s="213" t="inlineStr">
        <is>
          <t>EPIS</t>
        </is>
      </c>
      <c r="G5378" s="172">
        <f>YEAR(A5378)</f>
        <v/>
      </c>
      <c r="H5378" s="214">
        <f>MONTH(A5378)</f>
        <v/>
      </c>
      <c r="I5378" s="179">
        <f>INDEX(mês[],Consolidado!H5378,2)</f>
        <v/>
      </c>
      <c r="J5378" s="179" t="inlineStr">
        <is>
          <t>ITAU</t>
        </is>
      </c>
      <c r="K5378" s="179" t="inlineStr">
        <is>
          <t>A IDEAL</t>
        </is>
      </c>
    </row>
    <row r="5379">
      <c r="A5379" s="17" t="n">
        <v>45854</v>
      </c>
      <c r="B5379" s="179" t="inlineStr">
        <is>
          <t>DESPESAS REF. 10/07 E 11/07-MANGUEIRAS / CONEXÕES</t>
        </is>
      </c>
      <c r="C5379" s="8" t="n"/>
      <c r="D5379" s="8" t="n">
        <v>50</v>
      </c>
      <c r="E5379" s="8" t="n">
        <v>46207.84999999993</v>
      </c>
      <c r="F5379" s="213" t="inlineStr">
        <is>
          <t>MANGUEIRAS / CONEXÕES</t>
        </is>
      </c>
      <c r="G5379" s="172">
        <f>YEAR(A5379)</f>
        <v/>
      </c>
      <c r="H5379" s="214">
        <f>MONTH(A5379)</f>
        <v/>
      </c>
      <c r="I5379" s="179">
        <f>INDEX(mês[],Consolidado!H5379,2)</f>
        <v/>
      </c>
      <c r="J5379" s="179" t="inlineStr">
        <is>
          <t>ITAU</t>
        </is>
      </c>
      <c r="K5379" s="179" t="inlineStr">
        <is>
          <t>A IDEAL</t>
        </is>
      </c>
    </row>
    <row r="5380">
      <c r="A5380" s="17" t="n">
        <v>45854</v>
      </c>
      <c r="B5380" s="179" t="inlineStr">
        <is>
          <t>DESPESAS REF. 10/07 E 11/07-BONIFICAÇOES</t>
        </is>
      </c>
      <c r="C5380" s="8" t="n"/>
      <c r="D5380" s="8" t="n">
        <v>100</v>
      </c>
      <c r="E5380" s="8" t="n">
        <v>46107.84999999993</v>
      </c>
      <c r="F5380" s="213" t="inlineStr">
        <is>
          <t>BONIFICAÇOES</t>
        </is>
      </c>
      <c r="G5380" s="172">
        <f>YEAR(A5380)</f>
        <v/>
      </c>
      <c r="H5380" s="214">
        <f>MONTH(A5380)</f>
        <v/>
      </c>
      <c r="I5380" s="179">
        <f>INDEX(mês[],Consolidado!H5380,2)</f>
        <v/>
      </c>
      <c r="J5380" s="179" t="inlineStr">
        <is>
          <t>ITAU</t>
        </is>
      </c>
      <c r="K5380" s="179" t="inlineStr">
        <is>
          <t>A IDEAL</t>
        </is>
      </c>
    </row>
    <row r="5381">
      <c r="A5381" s="17" t="n">
        <v>45854</v>
      </c>
      <c r="B5381" s="179" t="inlineStr">
        <is>
          <t>DESPESAS REF. 10/07 E 11/07-MATERIAIS DE INFORMATICA / COMPUTADOR</t>
        </is>
      </c>
      <c r="C5381" s="8" t="n"/>
      <c r="D5381" s="8" t="n">
        <v>88</v>
      </c>
      <c r="E5381" s="8" t="n">
        <v>46019.84999999993</v>
      </c>
      <c r="F5381" s="213" t="inlineStr">
        <is>
          <t>MATERIAIS DE INFORMATICA / COMPUTADOR</t>
        </is>
      </c>
      <c r="G5381" s="172">
        <f>YEAR(A5381)</f>
        <v/>
      </c>
      <c r="H5381" s="214">
        <f>MONTH(A5381)</f>
        <v/>
      </c>
      <c r="I5381" s="179">
        <f>INDEX(mês[],Consolidado!H5381,2)</f>
        <v/>
      </c>
      <c r="J5381" s="179" t="inlineStr">
        <is>
          <t>ITAU</t>
        </is>
      </c>
      <c r="K5381" s="179" t="inlineStr">
        <is>
          <t>A IDEAL</t>
        </is>
      </c>
    </row>
    <row r="5382">
      <c r="A5382" s="17" t="n">
        <v>45854</v>
      </c>
      <c r="B5382" s="179" t="inlineStr">
        <is>
          <t xml:space="preserve">DESPESAS REF. 10/07 E 11/07-INTERNET OBRAS </t>
        </is>
      </c>
      <c r="C5382" s="8" t="n"/>
      <c r="D5382" s="8" t="n">
        <v>106.07</v>
      </c>
      <c r="E5382" s="8" t="n">
        <v>45913.77999999993</v>
      </c>
      <c r="F5382" s="213" t="inlineStr">
        <is>
          <t xml:space="preserve">INTERNET OBRAS </t>
        </is>
      </c>
      <c r="G5382" s="172">
        <f>YEAR(A5382)</f>
        <v/>
      </c>
      <c r="H5382" s="214">
        <f>MONTH(A5382)</f>
        <v/>
      </c>
      <c r="I5382" s="179">
        <f>INDEX(mês[],Consolidado!H5382,2)</f>
        <v/>
      </c>
      <c r="J5382" s="179" t="inlineStr">
        <is>
          <t>ITAU</t>
        </is>
      </c>
      <c r="K5382" s="179" t="inlineStr">
        <is>
          <t>A IDEAL</t>
        </is>
      </c>
    </row>
    <row r="5383">
      <c r="A5383" s="17" t="n">
        <v>45854</v>
      </c>
      <c r="B5383" s="179" t="inlineStr">
        <is>
          <t xml:space="preserve">DESPESAS REF. 10/07 E 11/07-MATERIAIS DE CONSUMO EM OBRAS </t>
        </is>
      </c>
      <c r="C5383" s="8" t="n"/>
      <c r="D5383" s="8" t="n">
        <v>107.9</v>
      </c>
      <c r="E5383" s="8" t="n">
        <v>45805.87999999993</v>
      </c>
      <c r="F5383" s="213" t="inlineStr">
        <is>
          <t xml:space="preserve">MATERIAIS DE CONSUMO EM OBRAS </t>
        </is>
      </c>
      <c r="G5383" s="172">
        <f>YEAR(A5383)</f>
        <v/>
      </c>
      <c r="H5383" s="214">
        <f>MONTH(A5383)</f>
        <v/>
      </c>
      <c r="I5383" s="179">
        <f>INDEX(mês[],Consolidado!H5383,2)</f>
        <v/>
      </c>
      <c r="J5383" s="179" t="inlineStr">
        <is>
          <t>ITAU</t>
        </is>
      </c>
      <c r="K5383" s="179" t="inlineStr">
        <is>
          <t>A IDEAL</t>
        </is>
      </c>
    </row>
    <row r="5384">
      <c r="A5384" s="17" t="n">
        <v>45854</v>
      </c>
      <c r="B5384" s="179" t="inlineStr">
        <is>
          <t xml:space="preserve">ARTHUR RODRIGUES SEIDEMAN - PIX (64) 9 9302-3866-TRANSPORTE FUNCIONARIOS </t>
        </is>
      </c>
      <c r="C5384" s="8" t="n"/>
      <c r="D5384" s="8" t="n">
        <v>1381</v>
      </c>
      <c r="E5384" s="8" t="n">
        <v>44424.87999999993</v>
      </c>
      <c r="F5384" s="213" t="inlineStr">
        <is>
          <t xml:space="preserve">TRANSPORTE DE COLABORADORES </t>
        </is>
      </c>
      <c r="G5384" s="172">
        <f>YEAR(A5384)</f>
        <v/>
      </c>
      <c r="H5384" s="214">
        <f>MONTH(A5384)</f>
        <v/>
      </c>
      <c r="I5384" s="179">
        <f>INDEX(mês[],Consolidado!H5384,2)</f>
        <v/>
      </c>
      <c r="J5384" s="179" t="inlineStr">
        <is>
          <t>ITAU</t>
        </is>
      </c>
      <c r="K5384" s="179" t="inlineStr">
        <is>
          <t>A IDEAL</t>
        </is>
      </c>
    </row>
    <row r="5385">
      <c r="A5385" s="17" t="n">
        <v>45854</v>
      </c>
      <c r="B5385" s="179" t="inlineStr">
        <is>
          <t xml:space="preserve">SISTEMA EMISSOR NF-SISTEMA / SERVIDOR </t>
        </is>
      </c>
      <c r="C5385" s="8" t="n"/>
      <c r="D5385" s="8" t="n">
        <v>195.9</v>
      </c>
      <c r="E5385" s="8" t="n">
        <v>44228.97999999993</v>
      </c>
      <c r="F5385" s="213" t="inlineStr">
        <is>
          <t xml:space="preserve">SISTEMA / SERVIDOR </t>
        </is>
      </c>
      <c r="G5385" s="172">
        <f>YEAR(A5385)</f>
        <v/>
      </c>
      <c r="H5385" s="214">
        <f>MONTH(A5385)</f>
        <v/>
      </c>
      <c r="I5385" s="179">
        <f>INDEX(mês[],Consolidado!H5385,2)</f>
        <v/>
      </c>
      <c r="J5385" s="179" t="inlineStr">
        <is>
          <t>ITAU</t>
        </is>
      </c>
      <c r="K5385" s="179" t="inlineStr">
        <is>
          <t>A IDEAL</t>
        </is>
      </c>
    </row>
    <row r="5386">
      <c r="A5386" s="17" t="n">
        <v>45854</v>
      </c>
      <c r="B5386" s="179" t="inlineStr">
        <is>
          <t xml:space="preserve">VIAGEM REINALDO P/ MOSAIC-REFEIÇÕES FUNCIONARIOS </t>
        </is>
      </c>
      <c r="C5386" s="8" t="n"/>
      <c r="D5386" s="8" t="n">
        <v>54</v>
      </c>
      <c r="E5386" s="8" t="n">
        <v>44174.97999999993</v>
      </c>
      <c r="F5386" s="213" t="inlineStr">
        <is>
          <t>REFEIÇÕES COLABORADORES</t>
        </is>
      </c>
      <c r="G5386" s="172">
        <f>YEAR(A5386)</f>
        <v/>
      </c>
      <c r="H5386" s="214">
        <f>MONTH(A5386)</f>
        <v/>
      </c>
      <c r="I5386" s="179">
        <f>INDEX(mês[],Consolidado!H5386,2)</f>
        <v/>
      </c>
      <c r="J5386" s="179" t="inlineStr">
        <is>
          <t>ITAU</t>
        </is>
      </c>
      <c r="K5386" s="179" t="inlineStr">
        <is>
          <t>A IDEAL</t>
        </is>
      </c>
    </row>
    <row r="5387">
      <c r="A5387" s="17" t="n">
        <v>45854</v>
      </c>
      <c r="B5387" s="179" t="inlineStr">
        <is>
          <t xml:space="preserve">VIAGEM REINALDO P/ MOSAIC-PEDAGIOS </t>
        </is>
      </c>
      <c r="C5387" s="8" t="n"/>
      <c r="D5387" s="8" t="n">
        <v>110.35</v>
      </c>
      <c r="E5387" s="8" t="n">
        <v>44064.62999999993</v>
      </c>
      <c r="F5387" s="213" t="inlineStr">
        <is>
          <t xml:space="preserve">PEDAGIOS </t>
        </is>
      </c>
      <c r="G5387" s="172">
        <f>YEAR(A5387)</f>
        <v/>
      </c>
      <c r="H5387" s="214">
        <f>MONTH(A5387)</f>
        <v/>
      </c>
      <c r="I5387" s="179">
        <f>INDEX(mês[],Consolidado!H5387,2)</f>
        <v/>
      </c>
      <c r="J5387" s="179" t="inlineStr">
        <is>
          <t>ITAU</t>
        </is>
      </c>
      <c r="K5387" s="179" t="inlineStr">
        <is>
          <t>A IDEAL</t>
        </is>
      </c>
    </row>
    <row r="5388">
      <c r="A5388" s="17" t="n">
        <v>45854</v>
      </c>
      <c r="B5388" s="179" t="inlineStr">
        <is>
          <t>VIAGEM REINALDO P/ MOSAIC-COMBUSTIVEL VEICULOS</t>
        </is>
      </c>
      <c r="C5388" s="8" t="n"/>
      <c r="D5388" s="8" t="n">
        <v>503.29</v>
      </c>
      <c r="E5388" s="8" t="n">
        <v>43561.33999999993</v>
      </c>
      <c r="F5388" s="213" t="inlineStr">
        <is>
          <t>COMBUSTIVEL VEICULOS</t>
        </is>
      </c>
      <c r="G5388" s="172">
        <f>YEAR(A5388)</f>
        <v/>
      </c>
      <c r="H5388" s="214">
        <f>MONTH(A5388)</f>
        <v/>
      </c>
      <c r="I5388" s="179">
        <f>INDEX(mês[],Consolidado!H5388,2)</f>
        <v/>
      </c>
      <c r="J5388" s="179" t="inlineStr">
        <is>
          <t>ITAU</t>
        </is>
      </c>
      <c r="K5388" s="179" t="inlineStr">
        <is>
          <t>A IDEAL</t>
        </is>
      </c>
    </row>
    <row r="5389">
      <c r="A5389" s="17" t="n">
        <v>45854</v>
      </c>
      <c r="B5389" s="179" t="inlineStr">
        <is>
          <t xml:space="preserve">VILMAR ALVES TOLEDO JUNIOR - PIX - 861.236.021-87-SISTEMA / SERVIDOR </t>
        </is>
      </c>
      <c r="C5389" s="8" t="n"/>
      <c r="D5389" s="8" t="n">
        <v>730.9400000000001</v>
      </c>
      <c r="E5389" s="8" t="n">
        <v>42830.39999999993</v>
      </c>
      <c r="F5389" s="213" t="inlineStr">
        <is>
          <t xml:space="preserve">SISTEMA / SERVIDOR </t>
        </is>
      </c>
      <c r="G5389" s="172">
        <f>YEAR(A5389)</f>
        <v/>
      </c>
      <c r="H5389" s="214">
        <f>MONTH(A5389)</f>
        <v/>
      </c>
      <c r="I5389" s="179">
        <f>INDEX(mês[],Consolidado!H5389,2)</f>
        <v/>
      </c>
      <c r="J5389" s="179" t="inlineStr">
        <is>
          <t>ITAU</t>
        </is>
      </c>
      <c r="K5389" s="179" t="inlineStr">
        <is>
          <t>A IDEAL</t>
        </is>
      </c>
    </row>
    <row r="5390">
      <c r="A5390" s="17" t="n">
        <v>45854</v>
      </c>
      <c r="B5390" s="179" t="inlineStr">
        <is>
          <t xml:space="preserve">DESPESAS REF. 04/07 A 09/07-REFEIÇÕES FUNCIONARIOS </t>
        </is>
      </c>
      <c r="C5390" s="8" t="n"/>
      <c r="D5390" s="8" t="n">
        <v>393.88</v>
      </c>
      <c r="E5390" s="8" t="n">
        <v>42436.51999999993</v>
      </c>
      <c r="F5390" s="213" t="inlineStr">
        <is>
          <t>REFEIÇÕES COLABORADORES</t>
        </is>
      </c>
      <c r="G5390" s="172">
        <f>YEAR(A5390)</f>
        <v/>
      </c>
      <c r="H5390" s="214">
        <f>MONTH(A5390)</f>
        <v/>
      </c>
      <c r="I5390" s="179">
        <f>INDEX(mês[],Consolidado!H5390,2)</f>
        <v/>
      </c>
      <c r="J5390" s="179" t="inlineStr">
        <is>
          <t>ITAU</t>
        </is>
      </c>
      <c r="K5390" s="179" t="inlineStr">
        <is>
          <t>A IDEAL</t>
        </is>
      </c>
    </row>
    <row r="5391">
      <c r="A5391" s="17" t="n">
        <v>45854</v>
      </c>
      <c r="B5391" s="179" t="inlineStr">
        <is>
          <t>DESPESAS REF. 04/07 A 09/07-EPIS</t>
        </is>
      </c>
      <c r="C5391" s="8" t="n"/>
      <c r="D5391" s="8" t="n">
        <v>210</v>
      </c>
      <c r="E5391" s="8" t="n">
        <v>42226.51999999993</v>
      </c>
      <c r="F5391" s="213" t="inlineStr">
        <is>
          <t>EPIS</t>
        </is>
      </c>
      <c r="G5391" s="172">
        <f>YEAR(A5391)</f>
        <v/>
      </c>
      <c r="H5391" s="214">
        <f>MONTH(A5391)</f>
        <v/>
      </c>
      <c r="I5391" s="179">
        <f>INDEX(mês[],Consolidado!H5391,2)</f>
        <v/>
      </c>
      <c r="J5391" s="179" t="inlineStr">
        <is>
          <t>ITAU</t>
        </is>
      </c>
      <c r="K5391" s="179" t="inlineStr">
        <is>
          <t>A IDEAL</t>
        </is>
      </c>
    </row>
    <row r="5392">
      <c r="A5392" s="17" t="n">
        <v>45854</v>
      </c>
      <c r="B5392" s="179" t="inlineStr">
        <is>
          <t xml:space="preserve">DESPESAS REF. 04/07 A 09/07-SERVIÇO MOTOBOY / UBER </t>
        </is>
      </c>
      <c r="C5392" s="8" t="n"/>
      <c r="D5392" s="8" t="n">
        <v>150</v>
      </c>
      <c r="E5392" s="8" t="n">
        <v>42076.51999999993</v>
      </c>
      <c r="F5392" s="213" t="inlineStr">
        <is>
          <t xml:space="preserve">SERVIÇO MOTOBOY / UBER </t>
        </is>
      </c>
      <c r="G5392" s="172">
        <f>YEAR(A5392)</f>
        <v/>
      </c>
      <c r="H5392" s="214">
        <f>MONTH(A5392)</f>
        <v/>
      </c>
      <c r="I5392" s="179">
        <f>INDEX(mês[],Consolidado!H5392,2)</f>
        <v/>
      </c>
      <c r="J5392" s="179" t="inlineStr">
        <is>
          <t>ITAU</t>
        </is>
      </c>
      <c r="K5392" s="179" t="inlineStr">
        <is>
          <t>A IDEAL</t>
        </is>
      </c>
    </row>
    <row r="5393">
      <c r="A5393" s="17" t="n">
        <v>45854</v>
      </c>
      <c r="B5393" s="179" t="inlineStr">
        <is>
          <t>DESPESAS REF. 04/07 A 09/07-MATERIAIS DE INFORMATICA / COMPUTADOR</t>
        </is>
      </c>
      <c r="C5393" s="8" t="n"/>
      <c r="D5393" s="8" t="n">
        <v>49</v>
      </c>
      <c r="E5393" s="8" t="n">
        <v>42027.51999999993</v>
      </c>
      <c r="F5393" s="213" t="inlineStr">
        <is>
          <t>MATERIAIS DE INFORMATICA / COMPUTADOR</t>
        </is>
      </c>
      <c r="G5393" s="172">
        <f>YEAR(A5393)</f>
        <v/>
      </c>
      <c r="H5393" s="214">
        <f>MONTH(A5393)</f>
        <v/>
      </c>
      <c r="I5393" s="179">
        <f>INDEX(mês[],Consolidado!H5393,2)</f>
        <v/>
      </c>
      <c r="J5393" s="179" t="inlineStr">
        <is>
          <t>ITAU</t>
        </is>
      </c>
      <c r="K5393" s="179" t="inlineStr">
        <is>
          <t>A IDEAL</t>
        </is>
      </c>
    </row>
    <row r="5394">
      <c r="A5394" s="17" t="n">
        <v>45854</v>
      </c>
      <c r="B5394" s="179" t="inlineStr">
        <is>
          <t>COMBUSTIVEL VEICULOS-COMBUSTIVEL VEICULOS</t>
        </is>
      </c>
      <c r="C5394" s="8" t="n"/>
      <c r="D5394" s="8" t="n">
        <v>148</v>
      </c>
      <c r="E5394" s="8" t="n">
        <v>41879.51999999993</v>
      </c>
      <c r="F5394" s="213" t="inlineStr">
        <is>
          <t>COMBUSTIVEL VEICULOS</t>
        </is>
      </c>
      <c r="G5394" s="172">
        <f>YEAR(A5394)</f>
        <v/>
      </c>
      <c r="H5394" s="214">
        <f>MONTH(A5394)</f>
        <v/>
      </c>
      <c r="I5394" s="179">
        <f>INDEX(mês[],Consolidado!H5394,2)</f>
        <v/>
      </c>
      <c r="J5394" s="179" t="inlineStr">
        <is>
          <t>ITAU</t>
        </is>
      </c>
      <c r="K5394" s="179" t="inlineStr">
        <is>
          <t>A IDEAL</t>
        </is>
      </c>
    </row>
    <row r="5395">
      <c r="A5395" s="17" t="n">
        <v>45854</v>
      </c>
      <c r="B5395" s="179" t="inlineStr">
        <is>
          <t>DESP. REF. 30/06 A 06/07-SERVIÇO LAVA JATO</t>
        </is>
      </c>
      <c r="C5395" s="8" t="n"/>
      <c r="D5395" s="8" t="n">
        <v>140</v>
      </c>
      <c r="E5395" s="8" t="n">
        <v>41739.51999999993</v>
      </c>
      <c r="F5395" s="213" t="inlineStr">
        <is>
          <t>SERVIÇO LAVA JATO</t>
        </is>
      </c>
      <c r="G5395" s="172">
        <f>YEAR(A5395)</f>
        <v/>
      </c>
      <c r="H5395" s="214">
        <f>MONTH(A5395)</f>
        <v/>
      </c>
      <c r="I5395" s="179">
        <f>INDEX(mês[],Consolidado!H5395,2)</f>
        <v/>
      </c>
      <c r="J5395" s="179" t="inlineStr">
        <is>
          <t>ITAU</t>
        </is>
      </c>
      <c r="K5395" s="179" t="inlineStr">
        <is>
          <t>A IDEAL</t>
        </is>
      </c>
    </row>
    <row r="5396">
      <c r="A5396" s="17" t="n">
        <v>45854</v>
      </c>
      <c r="B5396" s="179" t="inlineStr">
        <is>
          <t xml:space="preserve">SUPERMERCADO LONDRINA - PIX (62) 9 8545-9270-REFEIÇÕES FUNCIONARIOS </t>
        </is>
      </c>
      <c r="C5396" s="8" t="n"/>
      <c r="D5396" s="8" t="n">
        <v>497.28</v>
      </c>
      <c r="E5396" s="8" t="n">
        <v>41242.23999999993</v>
      </c>
      <c r="F5396" s="213" t="inlineStr">
        <is>
          <t>REFEIÇÕES COLABORADORES</t>
        </is>
      </c>
      <c r="G5396" s="172">
        <f>YEAR(A5396)</f>
        <v/>
      </c>
      <c r="H5396" s="214">
        <f>MONTH(A5396)</f>
        <v/>
      </c>
      <c r="I5396" s="179">
        <f>INDEX(mês[],Consolidado!H5396,2)</f>
        <v/>
      </c>
      <c r="J5396" s="179" t="inlineStr">
        <is>
          <t>ITAU</t>
        </is>
      </c>
      <c r="K5396" s="179" t="inlineStr">
        <is>
          <t>A IDEAL</t>
        </is>
      </c>
    </row>
    <row r="5397">
      <c r="A5397" s="17" t="n">
        <v>45854</v>
      </c>
      <c r="B5397" s="179" t="inlineStr">
        <is>
          <t xml:space="preserve">SUPERMERCADO LONDRINA - PIX (62) 9 8545-9270-MATERIAIS DE LIMPEZA / HIGIENE </t>
        </is>
      </c>
      <c r="C5397" s="8" t="n"/>
      <c r="D5397" s="8" t="n">
        <v>609.73</v>
      </c>
      <c r="E5397" s="8" t="n">
        <v>40632.50999999993</v>
      </c>
      <c r="F5397" s="213" t="inlineStr">
        <is>
          <t xml:space="preserve">MATERIAIS DE LIMPEZA / HIGIENE </t>
        </is>
      </c>
      <c r="G5397" s="172">
        <f>YEAR(A5397)</f>
        <v/>
      </c>
      <c r="H5397" s="214">
        <f>MONTH(A5397)</f>
        <v/>
      </c>
      <c r="I5397" s="179">
        <f>INDEX(mês[],Consolidado!H5397,2)</f>
        <v/>
      </c>
      <c r="J5397" s="179" t="inlineStr">
        <is>
          <t>ITAU</t>
        </is>
      </c>
      <c r="K5397" s="179" t="inlineStr">
        <is>
          <t>A IDEAL</t>
        </is>
      </c>
    </row>
    <row r="5398">
      <c r="A5398" s="17" t="n">
        <v>45854</v>
      </c>
      <c r="B5398" s="179" t="inlineStr">
        <is>
          <t>CONSULTA CONNECT REF. MÊS 06/2025-SERVIÇO SERASA</t>
        </is>
      </c>
      <c r="C5398" s="8" t="n"/>
      <c r="D5398" s="8" t="n">
        <v>897.02</v>
      </c>
      <c r="E5398" s="8" t="n">
        <v>39735.48999999993</v>
      </c>
      <c r="F5398" s="213" t="inlineStr">
        <is>
          <t>SERVIÇO SERASA</t>
        </is>
      </c>
      <c r="G5398" s="172">
        <f>YEAR(A5398)</f>
        <v/>
      </c>
      <c r="H5398" s="214">
        <f>MONTH(A5398)</f>
        <v/>
      </c>
      <c r="I5398" s="179">
        <f>INDEX(mês[],Consolidado!H5398,2)</f>
        <v/>
      </c>
      <c r="J5398" s="179" t="inlineStr">
        <is>
          <t>ITAU</t>
        </is>
      </c>
      <c r="K5398" s="179" t="inlineStr">
        <is>
          <t>A IDEAL</t>
        </is>
      </c>
    </row>
    <row r="5399">
      <c r="A5399" s="17" t="n">
        <v>45854</v>
      </c>
      <c r="B5399" s="179" t="inlineStr">
        <is>
          <t xml:space="preserve">TRANSP. COLAB. REF. 506 VALES MÊS 07/2025-TRANSPORTE FUNCIONARIOS </t>
        </is>
      </c>
      <c r="C5399" s="8" t="n"/>
      <c r="D5399" s="8" t="n">
        <v>4946.84</v>
      </c>
      <c r="E5399" s="8" t="n">
        <v>34788.64999999994</v>
      </c>
      <c r="F5399" s="213" t="inlineStr">
        <is>
          <t xml:space="preserve">TRANSPORTE DE COLABORADORES </t>
        </is>
      </c>
      <c r="G5399" s="172">
        <f>YEAR(A5399)</f>
        <v/>
      </c>
      <c r="H5399" s="214">
        <f>MONTH(A5399)</f>
        <v/>
      </c>
      <c r="I5399" s="179">
        <f>INDEX(mês[],Consolidado!H5399,2)</f>
        <v/>
      </c>
      <c r="J5399" s="179" t="inlineStr">
        <is>
          <t>ITAU</t>
        </is>
      </c>
      <c r="K5399" s="179" t="inlineStr">
        <is>
          <t>A IDEAL</t>
        </is>
      </c>
    </row>
    <row r="5400">
      <c r="A5400" s="17" t="n">
        <v>45854</v>
      </c>
      <c r="B5400" s="179" t="inlineStr">
        <is>
          <t>COMBUSTÍVEL EQUIPAMENTOS-COMBUSTIVEL EQUIPAMENTOS</t>
        </is>
      </c>
      <c r="C5400" s="8" t="n"/>
      <c r="D5400" s="8" t="n">
        <v>856.48</v>
      </c>
      <c r="E5400" s="8" t="n">
        <v>33932.16999999993</v>
      </c>
      <c r="F5400" s="213" t="inlineStr">
        <is>
          <t>COMBUSTIVEL EQUIPAMENTOS</t>
        </is>
      </c>
      <c r="G5400" s="172">
        <f>YEAR(A5400)</f>
        <v/>
      </c>
      <c r="H5400" s="214">
        <f>MONTH(A5400)</f>
        <v/>
      </c>
      <c r="I5400" s="179">
        <f>INDEX(mês[],Consolidado!H5400,2)</f>
        <v/>
      </c>
      <c r="J5400" s="179" t="inlineStr">
        <is>
          <t>ITAU</t>
        </is>
      </c>
      <c r="K5400" s="179" t="inlineStr">
        <is>
          <t>A IDEAL</t>
        </is>
      </c>
    </row>
    <row r="5401">
      <c r="A5401" s="17" t="n">
        <v>45854</v>
      </c>
      <c r="B5401" s="179" t="inlineStr">
        <is>
          <t>COMBUSTIVEL VEICULOS-COMBUSTIVEL VEICULOS</t>
        </is>
      </c>
      <c r="C5401" s="8" t="n"/>
      <c r="D5401" s="8" t="n">
        <v>974.42</v>
      </c>
      <c r="E5401" s="8" t="n">
        <v>32957.74999999993</v>
      </c>
      <c r="F5401" s="213" t="inlineStr">
        <is>
          <t>COMBUSTIVEL VEICULOS</t>
        </is>
      </c>
      <c r="G5401" s="172">
        <f>YEAR(A5401)</f>
        <v/>
      </c>
      <c r="H5401" s="214">
        <f>MONTH(A5401)</f>
        <v/>
      </c>
      <c r="I5401" s="179">
        <f>INDEX(mês[],Consolidado!H5401,2)</f>
        <v/>
      </c>
      <c r="J5401" s="179" t="inlineStr">
        <is>
          <t>ITAU</t>
        </is>
      </c>
      <c r="K5401" s="179" t="inlineStr">
        <is>
          <t>A IDEAL</t>
        </is>
      </c>
    </row>
    <row r="5402">
      <c r="A5402" s="17" t="n">
        <v>45854</v>
      </c>
      <c r="B5402" s="179" t="inlineStr">
        <is>
          <t>COMBUSTIVEL-COMBUSTIVEL VEICULOS</t>
        </is>
      </c>
      <c r="C5402" s="8" t="n"/>
      <c r="D5402" s="8" t="n">
        <v>10712.37</v>
      </c>
      <c r="E5402" s="8" t="n">
        <v>22245.37999999993</v>
      </c>
      <c r="F5402" s="213" t="inlineStr">
        <is>
          <t>COMBUSTIVEL VEICULOS</t>
        </is>
      </c>
      <c r="G5402" s="172">
        <f>YEAR(A5402)</f>
        <v/>
      </c>
      <c r="H5402" s="214">
        <f>MONTH(A5402)</f>
        <v/>
      </c>
      <c r="I5402" s="179">
        <f>INDEX(mês[],Consolidado!H5402,2)</f>
        <v/>
      </c>
      <c r="J5402" s="179" t="inlineStr">
        <is>
          <t>ITAU</t>
        </is>
      </c>
      <c r="K5402" s="179" t="inlineStr">
        <is>
          <t>A IDEAL</t>
        </is>
      </c>
    </row>
    <row r="5403">
      <c r="A5403" s="17" t="n">
        <v>45854</v>
      </c>
      <c r="B5403" s="179" t="inlineStr">
        <is>
          <t xml:space="preserve">INTERNET ADM-INTERNET / TELEFONE ADM </t>
        </is>
      </c>
      <c r="C5403" s="8" t="n"/>
      <c r="D5403" s="8" t="n">
        <v>900</v>
      </c>
      <c r="E5403" s="8" t="n">
        <v>21345.37999999993</v>
      </c>
      <c r="F5403" s="213" t="inlineStr">
        <is>
          <t xml:space="preserve">INTERNET / TELEFONE ADM </t>
        </is>
      </c>
      <c r="G5403" s="172">
        <f>YEAR(A5403)</f>
        <v/>
      </c>
      <c r="H5403" s="214">
        <f>MONTH(A5403)</f>
        <v/>
      </c>
      <c r="I5403" s="179">
        <f>INDEX(mês[],Consolidado!H5403,2)</f>
        <v/>
      </c>
      <c r="J5403" s="179" t="inlineStr">
        <is>
          <t>ITAU</t>
        </is>
      </c>
      <c r="K5403" s="179" t="inlineStr">
        <is>
          <t>A IDEAL</t>
        </is>
      </c>
    </row>
    <row r="5404">
      <c r="A5404" s="17" t="n">
        <v>45854</v>
      </c>
      <c r="B5404" s="179" t="inlineStr">
        <is>
          <t xml:space="preserve">REFEIÇÃO FUNCIONÁRIOS-REFEIÇÕES FUNCIONARIOS </t>
        </is>
      </c>
      <c r="C5404" s="8" t="n"/>
      <c r="D5404" s="8" t="n">
        <v>2829</v>
      </c>
      <c r="E5404" s="8" t="n">
        <v>18516.37999999993</v>
      </c>
      <c r="F5404" s="213" t="inlineStr">
        <is>
          <t>REFEIÇÕES COLABORADORES</t>
        </is>
      </c>
      <c r="G5404" s="172">
        <f>YEAR(A5404)</f>
        <v/>
      </c>
      <c r="H5404" s="214">
        <f>MONTH(A5404)</f>
        <v/>
      </c>
      <c r="I5404" s="179">
        <f>INDEX(mês[],Consolidado!H5404,2)</f>
        <v/>
      </c>
      <c r="J5404" s="179" t="inlineStr">
        <is>
          <t>ITAU</t>
        </is>
      </c>
      <c r="K5404" s="179" t="inlineStr">
        <is>
          <t>A IDEAL</t>
        </is>
      </c>
    </row>
    <row r="5405">
      <c r="A5405" s="17" t="n">
        <v>45854</v>
      </c>
      <c r="B5405" s="179" t="inlineStr">
        <is>
          <t xml:space="preserve">RESTAURANTE MARINA - PIX 50.531.065/0001-31-REFEIÇÕES FUNCIONARIOS </t>
        </is>
      </c>
      <c r="C5405" s="8" t="n"/>
      <c r="D5405" s="8" t="n">
        <v>2255.5</v>
      </c>
      <c r="E5405" s="8" t="n">
        <v>16260.87999999993</v>
      </c>
      <c r="F5405" s="213" t="inlineStr">
        <is>
          <t>REFEIÇÕES COLABORADORES</t>
        </is>
      </c>
      <c r="G5405" s="172">
        <f>YEAR(A5405)</f>
        <v/>
      </c>
      <c r="H5405" s="214">
        <f>MONTH(A5405)</f>
        <v/>
      </c>
      <c r="I5405" s="179">
        <f>INDEX(mês[],Consolidado!H5405,2)</f>
        <v/>
      </c>
      <c r="J5405" s="179" t="inlineStr">
        <is>
          <t>ITAU</t>
        </is>
      </c>
      <c r="K5405" s="179" t="inlineStr">
        <is>
          <t>A IDEAL</t>
        </is>
      </c>
    </row>
    <row r="5406">
      <c r="A5406" s="17" t="n">
        <v>45854</v>
      </c>
      <c r="B5406" s="179" t="inlineStr">
        <is>
          <t>EPIS-EPIS</t>
        </is>
      </c>
      <c r="C5406" s="8" t="n"/>
      <c r="D5406" s="8" t="n">
        <v>217.24</v>
      </c>
      <c r="E5406" s="8" t="n">
        <v>16043.63999999993</v>
      </c>
      <c r="F5406" s="213" t="inlineStr">
        <is>
          <t>EPIS</t>
        </is>
      </c>
      <c r="G5406" s="172">
        <f>YEAR(A5406)</f>
        <v/>
      </c>
      <c r="H5406" s="214">
        <f>MONTH(A5406)</f>
        <v/>
      </c>
      <c r="I5406" s="179">
        <f>INDEX(mês[],Consolidado!H5406,2)</f>
        <v/>
      </c>
      <c r="J5406" s="179" t="inlineStr">
        <is>
          <t>ITAU</t>
        </is>
      </c>
      <c r="K5406" s="179" t="inlineStr">
        <is>
          <t>A IDEAL</t>
        </is>
      </c>
    </row>
    <row r="5407">
      <c r="A5407" s="17" t="n">
        <v>45854</v>
      </c>
      <c r="B5407" s="179" t="inlineStr">
        <is>
          <t xml:space="preserve">MATERIAIS DE CONSUMO-MATERIAIS DE CONSUMO EM OBRAS </t>
        </is>
      </c>
      <c r="C5407" s="8" t="n"/>
      <c r="D5407" s="8" t="n">
        <v>767</v>
      </c>
      <c r="E5407" s="8" t="n">
        <v>15276.63999999993</v>
      </c>
      <c r="F5407" s="213" t="inlineStr">
        <is>
          <t xml:space="preserve">MATERIAIS DE CONSUMO EM OBRAS </t>
        </is>
      </c>
      <c r="G5407" s="172">
        <f>YEAR(A5407)</f>
        <v/>
      </c>
      <c r="H5407" s="214">
        <f>MONTH(A5407)</f>
        <v/>
      </c>
      <c r="I5407" s="179">
        <f>INDEX(mês[],Consolidado!H5407,2)</f>
        <v/>
      </c>
      <c r="J5407" s="179" t="inlineStr">
        <is>
          <t>ITAU</t>
        </is>
      </c>
      <c r="K5407" s="179" t="inlineStr">
        <is>
          <t>A IDEAL</t>
        </is>
      </c>
    </row>
    <row r="5408">
      <c r="A5408" s="17" t="n">
        <v>45854</v>
      </c>
      <c r="B5408" s="179" t="inlineStr">
        <is>
          <t>TELEMETRIA / COBLI-SERVIÇO TELEMETRIA / FADIGA</t>
        </is>
      </c>
      <c r="C5408" s="8" t="n"/>
      <c r="D5408" s="8" t="n">
        <v>2449.4</v>
      </c>
      <c r="E5408" s="8" t="n">
        <v>12827.23999999993</v>
      </c>
      <c r="F5408" s="213" t="inlineStr">
        <is>
          <t>SERVIÇO TELEMETRIA / FADIGA</t>
        </is>
      </c>
      <c r="G5408" s="172">
        <f>YEAR(A5408)</f>
        <v/>
      </c>
      <c r="H5408" s="214">
        <f>MONTH(A5408)</f>
        <v/>
      </c>
      <c r="I5408" s="179">
        <f>INDEX(mês[],Consolidado!H5408,2)</f>
        <v/>
      </c>
      <c r="J5408" s="179" t="inlineStr">
        <is>
          <t>ITAU</t>
        </is>
      </c>
      <c r="K5408" s="179" t="inlineStr">
        <is>
          <t>A IDEAL</t>
        </is>
      </c>
    </row>
    <row r="5409">
      <c r="A5409" s="17" t="n">
        <v>45854</v>
      </c>
      <c r="B5409" s="179" t="inlineStr">
        <is>
          <t xml:space="preserve">AQUARELA LANCHONETE - PIX 09.327.589/0001-01-REFEIÇÕES FUNCIONARIOS </t>
        </is>
      </c>
      <c r="C5409" s="8" t="n"/>
      <c r="D5409" s="8" t="n">
        <v>5426</v>
      </c>
      <c r="E5409" s="8" t="n">
        <v>7401.239999999932</v>
      </c>
      <c r="F5409" s="213" t="inlineStr">
        <is>
          <t>REFEIÇÕES COLABORADORES</t>
        </is>
      </c>
      <c r="G5409" s="172">
        <f>YEAR(A5409)</f>
        <v/>
      </c>
      <c r="H5409" s="214">
        <f>MONTH(A5409)</f>
        <v/>
      </c>
      <c r="I5409" s="179">
        <f>INDEX(mês[],Consolidado!H5409,2)</f>
        <v/>
      </c>
      <c r="J5409" s="179" t="inlineStr">
        <is>
          <t>ITAU</t>
        </is>
      </c>
      <c r="K5409" s="179" t="inlineStr">
        <is>
          <t>A IDEAL</t>
        </is>
      </c>
    </row>
    <row r="5410">
      <c r="A5410" s="17" t="n">
        <v>45854</v>
      </c>
      <c r="B5410" s="179" t="inlineStr">
        <is>
          <t>EPIS-EPIS</t>
        </is>
      </c>
      <c r="C5410" s="8" t="n"/>
      <c r="D5410" s="8" t="n">
        <v>247</v>
      </c>
      <c r="E5410" s="8" t="n">
        <v>7154.239999999932</v>
      </c>
      <c r="F5410" s="213" t="inlineStr">
        <is>
          <t>EPIS</t>
        </is>
      </c>
      <c r="G5410" s="172">
        <f>YEAR(A5410)</f>
        <v/>
      </c>
      <c r="H5410" s="214">
        <f>MONTH(A5410)</f>
        <v/>
      </c>
      <c r="I5410" s="179">
        <f>INDEX(mês[],Consolidado!H5410,2)</f>
        <v/>
      </c>
      <c r="J5410" s="179" t="inlineStr">
        <is>
          <t>ITAU</t>
        </is>
      </c>
      <c r="K5410" s="179" t="inlineStr">
        <is>
          <t>A IDEAL</t>
        </is>
      </c>
    </row>
    <row r="5411">
      <c r="A5411" s="17" t="n">
        <v>45854</v>
      </c>
      <c r="B5411" s="179" t="inlineStr">
        <is>
          <t>MANUTENCAO EQUIPAMENTO-MANUTENÇÃO/PEÇAS MAQUINAS E EQUIPAMENTOS</t>
        </is>
      </c>
      <c r="C5411" s="8" t="n"/>
      <c r="D5411" s="8" t="n">
        <v>550</v>
      </c>
      <c r="E5411" s="8" t="n">
        <v>6604.239999999932</v>
      </c>
      <c r="F5411" s="213" t="inlineStr">
        <is>
          <t>MANUTENÇÃO/PEÇAS MAQUINAS E EQUIPAMENTOS</t>
        </is>
      </c>
      <c r="G5411" s="172">
        <f>YEAR(A5411)</f>
        <v/>
      </c>
      <c r="H5411" s="214">
        <f>MONTH(A5411)</f>
        <v/>
      </c>
      <c r="I5411" s="179">
        <f>INDEX(mês[],Consolidado!H5411,2)</f>
        <v/>
      </c>
      <c r="J5411" s="179" t="inlineStr">
        <is>
          <t>ITAU</t>
        </is>
      </c>
      <c r="K5411" s="179" t="inlineStr">
        <is>
          <t>A IDEAL</t>
        </is>
      </c>
    </row>
    <row r="5412">
      <c r="A5412" s="17" t="n">
        <v>45854</v>
      </c>
      <c r="B5412" s="179" t="inlineStr">
        <is>
          <t xml:space="preserve">MAQUINAS / EQUIPAMENTOS-MAQUINAS / EQUIPAMENTOS </t>
        </is>
      </c>
      <c r="C5412" s="8" t="n"/>
      <c r="D5412" s="8" t="n">
        <v>445</v>
      </c>
      <c r="E5412" s="8" t="n">
        <v>6159.239999999932</v>
      </c>
      <c r="F5412" s="213" t="inlineStr">
        <is>
          <t xml:space="preserve">MAQUINAS / EQUIPAMENTOS </t>
        </is>
      </c>
      <c r="G5412" s="172">
        <f>YEAR(A5412)</f>
        <v/>
      </c>
      <c r="H5412" s="214">
        <f>MONTH(A5412)</f>
        <v/>
      </c>
      <c r="I5412" s="179">
        <f>INDEX(mês[],Consolidado!H5412,2)</f>
        <v/>
      </c>
      <c r="J5412" s="179" t="inlineStr">
        <is>
          <t>ITAU</t>
        </is>
      </c>
      <c r="K5412" s="179" t="inlineStr">
        <is>
          <t>A IDEAL</t>
        </is>
      </c>
    </row>
    <row r="5413">
      <c r="A5413" s="17" t="n">
        <v>45854</v>
      </c>
      <c r="B5413" s="179" t="inlineStr">
        <is>
          <t xml:space="preserve">CARLOS - PIX 29.841.928/0001-80-CURSOS / TREINAMENTOS </t>
        </is>
      </c>
      <c r="C5413" s="8" t="n"/>
      <c r="D5413" s="8" t="n">
        <v>500</v>
      </c>
      <c r="E5413" s="8" t="n">
        <v>5659.239999999932</v>
      </c>
      <c r="F5413" s="213" t="inlineStr">
        <is>
          <t xml:space="preserve">CURSOS / TREINAMENTOS </t>
        </is>
      </c>
      <c r="G5413" s="172">
        <f>YEAR(A5413)</f>
        <v/>
      </c>
      <c r="H5413" s="214">
        <f>MONTH(A5413)</f>
        <v/>
      </c>
      <c r="I5413" s="179">
        <f>INDEX(mês[],Consolidado!H5413,2)</f>
        <v/>
      </c>
      <c r="J5413" s="179" t="inlineStr">
        <is>
          <t>ITAU</t>
        </is>
      </c>
      <c r="K5413" s="179" t="inlineStr">
        <is>
          <t>A IDEAL</t>
        </is>
      </c>
    </row>
    <row r="5414">
      <c r="A5414" s="17" t="n">
        <v>45854</v>
      </c>
      <c r="B5414" s="179" t="inlineStr">
        <is>
          <t xml:space="preserve">EXAMES - ASO-EXAMES </t>
        </is>
      </c>
      <c r="C5414" s="8" t="n"/>
      <c r="D5414" s="8" t="n">
        <v>1250</v>
      </c>
      <c r="E5414" s="8" t="n">
        <v>4409.239999999932</v>
      </c>
      <c r="F5414" s="213" t="inlineStr">
        <is>
          <t>EXAMES MÉDICOS</t>
        </is>
      </c>
      <c r="G5414" s="172">
        <f>YEAR(A5414)</f>
        <v/>
      </c>
      <c r="H5414" s="214">
        <f>MONTH(A5414)</f>
        <v/>
      </c>
      <c r="I5414" s="179">
        <f>INDEX(mês[],Consolidado!H5414,2)</f>
        <v/>
      </c>
      <c r="J5414" s="179" t="inlineStr">
        <is>
          <t>ITAU</t>
        </is>
      </c>
      <c r="K5414" s="179" t="inlineStr">
        <is>
          <t>A IDEAL</t>
        </is>
      </c>
    </row>
    <row r="5415">
      <c r="A5415" s="17" t="n">
        <v>45854</v>
      </c>
      <c r="B5415" s="179" t="inlineStr">
        <is>
          <t>TINTAS E SOLVENTES-TINTAS E SOLVENTES</t>
        </is>
      </c>
      <c r="C5415" s="8" t="n"/>
      <c r="D5415" s="8" t="n">
        <v>2996</v>
      </c>
      <c r="E5415" s="8" t="n">
        <v>1413.239999999932</v>
      </c>
      <c r="F5415" s="213" t="inlineStr">
        <is>
          <t>TINTAS E SOLVENTES</t>
        </is>
      </c>
      <c r="G5415" s="172">
        <f>YEAR(A5415)</f>
        <v/>
      </c>
      <c r="H5415" s="214">
        <f>MONTH(A5415)</f>
        <v/>
      </c>
      <c r="I5415" s="179">
        <f>INDEX(mês[],Consolidado!H5415,2)</f>
        <v/>
      </c>
      <c r="J5415" s="179" t="inlineStr">
        <is>
          <t>ITAU</t>
        </is>
      </c>
      <c r="K5415" s="179" t="inlineStr">
        <is>
          <t>A IDEAL</t>
        </is>
      </c>
    </row>
    <row r="5416">
      <c r="A5416" s="17" t="n">
        <v>45854</v>
      </c>
      <c r="B5416" s="179" t="inlineStr">
        <is>
          <t xml:space="preserve">TREINAMENTO NR35-CURSOS / TREINAMENTOS </t>
        </is>
      </c>
      <c r="C5416" s="8" t="n"/>
      <c r="D5416" s="8" t="n">
        <v>119.9</v>
      </c>
      <c r="E5416" s="8" t="n">
        <v>1293.339999999932</v>
      </c>
      <c r="F5416" s="213" t="inlineStr">
        <is>
          <t xml:space="preserve">CURSOS / TREINAMENTOS </t>
        </is>
      </c>
      <c r="G5416" s="172">
        <f>YEAR(A5416)</f>
        <v/>
      </c>
      <c r="H5416" s="214">
        <f>MONTH(A5416)</f>
        <v/>
      </c>
      <c r="I5416" s="179">
        <f>INDEX(mês[],Consolidado!H5416,2)</f>
        <v/>
      </c>
      <c r="J5416" s="179" t="inlineStr">
        <is>
          <t>ITAU</t>
        </is>
      </c>
      <c r="K5416" s="179" t="inlineStr">
        <is>
          <t>A IDEAL</t>
        </is>
      </c>
    </row>
    <row r="5417">
      <c r="A5417" s="17" t="n">
        <v>45854</v>
      </c>
      <c r="B5417" s="179" t="inlineStr">
        <is>
          <t>MATERIAIS ESCRITORIO-MATERIAS DE ESCRITORIO</t>
        </is>
      </c>
      <c r="C5417" s="8" t="n"/>
      <c r="D5417" s="8" t="n">
        <v>430.8</v>
      </c>
      <c r="E5417" s="8" t="n">
        <v>862.5399999999324</v>
      </c>
      <c r="F5417" s="213" t="inlineStr">
        <is>
          <t xml:space="preserve">MATERIAS DE ESCRITORIO / PAPELARIA </t>
        </is>
      </c>
      <c r="G5417" s="172">
        <f>YEAR(A5417)</f>
        <v/>
      </c>
      <c r="H5417" s="214">
        <f>MONTH(A5417)</f>
        <v/>
      </c>
      <c r="I5417" s="179">
        <f>INDEX(mês[],Consolidado!H5417,2)</f>
        <v/>
      </c>
      <c r="J5417" s="179" t="inlineStr">
        <is>
          <t>ITAU</t>
        </is>
      </c>
      <c r="K5417" s="179" t="inlineStr">
        <is>
          <t>A IDEAL</t>
        </is>
      </c>
    </row>
    <row r="5418">
      <c r="A5418" s="17" t="n">
        <v>45854</v>
      </c>
      <c r="B5418" s="179" t="inlineStr">
        <is>
          <t>EPIS-EPIS</t>
        </is>
      </c>
      <c r="C5418" s="8" t="n"/>
      <c r="D5418" s="8" t="n">
        <v>1320.19</v>
      </c>
      <c r="E5418" s="8" t="n">
        <v>-457.6500000000676</v>
      </c>
      <c r="F5418" s="213" t="inlineStr">
        <is>
          <t>EPIS</t>
        </is>
      </c>
      <c r="G5418" s="172">
        <f>YEAR(A5418)</f>
        <v/>
      </c>
      <c r="H5418" s="214">
        <f>MONTH(A5418)</f>
        <v/>
      </c>
      <c r="I5418" s="179">
        <f>INDEX(mês[],Consolidado!H5418,2)</f>
        <v/>
      </c>
      <c r="J5418" s="179" t="inlineStr">
        <is>
          <t>ITAU</t>
        </is>
      </c>
      <c r="K5418" s="179" t="inlineStr">
        <is>
          <t>A IDEAL</t>
        </is>
      </c>
    </row>
    <row r="5419">
      <c r="A5419" s="17" t="n">
        <v>45854</v>
      </c>
      <c r="B5419" s="179" t="inlineStr">
        <is>
          <t xml:space="preserve">MATERIAL ELETRICO-MATERIAL ELETRICO </t>
        </is>
      </c>
      <c r="C5419" s="8" t="n"/>
      <c r="D5419" s="8" t="n">
        <v>351.3</v>
      </c>
      <c r="E5419" s="8" t="n">
        <v>-808.9500000000676</v>
      </c>
      <c r="F5419" s="213" t="inlineStr">
        <is>
          <t xml:space="preserve">MATERIAL ELETRICO </t>
        </is>
      </c>
      <c r="G5419" s="172">
        <f>YEAR(A5419)</f>
        <v/>
      </c>
      <c r="H5419" s="214">
        <f>MONTH(A5419)</f>
        <v/>
      </c>
      <c r="I5419" s="179">
        <f>INDEX(mês[],Consolidado!H5419,2)</f>
        <v/>
      </c>
      <c r="J5419" s="179" t="inlineStr">
        <is>
          <t>ITAU</t>
        </is>
      </c>
      <c r="K5419" s="179" t="inlineStr">
        <is>
          <t>A IDEAL</t>
        </is>
      </c>
    </row>
    <row r="5420">
      <c r="A5420" s="17" t="n">
        <v>45854</v>
      </c>
      <c r="B5420" s="179" t="inlineStr">
        <is>
          <t xml:space="preserve">LOCAÇÃO BANHEIROS QUÍMICOS REF. 12/05 A 11/06-LOCAÇAO BANHEIRO QUIMICO </t>
        </is>
      </c>
      <c r="C5420" s="8" t="n"/>
      <c r="D5420" s="8" t="n">
        <v>861.85</v>
      </c>
      <c r="E5420" s="8" t="n">
        <v>-1670.800000000067</v>
      </c>
      <c r="F5420" s="213" t="inlineStr">
        <is>
          <t xml:space="preserve">LOCAÇAO BANHEIRO QUIMICO </t>
        </is>
      </c>
      <c r="G5420" s="172">
        <f>YEAR(A5420)</f>
        <v/>
      </c>
      <c r="H5420" s="214">
        <f>MONTH(A5420)</f>
        <v/>
      </c>
      <c r="I5420" s="179">
        <f>INDEX(mês[],Consolidado!H5420,2)</f>
        <v/>
      </c>
      <c r="J5420" s="179" t="inlineStr">
        <is>
          <t>ITAU</t>
        </is>
      </c>
      <c r="K5420" s="179" t="inlineStr">
        <is>
          <t>A IDEAL</t>
        </is>
      </c>
    </row>
    <row r="5421">
      <c r="A5421" s="17" t="n">
        <v>45854</v>
      </c>
      <c r="B5421" s="179" t="inlineStr">
        <is>
          <t xml:space="preserve">TRANSFORMADOR 75 KVA E 380 S 440 P/ COMPRESSOR 275 PCM-MAQUINAS / EQUIPAMENTOS </t>
        </is>
      </c>
      <c r="C5421" s="8" t="n"/>
      <c r="D5421" s="8" t="n">
        <v>2650</v>
      </c>
      <c r="E5421" s="8" t="n">
        <v>-4320.800000000067</v>
      </c>
      <c r="F5421" s="213" t="inlineStr">
        <is>
          <t xml:space="preserve">MAQUINAS / EQUIPAMENTOS </t>
        </is>
      </c>
      <c r="G5421" s="172">
        <f>YEAR(A5421)</f>
        <v/>
      </c>
      <c r="H5421" s="214">
        <f>MONTH(A5421)</f>
        <v/>
      </c>
      <c r="I5421" s="179">
        <f>INDEX(mês[],Consolidado!H5421,2)</f>
        <v/>
      </c>
      <c r="J5421" s="179" t="inlineStr">
        <is>
          <t>ITAU</t>
        </is>
      </c>
      <c r="K5421" s="179" t="inlineStr">
        <is>
          <t>A IDEAL</t>
        </is>
      </c>
    </row>
    <row r="5422">
      <c r="A5422" s="17" t="n">
        <v>45854</v>
      </c>
      <c r="B5422" s="179" t="inlineStr">
        <is>
          <t xml:space="preserve">FERRAMENTAS MANUAIS - ESTILETE STARRET-MATERIAIS / FERRAMENTAS  MANUAIS </t>
        </is>
      </c>
      <c r="C5422" s="8" t="n"/>
      <c r="D5422" s="8" t="n">
        <v>147.4</v>
      </c>
      <c r="E5422" s="8" t="n">
        <v>-4468.200000000067</v>
      </c>
      <c r="F5422" s="213" t="inlineStr">
        <is>
          <t xml:space="preserve">MATERIAIS / FERRAMENTAS  MANUAIS </t>
        </is>
      </c>
      <c r="G5422" s="172">
        <f>YEAR(A5422)</f>
        <v/>
      </c>
      <c r="H5422" s="214">
        <f>MONTH(A5422)</f>
        <v/>
      </c>
      <c r="I5422" s="179">
        <f>INDEX(mês[],Consolidado!H5422,2)</f>
        <v/>
      </c>
      <c r="J5422" s="179" t="inlineStr">
        <is>
          <t>ITAU</t>
        </is>
      </c>
      <c r="K5422" s="179" t="inlineStr">
        <is>
          <t>A IDEAL</t>
        </is>
      </c>
    </row>
    <row r="5423">
      <c r="A5423" s="17" t="n">
        <v>45854</v>
      </c>
      <c r="B5423" s="179" t="inlineStr">
        <is>
          <t xml:space="preserve">MATERIAL ELETRICO-MATERIAL ELETRICO </t>
        </is>
      </c>
      <c r="C5423" s="8" t="n"/>
      <c r="D5423" s="8" t="n">
        <v>138.6</v>
      </c>
      <c r="E5423" s="8" t="n">
        <v>-4606.800000000067</v>
      </c>
      <c r="F5423" s="213" t="inlineStr">
        <is>
          <t xml:space="preserve">MATERIAL ELETRICO </t>
        </is>
      </c>
      <c r="G5423" s="172">
        <f>YEAR(A5423)</f>
        <v/>
      </c>
      <c r="H5423" s="214">
        <f>MONTH(A5423)</f>
        <v/>
      </c>
      <c r="I5423" s="179">
        <f>INDEX(mês[],Consolidado!H5423,2)</f>
        <v/>
      </c>
      <c r="J5423" s="179" t="inlineStr">
        <is>
          <t>ITAU</t>
        </is>
      </c>
      <c r="K5423" s="179" t="inlineStr">
        <is>
          <t>A IDEAL</t>
        </is>
      </c>
    </row>
    <row r="5424">
      <c r="A5424" s="17" t="n">
        <v>45854</v>
      </c>
      <c r="B5424" s="179" t="inlineStr">
        <is>
          <t xml:space="preserve">MATERIAL ELETRICO-MATERIAL ELETRICO </t>
        </is>
      </c>
      <c r="C5424" s="8" t="n"/>
      <c r="D5424" s="8" t="n">
        <v>157.47</v>
      </c>
      <c r="E5424" s="8" t="n">
        <v>-4764.270000000068</v>
      </c>
      <c r="F5424" s="213" t="inlineStr">
        <is>
          <t xml:space="preserve">MATERIAL ELETRICO </t>
        </is>
      </c>
      <c r="G5424" s="172">
        <f>YEAR(A5424)</f>
        <v/>
      </c>
      <c r="H5424" s="214">
        <f>MONTH(A5424)</f>
        <v/>
      </c>
      <c r="I5424" s="179">
        <f>INDEX(mês[],Consolidado!H5424,2)</f>
        <v/>
      </c>
      <c r="J5424" s="179" t="inlineStr">
        <is>
          <t>ITAU</t>
        </is>
      </c>
      <c r="K5424" s="179" t="inlineStr">
        <is>
          <t>A IDEAL</t>
        </is>
      </c>
    </row>
    <row r="5425">
      <c r="A5425" s="17" t="n">
        <v>45854</v>
      </c>
      <c r="B5425" s="179" t="inlineStr">
        <is>
          <t xml:space="preserve">ATENDIMENTO PRE HOSPITALAR (PRIMEIRO SOCORROS)-PROGRAMA DE SEGURANÇA DO TRABALHO </t>
        </is>
      </c>
      <c r="C5425" s="8" t="n"/>
      <c r="D5425" s="8" t="n">
        <v>749.5</v>
      </c>
      <c r="E5425" s="8" t="n">
        <v>-5513.770000000068</v>
      </c>
      <c r="F5425" s="213" t="inlineStr">
        <is>
          <t xml:space="preserve">PROGRAMA DE SEGURANÇA DO TRABALHO </t>
        </is>
      </c>
      <c r="G5425" s="172">
        <f>YEAR(A5425)</f>
        <v/>
      </c>
      <c r="H5425" s="214">
        <f>MONTH(A5425)</f>
        <v/>
      </c>
      <c r="I5425" s="179">
        <f>INDEX(mês[],Consolidado!H5425,2)</f>
        <v/>
      </c>
      <c r="J5425" s="179" t="inlineStr">
        <is>
          <t>ITAU</t>
        </is>
      </c>
      <c r="K5425" s="179" t="inlineStr">
        <is>
          <t>A IDEAL</t>
        </is>
      </c>
    </row>
    <row r="5426">
      <c r="A5426" s="17" t="n">
        <v>45854</v>
      </c>
      <c r="B5426" s="179" t="inlineStr">
        <is>
          <t xml:space="preserve">TREINAMENTO NR33-CURSOS / TREINAMENTOS </t>
        </is>
      </c>
      <c r="C5426" s="8" t="n"/>
      <c r="D5426" s="8" t="n">
        <v>159.9</v>
      </c>
      <c r="E5426" s="8" t="n">
        <v>-5673.670000000067</v>
      </c>
      <c r="F5426" s="213" t="inlineStr">
        <is>
          <t xml:space="preserve">CURSOS / TREINAMENTOS </t>
        </is>
      </c>
      <c r="G5426" s="172">
        <f>YEAR(A5426)</f>
        <v/>
      </c>
      <c r="H5426" s="214">
        <f>MONTH(A5426)</f>
        <v/>
      </c>
      <c r="I5426" s="179">
        <f>INDEX(mês[],Consolidado!H5426,2)</f>
        <v/>
      </c>
      <c r="J5426" s="179" t="inlineStr">
        <is>
          <t>ITAU</t>
        </is>
      </c>
      <c r="K5426" s="179" t="inlineStr">
        <is>
          <t>A IDEAL</t>
        </is>
      </c>
    </row>
    <row r="5427">
      <c r="A5427" s="17" t="n">
        <v>45854</v>
      </c>
      <c r="B5427" s="179" t="inlineStr">
        <is>
          <t xml:space="preserve">MARIA VITORIA MACHADO DA SILVA-FGTS FUNCIONARIOS </t>
        </is>
      </c>
      <c r="C5427" s="8" t="n"/>
      <c r="D5427" s="8" t="n">
        <v>253.85</v>
      </c>
      <c r="E5427" s="8" t="n">
        <v>-5927.520000000068</v>
      </c>
      <c r="F5427" s="213" t="inlineStr">
        <is>
          <t xml:space="preserve">FGTS FUNCIONARIOS </t>
        </is>
      </c>
      <c r="G5427" s="172">
        <f>YEAR(A5427)</f>
        <v/>
      </c>
      <c r="H5427" s="214">
        <f>MONTH(A5427)</f>
        <v/>
      </c>
      <c r="I5427" s="179">
        <f>INDEX(mês[],Consolidado!H5427,2)</f>
        <v/>
      </c>
      <c r="J5427" s="179" t="inlineStr">
        <is>
          <t>ITAU</t>
        </is>
      </c>
      <c r="K5427" s="179" t="inlineStr">
        <is>
          <t>A IDEAL</t>
        </is>
      </c>
    </row>
    <row r="5428">
      <c r="A5428" s="17" t="n">
        <v>45854</v>
      </c>
      <c r="B5428" s="179" t="inlineStr">
        <is>
          <t xml:space="preserve">MARIA VITORIA MACHADO DA SILVA-FGTS FUNCIONARIOS </t>
        </is>
      </c>
      <c r="C5428" s="8" t="n"/>
      <c r="D5428" s="8" t="n">
        <v>195.55</v>
      </c>
      <c r="E5428" s="8" t="n">
        <v>-6123.070000000068</v>
      </c>
      <c r="F5428" s="213" t="inlineStr">
        <is>
          <t xml:space="preserve">FGTS FUNCIONARIOS </t>
        </is>
      </c>
      <c r="G5428" s="172">
        <f>YEAR(A5428)</f>
        <v/>
      </c>
      <c r="H5428" s="214">
        <f>MONTH(A5428)</f>
        <v/>
      </c>
      <c r="I5428" s="179">
        <f>INDEX(mês[],Consolidado!H5428,2)</f>
        <v/>
      </c>
      <c r="J5428" s="179" t="inlineStr">
        <is>
          <t>ITAU</t>
        </is>
      </c>
      <c r="K5428" s="179" t="inlineStr">
        <is>
          <t>A IDEAL</t>
        </is>
      </c>
    </row>
    <row r="5429">
      <c r="A5429" s="17" t="n">
        <v>45854</v>
      </c>
      <c r="B5429" s="179" t="inlineStr">
        <is>
          <t xml:space="preserve">MARIA VITORIA MACHADO DA SILVA-ACERTO RESCISORIOS </t>
        </is>
      </c>
      <c r="C5429" s="8" t="n"/>
      <c r="D5429" s="8" t="n">
        <v>7281.68</v>
      </c>
      <c r="E5429" s="8" t="n">
        <v>-13404.75000000007</v>
      </c>
      <c r="F5429" s="213" t="inlineStr">
        <is>
          <t xml:space="preserve">ACERTO RESCISORIOS </t>
        </is>
      </c>
      <c r="G5429" s="172">
        <f>YEAR(A5429)</f>
        <v/>
      </c>
      <c r="H5429" s="214">
        <f>MONTH(A5429)</f>
        <v/>
      </c>
      <c r="I5429" s="179">
        <f>INDEX(mês[],Consolidado!H5429,2)</f>
        <v/>
      </c>
      <c r="J5429" s="179" t="inlineStr">
        <is>
          <t>ITAU</t>
        </is>
      </c>
      <c r="K5429" s="179" t="inlineStr">
        <is>
          <t>A IDEAL</t>
        </is>
      </c>
    </row>
    <row r="5430">
      <c r="A5430" s="17" t="n">
        <v>45854</v>
      </c>
      <c r="B5430" s="179" t="inlineStr">
        <is>
          <t xml:space="preserve">FGTS VICTOR GABRIEL PEREIRA REF. 06/2025-FGTS FUNCIONARIOS </t>
        </is>
      </c>
      <c r="C5430" s="8" t="n"/>
      <c r="D5430" s="8" t="n">
        <v>12.39</v>
      </c>
      <c r="E5430" s="8" t="n">
        <v>-13417.14000000007</v>
      </c>
      <c r="F5430" s="213" t="inlineStr">
        <is>
          <t xml:space="preserve">FGTS FUNCIONARIOS </t>
        </is>
      </c>
      <c r="G5430" s="172">
        <f>YEAR(A5430)</f>
        <v/>
      </c>
      <c r="H5430" s="214">
        <f>MONTH(A5430)</f>
        <v/>
      </c>
      <c r="I5430" s="179">
        <f>INDEX(mês[],Consolidado!H5430,2)</f>
        <v/>
      </c>
      <c r="J5430" s="179" t="inlineStr">
        <is>
          <t>ITAU</t>
        </is>
      </c>
      <c r="K5430" s="179" t="inlineStr">
        <is>
          <t>A IDEAL</t>
        </is>
      </c>
    </row>
    <row r="5431">
      <c r="A5431" s="17" t="n">
        <v>45854</v>
      </c>
      <c r="B5431" s="179" t="inlineStr">
        <is>
          <t xml:space="preserve">FGTS GILMAR APARECIDO TAVARES REF. 06/2025-FGTS FUNCIONARIOS </t>
        </is>
      </c>
      <c r="C5431" s="8" t="n"/>
      <c r="D5431" s="8" t="n">
        <v>54.1</v>
      </c>
      <c r="E5431" s="8" t="n">
        <v>-13471.24000000007</v>
      </c>
      <c r="F5431" s="213" t="inlineStr">
        <is>
          <t xml:space="preserve">FGTS FUNCIONARIOS </t>
        </is>
      </c>
      <c r="G5431" s="172">
        <f>YEAR(A5431)</f>
        <v/>
      </c>
      <c r="H5431" s="214">
        <f>MONTH(A5431)</f>
        <v/>
      </c>
      <c r="I5431" s="179">
        <f>INDEX(mês[],Consolidado!H5431,2)</f>
        <v/>
      </c>
      <c r="J5431" s="179" t="inlineStr">
        <is>
          <t>ITAU</t>
        </is>
      </c>
      <c r="K5431" s="179" t="inlineStr">
        <is>
          <t>A IDEAL</t>
        </is>
      </c>
    </row>
    <row r="5432">
      <c r="A5432" s="17" t="n">
        <v>45854</v>
      </c>
      <c r="B5432" s="179" t="inlineStr">
        <is>
          <t xml:space="preserve">FGTS ADRIEL SILVA DE SOUSA-FGTS FUNCIONARIOS </t>
        </is>
      </c>
      <c r="C5432" s="8" t="n"/>
      <c r="D5432" s="8" t="n">
        <v>461.5</v>
      </c>
      <c r="E5432" s="8" t="n">
        <v>-13932.74000000007</v>
      </c>
      <c r="F5432" s="213" t="inlineStr">
        <is>
          <t xml:space="preserve">FGTS FUNCIONARIOS </t>
        </is>
      </c>
      <c r="G5432" s="172">
        <f>YEAR(A5432)</f>
        <v/>
      </c>
      <c r="H5432" s="214">
        <f>MONTH(A5432)</f>
        <v/>
      </c>
      <c r="I5432" s="179">
        <f>INDEX(mês[],Consolidado!H5432,2)</f>
        <v/>
      </c>
      <c r="J5432" s="179" t="inlineStr">
        <is>
          <t>ITAU</t>
        </is>
      </c>
      <c r="K5432" s="179" t="inlineStr">
        <is>
          <t>A IDEAL</t>
        </is>
      </c>
    </row>
    <row r="5433">
      <c r="A5433" s="17" t="n">
        <v>45854</v>
      </c>
      <c r="B5433" s="179" t="inlineStr">
        <is>
          <t>MATERIAIS DE ESCRITÓRIO-MATERIAS DE ESCRITORIO</t>
        </is>
      </c>
      <c r="C5433" s="8" t="n"/>
      <c r="D5433" s="8" t="n">
        <v>204.11</v>
      </c>
      <c r="E5433" s="8" t="n">
        <v>-14136.85000000007</v>
      </c>
      <c r="F5433" s="213" t="inlineStr">
        <is>
          <t xml:space="preserve">MATERIAS DE ESCRITORIO / PAPELARIA </t>
        </is>
      </c>
      <c r="G5433" s="172">
        <f>YEAR(A5433)</f>
        <v/>
      </c>
      <c r="H5433" s="214">
        <f>MONTH(A5433)</f>
        <v/>
      </c>
      <c r="I5433" s="179">
        <f>INDEX(mês[],Consolidado!H5433,2)</f>
        <v/>
      </c>
      <c r="J5433" s="179" t="inlineStr">
        <is>
          <t>ITAU</t>
        </is>
      </c>
      <c r="K5433" s="179" t="inlineStr">
        <is>
          <t>A IDEAL</t>
        </is>
      </c>
    </row>
    <row r="5434">
      <c r="A5434" s="17" t="n">
        <v>45854</v>
      </c>
      <c r="B5434" s="179" t="inlineStr">
        <is>
          <t>EPIS-EPIS</t>
        </is>
      </c>
      <c r="C5434" s="8" t="n"/>
      <c r="D5434" s="8" t="n">
        <v>742.63</v>
      </c>
      <c r="E5434" s="8" t="n">
        <v>-14879.48000000007</v>
      </c>
      <c r="F5434" s="213" t="inlineStr">
        <is>
          <t>EPIS</t>
        </is>
      </c>
      <c r="G5434" s="172">
        <f>YEAR(A5434)</f>
        <v/>
      </c>
      <c r="H5434" s="214">
        <f>MONTH(A5434)</f>
        <v/>
      </c>
      <c r="I5434" s="179">
        <f>INDEX(mês[],Consolidado!H5434,2)</f>
        <v/>
      </c>
      <c r="J5434" s="179" t="inlineStr">
        <is>
          <t>ITAU</t>
        </is>
      </c>
      <c r="K5434" s="179" t="inlineStr">
        <is>
          <t>A IDEAL</t>
        </is>
      </c>
    </row>
    <row r="5435">
      <c r="A5435" s="17" t="n">
        <v>45854</v>
      </c>
      <c r="B5435" s="179" t="inlineStr">
        <is>
          <t>EPIS-EPIS</t>
        </is>
      </c>
      <c r="C5435" s="8" t="n"/>
      <c r="D5435" s="8" t="n">
        <v>1179.72</v>
      </c>
      <c r="E5435" s="8" t="n">
        <v>-16059.20000000007</v>
      </c>
      <c r="F5435" s="213" t="inlineStr">
        <is>
          <t>EPIS</t>
        </is>
      </c>
      <c r="G5435" s="172">
        <f>YEAR(A5435)</f>
        <v/>
      </c>
      <c r="H5435" s="214">
        <f>MONTH(A5435)</f>
        <v/>
      </c>
      <c r="I5435" s="179">
        <f>INDEX(mês[],Consolidado!H5435,2)</f>
        <v/>
      </c>
      <c r="J5435" s="179" t="inlineStr">
        <is>
          <t>ITAU</t>
        </is>
      </c>
      <c r="K5435" s="179" t="inlineStr">
        <is>
          <t>A IDEAL</t>
        </is>
      </c>
    </row>
    <row r="5436">
      <c r="A5436" s="17" t="n">
        <v>45854</v>
      </c>
      <c r="B5436" s="179" t="inlineStr">
        <is>
          <t>EPIS-EPIS</t>
        </is>
      </c>
      <c r="C5436" s="8" t="n"/>
      <c r="D5436" s="8" t="n">
        <v>1688.73</v>
      </c>
      <c r="E5436" s="8" t="n">
        <v>-17747.93000000007</v>
      </c>
      <c r="F5436" s="213" t="inlineStr">
        <is>
          <t>EPIS</t>
        </is>
      </c>
      <c r="G5436" s="172">
        <f>YEAR(A5436)</f>
        <v/>
      </c>
      <c r="H5436" s="214">
        <f>MONTH(A5436)</f>
        <v/>
      </c>
      <c r="I5436" s="179">
        <f>INDEX(mês[],Consolidado!H5436,2)</f>
        <v/>
      </c>
      <c r="J5436" s="179" t="inlineStr">
        <is>
          <t>ITAU</t>
        </is>
      </c>
      <c r="K5436" s="179" t="inlineStr">
        <is>
          <t>A IDEAL</t>
        </is>
      </c>
    </row>
    <row r="5437">
      <c r="A5437" s="17" t="n">
        <v>45854</v>
      </c>
      <c r="B5437" s="179" t="inlineStr">
        <is>
          <t>MATERIAIS DE ESCRITORIO-MATERIAS DE ESCRITORIO</t>
        </is>
      </c>
      <c r="C5437" s="8" t="n"/>
      <c r="D5437" s="8" t="n">
        <v>178.37</v>
      </c>
      <c r="E5437" s="8" t="n">
        <v>-17926.30000000007</v>
      </c>
      <c r="F5437" s="213" t="inlineStr">
        <is>
          <t xml:space="preserve">MATERIAS DE ESCRITORIO / PAPELARIA </t>
        </is>
      </c>
      <c r="G5437" s="172">
        <f>YEAR(A5437)</f>
        <v/>
      </c>
      <c r="H5437" s="214">
        <f>MONTH(A5437)</f>
        <v/>
      </c>
      <c r="I5437" s="179">
        <f>INDEX(mês[],Consolidado!H5437,2)</f>
        <v/>
      </c>
      <c r="J5437" s="179" t="inlineStr">
        <is>
          <t>ITAU</t>
        </is>
      </c>
      <c r="K5437" s="179" t="inlineStr">
        <is>
          <t>A IDEAL</t>
        </is>
      </c>
    </row>
    <row r="5438">
      <c r="A5438" s="17" t="n">
        <v>45854</v>
      </c>
      <c r="B5438" s="179" t="inlineStr">
        <is>
          <t>EPIS-EPIS</t>
        </is>
      </c>
      <c r="C5438" s="8" t="n"/>
      <c r="D5438" s="8" t="n">
        <v>1061.17</v>
      </c>
      <c r="E5438" s="8" t="n">
        <v>-18987.47000000007</v>
      </c>
      <c r="F5438" s="213" t="inlineStr">
        <is>
          <t>EPIS</t>
        </is>
      </c>
      <c r="G5438" s="172">
        <f>YEAR(A5438)</f>
        <v/>
      </c>
      <c r="H5438" s="214">
        <f>MONTH(A5438)</f>
        <v/>
      </c>
      <c r="I5438" s="179">
        <f>INDEX(mês[],Consolidado!H5438,2)</f>
        <v/>
      </c>
      <c r="J5438" s="179" t="inlineStr">
        <is>
          <t>ITAU</t>
        </is>
      </c>
      <c r="K5438" s="179" t="inlineStr">
        <is>
          <t>A IDEAL</t>
        </is>
      </c>
    </row>
    <row r="5439">
      <c r="A5439" s="17" t="n">
        <v>45854</v>
      </c>
      <c r="B5439" s="179" t="inlineStr">
        <is>
          <t>COMPUTADOR DELL I7 N-MATERIAIS DE INFORMATICA / COMPUTADOR</t>
        </is>
      </c>
      <c r="C5439" s="8" t="n"/>
      <c r="D5439" s="8" t="n">
        <v>500</v>
      </c>
      <c r="E5439" s="8" t="n">
        <v>-19487.47000000007</v>
      </c>
      <c r="F5439" s="213" t="inlineStr">
        <is>
          <t>MATERIAIS DE INFORMATICA / COMPUTADOR</t>
        </is>
      </c>
      <c r="G5439" s="172">
        <f>YEAR(A5439)</f>
        <v/>
      </c>
      <c r="H5439" s="214">
        <f>MONTH(A5439)</f>
        <v/>
      </c>
      <c r="I5439" s="179">
        <f>INDEX(mês[],Consolidado!H5439,2)</f>
        <v/>
      </c>
      <c r="J5439" s="179" t="inlineStr">
        <is>
          <t>ITAU</t>
        </is>
      </c>
      <c r="K5439" s="179" t="inlineStr">
        <is>
          <t>A IDEAL</t>
        </is>
      </c>
    </row>
    <row r="5440">
      <c r="A5440" s="17" t="n">
        <v>45855</v>
      </c>
      <c r="B5440" s="179" t="inlineStr">
        <is>
          <t xml:space="preserve">PAGAMENTO DE EMPRESTIMO 2% A.M 18 DIAS-Recebimento de empréstimo </t>
        </is>
      </c>
      <c r="C5440" s="8" t="n">
        <v>98800</v>
      </c>
      <c r="E5440" s="8" t="n">
        <v>79312.52999999994</v>
      </c>
      <c r="F5440" s="213" t="inlineStr">
        <is>
          <t>Entrada por Empréstimos Bancários</t>
        </is>
      </c>
      <c r="G5440" s="172">
        <f>YEAR(A5440)</f>
        <v/>
      </c>
      <c r="H5440" s="214">
        <f>MONTH(A5440)</f>
        <v/>
      </c>
      <c r="I5440" s="179">
        <f>INDEX(mês[],Consolidado!H5440,2)</f>
        <v/>
      </c>
      <c r="J5440" s="179" t="inlineStr">
        <is>
          <t>ITAU</t>
        </is>
      </c>
      <c r="K5440" s="179" t="inlineStr">
        <is>
          <t>A IDEAL</t>
        </is>
      </c>
    </row>
    <row r="5441">
      <c r="A5441" s="17" t="n">
        <v>45855</v>
      </c>
      <c r="B5441" s="179" t="inlineStr">
        <is>
          <t xml:space="preserve">CASA FREITAS - PIX 01.740.627/0001-41-MOVEIS OBRAS </t>
        </is>
      </c>
      <c r="C5441" s="8" t="n"/>
      <c r="D5441" s="8" t="n">
        <v>864.95</v>
      </c>
      <c r="E5441" s="8" t="n">
        <v>78447.57999999994</v>
      </c>
      <c r="F5441" s="213" t="inlineStr">
        <is>
          <t xml:space="preserve">MOVEIS OBRAS </t>
        </is>
      </c>
      <c r="G5441" s="172">
        <f>YEAR(A5441)</f>
        <v/>
      </c>
      <c r="H5441" s="214">
        <f>MONTH(A5441)</f>
        <v/>
      </c>
      <c r="I5441" s="179">
        <f>INDEX(mês[],Consolidado!H5441,2)</f>
        <v/>
      </c>
      <c r="J5441" s="179" t="inlineStr">
        <is>
          <t>ITAU</t>
        </is>
      </c>
      <c r="K5441" s="179" t="inlineStr">
        <is>
          <t>A IDEAL</t>
        </is>
      </c>
    </row>
    <row r="5442">
      <c r="A5442" s="17" t="n">
        <v>45855</v>
      </c>
      <c r="B5442" s="179" t="inlineStr">
        <is>
          <t>TRANSFERÊNCIA ENTRE BANCOS ITAÚ X CEF-Transferência entre Bancos</t>
        </is>
      </c>
      <c r="C5442" s="8" t="n"/>
      <c r="D5442" s="8" t="n">
        <v>1000</v>
      </c>
      <c r="E5442" s="8" t="n">
        <v>77447.57999999994</v>
      </c>
      <c r="F5442" s="213" t="inlineStr">
        <is>
          <t>Transferência Emitida</t>
        </is>
      </c>
      <c r="G5442" s="172">
        <f>YEAR(A5442)</f>
        <v/>
      </c>
      <c r="H5442" s="214">
        <f>MONTH(A5442)</f>
        <v/>
      </c>
      <c r="I5442" s="179">
        <f>INDEX(mês[],Consolidado!H5442,2)</f>
        <v/>
      </c>
      <c r="J5442" s="179" t="inlineStr">
        <is>
          <t>ITAU</t>
        </is>
      </c>
      <c r="K5442" s="179" t="inlineStr">
        <is>
          <t>A IDEAL</t>
        </is>
      </c>
    </row>
    <row r="5443">
      <c r="A5443" s="17" t="n">
        <v>45855</v>
      </c>
      <c r="B5443" s="179" t="inlineStr">
        <is>
          <t>COMBUSTIVEL RANGER-COMBUSTIVEL VEICULOS</t>
        </is>
      </c>
      <c r="C5443" s="8" t="n"/>
      <c r="D5443" s="8" t="n">
        <v>410.34</v>
      </c>
      <c r="E5443" s="8" t="n">
        <v>77037.23999999995</v>
      </c>
      <c r="F5443" s="213" t="inlineStr">
        <is>
          <t>COMBUSTIVEL VEICULOS</t>
        </is>
      </c>
      <c r="G5443" s="172">
        <f>YEAR(A5443)</f>
        <v/>
      </c>
      <c r="H5443" s="214">
        <f>MONTH(A5443)</f>
        <v/>
      </c>
      <c r="I5443" s="179">
        <f>INDEX(mês[],Consolidado!H5443,2)</f>
        <v/>
      </c>
      <c r="J5443" s="179" t="inlineStr">
        <is>
          <t>ITAU</t>
        </is>
      </c>
      <c r="K5443" s="179" t="inlineStr">
        <is>
          <t>A IDEAL</t>
        </is>
      </c>
    </row>
    <row r="5444">
      <c r="A5444" s="17" t="n">
        <v>45855</v>
      </c>
      <c r="B5444" s="179" t="inlineStr">
        <is>
          <t>CREA MINAS GERAIS X CONDUTOS-SERVIÇO CREA ANUIDADE</t>
        </is>
      </c>
      <c r="C5444" s="8" t="n"/>
      <c r="D5444" s="8" t="n">
        <v>271.47</v>
      </c>
      <c r="E5444" s="8" t="n">
        <v>76765.76999999995</v>
      </c>
      <c r="F5444" s="213" t="inlineStr">
        <is>
          <t>SERVIÇO CREA ANUIDADE</t>
        </is>
      </c>
      <c r="G5444" s="172">
        <f>YEAR(A5444)</f>
        <v/>
      </c>
      <c r="H5444" s="214">
        <f>MONTH(A5444)</f>
        <v/>
      </c>
      <c r="I5444" s="179">
        <f>INDEX(mês[],Consolidado!H5444,2)</f>
        <v/>
      </c>
      <c r="J5444" s="179" t="inlineStr">
        <is>
          <t>ITAU</t>
        </is>
      </c>
      <c r="K5444" s="179" t="inlineStr">
        <is>
          <t>A IDEAL</t>
        </is>
      </c>
    </row>
    <row r="5445">
      <c r="A5445" s="17" t="n">
        <v>45855</v>
      </c>
      <c r="B5445" s="179" t="inlineStr">
        <is>
          <t>CREA MINAS GERAIS X CONDUTOS-SERVIÇO CREA ANUIDADE</t>
        </is>
      </c>
      <c r="C5445" s="8" t="n"/>
      <c r="D5445" s="8" t="n">
        <v>103.03</v>
      </c>
      <c r="E5445" s="8" t="n">
        <v>76662.73999999995</v>
      </c>
      <c r="F5445" s="213" t="inlineStr">
        <is>
          <t>SERVIÇO CREA ANUIDADE</t>
        </is>
      </c>
      <c r="G5445" s="172">
        <f>YEAR(A5445)</f>
        <v/>
      </c>
      <c r="H5445" s="214">
        <f>MONTH(A5445)</f>
        <v/>
      </c>
      <c r="I5445" s="179">
        <f>INDEX(mês[],Consolidado!H5445,2)</f>
        <v/>
      </c>
      <c r="J5445" s="179" t="inlineStr">
        <is>
          <t>ITAU</t>
        </is>
      </c>
      <c r="K5445" s="179" t="inlineStr">
        <is>
          <t>A IDEAL</t>
        </is>
      </c>
    </row>
    <row r="5446">
      <c r="A5446" s="17" t="n">
        <v>45855</v>
      </c>
      <c r="B5446" s="179" t="inlineStr">
        <is>
          <t>FERNANDO HENRIQUE - PIX 020.333.981-96-MANUTENÇÃO/PEÇAS MAQUINAS E EQUIPAMENTOS</t>
        </is>
      </c>
      <c r="C5446" s="8" t="n"/>
      <c r="D5446" s="8" t="n">
        <v>400</v>
      </c>
      <c r="E5446" s="8" t="n">
        <v>76262.73999999995</v>
      </c>
      <c r="F5446" s="213" t="inlineStr">
        <is>
          <t>MANUTENÇÃO/PEÇAS MAQUINAS E EQUIPAMENTOS</t>
        </is>
      </c>
      <c r="G5446" s="172">
        <f>YEAR(A5446)</f>
        <v/>
      </c>
      <c r="H5446" s="214">
        <f>MONTH(A5446)</f>
        <v/>
      </c>
      <c r="I5446" s="179">
        <f>INDEX(mês[],Consolidado!H5446,2)</f>
        <v/>
      </c>
      <c r="J5446" s="179" t="inlineStr">
        <is>
          <t>ITAU</t>
        </is>
      </c>
      <c r="K5446" s="179" t="inlineStr">
        <is>
          <t>A IDEAL</t>
        </is>
      </c>
    </row>
    <row r="5447">
      <c r="A5447" s="17" t="n">
        <v>45855</v>
      </c>
      <c r="B5447" s="179" t="inlineStr">
        <is>
          <t>JOAO PAULO - PIX (85) 9 9631-9092-ENERGIA ALOJAMENTO</t>
        </is>
      </c>
      <c r="C5447" s="8" t="n"/>
      <c r="D5447" s="8" t="n">
        <v>400</v>
      </c>
      <c r="E5447" s="8" t="n">
        <v>75862.73999999995</v>
      </c>
      <c r="F5447" s="213" t="inlineStr">
        <is>
          <t>ENERGIA ALOJAMENTO</t>
        </is>
      </c>
      <c r="G5447" s="172">
        <f>YEAR(A5447)</f>
        <v/>
      </c>
      <c r="H5447" s="214">
        <f>MONTH(A5447)</f>
        <v/>
      </c>
      <c r="I5447" s="179">
        <f>INDEX(mês[],Consolidado!H5447,2)</f>
        <v/>
      </c>
      <c r="J5447" s="179" t="inlineStr">
        <is>
          <t>ITAU</t>
        </is>
      </c>
      <c r="K5447" s="179" t="inlineStr">
        <is>
          <t>A IDEAL</t>
        </is>
      </c>
    </row>
    <row r="5448">
      <c r="A5448" s="17" t="n">
        <v>45855</v>
      </c>
      <c r="B5448" s="179" t="inlineStr">
        <is>
          <t>PROCESSO TRABALHISTA RICARDO JOSÉ DO NASCIMENTO-GUIAS TRABALHISTAS E PROCESSO</t>
        </is>
      </c>
      <c r="C5448" s="8" t="n"/>
      <c r="D5448" s="8" t="n">
        <v>5178.59</v>
      </c>
      <c r="E5448" s="8" t="n">
        <v>70684.14999999995</v>
      </c>
      <c r="F5448" s="213" t="inlineStr">
        <is>
          <t>Processos Trabalhistas</t>
        </is>
      </c>
      <c r="G5448" s="172">
        <f>YEAR(A5448)</f>
        <v/>
      </c>
      <c r="H5448" s="214">
        <f>MONTH(A5448)</f>
        <v/>
      </c>
      <c r="I5448" s="179">
        <f>INDEX(mês[],Consolidado!H5448,2)</f>
        <v/>
      </c>
      <c r="J5448" s="179" t="inlineStr">
        <is>
          <t>ITAU</t>
        </is>
      </c>
      <c r="K5448" s="179" t="inlineStr">
        <is>
          <t>A IDEAL</t>
        </is>
      </c>
    </row>
    <row r="5449">
      <c r="A5449" s="17" t="n">
        <v>45855</v>
      </c>
      <c r="B5449" s="179" t="inlineStr">
        <is>
          <t xml:space="preserve">P/ FAZER PAGAMENTO DO SEM PARAR-PEDAGIOS </t>
        </is>
      </c>
      <c r="C5449" s="8" t="n"/>
      <c r="D5449" s="8" t="n">
        <v>322.22</v>
      </c>
      <c r="E5449" s="8" t="n">
        <v>70361.92999999995</v>
      </c>
      <c r="F5449" s="213" t="inlineStr">
        <is>
          <t xml:space="preserve">PEDAGIOS </t>
        </is>
      </c>
      <c r="G5449" s="172">
        <f>YEAR(A5449)</f>
        <v/>
      </c>
      <c r="H5449" s="214">
        <f>MONTH(A5449)</f>
        <v/>
      </c>
      <c r="I5449" s="179">
        <f>INDEX(mês[],Consolidado!H5449,2)</f>
        <v/>
      </c>
      <c r="J5449" s="179" t="inlineStr">
        <is>
          <t>ITAU</t>
        </is>
      </c>
      <c r="K5449" s="179" t="inlineStr">
        <is>
          <t>A IDEAL</t>
        </is>
      </c>
    </row>
    <row r="5450">
      <c r="A5450" s="17" t="n">
        <v>45855</v>
      </c>
      <c r="B5450" s="179" t="inlineStr">
        <is>
          <t>HOTEL SHALON - PIX 35.587.728/0001-46-HOTEL FUNCIONARIOS</t>
        </is>
      </c>
      <c r="C5450" s="8" t="n"/>
      <c r="D5450" s="8" t="n">
        <v>1790</v>
      </c>
      <c r="E5450" s="8" t="n">
        <v>68571.92999999995</v>
      </c>
      <c r="F5450" s="213" t="inlineStr">
        <is>
          <t xml:space="preserve">HOTEL COLABORADORES </t>
        </is>
      </c>
      <c r="G5450" s="172">
        <f>YEAR(A5450)</f>
        <v/>
      </c>
      <c r="H5450" s="214">
        <f>MONTH(A5450)</f>
        <v/>
      </c>
      <c r="I5450" s="179">
        <f>INDEX(mês[],Consolidado!H5450,2)</f>
        <v/>
      </c>
      <c r="J5450" s="179" t="inlineStr">
        <is>
          <t>ITAU</t>
        </is>
      </c>
      <c r="K5450" s="179" t="inlineStr">
        <is>
          <t>A IDEAL</t>
        </is>
      </c>
    </row>
    <row r="5451">
      <c r="A5451" s="17" t="n">
        <v>45855</v>
      </c>
      <c r="B5451" s="179" t="inlineStr">
        <is>
          <t>AV. LENCOIS, 5 REF. 07/2025-ENERGIA ALOJAMENTO</t>
        </is>
      </c>
      <c r="C5451" s="8" t="n"/>
      <c r="D5451" s="8" t="n">
        <v>291.51</v>
      </c>
      <c r="E5451" s="8" t="n">
        <v>68280.41999999995</v>
      </c>
      <c r="F5451" s="213" t="inlineStr">
        <is>
          <t>ENERGIA ALOJAMENTO</t>
        </is>
      </c>
      <c r="G5451" s="172">
        <f>YEAR(A5451)</f>
        <v/>
      </c>
      <c r="H5451" s="214">
        <f>MONTH(A5451)</f>
        <v/>
      </c>
      <c r="I5451" s="179">
        <f>INDEX(mês[],Consolidado!H5451,2)</f>
        <v/>
      </c>
      <c r="J5451" s="179" t="inlineStr">
        <is>
          <t>ITAU</t>
        </is>
      </c>
      <c r="K5451" s="179" t="inlineStr">
        <is>
          <t>A IDEAL</t>
        </is>
      </c>
    </row>
    <row r="5452">
      <c r="A5452" s="17" t="n">
        <v>45855</v>
      </c>
      <c r="B5452" s="179" t="inlineStr">
        <is>
          <t>R. ALFEU MARRA Nº 65 CASA 02 REF. 06/2025-ENERGIA ALOJAMENTO</t>
        </is>
      </c>
      <c r="C5452" s="8" t="n"/>
      <c r="D5452" s="8" t="n">
        <v>337.31</v>
      </c>
      <c r="E5452" s="8" t="n">
        <v>67943.10999999996</v>
      </c>
      <c r="F5452" s="213" t="inlineStr">
        <is>
          <t>ENERGIA ALOJAMENTO</t>
        </is>
      </c>
      <c r="G5452" s="172">
        <f>YEAR(A5452)</f>
        <v/>
      </c>
      <c r="H5452" s="214">
        <f>MONTH(A5452)</f>
        <v/>
      </c>
      <c r="I5452" s="179">
        <f>INDEX(mês[],Consolidado!H5452,2)</f>
        <v/>
      </c>
      <c r="J5452" s="179" t="inlineStr">
        <is>
          <t>ITAU</t>
        </is>
      </c>
      <c r="K5452" s="179" t="inlineStr">
        <is>
          <t>A IDEAL</t>
        </is>
      </c>
    </row>
    <row r="5453">
      <c r="A5453" s="17" t="n">
        <v>45855</v>
      </c>
      <c r="B5453" s="179" t="inlineStr">
        <is>
          <t>R. PONTE 7 D CENTRO REF. 07/2025-ENERGIA ALOJAMENTO</t>
        </is>
      </c>
      <c r="C5453" s="8" t="n"/>
      <c r="D5453" s="8" t="n">
        <v>35.64</v>
      </c>
      <c r="E5453" s="8" t="n">
        <v>67907.46999999996</v>
      </c>
      <c r="F5453" s="213" t="inlineStr">
        <is>
          <t>ENERGIA ALOJAMENTO</t>
        </is>
      </c>
      <c r="G5453" s="172">
        <f>YEAR(A5453)</f>
        <v/>
      </c>
      <c r="H5453" s="214">
        <f>MONTH(A5453)</f>
        <v/>
      </c>
      <c r="I5453" s="179">
        <f>INDEX(mês[],Consolidado!H5453,2)</f>
        <v/>
      </c>
      <c r="J5453" s="179" t="inlineStr">
        <is>
          <t>ITAU</t>
        </is>
      </c>
      <c r="K5453" s="179" t="inlineStr">
        <is>
          <t>A IDEAL</t>
        </is>
      </c>
    </row>
    <row r="5454">
      <c r="A5454" s="17" t="n">
        <v>45855</v>
      </c>
      <c r="B5454" s="179" t="inlineStr">
        <is>
          <t>R. 402 Nº 916 QD 64 LT 08 REF. 06/2025-AGUA ALOJAMENTO</t>
        </is>
      </c>
      <c r="C5454" s="8" t="n"/>
      <c r="D5454" s="8" t="n">
        <v>98.22</v>
      </c>
      <c r="E5454" s="8" t="n">
        <v>67809.24999999996</v>
      </c>
      <c r="F5454" s="213" t="inlineStr">
        <is>
          <t>AGUA ALOJAMENTO</t>
        </is>
      </c>
      <c r="G5454" s="172">
        <f>YEAR(A5454)</f>
        <v/>
      </c>
      <c r="H5454" s="214">
        <f>MONTH(A5454)</f>
        <v/>
      </c>
      <c r="I5454" s="179">
        <f>INDEX(mês[],Consolidado!H5454,2)</f>
        <v/>
      </c>
      <c r="J5454" s="179" t="inlineStr">
        <is>
          <t>ITAU</t>
        </is>
      </c>
      <c r="K5454" s="179" t="inlineStr">
        <is>
          <t>A IDEAL</t>
        </is>
      </c>
    </row>
    <row r="5455">
      <c r="A5455" s="17" t="n">
        <v>45855</v>
      </c>
      <c r="B5455" s="179" t="inlineStr">
        <is>
          <t>RUA 402 Nº 916 CASA 02 BAIRRO PORTAL NORTE REF. 06/2025-ENERGIA ALOJAMENTO</t>
        </is>
      </c>
      <c r="C5455" s="8" t="n"/>
      <c r="D5455" s="8" t="n">
        <v>142.32</v>
      </c>
      <c r="E5455" s="8" t="n">
        <v>67666.92999999995</v>
      </c>
      <c r="F5455" s="213" t="inlineStr">
        <is>
          <t>ENERGIA ALOJAMENTO</t>
        </is>
      </c>
      <c r="G5455" s="172">
        <f>YEAR(A5455)</f>
        <v/>
      </c>
      <c r="H5455" s="214">
        <f>MONTH(A5455)</f>
        <v/>
      </c>
      <c r="I5455" s="179">
        <f>INDEX(mês[],Consolidado!H5455,2)</f>
        <v/>
      </c>
      <c r="J5455" s="179" t="inlineStr">
        <is>
          <t>ITAU</t>
        </is>
      </c>
      <c r="K5455" s="179" t="inlineStr">
        <is>
          <t>A IDEAL</t>
        </is>
      </c>
    </row>
    <row r="5456">
      <c r="A5456" s="17" t="n">
        <v>45855</v>
      </c>
      <c r="B5456" s="179" t="inlineStr">
        <is>
          <t>SANEAMENTO RUA . 2, 44 JK CATALÃO  MES 06/2025-AGUA ALOJAMENTO</t>
        </is>
      </c>
      <c r="C5456" s="8" t="n"/>
      <c r="D5456" s="8" t="n">
        <v>176.8</v>
      </c>
      <c r="E5456" s="8" t="n">
        <v>67490.12999999995</v>
      </c>
      <c r="F5456" s="213" t="inlineStr">
        <is>
          <t>AGUA ALOJAMENTO</t>
        </is>
      </c>
      <c r="G5456" s="172">
        <f>YEAR(A5456)</f>
        <v/>
      </c>
      <c r="H5456" s="214">
        <f>MONTH(A5456)</f>
        <v/>
      </c>
      <c r="I5456" s="179">
        <f>INDEX(mês[],Consolidado!H5456,2)</f>
        <v/>
      </c>
      <c r="J5456" s="179" t="inlineStr">
        <is>
          <t>ITAU</t>
        </is>
      </c>
      <c r="K5456" s="179" t="inlineStr">
        <is>
          <t>A IDEAL</t>
        </is>
      </c>
    </row>
    <row r="5457">
      <c r="A5457" s="17" t="n">
        <v>45855</v>
      </c>
      <c r="B5457" s="179" t="inlineStr">
        <is>
          <t>RUA . 2, 44 JK CATALÃO  MES 06/2025-ENERGIA ALOJAMENTO</t>
        </is>
      </c>
      <c r="C5457" s="8" t="n"/>
      <c r="D5457" s="8" t="n">
        <v>169.81</v>
      </c>
      <c r="E5457" s="8" t="n">
        <v>67320.31999999995</v>
      </c>
      <c r="F5457" s="213" t="inlineStr">
        <is>
          <t>ENERGIA ALOJAMENTO</t>
        </is>
      </c>
      <c r="G5457" s="172">
        <f>YEAR(A5457)</f>
        <v/>
      </c>
      <c r="H5457" s="214">
        <f>MONTH(A5457)</f>
        <v/>
      </c>
      <c r="I5457" s="179">
        <f>INDEX(mês[],Consolidado!H5457,2)</f>
        <v/>
      </c>
      <c r="J5457" s="179" t="inlineStr">
        <is>
          <t>ITAU</t>
        </is>
      </c>
      <c r="K5457" s="179" t="inlineStr">
        <is>
          <t>A IDEAL</t>
        </is>
      </c>
    </row>
    <row r="5458">
      <c r="A5458" s="17" t="n">
        <v>45855</v>
      </c>
      <c r="B5458" s="179" t="inlineStr">
        <is>
          <t>RUA 413, 315 CASA 01 PONTAL NORTE REF. 06/2025-AGUA ALOJAMENTO</t>
        </is>
      </c>
      <c r="C5458" s="8" t="n"/>
      <c r="D5458" s="8" t="n">
        <v>191.43</v>
      </c>
      <c r="E5458" s="8" t="n">
        <v>67128.88999999996</v>
      </c>
      <c r="F5458" s="213" t="inlineStr">
        <is>
          <t>AGUA ALOJAMENTO</t>
        </is>
      </c>
      <c r="G5458" s="172">
        <f>YEAR(A5458)</f>
        <v/>
      </c>
      <c r="H5458" s="214">
        <f>MONTH(A5458)</f>
        <v/>
      </c>
      <c r="I5458" s="179">
        <f>INDEX(mês[],Consolidado!H5458,2)</f>
        <v/>
      </c>
      <c r="J5458" s="179" t="inlineStr">
        <is>
          <t>ITAU</t>
        </is>
      </c>
      <c r="K5458" s="179" t="inlineStr">
        <is>
          <t>A IDEAL</t>
        </is>
      </c>
    </row>
    <row r="5459">
      <c r="A5459" s="17" t="n">
        <v>45855</v>
      </c>
      <c r="B5459" s="179" t="inlineStr">
        <is>
          <t>RUA 413, Nº 315 BAIRRO PONTAL NORTE REF. 06/2025-ENERGIA ALOJAMENTO</t>
        </is>
      </c>
      <c r="C5459" s="8" t="n"/>
      <c r="D5459" s="8" t="n">
        <v>204.32</v>
      </c>
      <c r="E5459" s="8" t="n">
        <v>66924.56999999995</v>
      </c>
      <c r="F5459" s="213" t="inlineStr">
        <is>
          <t>ENERGIA ALOJAMENTO</t>
        </is>
      </c>
      <c r="G5459" s="172">
        <f>YEAR(A5459)</f>
        <v/>
      </c>
      <c r="H5459" s="214">
        <f>MONTH(A5459)</f>
        <v/>
      </c>
      <c r="I5459" s="179">
        <f>INDEX(mês[],Consolidado!H5459,2)</f>
        <v/>
      </c>
      <c r="J5459" s="179" t="inlineStr">
        <is>
          <t>ITAU</t>
        </is>
      </c>
      <c r="K5459" s="179" t="inlineStr">
        <is>
          <t>A IDEAL</t>
        </is>
      </c>
    </row>
    <row r="5460">
      <c r="A5460" s="17" t="n">
        <v>45855</v>
      </c>
      <c r="B5460" s="179" t="inlineStr">
        <is>
          <t>RUA 419 Nº 85 QD 27 LT 11 PONTAL NORTE REF. 06/25-AGUA ALOJAMENTO</t>
        </is>
      </c>
      <c r="C5460" s="8" t="n"/>
      <c r="D5460" s="8" t="n">
        <v>170.2</v>
      </c>
      <c r="E5460" s="8" t="n">
        <v>66754.36999999995</v>
      </c>
      <c r="F5460" s="213" t="inlineStr">
        <is>
          <t>AGUA ALOJAMENTO</t>
        </is>
      </c>
      <c r="G5460" s="172">
        <f>YEAR(A5460)</f>
        <v/>
      </c>
      <c r="H5460" s="214">
        <f>MONTH(A5460)</f>
        <v/>
      </c>
      <c r="I5460" s="179">
        <f>INDEX(mês[],Consolidado!H5460,2)</f>
        <v/>
      </c>
      <c r="J5460" s="179" t="inlineStr">
        <is>
          <t>ITAU</t>
        </is>
      </c>
      <c r="K5460" s="179" t="inlineStr">
        <is>
          <t>A IDEAL</t>
        </is>
      </c>
    </row>
    <row r="5461">
      <c r="A5461" s="17" t="n">
        <v>45855</v>
      </c>
      <c r="B5461" s="179" t="inlineStr">
        <is>
          <t>RUA 419 Nº 85 QD 27 LT 11 PONTAL NORTE REF. 06/25-ENERGIA ALOJAMENTO</t>
        </is>
      </c>
      <c r="C5461" s="8" t="n"/>
      <c r="D5461" s="8" t="n">
        <v>227.95</v>
      </c>
      <c r="E5461" s="8" t="n">
        <v>66526.41999999995</v>
      </c>
      <c r="F5461" s="213" t="inlineStr">
        <is>
          <t>ENERGIA ALOJAMENTO</t>
        </is>
      </c>
      <c r="G5461" s="172">
        <f>YEAR(A5461)</f>
        <v/>
      </c>
      <c r="H5461" s="214">
        <f>MONTH(A5461)</f>
        <v/>
      </c>
      <c r="I5461" s="179">
        <f>INDEX(mês[],Consolidado!H5461,2)</f>
        <v/>
      </c>
      <c r="J5461" s="179" t="inlineStr">
        <is>
          <t>ITAU</t>
        </is>
      </c>
      <c r="K5461" s="179" t="inlineStr">
        <is>
          <t>A IDEAL</t>
        </is>
      </c>
    </row>
    <row r="5462">
      <c r="A5462" s="17" t="n">
        <v>45855</v>
      </c>
      <c r="B5462" s="179" t="inlineStr">
        <is>
          <t>R. JACY GUIMARÃES, 12 REF. 06/2025-AGUA ALOJAMENTO</t>
        </is>
      </c>
      <c r="C5462" s="8" t="n"/>
      <c r="D5462" s="8" t="n">
        <v>68.75</v>
      </c>
      <c r="E5462" s="8" t="n">
        <v>66457.66999999995</v>
      </c>
      <c r="F5462" s="213" t="inlineStr">
        <is>
          <t>AGUA ALOJAMENTO</t>
        </is>
      </c>
      <c r="G5462" s="172">
        <f>YEAR(A5462)</f>
        <v/>
      </c>
      <c r="H5462" s="214">
        <f>MONTH(A5462)</f>
        <v/>
      </c>
      <c r="I5462" s="179">
        <f>INDEX(mês[],Consolidado!H5462,2)</f>
        <v/>
      </c>
      <c r="J5462" s="179" t="inlineStr">
        <is>
          <t>ITAU</t>
        </is>
      </c>
      <c r="K5462" s="179" t="inlineStr">
        <is>
          <t>A IDEAL</t>
        </is>
      </c>
    </row>
    <row r="5463">
      <c r="A5463" s="17" t="n">
        <v>45855</v>
      </c>
      <c r="B5463" s="179" t="inlineStr">
        <is>
          <t>R. SANTO ANTÔNIO QD 04 LT 07 REF. 06/2025-AGUA ALOJAMENTO</t>
        </is>
      </c>
      <c r="C5463" s="8" t="n"/>
      <c r="D5463" s="8" t="n">
        <v>808.36</v>
      </c>
      <c r="E5463" s="8" t="n">
        <v>65649.30999999995</v>
      </c>
      <c r="F5463" s="213" t="inlineStr">
        <is>
          <t>AGUA ALOJAMENTO</t>
        </is>
      </c>
      <c r="G5463" s="172">
        <f>YEAR(A5463)</f>
        <v/>
      </c>
      <c r="H5463" s="214">
        <f>MONTH(A5463)</f>
        <v/>
      </c>
      <c r="I5463" s="179">
        <f>INDEX(mês[],Consolidado!H5463,2)</f>
        <v/>
      </c>
      <c r="J5463" s="179" t="inlineStr">
        <is>
          <t>ITAU</t>
        </is>
      </c>
      <c r="K5463" s="179" t="inlineStr">
        <is>
          <t>A IDEAL</t>
        </is>
      </c>
    </row>
    <row r="5464">
      <c r="A5464" s="17" t="n">
        <v>45855</v>
      </c>
      <c r="B5464" s="179" t="inlineStr">
        <is>
          <t>R. CONCEIÇÃO DAS ALAGOAS Nº 596 REF. 07/25-ENERGIA ALOJAMENTO</t>
        </is>
      </c>
      <c r="C5464" s="8" t="n"/>
      <c r="D5464" s="8" t="n">
        <v>14.04</v>
      </c>
      <c r="E5464" s="8" t="n">
        <v>65635.26999999996</v>
      </c>
      <c r="F5464" s="213" t="inlineStr">
        <is>
          <t>ENERGIA ADM</t>
        </is>
      </c>
      <c r="G5464" s="172">
        <f>YEAR(A5464)</f>
        <v/>
      </c>
      <c r="H5464" s="214">
        <f>MONTH(A5464)</f>
        <v/>
      </c>
      <c r="I5464" s="179">
        <f>INDEX(mês[],Consolidado!H5464,2)</f>
        <v/>
      </c>
      <c r="J5464" s="179" t="inlineStr">
        <is>
          <t>ITAU</t>
        </is>
      </c>
      <c r="K5464" s="179" t="inlineStr">
        <is>
          <t>A IDEAL</t>
        </is>
      </c>
    </row>
    <row r="5465">
      <c r="A5465" s="17" t="n">
        <v>45855</v>
      </c>
      <c r="B5465" s="179" t="inlineStr">
        <is>
          <t>R. CONCEIÇÃO DAS ALAGOAS Nº 596 REF. 07/25-AGUA ALOJAMENTO</t>
        </is>
      </c>
      <c r="C5465" s="8" t="n"/>
      <c r="D5465" s="8" t="n">
        <v>183.43</v>
      </c>
      <c r="E5465" s="8" t="n">
        <v>65451.83999999996</v>
      </c>
      <c r="F5465" s="213" t="inlineStr">
        <is>
          <t>AGUA ALOJAMENTO</t>
        </is>
      </c>
      <c r="G5465" s="172">
        <f>YEAR(A5465)</f>
        <v/>
      </c>
      <c r="H5465" s="214">
        <f>MONTH(A5465)</f>
        <v/>
      </c>
      <c r="I5465" s="179">
        <f>INDEX(mês[],Consolidado!H5465,2)</f>
        <v/>
      </c>
      <c r="J5465" s="179" t="inlineStr">
        <is>
          <t>ITAU</t>
        </is>
      </c>
      <c r="K5465" s="179" t="inlineStr">
        <is>
          <t>A IDEAL</t>
        </is>
      </c>
    </row>
    <row r="5466">
      <c r="A5466" s="17" t="n">
        <v>45855</v>
      </c>
      <c r="B5466" s="179" t="inlineStr">
        <is>
          <t>R. OLIMPIA QD. 66A LT. AERA S/N REF. 06/2025-ENERGIA ADM</t>
        </is>
      </c>
      <c r="C5466" s="8" t="n"/>
      <c r="D5466" s="8" t="n">
        <v>461.18</v>
      </c>
      <c r="E5466" s="8" t="n">
        <v>64990.65999999996</v>
      </c>
      <c r="F5466" s="213" t="inlineStr">
        <is>
          <t>ENERGIA ADM</t>
        </is>
      </c>
      <c r="G5466" s="172">
        <f>YEAR(A5466)</f>
        <v/>
      </c>
      <c r="H5466" s="214">
        <f>MONTH(A5466)</f>
        <v/>
      </c>
      <c r="I5466" s="179">
        <f>INDEX(mês[],Consolidado!H5466,2)</f>
        <v/>
      </c>
      <c r="J5466" s="179" t="inlineStr">
        <is>
          <t>ITAU</t>
        </is>
      </c>
      <c r="K5466" s="179" t="inlineStr">
        <is>
          <t>A IDEAL</t>
        </is>
      </c>
    </row>
    <row r="5467">
      <c r="A5467" s="17" t="n">
        <v>45855</v>
      </c>
      <c r="B5467" s="179" t="inlineStr">
        <is>
          <t>R. ALFEU MARRA Nº 65 CASA 02 CENTRO REF. 06/2025-AGUA ALOJAMENTO</t>
        </is>
      </c>
      <c r="C5467" s="8" t="n"/>
      <c r="D5467" s="8" t="n">
        <v>317.33</v>
      </c>
      <c r="E5467" s="8" t="n">
        <v>64673.32999999996</v>
      </c>
      <c r="F5467" s="213" t="inlineStr">
        <is>
          <t>AGUA ALOJAMENTO</t>
        </is>
      </c>
      <c r="G5467" s="172">
        <f>YEAR(A5467)</f>
        <v/>
      </c>
      <c r="H5467" s="214">
        <f>MONTH(A5467)</f>
        <v/>
      </c>
      <c r="I5467" s="179">
        <f>INDEX(mês[],Consolidado!H5467,2)</f>
        <v/>
      </c>
      <c r="J5467" s="179" t="inlineStr">
        <is>
          <t>ITAU</t>
        </is>
      </c>
      <c r="K5467" s="179" t="inlineStr">
        <is>
          <t>A IDEAL</t>
        </is>
      </c>
    </row>
    <row r="5468">
      <c r="A5468" s="17" t="n">
        <v>45855</v>
      </c>
      <c r="B5468" s="179" t="inlineStr">
        <is>
          <t>R. DOS ANDRADAS 211 REF. 06/2025-ENERGIA ALOJAMENTO</t>
        </is>
      </c>
      <c r="C5468" s="8" t="n"/>
      <c r="D5468" s="8" t="n">
        <v>593.21</v>
      </c>
      <c r="E5468" s="8" t="n">
        <v>64080.11999999996</v>
      </c>
      <c r="F5468" s="213" t="inlineStr">
        <is>
          <t>ENERGIA ALOJAMENTO</t>
        </is>
      </c>
      <c r="G5468" s="172">
        <f>YEAR(A5468)</f>
        <v/>
      </c>
      <c r="H5468" s="214">
        <f>MONTH(A5468)</f>
        <v/>
      </c>
      <c r="I5468" s="179">
        <f>INDEX(mês[],Consolidado!H5468,2)</f>
        <v/>
      </c>
      <c r="J5468" s="179" t="inlineStr">
        <is>
          <t>ITAU</t>
        </is>
      </c>
      <c r="K5468" s="179" t="inlineStr">
        <is>
          <t>A IDEAL</t>
        </is>
      </c>
    </row>
    <row r="5469">
      <c r="A5469" s="17" t="n">
        <v>45855</v>
      </c>
      <c r="B5469" s="179" t="inlineStr">
        <is>
          <t>R. SANTO ANTONIO QD 04 LT 07 REF. 06/2025-ENERGIA ALOJAMENTO</t>
        </is>
      </c>
      <c r="C5469" s="8" t="n"/>
      <c r="D5469" s="8" t="n">
        <v>470.01</v>
      </c>
      <c r="E5469" s="8" t="n">
        <v>63610.10999999996</v>
      </c>
      <c r="F5469" s="213" t="inlineStr">
        <is>
          <t>ENERGIA ALOJAMENTO</t>
        </is>
      </c>
      <c r="G5469" s="172">
        <f>YEAR(A5469)</f>
        <v/>
      </c>
      <c r="H5469" s="214">
        <f>MONTH(A5469)</f>
        <v/>
      </c>
      <c r="I5469" s="179">
        <f>INDEX(mês[],Consolidado!H5469,2)</f>
        <v/>
      </c>
      <c r="J5469" s="179" t="inlineStr">
        <is>
          <t>ITAU</t>
        </is>
      </c>
      <c r="K5469" s="179" t="inlineStr">
        <is>
          <t>A IDEAL</t>
        </is>
      </c>
    </row>
    <row r="5470">
      <c r="A5470" s="17" t="n">
        <v>45855</v>
      </c>
      <c r="B5470" s="179" t="inlineStr">
        <is>
          <t>R. JACY GUIMARAES 12 CS REF. 06/2025-ENERGIA ALOJAMENTO</t>
        </is>
      </c>
      <c r="C5470" s="8" t="n"/>
      <c r="D5470" s="8" t="n">
        <v>161.09</v>
      </c>
      <c r="E5470" s="8" t="n">
        <v>63449.01999999996</v>
      </c>
      <c r="F5470" s="213" t="inlineStr">
        <is>
          <t>ENERGIA ALOJAMENTO</t>
        </is>
      </c>
      <c r="G5470" s="172">
        <f>YEAR(A5470)</f>
        <v/>
      </c>
      <c r="H5470" s="214">
        <f>MONTH(A5470)</f>
        <v/>
      </c>
      <c r="I5470" s="179">
        <f>INDEX(mês[],Consolidado!H5470,2)</f>
        <v/>
      </c>
      <c r="J5470" s="179" t="inlineStr">
        <is>
          <t>ITAU</t>
        </is>
      </c>
      <c r="K5470" s="179" t="inlineStr">
        <is>
          <t>A IDEAL</t>
        </is>
      </c>
    </row>
    <row r="5471">
      <c r="A5471" s="17" t="n">
        <v>45855</v>
      </c>
      <c r="B5471" s="179" t="inlineStr">
        <is>
          <t xml:space="preserve">DALISSON RODRIGO ALVES ROMAO-FERIAS </t>
        </is>
      </c>
      <c r="C5471" s="8" t="n"/>
      <c r="D5471" s="8" t="n">
        <v>5233.2</v>
      </c>
      <c r="E5471" s="8" t="n">
        <v>58215.81999999996</v>
      </c>
      <c r="F5471" s="213" t="inlineStr">
        <is>
          <t xml:space="preserve">FERIAS </t>
        </is>
      </c>
      <c r="G5471" s="172">
        <f>YEAR(A5471)</f>
        <v/>
      </c>
      <c r="H5471" s="214">
        <f>MONTH(A5471)</f>
        <v/>
      </c>
      <c r="I5471" s="179">
        <f>INDEX(mês[],Consolidado!H5471,2)</f>
        <v/>
      </c>
      <c r="J5471" s="179" t="inlineStr">
        <is>
          <t>ITAU</t>
        </is>
      </c>
      <c r="K5471" s="179" t="inlineStr">
        <is>
          <t>A IDEAL</t>
        </is>
      </c>
    </row>
    <row r="5472">
      <c r="A5472" s="17" t="n">
        <v>45856</v>
      </c>
      <c r="B5472" s="179" t="inlineStr">
        <is>
          <t xml:space="preserve">JUROS / ITAÚ NV-JUROS BANCARIOS </t>
        </is>
      </c>
      <c r="C5472" s="8" t="n"/>
      <c r="D5472" s="8" t="n">
        <v>15.1</v>
      </c>
      <c r="E5472" s="8" t="n">
        <v>58200.71999999996</v>
      </c>
      <c r="F5472" s="213" t="inlineStr">
        <is>
          <t>Juros Bancários</t>
        </is>
      </c>
      <c r="G5472" s="172">
        <f>YEAR(A5472)</f>
        <v/>
      </c>
      <c r="H5472" s="214">
        <f>MONTH(A5472)</f>
        <v/>
      </c>
      <c r="I5472" s="179">
        <f>INDEX(mês[],Consolidado!H5472,2)</f>
        <v/>
      </c>
      <c r="J5472" s="179" t="inlineStr">
        <is>
          <t>ITAU</t>
        </is>
      </c>
      <c r="K5472" s="179" t="inlineStr">
        <is>
          <t>A IDEAL</t>
        </is>
      </c>
    </row>
    <row r="5473">
      <c r="A5473" s="17" t="n">
        <v>45856</v>
      </c>
      <c r="B5473" s="179" t="inlineStr">
        <is>
          <t xml:space="preserve">PISOS P/ GALPÃO ADM 6/10-DESPESAS C/ CONSTRUÇÃO ESCRITORIO ADM </t>
        </is>
      </c>
      <c r="C5473" s="8" t="n"/>
      <c r="D5473" s="8" t="n">
        <v>445</v>
      </c>
      <c r="E5473" s="8" t="n">
        <v>57755.71999999996</v>
      </c>
      <c r="F5473" s="213" t="inlineStr">
        <is>
          <t>Construção da Nova Sede</t>
        </is>
      </c>
      <c r="G5473" s="172">
        <f>YEAR(A5473)</f>
        <v/>
      </c>
      <c r="H5473" s="214">
        <f>MONTH(A5473)</f>
        <v/>
      </c>
      <c r="I5473" s="179">
        <f>INDEX(mês[],Consolidado!H5473,2)</f>
        <v/>
      </c>
      <c r="J5473" s="179" t="inlineStr">
        <is>
          <t>ITAU</t>
        </is>
      </c>
      <c r="K5473" s="179" t="inlineStr">
        <is>
          <t>A IDEAL</t>
        </is>
      </c>
    </row>
    <row r="5474">
      <c r="A5474" s="17" t="n">
        <v>45856</v>
      </c>
      <c r="B5474" s="179" t="inlineStr">
        <is>
          <t xml:space="preserve">YELUMSEG / RANGER GENILDO 7/10-SEGUROS DE VEICULOS </t>
        </is>
      </c>
      <c r="C5474" s="8" t="n"/>
      <c r="D5474" s="8" t="n">
        <v>580.6900000000001</v>
      </c>
      <c r="E5474" s="8" t="n">
        <v>57175.02999999996</v>
      </c>
      <c r="F5474" s="213" t="inlineStr">
        <is>
          <t xml:space="preserve">SEGUROS DE VEICULOS </t>
        </is>
      </c>
      <c r="G5474" s="172">
        <f>YEAR(A5474)</f>
        <v/>
      </c>
      <c r="H5474" s="214">
        <f>MONTH(A5474)</f>
        <v/>
      </c>
      <c r="I5474" s="179">
        <f>INDEX(mês[],Consolidado!H5474,2)</f>
        <v/>
      </c>
      <c r="J5474" s="179" t="inlineStr">
        <is>
          <t>ITAU</t>
        </is>
      </c>
      <c r="K5474" s="179" t="inlineStr">
        <is>
          <t>A IDEAL</t>
        </is>
      </c>
    </row>
    <row r="5475">
      <c r="A5475" s="17" t="n">
        <v>45856</v>
      </c>
      <c r="B5475" s="179" t="inlineStr">
        <is>
          <t xml:space="preserve">SEGURO RANGER PRW 7/10-SEGUROS DE VEICULOS </t>
        </is>
      </c>
      <c r="C5475" s="8" t="n"/>
      <c r="D5475" s="8" t="n">
        <v>564.98</v>
      </c>
      <c r="E5475" s="8" t="n">
        <v>56610.04999999996</v>
      </c>
      <c r="F5475" s="213" t="inlineStr">
        <is>
          <t xml:space="preserve">SEGUROS DE VEICULOS </t>
        </is>
      </c>
      <c r="G5475" s="172">
        <f>YEAR(A5475)</f>
        <v/>
      </c>
      <c r="H5475" s="214">
        <f>MONTH(A5475)</f>
        <v/>
      </c>
      <c r="I5475" s="179">
        <f>INDEX(mês[],Consolidado!H5475,2)</f>
        <v/>
      </c>
      <c r="J5475" s="179" t="inlineStr">
        <is>
          <t>ITAU</t>
        </is>
      </c>
      <c r="K5475" s="179" t="inlineStr">
        <is>
          <t>A IDEAL</t>
        </is>
      </c>
    </row>
    <row r="5476">
      <c r="A5476" s="17" t="n">
        <v>45856</v>
      </c>
      <c r="B5476" s="179" t="inlineStr">
        <is>
          <t>300 LUVA MISTA CANO CURTA-EPIS</t>
        </is>
      </c>
      <c r="C5476" s="8" t="n"/>
      <c r="D5476" s="8" t="n">
        <v>2057</v>
      </c>
      <c r="E5476" s="8" t="n">
        <v>54553.04999999996</v>
      </c>
      <c r="F5476" s="213" t="inlineStr">
        <is>
          <t>EPIS</t>
        </is>
      </c>
      <c r="G5476" s="172">
        <f>YEAR(A5476)</f>
        <v/>
      </c>
      <c r="H5476" s="214">
        <f>MONTH(A5476)</f>
        <v/>
      </c>
      <c r="I5476" s="179">
        <f>INDEX(mês[],Consolidado!H5476,2)</f>
        <v/>
      </c>
      <c r="J5476" s="179" t="inlineStr">
        <is>
          <t>ITAU</t>
        </is>
      </c>
      <c r="K5476" s="179" t="inlineStr">
        <is>
          <t>A IDEAL</t>
        </is>
      </c>
    </row>
    <row r="5477">
      <c r="A5477" s="17" t="n">
        <v>45856</v>
      </c>
      <c r="B5477" s="179" t="inlineStr">
        <is>
          <t xml:space="preserve">BEBEDOR E REFRIGERADOR-MAQUINAS / EQUIPAMENTOS </t>
        </is>
      </c>
      <c r="C5477" s="8" t="n"/>
      <c r="D5477" s="8" t="n">
        <v>500</v>
      </c>
      <c r="E5477" s="8" t="n">
        <v>54053.04999999996</v>
      </c>
      <c r="F5477" s="213" t="inlineStr">
        <is>
          <t xml:space="preserve">MAQUINAS / EQUIPAMENTOS </t>
        </is>
      </c>
      <c r="G5477" s="172">
        <f>YEAR(A5477)</f>
        <v/>
      </c>
      <c r="H5477" s="214">
        <f>MONTH(A5477)</f>
        <v/>
      </c>
      <c r="I5477" s="179">
        <f>INDEX(mês[],Consolidado!H5477,2)</f>
        <v/>
      </c>
      <c r="J5477" s="179" t="inlineStr">
        <is>
          <t>ITAU</t>
        </is>
      </c>
      <c r="K5477" s="179" t="inlineStr">
        <is>
          <t>A IDEAL</t>
        </is>
      </c>
    </row>
    <row r="5478">
      <c r="A5478" s="17" t="n">
        <v>45856</v>
      </c>
      <c r="B5478" s="179" t="inlineStr">
        <is>
          <t>VIAGEM MAGNO P/ ALEM PARAÍBA-COMBUSTIVEL VEICULOS</t>
        </is>
      </c>
      <c r="C5478" s="8" t="n"/>
      <c r="D5478" s="8" t="n">
        <v>800</v>
      </c>
      <c r="E5478" s="8" t="n">
        <v>53253.04999999996</v>
      </c>
      <c r="F5478" s="213" t="inlineStr">
        <is>
          <t>COMBUSTIVEL VEICULOS</t>
        </is>
      </c>
      <c r="G5478" s="172">
        <f>YEAR(A5478)</f>
        <v/>
      </c>
      <c r="H5478" s="214">
        <f>MONTH(A5478)</f>
        <v/>
      </c>
      <c r="I5478" s="179">
        <f>INDEX(mês[],Consolidado!H5478,2)</f>
        <v/>
      </c>
      <c r="J5478" s="179" t="inlineStr">
        <is>
          <t>ITAU</t>
        </is>
      </c>
      <c r="K5478" s="179" t="inlineStr">
        <is>
          <t>A IDEAL</t>
        </is>
      </c>
    </row>
    <row r="5479">
      <c r="A5479" s="17" t="n">
        <v>45856</v>
      </c>
      <c r="B5479" s="179" t="inlineStr">
        <is>
          <t>VIAGEM MAGNO P/ ALEM PARAÍBA-HOTEL FUNCIONARIOS</t>
        </is>
      </c>
      <c r="C5479" s="8" t="n"/>
      <c r="D5479" s="8" t="n">
        <v>350</v>
      </c>
      <c r="E5479" s="8" t="n">
        <v>52903.04999999996</v>
      </c>
      <c r="F5479" s="213" t="inlineStr">
        <is>
          <t xml:space="preserve">HOTEL COLABORADORES </t>
        </is>
      </c>
      <c r="G5479" s="172">
        <f>YEAR(A5479)</f>
        <v/>
      </c>
      <c r="H5479" s="214">
        <f>MONTH(A5479)</f>
        <v/>
      </c>
      <c r="I5479" s="179">
        <f>INDEX(mês[],Consolidado!H5479,2)</f>
        <v/>
      </c>
      <c r="J5479" s="179" t="inlineStr">
        <is>
          <t>ITAU</t>
        </is>
      </c>
      <c r="K5479" s="179" t="inlineStr">
        <is>
          <t>A IDEAL</t>
        </is>
      </c>
    </row>
    <row r="5480">
      <c r="A5480" s="17" t="n">
        <v>45856</v>
      </c>
      <c r="B5480" s="179" t="inlineStr">
        <is>
          <t xml:space="preserve">VIAGEM MAGNO P/ ALEM PARAÍBA-REFEIÇÕES FUNCIONARIOS </t>
        </is>
      </c>
      <c r="C5480" s="8" t="n"/>
      <c r="D5480" s="8" t="n">
        <v>350</v>
      </c>
      <c r="E5480" s="8" t="n">
        <v>52553.04999999996</v>
      </c>
      <c r="F5480" s="213" t="inlineStr">
        <is>
          <t>REFEIÇÕES COLABORADORES</t>
        </is>
      </c>
      <c r="G5480" s="172">
        <f>YEAR(A5480)</f>
        <v/>
      </c>
      <c r="H5480" s="214">
        <f>MONTH(A5480)</f>
        <v/>
      </c>
      <c r="I5480" s="179">
        <f>INDEX(mês[],Consolidado!H5480,2)</f>
        <v/>
      </c>
      <c r="J5480" s="179" t="inlineStr">
        <is>
          <t>ITAU</t>
        </is>
      </c>
      <c r="K5480" s="179" t="inlineStr">
        <is>
          <t>A IDEAL</t>
        </is>
      </c>
    </row>
    <row r="5481">
      <c r="A5481" s="17" t="n">
        <v>45856</v>
      </c>
      <c r="B5481" s="179" t="inlineStr">
        <is>
          <t>PIS/ COFINS/ CSLL E IRPJ-PIS</t>
        </is>
      </c>
      <c r="C5481" s="8" t="n"/>
      <c r="D5481" s="8" t="n">
        <v>350.43</v>
      </c>
      <c r="E5481" s="8" t="n">
        <v>52202.61999999996</v>
      </c>
      <c r="F5481" s="213" t="inlineStr">
        <is>
          <t>PIS</t>
        </is>
      </c>
      <c r="G5481" s="172">
        <f>YEAR(A5481)</f>
        <v/>
      </c>
      <c r="H5481" s="214">
        <f>MONTH(A5481)</f>
        <v/>
      </c>
      <c r="I5481" s="179">
        <f>INDEX(mês[],Consolidado!H5481,2)</f>
        <v/>
      </c>
      <c r="J5481" s="179" t="inlineStr">
        <is>
          <t>ITAU</t>
        </is>
      </c>
      <c r="K5481" s="179" t="inlineStr">
        <is>
          <t>A IDEAL</t>
        </is>
      </c>
    </row>
    <row r="5482">
      <c r="A5482" s="17" t="n">
        <v>45856</v>
      </c>
      <c r="B5482" s="179" t="inlineStr">
        <is>
          <t>JEFFERSON DE CARVALHO - PIX (21) 9 8246-3495-FRETE TINTAS E SOLVENTE</t>
        </is>
      </c>
      <c r="C5482" s="8" t="n"/>
      <c r="D5482" s="8" t="n">
        <v>2500</v>
      </c>
      <c r="E5482" s="8" t="n">
        <v>49702.61999999996</v>
      </c>
      <c r="F5482" s="213" t="inlineStr">
        <is>
          <t>FRETE TINTAS E SOLVENTE</t>
        </is>
      </c>
      <c r="G5482" s="172">
        <f>YEAR(A5482)</f>
        <v/>
      </c>
      <c r="H5482" s="214">
        <f>MONTH(A5482)</f>
        <v/>
      </c>
      <c r="I5482" s="179">
        <f>INDEX(mês[],Consolidado!H5482,2)</f>
        <v/>
      </c>
      <c r="J5482" s="179" t="inlineStr">
        <is>
          <t>ITAU</t>
        </is>
      </c>
      <c r="K5482" s="179" t="inlineStr">
        <is>
          <t>A IDEAL</t>
        </is>
      </c>
    </row>
    <row r="5483">
      <c r="A5483" s="17" t="n">
        <v>45856</v>
      </c>
      <c r="B5483" s="179" t="inlineStr">
        <is>
          <t xml:space="preserve">ROSANGELA HELENA - PIX 002.992.221-60-MATERIAIS DE LIMPEZA / HIGIENE </t>
        </is>
      </c>
      <c r="C5483" s="8" t="n"/>
      <c r="D5483" s="8" t="n">
        <v>174.43</v>
      </c>
      <c r="E5483" s="8" t="n">
        <v>49528.18999999996</v>
      </c>
      <c r="F5483" s="213" t="inlineStr">
        <is>
          <t xml:space="preserve">MATERIAIS DE LIMPEZA / HIGIENE </t>
        </is>
      </c>
      <c r="G5483" s="172">
        <f>YEAR(A5483)</f>
        <v/>
      </c>
      <c r="H5483" s="214">
        <f>MONTH(A5483)</f>
        <v/>
      </c>
      <c r="I5483" s="179">
        <f>INDEX(mês[],Consolidado!H5483,2)</f>
        <v/>
      </c>
      <c r="J5483" s="179" t="inlineStr">
        <is>
          <t>ITAU</t>
        </is>
      </c>
      <c r="K5483" s="179" t="inlineStr">
        <is>
          <t>A IDEAL</t>
        </is>
      </c>
    </row>
    <row r="5484">
      <c r="A5484" s="17" t="n">
        <v>45856</v>
      </c>
      <c r="B5484" s="179" t="inlineStr">
        <is>
          <t>BUSCAR PNEUS SÃO LUIS X PAULINO NEVES-FRETE TRANSPORTADORA</t>
        </is>
      </c>
      <c r="C5484" s="8" t="n"/>
      <c r="D5484" s="8" t="n">
        <v>100</v>
      </c>
      <c r="E5484" s="8" t="n">
        <v>49428.18999999996</v>
      </c>
      <c r="F5484" s="213" t="inlineStr">
        <is>
          <t>FRETE TRANSPORTADORA</t>
        </is>
      </c>
      <c r="G5484" s="172">
        <f>YEAR(A5484)</f>
        <v/>
      </c>
      <c r="H5484" s="214">
        <f>MONTH(A5484)</f>
        <v/>
      </c>
      <c r="I5484" s="179">
        <f>INDEX(mês[],Consolidado!H5484,2)</f>
        <v/>
      </c>
      <c r="J5484" s="179" t="inlineStr">
        <is>
          <t>ITAU</t>
        </is>
      </c>
      <c r="K5484" s="179" t="inlineStr">
        <is>
          <t>A IDEAL</t>
        </is>
      </c>
    </row>
    <row r="5485">
      <c r="A5485" s="17" t="n">
        <v>45856</v>
      </c>
      <c r="B5485" s="179" t="inlineStr">
        <is>
          <t>PNEUS P/ RANGER-MANUTENÇÃO/PEÇAS  VEICULOS</t>
        </is>
      </c>
      <c r="C5485" s="8" t="n"/>
      <c r="D5485" s="8" t="n">
        <v>1600</v>
      </c>
      <c r="E5485" s="8" t="n">
        <v>47828.18999999996</v>
      </c>
      <c r="F5485" s="213" t="inlineStr">
        <is>
          <t>MANUTENÇÃO/PEÇAS  VEICULOS</t>
        </is>
      </c>
      <c r="G5485" s="172">
        <f>YEAR(A5485)</f>
        <v/>
      </c>
      <c r="H5485" s="214">
        <f>MONTH(A5485)</f>
        <v/>
      </c>
      <c r="I5485" s="179">
        <f>INDEX(mês[],Consolidado!H5485,2)</f>
        <v/>
      </c>
      <c r="J5485" s="179" t="inlineStr">
        <is>
          <t>ITAU</t>
        </is>
      </c>
      <c r="K5485" s="179" t="inlineStr">
        <is>
          <t>A IDEAL</t>
        </is>
      </c>
    </row>
    <row r="5486">
      <c r="A5486" s="17" t="n">
        <v>45856</v>
      </c>
      <c r="B5486" s="179" t="inlineStr">
        <is>
          <t>SERGIO  CPF 006.626.551-76-FRETE TRANSPORTADORA</t>
        </is>
      </c>
      <c r="C5486" s="8" t="n"/>
      <c r="D5486" s="8" t="n">
        <v>120</v>
      </c>
      <c r="E5486" s="8" t="n">
        <v>47708.18999999996</v>
      </c>
      <c r="F5486" s="213" t="inlineStr">
        <is>
          <t>FRETE TRANSPORTADORA</t>
        </is>
      </c>
      <c r="G5486" s="172">
        <f>YEAR(A5486)</f>
        <v/>
      </c>
      <c r="H5486" s="214">
        <f>MONTH(A5486)</f>
        <v/>
      </c>
      <c r="I5486" s="179">
        <f>INDEX(mês[],Consolidado!H5486,2)</f>
        <v/>
      </c>
      <c r="J5486" s="179" t="inlineStr">
        <is>
          <t>ITAU</t>
        </is>
      </c>
      <c r="K5486" s="179" t="inlineStr">
        <is>
          <t>A IDEAL</t>
        </is>
      </c>
    </row>
    <row r="5487">
      <c r="A5487" s="17" t="n">
        <v>45856</v>
      </c>
      <c r="B5487" s="179" t="inlineStr">
        <is>
          <t>FRETE EDIAL GOIANIA X CALDAS  COMPRESSOR E BALANCINHO-FRETE MATERIAIS E EQUIPAMENTOS</t>
        </is>
      </c>
      <c r="C5487" s="8" t="n"/>
      <c r="D5487" s="8" t="n">
        <v>4500</v>
      </c>
      <c r="E5487" s="8" t="n">
        <v>43208.18999999996</v>
      </c>
      <c r="F5487" s="213" t="inlineStr">
        <is>
          <t>FRETE MATERIAIS E EQUIPAMENTOS</t>
        </is>
      </c>
      <c r="G5487" s="172">
        <f>YEAR(A5487)</f>
        <v/>
      </c>
      <c r="H5487" s="214">
        <f>MONTH(A5487)</f>
        <v/>
      </c>
      <c r="I5487" s="179">
        <f>INDEX(mês[],Consolidado!H5487,2)</f>
        <v/>
      </c>
      <c r="J5487" s="179" t="inlineStr">
        <is>
          <t>ITAU</t>
        </is>
      </c>
      <c r="K5487" s="179" t="inlineStr">
        <is>
          <t>A IDEAL</t>
        </is>
      </c>
    </row>
    <row r="5488">
      <c r="A5488" s="17" t="n">
        <v>45856</v>
      </c>
      <c r="B5488" s="179" t="inlineStr">
        <is>
          <t>SILAS VILIAM FELIPE - PIX 870.522.291-53-FRETE MATERIAIS E EQUIPAMENTOS</t>
        </is>
      </c>
      <c r="C5488" s="8" t="n"/>
      <c r="D5488" s="8" t="n">
        <v>4379.1</v>
      </c>
      <c r="E5488" s="8" t="n">
        <v>38829.08999999996</v>
      </c>
      <c r="F5488" s="213" t="inlineStr">
        <is>
          <t>FRETE MATERIAIS E EQUIPAMENTOS</t>
        </is>
      </c>
      <c r="G5488" s="172">
        <f>YEAR(A5488)</f>
        <v/>
      </c>
      <c r="H5488" s="214">
        <f>MONTH(A5488)</f>
        <v/>
      </c>
      <c r="I5488" s="179">
        <f>INDEX(mês[],Consolidado!H5488,2)</f>
        <v/>
      </c>
      <c r="J5488" s="179" t="inlineStr">
        <is>
          <t>ITAU</t>
        </is>
      </c>
      <c r="K5488" s="179" t="inlineStr">
        <is>
          <t>A IDEAL</t>
        </is>
      </c>
    </row>
    <row r="5489">
      <c r="A5489" s="17" t="n">
        <v>45856</v>
      </c>
      <c r="B5489" s="179" t="inlineStr">
        <is>
          <t xml:space="preserve">CLAUDEMIR NUNES DA SILVA - PIX (62) 9 9193-5380-SERVIÇO MOTOBOY / UBER </t>
        </is>
      </c>
      <c r="C5489" s="8" t="n"/>
      <c r="D5489" s="8" t="n">
        <v>60</v>
      </c>
      <c r="E5489" s="8" t="n">
        <v>38769.08999999996</v>
      </c>
      <c r="F5489" s="213" t="inlineStr">
        <is>
          <t xml:space="preserve">SERVIÇO MOTOBOY / UBER </t>
        </is>
      </c>
      <c r="G5489" s="172">
        <f>YEAR(A5489)</f>
        <v/>
      </c>
      <c r="H5489" s="214">
        <f>MONTH(A5489)</f>
        <v/>
      </c>
      <c r="I5489" s="179">
        <f>INDEX(mês[],Consolidado!H5489,2)</f>
        <v/>
      </c>
      <c r="J5489" s="179" t="inlineStr">
        <is>
          <t>ITAU</t>
        </is>
      </c>
      <c r="K5489" s="179" t="inlineStr">
        <is>
          <t>A IDEAL</t>
        </is>
      </c>
    </row>
    <row r="5490">
      <c r="A5490" s="17" t="n">
        <v>45856</v>
      </c>
      <c r="B5490" s="179" t="inlineStr">
        <is>
          <t>CLEBER DE SOUZA SANTOS-PASSAGENS FUNCIONARIOS</t>
        </is>
      </c>
      <c r="C5490" s="8" t="n"/>
      <c r="D5490" s="8" t="n">
        <v>1500</v>
      </c>
      <c r="E5490" s="8" t="n">
        <v>37269.08999999996</v>
      </c>
      <c r="F5490" s="213" t="inlineStr">
        <is>
          <t>PASSAGENS COLABORADORES</t>
        </is>
      </c>
      <c r="G5490" s="172">
        <f>YEAR(A5490)</f>
        <v/>
      </c>
      <c r="H5490" s="214">
        <f>MONTH(A5490)</f>
        <v/>
      </c>
      <c r="I5490" s="179">
        <f>INDEX(mês[],Consolidado!H5490,2)</f>
        <v/>
      </c>
      <c r="J5490" s="179" t="inlineStr">
        <is>
          <t>ITAU</t>
        </is>
      </c>
      <c r="K5490" s="179" t="inlineStr">
        <is>
          <t>A IDEAL</t>
        </is>
      </c>
    </row>
    <row r="5491">
      <c r="A5491" s="17" t="n">
        <v>45856</v>
      </c>
      <c r="B5491" s="179" t="inlineStr">
        <is>
          <t>POSTO DE COMBUSTIVEL EUROCHEM-COMBUSTIVEL VEICULOS</t>
        </is>
      </c>
      <c r="C5491" s="8" t="n"/>
      <c r="D5491" s="8" t="n">
        <v>2000</v>
      </c>
      <c r="E5491" s="8" t="n">
        <v>35269.08999999996</v>
      </c>
      <c r="F5491" s="213" t="inlineStr">
        <is>
          <t>COMBUSTIVEL VEICULOS</t>
        </is>
      </c>
      <c r="G5491" s="172">
        <f>YEAR(A5491)</f>
        <v/>
      </c>
      <c r="H5491" s="214">
        <f>MONTH(A5491)</f>
        <v/>
      </c>
      <c r="I5491" s="179">
        <f>INDEX(mês[],Consolidado!H5491,2)</f>
        <v/>
      </c>
      <c r="J5491" s="179" t="inlineStr">
        <is>
          <t>ITAU</t>
        </is>
      </c>
      <c r="K5491" s="179" t="inlineStr">
        <is>
          <t>A IDEAL</t>
        </is>
      </c>
    </row>
    <row r="5492">
      <c r="A5492" s="17" t="n">
        <v>45856</v>
      </c>
      <c r="B5492" s="179" t="inlineStr">
        <is>
          <t>SOL NASCENTE LAVANDERIA - PIX 08.807.690/0001-05-LAVANDERIA</t>
        </is>
      </c>
      <c r="C5492" s="8" t="n"/>
      <c r="D5492" s="8" t="n">
        <v>385.5</v>
      </c>
      <c r="E5492" s="8" t="n">
        <v>34883.58999999996</v>
      </c>
      <c r="F5492" s="213" t="inlineStr">
        <is>
          <t>LAVANDERIA</t>
        </is>
      </c>
      <c r="G5492" s="172">
        <f>YEAR(A5492)</f>
        <v/>
      </c>
      <c r="H5492" s="214">
        <f>MONTH(A5492)</f>
        <v/>
      </c>
      <c r="I5492" s="179">
        <f>INDEX(mês[],Consolidado!H5492,2)</f>
        <v/>
      </c>
      <c r="J5492" s="179" t="inlineStr">
        <is>
          <t>ITAU</t>
        </is>
      </c>
      <c r="K5492" s="179" t="inlineStr">
        <is>
          <t>A IDEAL</t>
        </is>
      </c>
    </row>
    <row r="5493">
      <c r="A5493" s="17" t="n">
        <v>45856</v>
      </c>
      <c r="B5493" s="179" t="inlineStr">
        <is>
          <t>DESP. REF. 07/07 A 13/07-COMBUSTIVEL VEICULOS</t>
        </is>
      </c>
      <c r="C5493" s="8" t="n"/>
      <c r="D5493" s="8" t="n">
        <v>200.03</v>
      </c>
      <c r="E5493" s="8" t="n">
        <v>34683.55999999996</v>
      </c>
      <c r="F5493" s="213" t="inlineStr">
        <is>
          <t>COMBUSTIVEL VEICULOS</t>
        </is>
      </c>
      <c r="G5493" s="172">
        <f>YEAR(A5493)</f>
        <v/>
      </c>
      <c r="H5493" s="214">
        <f>MONTH(A5493)</f>
        <v/>
      </c>
      <c r="I5493" s="179">
        <f>INDEX(mês[],Consolidado!H5493,2)</f>
        <v/>
      </c>
      <c r="J5493" s="179" t="inlineStr">
        <is>
          <t>ITAU</t>
        </is>
      </c>
      <c r="K5493" s="179" t="inlineStr">
        <is>
          <t>A IDEAL</t>
        </is>
      </c>
    </row>
    <row r="5494">
      <c r="A5494" s="17" t="n">
        <v>45856</v>
      </c>
      <c r="B5494" s="179" t="inlineStr">
        <is>
          <t>DESP. REF. 07/07 A 13/07-SERVIÇO LAVA JATO</t>
        </is>
      </c>
      <c r="C5494" s="8" t="n"/>
      <c r="D5494" s="8" t="n">
        <v>140</v>
      </c>
      <c r="E5494" s="8" t="n">
        <v>34543.55999999996</v>
      </c>
      <c r="F5494" s="213" t="inlineStr">
        <is>
          <t>SERVIÇO LAVA JATO</t>
        </is>
      </c>
      <c r="G5494" s="172">
        <f>YEAR(A5494)</f>
        <v/>
      </c>
      <c r="H5494" s="214">
        <f>MONTH(A5494)</f>
        <v/>
      </c>
      <c r="I5494" s="179">
        <f>INDEX(mês[],Consolidado!H5494,2)</f>
        <v/>
      </c>
      <c r="J5494" s="179" t="inlineStr">
        <is>
          <t>ITAU</t>
        </is>
      </c>
      <c r="K5494" s="179" t="inlineStr">
        <is>
          <t>A IDEAL</t>
        </is>
      </c>
    </row>
    <row r="5495">
      <c r="A5495" s="17" t="n">
        <v>45856</v>
      </c>
      <c r="B5495" s="179" t="inlineStr">
        <is>
          <t>DESP. REF. 07/07 A 13/07-MANUTENÇÃO/PEÇAS  VEICULOS</t>
        </is>
      </c>
      <c r="C5495" s="8" t="n"/>
      <c r="D5495" s="8" t="n">
        <v>20</v>
      </c>
      <c r="E5495" s="8" t="n">
        <v>34523.55999999996</v>
      </c>
      <c r="F5495" s="213" t="inlineStr">
        <is>
          <t>MANUTENÇÃO/PEÇAS  VEICULOS</t>
        </is>
      </c>
      <c r="G5495" s="172">
        <f>YEAR(A5495)</f>
        <v/>
      </c>
      <c r="H5495" s="214">
        <f>MONTH(A5495)</f>
        <v/>
      </c>
      <c r="I5495" s="179">
        <f>INDEX(mês[],Consolidado!H5495,2)</f>
        <v/>
      </c>
      <c r="J5495" s="179" t="inlineStr">
        <is>
          <t>ITAU</t>
        </is>
      </c>
      <c r="K5495" s="179" t="inlineStr">
        <is>
          <t>A IDEAL</t>
        </is>
      </c>
    </row>
    <row r="5496">
      <c r="A5496" s="17" t="n">
        <v>45856</v>
      </c>
      <c r="B5496" s="179" t="inlineStr">
        <is>
          <t>DESP. REF. 07/07 A 13/07-FRETE MATERIAIS E EQUIPAMENTOS</t>
        </is>
      </c>
      <c r="C5496" s="8" t="n"/>
      <c r="D5496" s="8" t="n">
        <v>400</v>
      </c>
      <c r="E5496" s="8" t="n">
        <v>34123.55999999996</v>
      </c>
      <c r="F5496" s="213" t="inlineStr">
        <is>
          <t>FRETE MATERIAIS E EQUIPAMENTOS</t>
        </is>
      </c>
      <c r="G5496" s="172">
        <f>YEAR(A5496)</f>
        <v/>
      </c>
      <c r="H5496" s="214">
        <f>MONTH(A5496)</f>
        <v/>
      </c>
      <c r="I5496" s="179">
        <f>INDEX(mês[],Consolidado!H5496,2)</f>
        <v/>
      </c>
      <c r="J5496" s="179" t="inlineStr">
        <is>
          <t>ITAU</t>
        </is>
      </c>
      <c r="K5496" s="179" t="inlineStr">
        <is>
          <t>A IDEAL</t>
        </is>
      </c>
    </row>
    <row r="5497">
      <c r="A5497" s="17" t="n">
        <v>45859</v>
      </c>
      <c r="B5497" s="179" t="inlineStr">
        <is>
          <t>EMPRESTIMO DE CAPITAL - PORTO FERREIRA-PAGAMENTOS EMPRESTIMOS</t>
        </is>
      </c>
      <c r="C5497" s="8" t="n"/>
      <c r="D5497" s="8" t="n">
        <v>9000</v>
      </c>
      <c r="E5497" s="8" t="n">
        <v>25123.55999999996</v>
      </c>
      <c r="F5497" s="213" t="inlineStr">
        <is>
          <t>Pagamento de Empréstimos Bancários</t>
        </is>
      </c>
      <c r="G5497" s="172">
        <f>YEAR(A5497)</f>
        <v/>
      </c>
      <c r="H5497" s="214">
        <f>MONTH(A5497)</f>
        <v/>
      </c>
      <c r="I5497" s="179">
        <f>INDEX(mês[],Consolidado!H5497,2)</f>
        <v/>
      </c>
      <c r="J5497" s="179" t="inlineStr">
        <is>
          <t>ITAU</t>
        </is>
      </c>
      <c r="K5497" s="179" t="inlineStr">
        <is>
          <t>A IDEAL</t>
        </is>
      </c>
    </row>
    <row r="5498">
      <c r="A5498" s="17" t="n">
        <v>45859</v>
      </c>
      <c r="B5498" s="179" t="inlineStr">
        <is>
          <t xml:space="preserve">MATERIAIS DE CONSUMO-MATERIAIS DE CONSUMO EM OBRAS </t>
        </is>
      </c>
      <c r="C5498" s="8" t="n"/>
      <c r="D5498" s="8" t="n">
        <v>143.7</v>
      </c>
      <c r="E5498" s="8" t="n">
        <v>24979.85999999996</v>
      </c>
      <c r="F5498" s="213" t="inlineStr">
        <is>
          <t xml:space="preserve">MATERIAIS DE CONSUMO EM OBRAS </t>
        </is>
      </c>
      <c r="G5498" s="172">
        <f>YEAR(A5498)</f>
        <v/>
      </c>
      <c r="H5498" s="214">
        <f>MONTH(A5498)</f>
        <v/>
      </c>
      <c r="I5498" s="179">
        <f>INDEX(mês[],Consolidado!H5498,2)</f>
        <v/>
      </c>
      <c r="J5498" s="179" t="inlineStr">
        <is>
          <t>ITAU</t>
        </is>
      </c>
      <c r="K5498" s="179" t="inlineStr">
        <is>
          <t>A IDEAL</t>
        </is>
      </c>
    </row>
    <row r="5499">
      <c r="A5499" s="17" t="n">
        <v>45859</v>
      </c>
      <c r="B5499" s="179" t="inlineStr">
        <is>
          <t>RESTANTE ADIANTAMENTO 40% DALISSON RODRIGO-SALARIO</t>
        </is>
      </c>
      <c r="C5499" s="8" t="n"/>
      <c r="D5499" s="8" t="n">
        <v>445.27</v>
      </c>
      <c r="E5499" s="8" t="n">
        <v>24534.58999999996</v>
      </c>
      <c r="F5499" s="213" t="inlineStr">
        <is>
          <t>SALARIO</t>
        </is>
      </c>
      <c r="G5499" s="172">
        <f>YEAR(A5499)</f>
        <v/>
      </c>
      <c r="H5499" s="214">
        <f>MONTH(A5499)</f>
        <v/>
      </c>
      <c r="I5499" s="179">
        <f>INDEX(mês[],Consolidado!H5499,2)</f>
        <v/>
      </c>
      <c r="J5499" s="179" t="inlineStr">
        <is>
          <t>ITAU</t>
        </is>
      </c>
      <c r="K5499" s="179" t="inlineStr">
        <is>
          <t>A IDEAL</t>
        </is>
      </c>
    </row>
    <row r="5500">
      <c r="A5500" s="17" t="n">
        <v>45859</v>
      </c>
      <c r="B5500" s="179" t="inlineStr">
        <is>
          <t>ADIANTAMENTO 40%-SALARIO</t>
        </is>
      </c>
      <c r="C5500" s="8" t="n"/>
      <c r="D5500" s="8" t="n">
        <v>1945.3</v>
      </c>
      <c r="E5500" s="8" t="n">
        <v>22589.28999999996</v>
      </c>
      <c r="F5500" s="213" t="inlineStr">
        <is>
          <t>SALARIO</t>
        </is>
      </c>
      <c r="G5500" s="172">
        <f>YEAR(A5500)</f>
        <v/>
      </c>
      <c r="H5500" s="214">
        <f>MONTH(A5500)</f>
        <v/>
      </c>
      <c r="I5500" s="179">
        <f>INDEX(mês[],Consolidado!H5500,2)</f>
        <v/>
      </c>
      <c r="J5500" s="179" t="inlineStr">
        <is>
          <t>ITAU</t>
        </is>
      </c>
      <c r="K5500" s="179" t="inlineStr">
        <is>
          <t>A IDEAL</t>
        </is>
      </c>
    </row>
    <row r="5501">
      <c r="A5501" s="17" t="n">
        <v>45859</v>
      </c>
      <c r="B5501" s="179" t="inlineStr">
        <is>
          <t>GRANALHA DE AÇO / ABRASIVO-ABRASIVOS</t>
        </is>
      </c>
      <c r="C5501" s="8" t="n"/>
      <c r="D5501" s="8" t="n">
        <v>10177.66</v>
      </c>
      <c r="E5501" s="8" t="n">
        <v>12411.62999999996</v>
      </c>
      <c r="F5501" s="213" t="inlineStr">
        <is>
          <t>ABRASIVOS</t>
        </is>
      </c>
      <c r="G5501" s="172">
        <f>YEAR(A5501)</f>
        <v/>
      </c>
      <c r="H5501" s="214">
        <f>MONTH(A5501)</f>
        <v/>
      </c>
      <c r="I5501" s="179">
        <f>INDEX(mês[],Consolidado!H5501,2)</f>
        <v/>
      </c>
      <c r="J5501" s="179" t="inlineStr">
        <is>
          <t>ITAU</t>
        </is>
      </c>
      <c r="K5501" s="179" t="inlineStr">
        <is>
          <t>A IDEAL</t>
        </is>
      </c>
    </row>
    <row r="5502">
      <c r="A5502" s="17" t="n">
        <v>45859</v>
      </c>
      <c r="B5502" s="179" t="inlineStr">
        <is>
          <t>TRANSFERÊNCIA ENTRE BANCOS ITAÚ X CEF-Transferência entre Bancos</t>
        </is>
      </c>
      <c r="C5502" s="8" t="n"/>
      <c r="D5502" s="8" t="n">
        <v>70606.56</v>
      </c>
      <c r="E5502" s="8" t="n">
        <v>-58194.93000000004</v>
      </c>
      <c r="F5502" s="213" t="inlineStr">
        <is>
          <t>Transferência Emitida</t>
        </is>
      </c>
      <c r="G5502" s="172">
        <f>YEAR(A5502)</f>
        <v/>
      </c>
      <c r="H5502" s="214">
        <f>MONTH(A5502)</f>
        <v/>
      </c>
      <c r="I5502" s="179">
        <f>INDEX(mês[],Consolidado!H5502,2)</f>
        <v/>
      </c>
      <c r="J5502" s="179" t="inlineStr">
        <is>
          <t>ITAU</t>
        </is>
      </c>
      <c r="K5502" s="179" t="inlineStr">
        <is>
          <t>A IDEAL</t>
        </is>
      </c>
    </row>
    <row r="5503">
      <c r="A5503" s="17" t="n">
        <v>45859</v>
      </c>
      <c r="B5503" s="179" t="inlineStr">
        <is>
          <t>TRANSFERÊNCIA ENTRE BANCOS MERCANTIL X ITAÚ-Transferência entre Bancos</t>
        </is>
      </c>
      <c r="C5503" s="8" t="n">
        <v>55000</v>
      </c>
      <c r="E5503" s="8" t="n">
        <v>-3194.930000000037</v>
      </c>
      <c r="F5503" s="213" t="inlineStr">
        <is>
          <t>Transferência Recebida</t>
        </is>
      </c>
      <c r="G5503" s="172">
        <f>YEAR(A5503)</f>
        <v/>
      </c>
      <c r="H5503" s="214">
        <f>MONTH(A5503)</f>
        <v/>
      </c>
      <c r="I5503" s="179">
        <f>INDEX(mês[],Consolidado!H5503,2)</f>
        <v/>
      </c>
      <c r="J5503" s="179" t="inlineStr">
        <is>
          <t>ITAU</t>
        </is>
      </c>
      <c r="K5503" s="179" t="inlineStr">
        <is>
          <t>A IDEAL</t>
        </is>
      </c>
    </row>
    <row r="5504">
      <c r="A5504" s="17" t="n">
        <v>45859</v>
      </c>
      <c r="B5504" s="179" t="inlineStr">
        <is>
          <t>TRANSFERÊNCIA ENTRE BANCOS SAFRA X ITAÚ-Transferência entre Bancos</t>
        </is>
      </c>
      <c r="C5504" s="8" t="n">
        <v>15000</v>
      </c>
      <c r="E5504" s="8" t="n">
        <v>11805.06999999996</v>
      </c>
      <c r="F5504" s="213" t="inlineStr">
        <is>
          <t>Transferência Recebida</t>
        </is>
      </c>
      <c r="G5504" s="172">
        <f>YEAR(A5504)</f>
        <v/>
      </c>
      <c r="H5504" s="214">
        <f>MONTH(A5504)</f>
        <v/>
      </c>
      <c r="I5504" s="179">
        <f>INDEX(mês[],Consolidado!H5504,2)</f>
        <v/>
      </c>
      <c r="J5504" s="179" t="inlineStr">
        <is>
          <t>ITAU</t>
        </is>
      </c>
      <c r="K5504" s="179" t="inlineStr">
        <is>
          <t>A IDEAL</t>
        </is>
      </c>
    </row>
    <row r="5505">
      <c r="A5505" s="17" t="n">
        <v>45859</v>
      </c>
      <c r="B5505" s="179" t="inlineStr">
        <is>
          <t xml:space="preserve">R. TANCREDO NEVES S/N-ALUGUEL ALOJAMENTO </t>
        </is>
      </c>
      <c r="C5505" s="8" t="n"/>
      <c r="D5505" s="8" t="n">
        <v>1100</v>
      </c>
      <c r="E5505" s="8" t="n">
        <v>10705.06999999996</v>
      </c>
      <c r="F5505" s="213" t="inlineStr">
        <is>
          <t xml:space="preserve">ALUGUEL ALOJAMENTO </t>
        </is>
      </c>
      <c r="G5505" s="172">
        <f>YEAR(A5505)</f>
        <v/>
      </c>
      <c r="H5505" s="214">
        <f>MONTH(A5505)</f>
        <v/>
      </c>
      <c r="I5505" s="179">
        <f>INDEX(mês[],Consolidado!H5505,2)</f>
        <v/>
      </c>
      <c r="J5505" s="179" t="inlineStr">
        <is>
          <t>ITAU</t>
        </is>
      </c>
      <c r="K5505" s="179" t="inlineStr">
        <is>
          <t>A IDEAL</t>
        </is>
      </c>
    </row>
    <row r="5506">
      <c r="A5506" s="17" t="n">
        <v>45859</v>
      </c>
      <c r="B5506" s="179" t="inlineStr">
        <is>
          <t xml:space="preserve">DESPESA VIAGEM FUNCIONARIO PATRYCK SILVA SOUSA-REFEIÇÕES FUNCIONARIOS </t>
        </is>
      </c>
      <c r="C5506" s="8" t="n"/>
      <c r="D5506" s="8" t="n">
        <v>80</v>
      </c>
      <c r="E5506" s="8" t="n">
        <v>10625.06999999996</v>
      </c>
      <c r="F5506" s="213" t="inlineStr">
        <is>
          <t>REFEIÇÕES COLABORADORES</t>
        </is>
      </c>
      <c r="G5506" s="172">
        <f>YEAR(A5506)</f>
        <v/>
      </c>
      <c r="H5506" s="214">
        <f>MONTH(A5506)</f>
        <v/>
      </c>
      <c r="I5506" s="179">
        <f>INDEX(mês[],Consolidado!H5506,2)</f>
        <v/>
      </c>
      <c r="J5506" s="179" t="inlineStr">
        <is>
          <t>ITAU</t>
        </is>
      </c>
      <c r="K5506" s="179" t="inlineStr">
        <is>
          <t>A IDEAL</t>
        </is>
      </c>
    </row>
    <row r="5507">
      <c r="A5507" s="17" t="n">
        <v>45859</v>
      </c>
      <c r="B5507" s="179" t="inlineStr">
        <is>
          <t>DESPESA VIAGEM FUNCIONARIO PATRYCK SILVA SOUSA-PASSAGENS FUNCIONARIOS</t>
        </is>
      </c>
      <c r="C5507" s="8" t="n"/>
      <c r="D5507" s="8" t="n">
        <v>160</v>
      </c>
      <c r="E5507" s="8" t="n">
        <v>10465.06999999996</v>
      </c>
      <c r="F5507" s="213" t="inlineStr">
        <is>
          <t>PASSAGENS COLABORADORES</t>
        </is>
      </c>
      <c r="G5507" s="172">
        <f>YEAR(A5507)</f>
        <v/>
      </c>
      <c r="H5507" s="214">
        <f>MONTH(A5507)</f>
        <v/>
      </c>
      <c r="I5507" s="179">
        <f>INDEX(mês[],Consolidado!H5507,2)</f>
        <v/>
      </c>
      <c r="J5507" s="179" t="inlineStr">
        <is>
          <t>ITAU</t>
        </is>
      </c>
      <c r="K5507" s="179" t="inlineStr">
        <is>
          <t>A IDEAL</t>
        </is>
      </c>
    </row>
    <row r="5508">
      <c r="A5508" s="17" t="n">
        <v>45859</v>
      </c>
      <c r="B5508" s="179" t="inlineStr">
        <is>
          <t xml:space="preserve">MATERIAIS DE LIMPEZA-MATERIAIS DE LIMPEZA / HIGIENE </t>
        </is>
      </c>
      <c r="C5508" s="8" t="n"/>
      <c r="D5508" s="8" t="n">
        <v>141.9</v>
      </c>
      <c r="E5508" s="8" t="n">
        <v>10323.16999999996</v>
      </c>
      <c r="F5508" s="213" t="inlineStr">
        <is>
          <t xml:space="preserve">MATERIAIS DE LIMPEZA / HIGIENE </t>
        </is>
      </c>
      <c r="G5508" s="172">
        <f>YEAR(A5508)</f>
        <v/>
      </c>
      <c r="H5508" s="214">
        <f>MONTH(A5508)</f>
        <v/>
      </c>
      <c r="I5508" s="179">
        <f>INDEX(mês[],Consolidado!H5508,2)</f>
        <v/>
      </c>
      <c r="J5508" s="179" t="inlineStr">
        <is>
          <t>ITAU</t>
        </is>
      </c>
      <c r="K5508" s="179" t="inlineStr">
        <is>
          <t>A IDEAL</t>
        </is>
      </c>
    </row>
    <row r="5509">
      <c r="A5509" s="17" t="n">
        <v>45859</v>
      </c>
      <c r="B5509" s="179" t="inlineStr">
        <is>
          <t xml:space="preserve">REFEIÇÃO FUNCIONARIO DAMIAO BORGES-REFEIÇÕES FUNCIONARIOS </t>
        </is>
      </c>
      <c r="C5509" s="8" t="n"/>
      <c r="D5509" s="8" t="n">
        <v>342.5</v>
      </c>
      <c r="E5509" s="8" t="n">
        <v>9980.669999999964</v>
      </c>
      <c r="F5509" s="213" t="inlineStr">
        <is>
          <t>REFEIÇÕES COLABORADORES</t>
        </is>
      </c>
      <c r="G5509" s="172">
        <f>YEAR(A5509)</f>
        <v/>
      </c>
      <c r="H5509" s="214">
        <f>MONTH(A5509)</f>
        <v/>
      </c>
      <c r="I5509" s="179">
        <f>INDEX(mês[],Consolidado!H5509,2)</f>
        <v/>
      </c>
      <c r="J5509" s="179" t="inlineStr">
        <is>
          <t>ITAU</t>
        </is>
      </c>
      <c r="K5509" s="179" t="inlineStr">
        <is>
          <t>A IDEAL</t>
        </is>
      </c>
    </row>
    <row r="5510">
      <c r="A5510" s="17" t="n">
        <v>45859</v>
      </c>
      <c r="B5510" s="179" t="inlineStr">
        <is>
          <t xml:space="preserve">REFEIÇÃO FUNCIONÁRIOS-REFEIÇÕES FUNCIONARIOS </t>
        </is>
      </c>
      <c r="C5510" s="8" t="n"/>
      <c r="D5510" s="8" t="n">
        <v>5596.55</v>
      </c>
      <c r="E5510" s="8" t="n">
        <v>4384.119999999964</v>
      </c>
      <c r="F5510" s="213" t="inlineStr">
        <is>
          <t>REFEIÇÕES COLABORADORES</t>
        </is>
      </c>
      <c r="G5510" s="172">
        <f>YEAR(A5510)</f>
        <v/>
      </c>
      <c r="H5510" s="214">
        <f>MONTH(A5510)</f>
        <v/>
      </c>
      <c r="I5510" s="179">
        <f>INDEX(mês[],Consolidado!H5510,2)</f>
        <v/>
      </c>
      <c r="J5510" s="179" t="inlineStr">
        <is>
          <t>ITAU</t>
        </is>
      </c>
      <c r="K5510" s="179" t="inlineStr">
        <is>
          <t>A IDEAL</t>
        </is>
      </c>
    </row>
    <row r="5511">
      <c r="A5511" s="17" t="n">
        <v>45859</v>
      </c>
      <c r="B5511" s="179" t="inlineStr">
        <is>
          <t xml:space="preserve">REFEIÇÃO FUNCIONÁRIOS-REFEIÇÕES FUNCIONARIOS </t>
        </is>
      </c>
      <c r="C5511" s="8" t="n"/>
      <c r="D5511" s="8" t="n">
        <v>2114.18</v>
      </c>
      <c r="E5511" s="8" t="n">
        <v>2269.939999999964</v>
      </c>
      <c r="F5511" s="213" t="inlineStr">
        <is>
          <t>REFEIÇÕES COLABORADORES</t>
        </is>
      </c>
      <c r="G5511" s="172">
        <f>YEAR(A5511)</f>
        <v/>
      </c>
      <c r="H5511" s="214">
        <f>MONTH(A5511)</f>
        <v/>
      </c>
      <c r="I5511" s="179">
        <f>INDEX(mês[],Consolidado!H5511,2)</f>
        <v/>
      </c>
      <c r="J5511" s="179" t="inlineStr">
        <is>
          <t>ITAU</t>
        </is>
      </c>
      <c r="K5511" s="179" t="inlineStr">
        <is>
          <t>A IDEAL</t>
        </is>
      </c>
    </row>
    <row r="5512">
      <c r="A5512" s="17" t="n">
        <v>45859</v>
      </c>
      <c r="B5512" s="179" t="inlineStr">
        <is>
          <t xml:space="preserve">REFEIÇÃO FUNCIONÁRIOS-REFEIÇÕES FUNCIONARIOS </t>
        </is>
      </c>
      <c r="C5512" s="8" t="n"/>
      <c r="D5512" s="8" t="n">
        <v>5405.51</v>
      </c>
      <c r="E5512" s="8" t="n">
        <v>-3135.570000000037</v>
      </c>
      <c r="F5512" s="213" t="inlineStr">
        <is>
          <t>REFEIÇÕES COLABORADORES</t>
        </is>
      </c>
      <c r="G5512" s="172">
        <f>YEAR(A5512)</f>
        <v/>
      </c>
      <c r="H5512" s="214">
        <f>MONTH(A5512)</f>
        <v/>
      </c>
      <c r="I5512" s="179">
        <f>INDEX(mês[],Consolidado!H5512,2)</f>
        <v/>
      </c>
      <c r="J5512" s="179" t="inlineStr">
        <is>
          <t>ITAU</t>
        </is>
      </c>
      <c r="K5512" s="179" t="inlineStr">
        <is>
          <t>A IDEAL</t>
        </is>
      </c>
    </row>
    <row r="5513">
      <c r="A5513" s="17" t="n">
        <v>45859</v>
      </c>
      <c r="B5513" s="179" t="inlineStr">
        <is>
          <t>COMBUSTIVEL FIAT ARGO-COMBUSTIVEL VEICULOS</t>
        </is>
      </c>
      <c r="C5513" s="8" t="n"/>
      <c r="D5513" s="8" t="n">
        <v>171.85</v>
      </c>
      <c r="E5513" s="8" t="n">
        <v>-3307.420000000036</v>
      </c>
      <c r="F5513" s="213" t="inlineStr">
        <is>
          <t>COMBUSTIVEL VEICULOS</t>
        </is>
      </c>
      <c r="G5513" s="172">
        <f>YEAR(A5513)</f>
        <v/>
      </c>
      <c r="H5513" s="214">
        <f>MONTH(A5513)</f>
        <v/>
      </c>
      <c r="I5513" s="179">
        <f>INDEX(mês[],Consolidado!H5513,2)</f>
        <v/>
      </c>
      <c r="J5513" s="179" t="inlineStr">
        <is>
          <t>ITAU</t>
        </is>
      </c>
      <c r="K5513" s="179" t="inlineStr">
        <is>
          <t>A IDEAL</t>
        </is>
      </c>
    </row>
    <row r="5514">
      <c r="A5514" s="17" t="n">
        <v>45859</v>
      </c>
      <c r="B5514" s="179" t="inlineStr">
        <is>
          <t>ALIMENTAÇÃO ADM-ALIMENTAÇÃO ADM</t>
        </is>
      </c>
      <c r="C5514" s="8" t="n"/>
      <c r="D5514" s="8" t="n">
        <v>20.98</v>
      </c>
      <c r="E5514" s="8" t="n">
        <v>-3328.400000000036</v>
      </c>
      <c r="F5514" s="213" t="inlineStr">
        <is>
          <t>ALIMENTAÇÃO ADM</t>
        </is>
      </c>
      <c r="G5514" s="172">
        <f>YEAR(A5514)</f>
        <v/>
      </c>
      <c r="H5514" s="214">
        <f>MONTH(A5514)</f>
        <v/>
      </c>
      <c r="I5514" s="179">
        <f>INDEX(mês[],Consolidado!H5514,2)</f>
        <v/>
      </c>
      <c r="J5514" s="179" t="inlineStr">
        <is>
          <t>ITAU</t>
        </is>
      </c>
      <c r="K5514" s="179" t="inlineStr">
        <is>
          <t>A IDEAL</t>
        </is>
      </c>
    </row>
    <row r="5515">
      <c r="A5515" s="17" t="n">
        <v>45859</v>
      </c>
      <c r="B5515" s="179" t="inlineStr">
        <is>
          <t xml:space="preserve">CAIXA ROTATIVO REF. MÊS 06/2025 (RESTANTE)-PEDAGIOS </t>
        </is>
      </c>
      <c r="C5515" s="8" t="n"/>
      <c r="D5515" s="8" t="n">
        <v>14.5</v>
      </c>
      <c r="E5515" s="8" t="n">
        <v>-3342.900000000036</v>
      </c>
      <c r="F5515" s="213" t="inlineStr">
        <is>
          <t xml:space="preserve">PEDAGIOS </t>
        </is>
      </c>
      <c r="G5515" s="172">
        <f>YEAR(A5515)</f>
        <v/>
      </c>
      <c r="H5515" s="214">
        <f>MONTH(A5515)</f>
        <v/>
      </c>
      <c r="I5515" s="179">
        <f>INDEX(mês[],Consolidado!H5515,2)</f>
        <v/>
      </c>
      <c r="J5515" s="179" t="inlineStr">
        <is>
          <t>ITAU</t>
        </is>
      </c>
      <c r="K5515" s="179" t="inlineStr">
        <is>
          <t>A IDEAL</t>
        </is>
      </c>
    </row>
    <row r="5516">
      <c r="A5516" s="17" t="n">
        <v>45859</v>
      </c>
      <c r="B5516" s="179" t="inlineStr">
        <is>
          <t>BRUNO VINICIUS DOS SANTOS-MULTA RESCISORIAS FGTS</t>
        </is>
      </c>
      <c r="C5516" s="8" t="n"/>
      <c r="D5516" s="8" t="n">
        <v>6013.41</v>
      </c>
      <c r="E5516" s="8" t="n">
        <v>-9356.310000000036</v>
      </c>
      <c r="F5516" s="213" t="inlineStr">
        <is>
          <t>MULTA RESCISORIAS FGTS</t>
        </is>
      </c>
      <c r="G5516" s="172">
        <f>YEAR(A5516)</f>
        <v/>
      </c>
      <c r="H5516" s="214">
        <f>MONTH(A5516)</f>
        <v/>
      </c>
      <c r="I5516" s="179">
        <f>INDEX(mês[],Consolidado!H5516,2)</f>
        <v/>
      </c>
      <c r="J5516" s="179" t="inlineStr">
        <is>
          <t>ITAU</t>
        </is>
      </c>
      <c r="K5516" s="179" t="inlineStr">
        <is>
          <t>A IDEAL</t>
        </is>
      </c>
    </row>
    <row r="5517">
      <c r="A5517" s="17" t="n">
        <v>45859</v>
      </c>
      <c r="B5517" s="179" t="inlineStr">
        <is>
          <t xml:space="preserve">BRUNO VINICIUS DOS SANTOS-ACERTO RESCISORIOS </t>
        </is>
      </c>
      <c r="C5517" s="8" t="n"/>
      <c r="D5517" s="8" t="n">
        <v>7748.4</v>
      </c>
      <c r="E5517" s="8" t="n">
        <v>-17104.71000000004</v>
      </c>
      <c r="F5517" s="213" t="inlineStr">
        <is>
          <t xml:space="preserve">ACERTO RESCISORIOS </t>
        </is>
      </c>
      <c r="G5517" s="172">
        <f>YEAR(A5517)</f>
        <v/>
      </c>
      <c r="H5517" s="214">
        <f>MONTH(A5517)</f>
        <v/>
      </c>
      <c r="I5517" s="179">
        <f>INDEX(mês[],Consolidado!H5517,2)</f>
        <v/>
      </c>
      <c r="J5517" s="179" t="inlineStr">
        <is>
          <t>ITAU</t>
        </is>
      </c>
      <c r="K5517" s="179" t="inlineStr">
        <is>
          <t>A IDEAL</t>
        </is>
      </c>
    </row>
    <row r="5518">
      <c r="A5518" s="17" t="n">
        <v>45859</v>
      </c>
      <c r="B5518" s="179" t="inlineStr">
        <is>
          <t xml:space="preserve">TAG CAIXA REF. MÊS 06/2025-PEDAGIOS </t>
        </is>
      </c>
      <c r="C5518" s="8" t="n"/>
      <c r="D5518" s="8" t="n">
        <v>702.71</v>
      </c>
      <c r="E5518" s="8" t="n">
        <v>-17807.42000000003</v>
      </c>
      <c r="F5518" s="213" t="inlineStr">
        <is>
          <t xml:space="preserve">PEDAGIOS </t>
        </is>
      </c>
      <c r="G5518" s="172">
        <f>YEAR(A5518)</f>
        <v/>
      </c>
      <c r="H5518" s="214">
        <f>MONTH(A5518)</f>
        <v/>
      </c>
      <c r="I5518" s="179">
        <f>INDEX(mês[],Consolidado!H5518,2)</f>
        <v/>
      </c>
      <c r="J5518" s="179" t="inlineStr">
        <is>
          <t>ITAU</t>
        </is>
      </c>
      <c r="K5518" s="179" t="inlineStr">
        <is>
          <t>A IDEAL</t>
        </is>
      </c>
    </row>
    <row r="5519">
      <c r="A5519" s="17" t="n">
        <v>45859</v>
      </c>
      <c r="B5519" s="179" t="inlineStr">
        <is>
          <t xml:space="preserve">TRAV DA PONTE Nº 07 CENTRO REF. 07/2025-ALUGUEL ALOJAMENTO </t>
        </is>
      </c>
      <c r="C5519" s="8" t="n"/>
      <c r="D5519" s="8" t="n">
        <v>600</v>
      </c>
      <c r="E5519" s="8" t="n">
        <v>-18407.42000000003</v>
      </c>
      <c r="F5519" s="213" t="inlineStr">
        <is>
          <t xml:space="preserve">ALUGUEL ALOJAMENTO </t>
        </is>
      </c>
      <c r="G5519" s="172">
        <f>YEAR(A5519)</f>
        <v/>
      </c>
      <c r="H5519" s="214">
        <f>MONTH(A5519)</f>
        <v/>
      </c>
      <c r="I5519" s="179">
        <f>INDEX(mês[],Consolidado!H5519,2)</f>
        <v/>
      </c>
      <c r="J5519" s="179" t="inlineStr">
        <is>
          <t>ITAU</t>
        </is>
      </c>
      <c r="K5519" s="179" t="inlineStr">
        <is>
          <t>A IDEAL</t>
        </is>
      </c>
    </row>
    <row r="5520">
      <c r="A5520" s="17" t="n">
        <v>45859</v>
      </c>
      <c r="B5520" s="179" t="inlineStr">
        <is>
          <t xml:space="preserve">AV. LENCOIS, 5 REF. 20.07 A 20.08-ALUGUEL ALOJAMENTO </t>
        </is>
      </c>
      <c r="C5520" s="8" t="n"/>
      <c r="D5520" s="8" t="n">
        <v>1500</v>
      </c>
      <c r="E5520" s="8" t="n">
        <v>-19907.42000000003</v>
      </c>
      <c r="F5520" s="213" t="inlineStr">
        <is>
          <t xml:space="preserve">ALUGUEL ALOJAMENTO </t>
        </is>
      </c>
      <c r="G5520" s="172">
        <f>YEAR(A5520)</f>
        <v/>
      </c>
      <c r="H5520" s="214">
        <f>MONTH(A5520)</f>
        <v/>
      </c>
      <c r="I5520" s="179">
        <f>INDEX(mês[],Consolidado!H5520,2)</f>
        <v/>
      </c>
      <c r="J5520" s="179" t="inlineStr">
        <is>
          <t>ITAU</t>
        </is>
      </c>
      <c r="K5520" s="179" t="inlineStr">
        <is>
          <t>A IDEAL</t>
        </is>
      </c>
    </row>
    <row r="5521">
      <c r="A5521" s="17" t="n">
        <v>45860</v>
      </c>
      <c r="B5521" s="179" t="inlineStr">
        <is>
          <t>MANGUEIRAS E CONEXÕES-MANGUEIRAS / CONEXÕES</t>
        </is>
      </c>
      <c r="C5521" s="8" t="n"/>
      <c r="D5521" s="8" t="n">
        <v>3600</v>
      </c>
      <c r="E5521" s="8" t="n">
        <v>-23507.42000000003</v>
      </c>
      <c r="F5521" s="213" t="inlineStr">
        <is>
          <t>MANGUEIRAS / CONEXÕES</t>
        </is>
      </c>
      <c r="G5521" s="172">
        <f>YEAR(A5521)</f>
        <v/>
      </c>
      <c r="H5521" s="214">
        <f>MONTH(A5521)</f>
        <v/>
      </c>
      <c r="I5521" s="179">
        <f>INDEX(mês[],Consolidado!H5521,2)</f>
        <v/>
      </c>
      <c r="J5521" s="179" t="inlineStr">
        <is>
          <t>ITAU</t>
        </is>
      </c>
      <c r="K5521" s="179" t="inlineStr">
        <is>
          <t>A IDEAL</t>
        </is>
      </c>
    </row>
    <row r="5522">
      <c r="A5522" s="17" t="n">
        <v>45860</v>
      </c>
      <c r="B5522" s="179" t="inlineStr">
        <is>
          <t>MANGUEIRAS E CONEXÕES E LOCAÇÃO MUNCK P/ OBRA-LOCAÇÃO MUNCK / GUINDASTES</t>
        </is>
      </c>
      <c r="C5522" s="8" t="n"/>
      <c r="D5522" s="8" t="n">
        <v>1250</v>
      </c>
      <c r="E5522" s="8" t="n">
        <v>-24757.42000000003</v>
      </c>
      <c r="F5522" s="213" t="inlineStr">
        <is>
          <t>LOCAÇÃO MUNCK / GUINDASTES</t>
        </is>
      </c>
      <c r="G5522" s="172">
        <f>YEAR(A5522)</f>
        <v/>
      </c>
      <c r="H5522" s="214">
        <f>MONTH(A5522)</f>
        <v/>
      </c>
      <c r="I5522" s="179">
        <f>INDEX(mês[],Consolidado!H5522,2)</f>
        <v/>
      </c>
      <c r="J5522" s="179" t="inlineStr">
        <is>
          <t>ITAU</t>
        </is>
      </c>
      <c r="K5522" s="179" t="inlineStr">
        <is>
          <t>A IDEAL</t>
        </is>
      </c>
    </row>
    <row r="5523">
      <c r="A5523" s="17" t="n">
        <v>45860</v>
      </c>
      <c r="B5523" s="179" t="inlineStr">
        <is>
          <t>MANGUEIRAS E CONEXÕES E LOCAÇÃO MUNCK P/ OBRA-MANGUEIRAS / CONEXÕES</t>
        </is>
      </c>
      <c r="C5523" s="8" t="n"/>
      <c r="D5523" s="8" t="n">
        <v>49</v>
      </c>
      <c r="E5523" s="8" t="n">
        <v>-24806.42000000003</v>
      </c>
      <c r="F5523" s="213" t="inlineStr">
        <is>
          <t>MANGUEIRAS / CONEXÕES</t>
        </is>
      </c>
      <c r="G5523" s="172">
        <f>YEAR(A5523)</f>
        <v/>
      </c>
      <c r="H5523" s="214">
        <f>MONTH(A5523)</f>
        <v/>
      </c>
      <c r="I5523" s="179">
        <f>INDEX(mês[],Consolidado!H5523,2)</f>
        <v/>
      </c>
      <c r="J5523" s="179" t="inlineStr">
        <is>
          <t>ITAU</t>
        </is>
      </c>
      <c r="K5523" s="179" t="inlineStr">
        <is>
          <t>A IDEAL</t>
        </is>
      </c>
    </row>
    <row r="5524">
      <c r="A5524" s="17" t="n">
        <v>45860</v>
      </c>
      <c r="B5524" s="179" t="inlineStr">
        <is>
          <t xml:space="preserve">DESPESA DA SEMANA REF. 11/07 A 16/07-MATERIAIS / FERRAMENTAS  MANUAIS </t>
        </is>
      </c>
      <c r="C5524" s="8" t="n"/>
      <c r="D5524" s="8" t="n">
        <v>779.76</v>
      </c>
      <c r="E5524" s="8" t="n">
        <v>-25586.18000000003</v>
      </c>
      <c r="F5524" s="213" t="inlineStr">
        <is>
          <t xml:space="preserve">MATERIAIS / FERRAMENTAS  MANUAIS </t>
        </is>
      </c>
      <c r="G5524" s="172">
        <f>YEAR(A5524)</f>
        <v/>
      </c>
      <c r="H5524" s="214">
        <f>MONTH(A5524)</f>
        <v/>
      </c>
      <c r="I5524" s="179">
        <f>INDEX(mês[],Consolidado!H5524,2)</f>
        <v/>
      </c>
      <c r="J5524" s="179" t="inlineStr">
        <is>
          <t>ITAU</t>
        </is>
      </c>
      <c r="K5524" s="179" t="inlineStr">
        <is>
          <t>A IDEAL</t>
        </is>
      </c>
    </row>
    <row r="5525">
      <c r="A5525" s="17" t="n">
        <v>45860</v>
      </c>
      <c r="B5525" s="179" t="inlineStr">
        <is>
          <t xml:space="preserve">DESPESA DA SEMANA REF. 11/07 A 16/07-MATERIAIS DE CONSUMO EM OBRAS </t>
        </is>
      </c>
      <c r="C5525" s="8" t="n"/>
      <c r="D5525" s="8" t="n">
        <v>68</v>
      </c>
      <c r="E5525" s="8" t="n">
        <v>-25654.18000000003</v>
      </c>
      <c r="F5525" s="213" t="inlineStr">
        <is>
          <t xml:space="preserve">MATERIAIS DE CONSUMO EM OBRAS </t>
        </is>
      </c>
      <c r="G5525" s="172">
        <f>YEAR(A5525)</f>
        <v/>
      </c>
      <c r="H5525" s="214">
        <f>MONTH(A5525)</f>
        <v/>
      </c>
      <c r="I5525" s="179">
        <f>INDEX(mês[],Consolidado!H5525,2)</f>
        <v/>
      </c>
      <c r="J5525" s="179" t="inlineStr">
        <is>
          <t>ITAU</t>
        </is>
      </c>
      <c r="K5525" s="179" t="inlineStr">
        <is>
          <t>A IDEAL</t>
        </is>
      </c>
    </row>
    <row r="5526">
      <c r="A5526" s="17" t="n">
        <v>45860</v>
      </c>
      <c r="B5526" s="179" t="inlineStr">
        <is>
          <t xml:space="preserve">REFEIÇÃO FUNCIONARIO RENAN SOARES DE OLIVEIRA-REFEIÇÕES FUNCIONARIOS </t>
        </is>
      </c>
      <c r="C5526" s="8" t="n"/>
      <c r="D5526" s="8" t="n">
        <v>480</v>
      </c>
      <c r="E5526" s="8" t="n">
        <v>-26134.18000000003</v>
      </c>
      <c r="F5526" s="213" t="inlineStr">
        <is>
          <t>REFEIÇÕES COLABORADORES</t>
        </is>
      </c>
      <c r="G5526" s="172">
        <f>YEAR(A5526)</f>
        <v/>
      </c>
      <c r="H5526" s="214">
        <f>MONTH(A5526)</f>
        <v/>
      </c>
      <c r="I5526" s="179">
        <f>INDEX(mês[],Consolidado!H5526,2)</f>
        <v/>
      </c>
      <c r="J5526" s="179" t="inlineStr">
        <is>
          <t>ITAU</t>
        </is>
      </c>
      <c r="K5526" s="179" t="inlineStr">
        <is>
          <t>A IDEAL</t>
        </is>
      </c>
    </row>
    <row r="5527">
      <c r="A5527" s="17" t="n">
        <v>45860</v>
      </c>
      <c r="B5527" s="179" t="inlineStr">
        <is>
          <t xml:space="preserve">REFEIÇÃO FUNCIONARIO CLEBER DE SOUZA SANTOS-REFEIÇÕES FUNCIONARIOS </t>
        </is>
      </c>
      <c r="C5527" s="8" t="n"/>
      <c r="D5527" s="8" t="n">
        <v>360</v>
      </c>
      <c r="E5527" s="8" t="n">
        <v>-26494.18000000003</v>
      </c>
      <c r="F5527" s="213" t="inlineStr">
        <is>
          <t>REFEIÇÕES COLABORADORES</t>
        </is>
      </c>
      <c r="G5527" s="172">
        <f>YEAR(A5527)</f>
        <v/>
      </c>
      <c r="H5527" s="214">
        <f>MONTH(A5527)</f>
        <v/>
      </c>
      <c r="I5527" s="179">
        <f>INDEX(mês[],Consolidado!H5527,2)</f>
        <v/>
      </c>
      <c r="J5527" s="179" t="inlineStr">
        <is>
          <t>ITAU</t>
        </is>
      </c>
      <c r="K5527" s="179" t="inlineStr">
        <is>
          <t>A IDEAL</t>
        </is>
      </c>
    </row>
    <row r="5528">
      <c r="A5528" s="17" t="n">
        <v>45860</v>
      </c>
      <c r="B5528" s="179" t="inlineStr">
        <is>
          <t>MOVEIS ESCRITORIO-MATERIAS DE ESCRITORIO</t>
        </is>
      </c>
      <c r="C5528" s="8" t="n"/>
      <c r="D5528" s="8" t="n">
        <v>328.33</v>
      </c>
      <c r="E5528" s="8" t="n">
        <v>-26822.51000000003</v>
      </c>
      <c r="F5528" s="213" t="inlineStr">
        <is>
          <t xml:space="preserve">MATERIAS DE ESCRITORIO / PAPELARIA </t>
        </is>
      </c>
      <c r="G5528" s="172">
        <f>YEAR(A5528)</f>
        <v/>
      </c>
      <c r="H5528" s="214">
        <f>MONTH(A5528)</f>
        <v/>
      </c>
      <c r="I5528" s="179">
        <f>INDEX(mês[],Consolidado!H5528,2)</f>
        <v/>
      </c>
      <c r="J5528" s="179" t="inlineStr">
        <is>
          <t>ITAU</t>
        </is>
      </c>
      <c r="K5528" s="179" t="inlineStr">
        <is>
          <t>A IDEAL</t>
        </is>
      </c>
    </row>
    <row r="5529">
      <c r="A5529" s="17" t="n">
        <v>45860</v>
      </c>
      <c r="B5529" s="179" t="inlineStr">
        <is>
          <t>PASSAGEM FUNCIONARION PEDRO HENRIQUE BARBOSA LIMA-PASSAGENS FUNCIONARIOS</t>
        </is>
      </c>
      <c r="C5529" s="8" t="n"/>
      <c r="D5529" s="8" t="n">
        <v>109</v>
      </c>
      <c r="E5529" s="8" t="n">
        <v>-26931.51000000003</v>
      </c>
      <c r="F5529" s="213" t="inlineStr">
        <is>
          <t>PASSAGENS COLABORADORES</t>
        </is>
      </c>
      <c r="G5529" s="172">
        <f>YEAR(A5529)</f>
        <v/>
      </c>
      <c r="H5529" s="214">
        <f>MONTH(A5529)</f>
        <v/>
      </c>
      <c r="I5529" s="179">
        <f>INDEX(mês[],Consolidado!H5529,2)</f>
        <v/>
      </c>
      <c r="J5529" s="179" t="inlineStr">
        <is>
          <t>ITAU</t>
        </is>
      </c>
      <c r="K5529" s="179" t="inlineStr">
        <is>
          <t>A IDEAL</t>
        </is>
      </c>
    </row>
    <row r="5530">
      <c r="A5530" s="17" t="n">
        <v>45860</v>
      </c>
      <c r="B5530" s="179" t="inlineStr">
        <is>
          <t>APARELHO DE PRESSÃO-EQUIPAMENTOS DE AFERIÇÃO</t>
        </is>
      </c>
      <c r="C5530" s="8" t="n"/>
      <c r="D5530" s="8" t="n">
        <v>100</v>
      </c>
      <c r="E5530" s="8" t="n">
        <v>-27031.51000000003</v>
      </c>
      <c r="F5530" s="213" t="inlineStr">
        <is>
          <t>EQUIPAMENTOS DE AFERIÇÃO</t>
        </is>
      </c>
      <c r="G5530" s="172">
        <f>YEAR(A5530)</f>
        <v/>
      </c>
      <c r="H5530" s="214">
        <f>MONTH(A5530)</f>
        <v/>
      </c>
      <c r="I5530" s="179">
        <f>INDEX(mês[],Consolidado!H5530,2)</f>
        <v/>
      </c>
      <c r="J5530" s="179" t="inlineStr">
        <is>
          <t>ITAU</t>
        </is>
      </c>
      <c r="K5530" s="179" t="inlineStr">
        <is>
          <t>A IDEAL</t>
        </is>
      </c>
    </row>
    <row r="5531">
      <c r="A5531" s="17" t="n">
        <v>45860</v>
      </c>
      <c r="B5531" s="179" t="inlineStr">
        <is>
          <t xml:space="preserve">MATERIAIS DE CONSUMO - VIDRO-MATERIAIS DE CONSUMO EM OBRAS </t>
        </is>
      </c>
      <c r="C5531" s="8" t="n"/>
      <c r="D5531" s="8" t="n">
        <v>150</v>
      </c>
      <c r="E5531" s="8" t="n">
        <v>-27181.51000000003</v>
      </c>
      <c r="F5531" s="213" t="inlineStr">
        <is>
          <t xml:space="preserve">MATERIAIS DE CONSUMO EM OBRAS </t>
        </is>
      </c>
      <c r="G5531" s="172">
        <f>YEAR(A5531)</f>
        <v/>
      </c>
      <c r="H5531" s="214">
        <f>MONTH(A5531)</f>
        <v/>
      </c>
      <c r="I5531" s="179">
        <f>INDEX(mês[],Consolidado!H5531,2)</f>
        <v/>
      </c>
      <c r="J5531" s="179" t="inlineStr">
        <is>
          <t>ITAU</t>
        </is>
      </c>
      <c r="K5531" s="179" t="inlineStr">
        <is>
          <t>A IDEAL</t>
        </is>
      </c>
    </row>
    <row r="5532">
      <c r="A5532" s="17" t="n">
        <v>45860</v>
      </c>
      <c r="B5532" s="179" t="inlineStr">
        <is>
          <t xml:space="preserve">MESA PIRENÓPOLIS-MOVEIS OBRAS </t>
        </is>
      </c>
      <c r="C5532" s="8" t="n"/>
      <c r="D5532" s="8" t="n">
        <v>496.56</v>
      </c>
      <c r="E5532" s="8" t="n">
        <v>-27678.07000000004</v>
      </c>
      <c r="F5532" s="213" t="inlineStr">
        <is>
          <t xml:space="preserve">MOVEIS OBRAS </t>
        </is>
      </c>
      <c r="G5532" s="172">
        <f>YEAR(A5532)</f>
        <v/>
      </c>
      <c r="H5532" s="214">
        <f>MONTH(A5532)</f>
        <v/>
      </c>
      <c r="I5532" s="179">
        <f>INDEX(mês[],Consolidado!H5532,2)</f>
        <v/>
      </c>
      <c r="J5532" s="179" t="inlineStr">
        <is>
          <t>ITAU</t>
        </is>
      </c>
      <c r="K5532" s="179" t="inlineStr">
        <is>
          <t>A IDEAL</t>
        </is>
      </c>
    </row>
    <row r="5533">
      <c r="A5533" s="17" t="n">
        <v>45860</v>
      </c>
      <c r="B5533" s="179" t="inlineStr">
        <is>
          <t>TRANSFERÊNCIA ENTRE BANCOS ITAÚ X SAFRA-Transferência entre Bancos</t>
        </is>
      </c>
      <c r="C5533" s="8" t="n"/>
      <c r="D5533" s="8" t="n">
        <v>79602.49000000001</v>
      </c>
      <c r="E5533" s="8" t="n">
        <v>-107280.56</v>
      </c>
      <c r="F5533" s="213" t="inlineStr">
        <is>
          <t>Transferência Emitida</t>
        </is>
      </c>
      <c r="G5533" s="172">
        <f>YEAR(A5533)</f>
        <v/>
      </c>
      <c r="H5533" s="214">
        <f>MONTH(A5533)</f>
        <v/>
      </c>
      <c r="I5533" s="179">
        <f>INDEX(mês[],Consolidado!H5533,2)</f>
        <v/>
      </c>
      <c r="J5533" s="179" t="inlineStr">
        <is>
          <t>ITAU</t>
        </is>
      </c>
      <c r="K5533" s="179" t="inlineStr">
        <is>
          <t>A IDEAL</t>
        </is>
      </c>
    </row>
    <row r="5534">
      <c r="A5534" s="17" t="n">
        <v>45860</v>
      </c>
      <c r="B5534" s="179" t="inlineStr">
        <is>
          <t>TRANSFERÊNCIA ENTRE BANCOS ITAÚ X CEF-Transferência entre Bancos</t>
        </is>
      </c>
      <c r="C5534" s="8" t="n"/>
      <c r="D5534" s="8" t="n">
        <v>200000</v>
      </c>
      <c r="E5534" s="8" t="n">
        <v>-307280.5600000001</v>
      </c>
      <c r="F5534" s="213" t="inlineStr">
        <is>
          <t>Transferência Emitida</t>
        </is>
      </c>
      <c r="G5534" s="172">
        <f>YEAR(A5534)</f>
        <v/>
      </c>
      <c r="H5534" s="214">
        <f>MONTH(A5534)</f>
        <v/>
      </c>
      <c r="I5534" s="179">
        <f>INDEX(mês[],Consolidado!H5534,2)</f>
        <v/>
      </c>
      <c r="J5534" s="179" t="inlineStr">
        <is>
          <t>ITAU</t>
        </is>
      </c>
      <c r="K5534" s="179" t="inlineStr">
        <is>
          <t>A IDEAL</t>
        </is>
      </c>
    </row>
    <row r="5535">
      <c r="A5535" s="17" t="n">
        <v>45860</v>
      </c>
      <c r="B5535" s="179" t="inlineStr">
        <is>
          <t>TRANSFERÊNCIA ENTRE BANCOS ITAÚ X MERCANTIL-Transferência entre Bancos</t>
        </is>
      </c>
      <c r="C5535" s="8" t="n"/>
      <c r="D5535" s="8" t="n">
        <v>150000</v>
      </c>
      <c r="E5535" s="8" t="n">
        <v>-457280.5600000001</v>
      </c>
      <c r="F5535" s="213" t="inlineStr">
        <is>
          <t>Transferência Emitida</t>
        </is>
      </c>
      <c r="G5535" s="172">
        <f>YEAR(A5535)</f>
        <v/>
      </c>
      <c r="H5535" s="214">
        <f>MONTH(A5535)</f>
        <v/>
      </c>
      <c r="I5535" s="179">
        <f>INDEX(mês[],Consolidado!H5535,2)</f>
        <v/>
      </c>
      <c r="J5535" s="179" t="inlineStr">
        <is>
          <t>ITAU</t>
        </is>
      </c>
      <c r="K5535" s="179" t="inlineStr">
        <is>
          <t>A IDEAL</t>
        </is>
      </c>
    </row>
    <row r="5536">
      <c r="A5536" s="17" t="n">
        <v>45860</v>
      </c>
      <c r="B5536" s="179" t="inlineStr">
        <is>
          <t xml:space="preserve">BICO TURBO KARCHER-MAQUINAS / EQUIPAMENTOS </t>
        </is>
      </c>
      <c r="C5536" s="8" t="n"/>
      <c r="D5536" s="8" t="n">
        <v>1077</v>
      </c>
      <c r="E5536" s="8" t="n">
        <v>-458357.5600000001</v>
      </c>
      <c r="F5536" s="213" t="inlineStr">
        <is>
          <t xml:space="preserve">MAQUINAS / EQUIPAMENTOS </t>
        </is>
      </c>
      <c r="G5536" s="172">
        <f>YEAR(A5536)</f>
        <v/>
      </c>
      <c r="H5536" s="214">
        <f>MONTH(A5536)</f>
        <v/>
      </c>
      <c r="I5536" s="179">
        <f>INDEX(mês[],Consolidado!H5536,2)</f>
        <v/>
      </c>
      <c r="J5536" s="179" t="inlineStr">
        <is>
          <t>ITAU</t>
        </is>
      </c>
      <c r="K5536" s="179" t="inlineStr">
        <is>
          <t>A IDEAL</t>
        </is>
      </c>
    </row>
    <row r="5537">
      <c r="A5537" s="17" t="n">
        <v>45860</v>
      </c>
      <c r="B5537" s="179" t="inlineStr">
        <is>
          <t xml:space="preserve">REFLETOR HOLOFOTE LED C/ BATERIA-MAQUINAS / EQUIPAMENTOS </t>
        </is>
      </c>
      <c r="C5537" s="8" t="n"/>
      <c r="D5537" s="8" t="n">
        <v>3230</v>
      </c>
      <c r="E5537" s="8" t="n">
        <v>-461587.5600000001</v>
      </c>
      <c r="F5537" s="213" t="inlineStr">
        <is>
          <t xml:space="preserve">MAQUINAS / EQUIPAMENTOS </t>
        </is>
      </c>
      <c r="G5537" s="172">
        <f>YEAR(A5537)</f>
        <v/>
      </c>
      <c r="H5537" s="214">
        <f>MONTH(A5537)</f>
        <v/>
      </c>
      <c r="I5537" s="179">
        <f>INDEX(mês[],Consolidado!H5537,2)</f>
        <v/>
      </c>
      <c r="J5537" s="179" t="inlineStr">
        <is>
          <t>ITAU</t>
        </is>
      </c>
      <c r="K5537" s="179" t="inlineStr">
        <is>
          <t>A IDEAL</t>
        </is>
      </c>
    </row>
    <row r="5538">
      <c r="A5538" s="17" t="n">
        <v>45860</v>
      </c>
      <c r="B5538" s="179" t="inlineStr">
        <is>
          <t xml:space="preserve">PA RETA PLASTICA CABO MADEIRA-MATERIAIS / FERRAMENTAS  MANUAIS </t>
        </is>
      </c>
      <c r="C5538" s="8" t="n"/>
      <c r="D5538" s="8" t="n">
        <v>560.34</v>
      </c>
      <c r="E5538" s="8" t="n">
        <v>-462147.9000000001</v>
      </c>
      <c r="F5538" s="213" t="inlineStr">
        <is>
          <t xml:space="preserve">MATERIAIS / FERRAMENTAS  MANUAIS </t>
        </is>
      </c>
      <c r="G5538" s="172">
        <f>YEAR(A5538)</f>
        <v/>
      </c>
      <c r="H5538" s="214">
        <f>MONTH(A5538)</f>
        <v/>
      </c>
      <c r="I5538" s="179">
        <f>INDEX(mês[],Consolidado!H5538,2)</f>
        <v/>
      </c>
      <c r="J5538" s="179" t="inlineStr">
        <is>
          <t>ITAU</t>
        </is>
      </c>
      <c r="K5538" s="179" t="inlineStr">
        <is>
          <t>A IDEAL</t>
        </is>
      </c>
    </row>
    <row r="5539">
      <c r="A5539" s="17" t="n">
        <v>45860</v>
      </c>
      <c r="B5539" s="179" t="inlineStr">
        <is>
          <t xml:space="preserve">KIT 2 RADIO WALK TALK-MAQUINAS / EQUIPAMENTOS </t>
        </is>
      </c>
      <c r="C5539" s="8" t="n"/>
      <c r="D5539" s="8" t="n">
        <v>639.75</v>
      </c>
      <c r="E5539" s="8" t="n">
        <v>-462787.6500000001</v>
      </c>
      <c r="F5539" s="213" t="inlineStr">
        <is>
          <t xml:space="preserve">MAQUINAS / EQUIPAMENTOS </t>
        </is>
      </c>
      <c r="G5539" s="172">
        <f>YEAR(A5539)</f>
        <v/>
      </c>
      <c r="H5539" s="214">
        <f>MONTH(A5539)</f>
        <v/>
      </c>
      <c r="I5539" s="179">
        <f>INDEX(mês[],Consolidado!H5539,2)</f>
        <v/>
      </c>
      <c r="J5539" s="179" t="inlineStr">
        <is>
          <t>ITAU</t>
        </is>
      </c>
      <c r="K5539" s="179" t="inlineStr">
        <is>
          <t>A IDEAL</t>
        </is>
      </c>
    </row>
    <row r="5540">
      <c r="A5540" s="17" t="n">
        <v>45860</v>
      </c>
      <c r="B5540" s="179" t="inlineStr">
        <is>
          <t>10 JOGOS DE FLANGE E PORCA REDONDA-MANUTENÇÃO/PEÇAS MAQUINAS E EQUIPAMENTOS</t>
        </is>
      </c>
      <c r="C5540" s="8" t="n"/>
      <c r="D5540" s="8" t="n">
        <v>132.18</v>
      </c>
      <c r="E5540" s="8" t="n">
        <v>-462919.8300000001</v>
      </c>
      <c r="F5540" s="213" t="inlineStr">
        <is>
          <t>MANUTENÇÃO/PEÇAS MAQUINAS E EQUIPAMENTOS</t>
        </is>
      </c>
      <c r="G5540" s="172">
        <f>YEAR(A5540)</f>
        <v/>
      </c>
      <c r="H5540" s="214">
        <f>MONTH(A5540)</f>
        <v/>
      </c>
      <c r="I5540" s="179">
        <f>INDEX(mês[],Consolidado!H5540,2)</f>
        <v/>
      </c>
      <c r="J5540" s="179" t="inlineStr">
        <is>
          <t>ITAU</t>
        </is>
      </c>
      <c r="K5540" s="179" t="inlineStr">
        <is>
          <t>A IDEAL</t>
        </is>
      </c>
    </row>
    <row r="5541">
      <c r="A5541" s="17" t="n">
        <v>45860</v>
      </c>
      <c r="B5541" s="179" t="inlineStr">
        <is>
          <t>TERMÔMETRO INFRAVERMELHO-EQUIPAMENTOS DE AFERIÇÃO</t>
        </is>
      </c>
      <c r="C5541" s="8" t="n"/>
      <c r="D5541" s="8" t="n">
        <v>142.72</v>
      </c>
      <c r="E5541" s="8" t="n">
        <v>-463062.55</v>
      </c>
      <c r="F5541" s="213" t="inlineStr">
        <is>
          <t>EQUIPAMENTOS DE AFERIÇÃO</t>
        </is>
      </c>
      <c r="G5541" s="172">
        <f>YEAR(A5541)</f>
        <v/>
      </c>
      <c r="H5541" s="214">
        <f>MONTH(A5541)</f>
        <v/>
      </c>
      <c r="I5541" s="179">
        <f>INDEX(mês[],Consolidado!H5541,2)</f>
        <v/>
      </c>
      <c r="J5541" s="179" t="inlineStr">
        <is>
          <t>ITAU</t>
        </is>
      </c>
      <c r="K5541" s="179" t="inlineStr">
        <is>
          <t>A IDEAL</t>
        </is>
      </c>
    </row>
    <row r="5542">
      <c r="A5542" s="17" t="n">
        <v>45860</v>
      </c>
      <c r="B5542" s="179" t="inlineStr">
        <is>
          <t xml:space="preserve">PULVERIZADOR BORRIFADOR ALTA PRESSÃO-MATERIAIS / FERRAMENTAS  MANUAIS </t>
        </is>
      </c>
      <c r="C5542" s="8" t="n"/>
      <c r="D5542" s="8" t="n">
        <v>263.2</v>
      </c>
      <c r="E5542" s="8" t="n">
        <v>-463325.7500000001</v>
      </c>
      <c r="F5542" s="213" t="inlineStr">
        <is>
          <t xml:space="preserve">MATERIAIS / FERRAMENTAS  MANUAIS </t>
        </is>
      </c>
      <c r="G5542" s="172">
        <f>YEAR(A5542)</f>
        <v/>
      </c>
      <c r="H5542" s="214">
        <f>MONTH(A5542)</f>
        <v/>
      </c>
      <c r="I5542" s="179">
        <f>INDEX(mês[],Consolidado!H5542,2)</f>
        <v/>
      </c>
      <c r="J5542" s="179" t="inlineStr">
        <is>
          <t>ITAU</t>
        </is>
      </c>
      <c r="K5542" s="179" t="inlineStr">
        <is>
          <t>A IDEAL</t>
        </is>
      </c>
    </row>
    <row r="5543">
      <c r="A5543" s="17" t="n">
        <v>45860</v>
      </c>
      <c r="B5543" s="179" t="inlineStr">
        <is>
          <t xml:space="preserve">PULVERIZADOR VONDER 5LT-MATERIAIS / FERRAMENTAS  MANUAIS </t>
        </is>
      </c>
      <c r="C5543" s="8" t="n"/>
      <c r="D5543" s="8" t="n">
        <v>311.72</v>
      </c>
      <c r="E5543" s="8" t="n">
        <v>-463637.47</v>
      </c>
      <c r="F5543" s="213" t="inlineStr">
        <is>
          <t xml:space="preserve">MATERIAIS / FERRAMENTAS  MANUAIS </t>
        </is>
      </c>
      <c r="G5543" s="172">
        <f>YEAR(A5543)</f>
        <v/>
      </c>
      <c r="H5543" s="214">
        <f>MONTH(A5543)</f>
        <v/>
      </c>
      <c r="I5543" s="179">
        <f>INDEX(mês[],Consolidado!H5543,2)</f>
        <v/>
      </c>
      <c r="J5543" s="179" t="inlineStr">
        <is>
          <t>ITAU</t>
        </is>
      </c>
      <c r="K5543" s="179" t="inlineStr">
        <is>
          <t>A IDEAL</t>
        </is>
      </c>
    </row>
    <row r="5544">
      <c r="A5544" s="17" t="n">
        <v>45860</v>
      </c>
      <c r="B5544" s="179" t="inlineStr">
        <is>
          <t>AUTO PEÇAS E MECANICA CARDOSO LTDA-MANUTENÇÃO/PEÇAS  VEICULOS</t>
        </is>
      </c>
      <c r="C5544" s="8" t="n"/>
      <c r="D5544" s="8" t="n">
        <v>775</v>
      </c>
      <c r="E5544" s="8" t="n">
        <v>-464412.47</v>
      </c>
      <c r="F5544" s="213" t="inlineStr">
        <is>
          <t>MANUTENÇÃO/PEÇAS  VEICULOS</t>
        </is>
      </c>
      <c r="G5544" s="172">
        <f>YEAR(A5544)</f>
        <v/>
      </c>
      <c r="H5544" s="214">
        <f>MONTH(A5544)</f>
        <v/>
      </c>
      <c r="I5544" s="179">
        <f>INDEX(mês[],Consolidado!H5544,2)</f>
        <v/>
      </c>
      <c r="J5544" s="179" t="inlineStr">
        <is>
          <t>ITAU</t>
        </is>
      </c>
      <c r="K5544" s="179" t="inlineStr">
        <is>
          <t>A IDEAL</t>
        </is>
      </c>
    </row>
    <row r="5545">
      <c r="A5545" s="17" t="n">
        <v>45860</v>
      </c>
      <c r="B5545" s="179" t="inlineStr">
        <is>
          <t>AUTO PEÇAS E MECÂNICA CARDOSO LTDA-MANUTENÇÃO/PEÇAS  VEICULOS</t>
        </is>
      </c>
      <c r="C5545" s="8" t="n"/>
      <c r="D5545" s="8" t="n">
        <v>225</v>
      </c>
      <c r="E5545" s="8" t="n">
        <v>-464637.47</v>
      </c>
      <c r="F5545" s="213" t="inlineStr">
        <is>
          <t>MANUTENÇÃO/PEÇAS  VEICULOS</t>
        </is>
      </c>
      <c r="G5545" s="172">
        <f>YEAR(A5545)</f>
        <v/>
      </c>
      <c r="H5545" s="214">
        <f>MONTH(A5545)</f>
        <v/>
      </c>
      <c r="I5545" s="179">
        <f>INDEX(mês[],Consolidado!H5545,2)</f>
        <v/>
      </c>
      <c r="J5545" s="179" t="inlineStr">
        <is>
          <t>ITAU</t>
        </is>
      </c>
      <c r="K5545" s="179" t="inlineStr">
        <is>
          <t>A IDEAL</t>
        </is>
      </c>
    </row>
    <row r="5546">
      <c r="A5546" s="17" t="n">
        <v>45860</v>
      </c>
      <c r="B5546" s="179" t="inlineStr">
        <is>
          <t xml:space="preserve">PLOTAGEM RANGER  1/2-SERVIÇO PLOTAGEM / ADESIVO / PLACAS / CRACHAS </t>
        </is>
      </c>
      <c r="C5546" s="8" t="n"/>
      <c r="D5546" s="8" t="n">
        <v>1631.53</v>
      </c>
      <c r="E5546" s="8" t="n">
        <v>-466269.0000000001</v>
      </c>
      <c r="F5546" s="213" t="inlineStr">
        <is>
          <t xml:space="preserve">SERVIÇO PLOTAGEM / ADESIVO / PLACAS / CRACHAS </t>
        </is>
      </c>
      <c r="G5546" s="172">
        <f>YEAR(A5546)</f>
        <v/>
      </c>
      <c r="H5546" s="214">
        <f>MONTH(A5546)</f>
        <v/>
      </c>
      <c r="I5546" s="179">
        <f>INDEX(mês[],Consolidado!H5546,2)</f>
        <v/>
      </c>
      <c r="J5546" s="179" t="inlineStr">
        <is>
          <t>ITAU</t>
        </is>
      </c>
      <c r="K5546" s="179" t="inlineStr">
        <is>
          <t>A IDEAL</t>
        </is>
      </c>
    </row>
    <row r="5547">
      <c r="A5547" s="17" t="n">
        <v>45860</v>
      </c>
      <c r="B5547" s="179" t="inlineStr">
        <is>
          <t>AUTO CARDOSO / REVISAO RANGER 1/2-MANUTENÇÃO/PEÇAS  VEICULOS</t>
        </is>
      </c>
      <c r="C5547" s="8" t="n"/>
      <c r="D5547" s="8" t="n">
        <v>623.86</v>
      </c>
      <c r="E5547" s="8" t="n">
        <v>-466892.86</v>
      </c>
      <c r="F5547" s="213" t="inlineStr">
        <is>
          <t>MANUTENÇÃO/PEÇAS  VEICULOS</t>
        </is>
      </c>
      <c r="G5547" s="172">
        <f>YEAR(A5547)</f>
        <v/>
      </c>
      <c r="H5547" s="214">
        <f>MONTH(A5547)</f>
        <v/>
      </c>
      <c r="I5547" s="179">
        <f>INDEX(mês[],Consolidado!H5547,2)</f>
        <v/>
      </c>
      <c r="J5547" s="179" t="inlineStr">
        <is>
          <t>ITAU</t>
        </is>
      </c>
      <c r="K5547" s="179" t="inlineStr">
        <is>
          <t>A IDEAL</t>
        </is>
      </c>
    </row>
    <row r="5548">
      <c r="A5548" s="17" t="n">
        <v>45860</v>
      </c>
      <c r="B5548" s="179" t="inlineStr">
        <is>
          <t>COMPUTADOR RICARDO 1/6-MATERIAIS DE INFORMATICA / COMPUTADOR</t>
        </is>
      </c>
      <c r="C5548" s="8" t="n"/>
      <c r="D5548" s="8" t="n">
        <v>377.56</v>
      </c>
      <c r="E5548" s="8" t="n">
        <v>-467270.42</v>
      </c>
      <c r="F5548" s="213" t="inlineStr">
        <is>
          <t>MATERIAIS DE INFORMATICA / COMPUTADOR</t>
        </is>
      </c>
      <c r="G5548" s="172">
        <f>YEAR(A5548)</f>
        <v/>
      </c>
      <c r="H5548" s="214">
        <f>MONTH(A5548)</f>
        <v/>
      </c>
      <c r="I5548" s="179">
        <f>INDEX(mês[],Consolidado!H5548,2)</f>
        <v/>
      </c>
      <c r="J5548" s="179" t="inlineStr">
        <is>
          <t>ITAU</t>
        </is>
      </c>
      <c r="K5548" s="179" t="inlineStr">
        <is>
          <t>A IDEAL</t>
        </is>
      </c>
    </row>
    <row r="5549">
      <c r="A5549" s="17" t="n">
        <v>45860</v>
      </c>
      <c r="B5549" s="179" t="inlineStr">
        <is>
          <t>BANCOS RANGER-MANUTENÇÃO/PEÇAS  VEICULOS</t>
        </is>
      </c>
      <c r="C5549" s="8" t="n"/>
      <c r="D5549" s="8" t="n">
        <v>645</v>
      </c>
      <c r="E5549" s="8" t="n">
        <v>-467915.42</v>
      </c>
      <c r="F5549" s="213" t="inlineStr">
        <is>
          <t>MANUTENÇÃO/PEÇAS  VEICULOS</t>
        </is>
      </c>
      <c r="G5549" s="172">
        <f>YEAR(A5549)</f>
        <v/>
      </c>
      <c r="H5549" s="214">
        <f>MONTH(A5549)</f>
        <v/>
      </c>
      <c r="I5549" s="179">
        <f>INDEX(mês[],Consolidado!H5549,2)</f>
        <v/>
      </c>
      <c r="J5549" s="179" t="inlineStr">
        <is>
          <t>ITAU</t>
        </is>
      </c>
      <c r="K5549" s="179" t="inlineStr">
        <is>
          <t>A IDEAL</t>
        </is>
      </c>
    </row>
    <row r="5550">
      <c r="A5550" s="17" t="n">
        <v>45860</v>
      </c>
      <c r="B5550" s="179" t="inlineStr">
        <is>
          <t xml:space="preserve">TANQUE PULMÃO 500L / SCHULZ 1/2-MAQUINAS / EQUIPAMENTOS </t>
        </is>
      </c>
      <c r="C5550" s="8" t="n"/>
      <c r="D5550" s="8" t="n">
        <v>2368.35</v>
      </c>
      <c r="E5550" s="8" t="n">
        <v>-470283.77</v>
      </c>
      <c r="F5550" s="213" t="inlineStr">
        <is>
          <t xml:space="preserve">MAQUINAS / EQUIPAMENTOS </t>
        </is>
      </c>
      <c r="G5550" s="172">
        <f>YEAR(A5550)</f>
        <v/>
      </c>
      <c r="H5550" s="214">
        <f>MONTH(A5550)</f>
        <v/>
      </c>
      <c r="I5550" s="179">
        <f>INDEX(mês[],Consolidado!H5550,2)</f>
        <v/>
      </c>
      <c r="J5550" s="179" t="inlineStr">
        <is>
          <t>ITAU</t>
        </is>
      </c>
      <c r="K5550" s="179" t="inlineStr">
        <is>
          <t>A IDEAL</t>
        </is>
      </c>
    </row>
    <row r="5551">
      <c r="A5551" s="17" t="n">
        <v>45860</v>
      </c>
      <c r="B5551" s="179" t="inlineStr">
        <is>
          <t xml:space="preserve">JDL SEGURANCA CAMERAS, ALARMES E MOTOR 1/18-DESPESAS C/ CONSTRUÇÃO ESCRITORIO ADM </t>
        </is>
      </c>
      <c r="C5551" s="8" t="n"/>
      <c r="D5551" s="8" t="n">
        <v>1000</v>
      </c>
      <c r="E5551" s="8" t="n">
        <v>-471283.77</v>
      </c>
      <c r="F5551" s="213" t="inlineStr">
        <is>
          <t>Construção da Nova Sede</t>
        </is>
      </c>
      <c r="G5551" s="172">
        <f>YEAR(A5551)</f>
        <v/>
      </c>
      <c r="H5551" s="214">
        <f>MONTH(A5551)</f>
        <v/>
      </c>
      <c r="I5551" s="179">
        <f>INDEX(mês[],Consolidado!H5551,2)</f>
        <v/>
      </c>
      <c r="J5551" s="179" t="inlineStr">
        <is>
          <t>ITAU</t>
        </is>
      </c>
      <c r="K5551" s="179" t="inlineStr">
        <is>
          <t>A IDEAL</t>
        </is>
      </c>
    </row>
    <row r="5552">
      <c r="A5552" s="17" t="n">
        <v>45860</v>
      </c>
      <c r="B5552" s="179" t="inlineStr">
        <is>
          <t>CARTÓRIO / CERTIDÕES-SERVIÇO CARTORIO</t>
        </is>
      </c>
      <c r="C5552" s="8" t="n"/>
      <c r="D5552" s="8" t="n">
        <v>259.9</v>
      </c>
      <c r="E5552" s="8" t="n">
        <v>-471543.67</v>
      </c>
      <c r="F5552" s="213" t="inlineStr">
        <is>
          <t>SERVIÇO CARTORIO</t>
        </is>
      </c>
      <c r="G5552" s="172">
        <f>YEAR(A5552)</f>
        <v/>
      </c>
      <c r="H5552" s="214">
        <f>MONTH(A5552)</f>
        <v/>
      </c>
      <c r="I5552" s="179">
        <f>INDEX(mês[],Consolidado!H5552,2)</f>
        <v/>
      </c>
      <c r="J5552" s="179" t="inlineStr">
        <is>
          <t>ITAU</t>
        </is>
      </c>
      <c r="K5552" s="179" t="inlineStr">
        <is>
          <t>A IDEAL</t>
        </is>
      </c>
    </row>
    <row r="5553">
      <c r="A5553" s="17" t="n">
        <v>45860</v>
      </c>
      <c r="B5553" s="179" t="inlineStr">
        <is>
          <t xml:space="preserve">JUROS / ITAÚ-JUROS BANCARIOS </t>
        </is>
      </c>
      <c r="C5553" s="8" t="n"/>
      <c r="D5553" s="8" t="n">
        <v>977.4</v>
      </c>
      <c r="E5553" s="8" t="n">
        <v>-472521.0700000001</v>
      </c>
      <c r="F5553" s="213" t="inlineStr">
        <is>
          <t>Juros Bancários</t>
        </is>
      </c>
      <c r="G5553" s="172">
        <f>YEAR(A5553)</f>
        <v/>
      </c>
      <c r="H5553" s="214">
        <f>MONTH(A5553)</f>
        <v/>
      </c>
      <c r="I5553" s="179">
        <f>INDEX(mês[],Consolidado!H5553,2)</f>
        <v/>
      </c>
      <c r="J5553" s="179" t="inlineStr">
        <is>
          <t>ITAU</t>
        </is>
      </c>
      <c r="K5553" s="179" t="inlineStr">
        <is>
          <t>A IDEAL</t>
        </is>
      </c>
    </row>
    <row r="5554">
      <c r="A5554" s="17" t="n">
        <v>45860</v>
      </c>
      <c r="B5554" s="179" t="inlineStr">
        <is>
          <t xml:space="preserve">GELADEIRA ADM-MOVEIS OBRAS </t>
        </is>
      </c>
      <c r="C5554" s="8" t="n"/>
      <c r="D5554" s="8" t="n">
        <v>300</v>
      </c>
      <c r="E5554" s="8" t="n">
        <v>-472821.0700000001</v>
      </c>
      <c r="F5554" s="213" t="inlineStr">
        <is>
          <t xml:space="preserve">MOVEIS OBRAS </t>
        </is>
      </c>
      <c r="G5554" s="172">
        <f>YEAR(A5554)</f>
        <v/>
      </c>
      <c r="H5554" s="214">
        <f>MONTH(A5554)</f>
        <v/>
      </c>
      <c r="I5554" s="179">
        <f>INDEX(mês[],Consolidado!H5554,2)</f>
        <v/>
      </c>
      <c r="J5554" s="179" t="inlineStr">
        <is>
          <t>ITAU</t>
        </is>
      </c>
      <c r="K5554" s="179" t="inlineStr">
        <is>
          <t>A IDEAL</t>
        </is>
      </c>
    </row>
    <row r="5555">
      <c r="A5555" s="17" t="n">
        <v>45860</v>
      </c>
      <c r="B5555" s="179" t="inlineStr">
        <is>
          <t>NOTEBOOK / RH 1/6-MATERIAIS DE INFORMATICA / COMPUTADOR</t>
        </is>
      </c>
      <c r="C5555" s="8" t="n"/>
      <c r="D5555" s="8" t="n">
        <v>259.53</v>
      </c>
      <c r="E5555" s="8" t="n">
        <v>-473080.6000000001</v>
      </c>
      <c r="F5555" s="213" t="inlineStr">
        <is>
          <t>MATERIAIS DE INFORMATICA / COMPUTADOR</t>
        </is>
      </c>
      <c r="G5555" s="172">
        <f>YEAR(A5555)</f>
        <v/>
      </c>
      <c r="H5555" s="214">
        <f>MONTH(A5555)</f>
        <v/>
      </c>
      <c r="I5555" s="179">
        <f>INDEX(mês[],Consolidado!H5555,2)</f>
        <v/>
      </c>
      <c r="J5555" s="179" t="inlineStr">
        <is>
          <t>ITAU</t>
        </is>
      </c>
      <c r="K5555" s="179" t="inlineStr">
        <is>
          <t>A IDEAL</t>
        </is>
      </c>
    </row>
    <row r="5556">
      <c r="A5556" s="17" t="n">
        <v>45860</v>
      </c>
      <c r="B5556" s="179" t="inlineStr">
        <is>
          <t>MANUTENÇÃO PNEU RANGER 2/2-MANUTENÇÃO/PEÇAS  VEICULOS</t>
        </is>
      </c>
      <c r="C5556" s="8" t="n"/>
      <c r="D5556" s="8" t="n">
        <v>890</v>
      </c>
      <c r="E5556" s="8" t="n">
        <v>-473970.6000000001</v>
      </c>
      <c r="F5556" s="213" t="inlineStr">
        <is>
          <t>MANUTENÇÃO/PEÇAS  VEICULOS</t>
        </is>
      </c>
      <c r="G5556" s="172">
        <f>YEAR(A5556)</f>
        <v/>
      </c>
      <c r="H5556" s="214">
        <f>MONTH(A5556)</f>
        <v/>
      </c>
      <c r="I5556" s="179">
        <f>INDEX(mês[],Consolidado!H5556,2)</f>
        <v/>
      </c>
      <c r="J5556" s="179" t="inlineStr">
        <is>
          <t>ITAU</t>
        </is>
      </c>
      <c r="K5556" s="179" t="inlineStr">
        <is>
          <t>A IDEAL</t>
        </is>
      </c>
    </row>
    <row r="5557">
      <c r="A5557" s="17" t="n">
        <v>45860</v>
      </c>
      <c r="B5557" s="179" t="inlineStr">
        <is>
          <t>PASSAGEM GENILDO E REINALDO GYN X GIG 2/2-PASSAGENS FUNCIONARIOS</t>
        </is>
      </c>
      <c r="C5557" s="8" t="n"/>
      <c r="D5557" s="8" t="n">
        <v>1093.2</v>
      </c>
      <c r="E5557" s="8" t="n">
        <v>-475063.8000000001</v>
      </c>
      <c r="F5557" s="213" t="inlineStr">
        <is>
          <t>PASSAGENS COLABORADORES</t>
        </is>
      </c>
      <c r="G5557" s="172">
        <f>YEAR(A5557)</f>
        <v/>
      </c>
      <c r="H5557" s="214">
        <f>MONTH(A5557)</f>
        <v/>
      </c>
      <c r="I5557" s="179">
        <f>INDEX(mês[],Consolidado!H5557,2)</f>
        <v/>
      </c>
      <c r="J5557" s="179" t="inlineStr">
        <is>
          <t>ITAU</t>
        </is>
      </c>
      <c r="K5557" s="179" t="inlineStr">
        <is>
          <t>A IDEAL</t>
        </is>
      </c>
    </row>
    <row r="5558">
      <c r="A5558" s="17" t="n">
        <v>45860</v>
      </c>
      <c r="B5558" s="179" t="inlineStr">
        <is>
          <t xml:space="preserve">MESA DO GILVAN AFM 2/6-DESPESAS C/ CONSTRUÇÃO ESCRITORIO ADM </t>
        </is>
      </c>
      <c r="C5558" s="8" t="n"/>
      <c r="D5558" s="8" t="n">
        <v>750</v>
      </c>
      <c r="E5558" s="8" t="n">
        <v>-475813.8000000001</v>
      </c>
      <c r="F5558" s="213" t="inlineStr">
        <is>
          <t>Construção da Nova Sede</t>
        </is>
      </c>
      <c r="G5558" s="172">
        <f>YEAR(A5558)</f>
        <v/>
      </c>
      <c r="H5558" s="214">
        <f>MONTH(A5558)</f>
        <v/>
      </c>
      <c r="I5558" s="179">
        <f>INDEX(mês[],Consolidado!H5558,2)</f>
        <v/>
      </c>
      <c r="J5558" s="179" t="inlineStr">
        <is>
          <t>ITAU</t>
        </is>
      </c>
      <c r="K5558" s="179" t="inlineStr">
        <is>
          <t>A IDEAL</t>
        </is>
      </c>
    </row>
    <row r="5559">
      <c r="A5559" s="17" t="n">
        <v>45860</v>
      </c>
      <c r="B5559" s="179" t="inlineStr">
        <is>
          <t>COMPUTADOR / ADM GECYKA 2/6-MATERIAIS DE INFORMATICA / COMPUTADOR</t>
        </is>
      </c>
      <c r="C5559" s="8" t="n"/>
      <c r="D5559" s="8" t="n">
        <v>378.42</v>
      </c>
      <c r="E5559" s="8" t="n">
        <v>-476192.2200000001</v>
      </c>
      <c r="F5559" s="213" t="inlineStr">
        <is>
          <t>MATERIAIS DE INFORMATICA / COMPUTADOR</t>
        </is>
      </c>
      <c r="G5559" s="172">
        <f>YEAR(A5559)</f>
        <v/>
      </c>
      <c r="H5559" s="214">
        <f>MONTH(A5559)</f>
        <v/>
      </c>
      <c r="I5559" s="179">
        <f>INDEX(mês[],Consolidado!H5559,2)</f>
        <v/>
      </c>
      <c r="J5559" s="179" t="inlineStr">
        <is>
          <t>ITAU</t>
        </is>
      </c>
      <c r="K5559" s="179" t="inlineStr">
        <is>
          <t>A IDEAL</t>
        </is>
      </c>
    </row>
    <row r="5560">
      <c r="A5560" s="17" t="n">
        <v>45860</v>
      </c>
      <c r="B5560" s="179" t="inlineStr">
        <is>
          <t>NAVESA / REVISÃO RANGER GENILDO 3/4-MANUTENÇÃO/PEÇAS  VEICULOS</t>
        </is>
      </c>
      <c r="C5560" s="8" t="n"/>
      <c r="D5560" s="8" t="n">
        <v>472.05</v>
      </c>
      <c r="E5560" s="8" t="n">
        <v>-476664.2700000001</v>
      </c>
      <c r="F5560" s="213" t="inlineStr">
        <is>
          <t>MANUTENÇÃO/PEÇAS  VEICULOS</t>
        </is>
      </c>
      <c r="G5560" s="172">
        <f>YEAR(A5560)</f>
        <v/>
      </c>
      <c r="H5560" s="214">
        <f>MONTH(A5560)</f>
        <v/>
      </c>
      <c r="I5560" s="179">
        <f>INDEX(mês[],Consolidado!H5560,2)</f>
        <v/>
      </c>
      <c r="J5560" s="179" t="inlineStr">
        <is>
          <t>ITAU</t>
        </is>
      </c>
      <c r="K5560" s="179" t="inlineStr">
        <is>
          <t>A IDEAL</t>
        </is>
      </c>
    </row>
    <row r="5561">
      <c r="A5561" s="17" t="n">
        <v>45860</v>
      </c>
      <c r="B5561" s="179" t="inlineStr">
        <is>
          <t>NAVESA / REVISÃO RANGER GILVAN 3/4-MANUTENÇÃO/PEÇAS  VEICULOS</t>
        </is>
      </c>
      <c r="C5561" s="8" t="n"/>
      <c r="D5561" s="8" t="n">
        <v>900</v>
      </c>
      <c r="E5561" s="8" t="n">
        <v>-477564.2700000001</v>
      </c>
      <c r="F5561" s="213" t="inlineStr">
        <is>
          <t>MANUTENÇÃO/PEÇAS  VEICULOS</t>
        </is>
      </c>
      <c r="G5561" s="172">
        <f>YEAR(A5561)</f>
        <v/>
      </c>
      <c r="H5561" s="214">
        <f>MONTH(A5561)</f>
        <v/>
      </c>
      <c r="I5561" s="179">
        <f>INDEX(mês[],Consolidado!H5561,2)</f>
        <v/>
      </c>
      <c r="J5561" s="179" t="inlineStr">
        <is>
          <t>ITAU</t>
        </is>
      </c>
      <c r="K5561" s="179" t="inlineStr">
        <is>
          <t>A IDEAL</t>
        </is>
      </c>
    </row>
    <row r="5562">
      <c r="A5562" s="17" t="n">
        <v>45860</v>
      </c>
      <c r="B5562" s="179" t="inlineStr">
        <is>
          <t xml:space="preserve">CADEIRA ESCRITÓRIO / ADM 3/6-DESPESAS C/ CONSTRUÇÃO ESCRITORIO ADM </t>
        </is>
      </c>
      <c r="C5562" s="8" t="n"/>
      <c r="D5562" s="8" t="n">
        <v>635.36</v>
      </c>
      <c r="E5562" s="8" t="n">
        <v>-478199.6300000001</v>
      </c>
      <c r="F5562" s="213" t="inlineStr">
        <is>
          <t>Construção da Nova Sede</t>
        </is>
      </c>
      <c r="G5562" s="172">
        <f>YEAR(A5562)</f>
        <v/>
      </c>
      <c r="H5562" s="214">
        <f>MONTH(A5562)</f>
        <v/>
      </c>
      <c r="I5562" s="179">
        <f>INDEX(mês[],Consolidado!H5562,2)</f>
        <v/>
      </c>
      <c r="J5562" s="179" t="inlineStr">
        <is>
          <t>ITAU</t>
        </is>
      </c>
      <c r="K5562" s="179" t="inlineStr">
        <is>
          <t>A IDEAL</t>
        </is>
      </c>
    </row>
    <row r="5563">
      <c r="A5563" s="17" t="n">
        <v>45860</v>
      </c>
      <c r="B5563" s="179" t="inlineStr">
        <is>
          <t>PASSAGEM AEREA YCARO-PASSAGENS FUNCIONARIOS</t>
        </is>
      </c>
      <c r="C5563" s="8" t="n"/>
      <c r="D5563" s="8" t="n">
        <v>658.76</v>
      </c>
      <c r="E5563" s="8" t="n">
        <v>-478858.3900000001</v>
      </c>
      <c r="F5563" s="213" t="inlineStr">
        <is>
          <t>PASSAGENS COLABORADORES</t>
        </is>
      </c>
      <c r="G5563" s="172">
        <f>YEAR(A5563)</f>
        <v/>
      </c>
      <c r="H5563" s="214">
        <f>MONTH(A5563)</f>
        <v/>
      </c>
      <c r="I5563" s="179">
        <f>INDEX(mês[],Consolidado!H5563,2)</f>
        <v/>
      </c>
      <c r="J5563" s="179" t="inlineStr">
        <is>
          <t>ITAU</t>
        </is>
      </c>
      <c r="K5563" s="179" t="inlineStr">
        <is>
          <t>A IDEAL</t>
        </is>
      </c>
    </row>
    <row r="5564">
      <c r="A5564" s="17" t="n">
        <v>45860</v>
      </c>
      <c r="B5564" s="179" t="inlineStr">
        <is>
          <t>ARMARIO SERVIDOR / COMPUTADOR 3/6-MATERIAIS DE INFORMATICA / COMPUTADOR</t>
        </is>
      </c>
      <c r="C5564" s="8" t="n"/>
      <c r="D5564" s="8" t="n">
        <v>845.66</v>
      </c>
      <c r="E5564" s="8" t="n">
        <v>-479704.05</v>
      </c>
      <c r="F5564" s="213" t="inlineStr">
        <is>
          <t>MATERIAIS DE INFORMATICA / COMPUTADOR</t>
        </is>
      </c>
      <c r="G5564" s="172">
        <f>YEAR(A5564)</f>
        <v/>
      </c>
      <c r="H5564" s="214">
        <f>MONTH(A5564)</f>
        <v/>
      </c>
      <c r="I5564" s="179">
        <f>INDEX(mês[],Consolidado!H5564,2)</f>
        <v/>
      </c>
      <c r="J5564" s="179" t="inlineStr">
        <is>
          <t>ITAU</t>
        </is>
      </c>
      <c r="K5564" s="179" t="inlineStr">
        <is>
          <t>A IDEAL</t>
        </is>
      </c>
    </row>
    <row r="5565">
      <c r="A5565" s="17" t="n">
        <v>45860</v>
      </c>
      <c r="B5565" s="179" t="inlineStr">
        <is>
          <t>NAVESA / MANUTENÇÃO RANGER GILVAN 3/4-MANUTENÇÃO/PEÇAS  VEICULOS</t>
        </is>
      </c>
      <c r="C5565" s="8" t="n"/>
      <c r="D5565" s="8" t="n">
        <v>1686.25</v>
      </c>
      <c r="E5565" s="8" t="n">
        <v>-481390.3</v>
      </c>
      <c r="F5565" s="213" t="inlineStr">
        <is>
          <t>MANUTENÇÃO/PEÇAS  VEICULOS</t>
        </is>
      </c>
      <c r="G5565" s="172">
        <f>YEAR(A5565)</f>
        <v/>
      </c>
      <c r="H5565" s="214">
        <f>MONTH(A5565)</f>
        <v/>
      </c>
      <c r="I5565" s="179">
        <f>INDEX(mês[],Consolidado!H5565,2)</f>
        <v/>
      </c>
      <c r="J5565" s="179" t="inlineStr">
        <is>
          <t>ITAU</t>
        </is>
      </c>
      <c r="K5565" s="179" t="inlineStr">
        <is>
          <t>A IDEAL</t>
        </is>
      </c>
    </row>
    <row r="5566">
      <c r="A5566" s="17" t="n">
        <v>45860</v>
      </c>
      <c r="B5566" s="179" t="inlineStr">
        <is>
          <t xml:space="preserve">PORTO SEGURO / RANGER GILVAN 3/10-SEGUROS DE VEICULOS </t>
        </is>
      </c>
      <c r="C5566" s="8" t="n"/>
      <c r="D5566" s="8" t="n">
        <v>363.41</v>
      </c>
      <c r="E5566" s="8" t="n">
        <v>-481753.71</v>
      </c>
      <c r="F5566" s="213" t="inlineStr">
        <is>
          <t xml:space="preserve">SEGUROS DE VEICULOS </t>
        </is>
      </c>
      <c r="G5566" s="172">
        <f>YEAR(A5566)</f>
        <v/>
      </c>
      <c r="H5566" s="214">
        <f>MONTH(A5566)</f>
        <v/>
      </c>
      <c r="I5566" s="179">
        <f>INDEX(mês[],Consolidado!H5566,2)</f>
        <v/>
      </c>
      <c r="J5566" s="179" t="inlineStr">
        <is>
          <t>ITAU</t>
        </is>
      </c>
      <c r="K5566" s="179" t="inlineStr">
        <is>
          <t>A IDEAL</t>
        </is>
      </c>
    </row>
    <row r="5567">
      <c r="A5567" s="17" t="n">
        <v>45860</v>
      </c>
      <c r="B5567" s="179" t="inlineStr">
        <is>
          <t>PASSAGEM 123 MILHA STEFÂNIA 3/3-PASSAGENS FUNCIONARIOS</t>
        </is>
      </c>
      <c r="C5567" s="8" t="n"/>
      <c r="D5567" s="8" t="n">
        <v>589.6799999999999</v>
      </c>
      <c r="E5567" s="8" t="n">
        <v>-482343.39</v>
      </c>
      <c r="F5567" s="213" t="inlineStr">
        <is>
          <t>PASSAGENS COLABORADORES</t>
        </is>
      </c>
      <c r="G5567" s="172">
        <f>YEAR(A5567)</f>
        <v/>
      </c>
      <c r="H5567" s="214">
        <f>MONTH(A5567)</f>
        <v/>
      </c>
      <c r="I5567" s="179">
        <f>INDEX(mês[],Consolidado!H5567,2)</f>
        <v/>
      </c>
      <c r="J5567" s="179" t="inlineStr">
        <is>
          <t>ITAU</t>
        </is>
      </c>
      <c r="K5567" s="179" t="inlineStr">
        <is>
          <t>A IDEAL</t>
        </is>
      </c>
    </row>
    <row r="5568">
      <c r="A5568" s="17" t="n">
        <v>45860</v>
      </c>
      <c r="B5568" s="179" t="inlineStr">
        <is>
          <t xml:space="preserve">CASA DO MARCINEIRO / MESA ADM ESCRITÓRIO 3/10-DESPESAS C/ CONSTRUÇÃO ESCRITORIO ADM </t>
        </is>
      </c>
      <c r="C5568" s="8" t="n"/>
      <c r="D5568" s="8" t="n">
        <v>1495</v>
      </c>
      <c r="E5568" s="8" t="n">
        <v>-483838.39</v>
      </c>
      <c r="F5568" s="213" t="inlineStr">
        <is>
          <t>Construção da Nova Sede</t>
        </is>
      </c>
      <c r="G5568" s="172">
        <f>YEAR(A5568)</f>
        <v/>
      </c>
      <c r="H5568" s="214">
        <f>MONTH(A5568)</f>
        <v/>
      </c>
      <c r="I5568" s="179">
        <f>INDEX(mês[],Consolidado!H5568,2)</f>
        <v/>
      </c>
      <c r="J5568" s="179" t="inlineStr">
        <is>
          <t>ITAU</t>
        </is>
      </c>
      <c r="K5568" s="179" t="inlineStr">
        <is>
          <t>A IDEAL</t>
        </is>
      </c>
    </row>
    <row r="5569">
      <c r="A5569" s="17" t="n">
        <v>45860</v>
      </c>
      <c r="B5569" s="179" t="inlineStr">
        <is>
          <t xml:space="preserve">REFORMULAÇÃO SITE A IDEAL PARTNER GOOGLE 4/10-SISTEMA / SERVIDOR </t>
        </is>
      </c>
      <c r="C5569" s="8" t="n"/>
      <c r="D5569" s="8" t="n">
        <v>250</v>
      </c>
      <c r="E5569" s="8" t="n">
        <v>-484088.39</v>
      </c>
      <c r="F5569" s="213" t="inlineStr">
        <is>
          <t xml:space="preserve">SISTEMA / SERVIDOR </t>
        </is>
      </c>
      <c r="G5569" s="172">
        <f>YEAR(A5569)</f>
        <v/>
      </c>
      <c r="H5569" s="214">
        <f>MONTH(A5569)</f>
        <v/>
      </c>
      <c r="I5569" s="179">
        <f>INDEX(mês[],Consolidado!H5569,2)</f>
        <v/>
      </c>
      <c r="J5569" s="179" t="inlineStr">
        <is>
          <t>ITAU</t>
        </is>
      </c>
      <c r="K5569" s="179" t="inlineStr">
        <is>
          <t>A IDEAL</t>
        </is>
      </c>
    </row>
    <row r="5570">
      <c r="A5570" s="17" t="n">
        <v>45860</v>
      </c>
      <c r="B5570" s="179" t="inlineStr">
        <is>
          <t>COMPUTADOR / ADM RH 4/6-MATERIAIS DE INFORMATICA / COMPUTADOR</t>
        </is>
      </c>
      <c r="C5570" s="8" t="n"/>
      <c r="D5570" s="8" t="n">
        <v>331.38</v>
      </c>
      <c r="E5570" s="8" t="n">
        <v>-484419.77</v>
      </c>
      <c r="F5570" s="213" t="inlineStr">
        <is>
          <t>MATERIAIS DE INFORMATICA / COMPUTADOR</t>
        </is>
      </c>
      <c r="G5570" s="172">
        <f>YEAR(A5570)</f>
        <v/>
      </c>
      <c r="H5570" s="214">
        <f>MONTH(A5570)</f>
        <v/>
      </c>
      <c r="I5570" s="179">
        <f>INDEX(mês[],Consolidado!H5570,2)</f>
        <v/>
      </c>
      <c r="J5570" s="179" t="inlineStr">
        <is>
          <t>ITAU</t>
        </is>
      </c>
      <c r="K5570" s="179" t="inlineStr">
        <is>
          <t>A IDEAL</t>
        </is>
      </c>
    </row>
    <row r="5571">
      <c r="A5571" s="17" t="n">
        <v>45860</v>
      </c>
      <c r="B5571" s="179" t="inlineStr">
        <is>
          <t>INFOMIDIA / ALEX COMPUTADOR ADM 5/6-MATERIAIS DE INFORMATICA / COMPUTADOR</t>
        </is>
      </c>
      <c r="C5571" s="8" t="n"/>
      <c r="D5571" s="8" t="n">
        <v>332.22</v>
      </c>
      <c r="E5571" s="8" t="n">
        <v>-484751.99</v>
      </c>
      <c r="F5571" s="213" t="inlineStr">
        <is>
          <t>MATERIAIS DE INFORMATICA / COMPUTADOR</t>
        </is>
      </c>
      <c r="G5571" s="172">
        <f>YEAR(A5571)</f>
        <v/>
      </c>
      <c r="H5571" s="214">
        <f>MONTH(A5571)</f>
        <v/>
      </c>
      <c r="I5571" s="179">
        <f>INDEX(mês[],Consolidado!H5571,2)</f>
        <v/>
      </c>
      <c r="J5571" s="179" t="inlineStr">
        <is>
          <t>ITAU</t>
        </is>
      </c>
      <c r="K5571" s="179" t="inlineStr">
        <is>
          <t>A IDEAL</t>
        </is>
      </c>
    </row>
    <row r="5572">
      <c r="A5572" s="17" t="n">
        <v>45860</v>
      </c>
      <c r="B5572" s="179" t="inlineStr">
        <is>
          <t xml:space="preserve">PISOS P/ GALPÃO ADM 6/10-DESPESAS C/ CONSTRUÇÃO ESCRITORIO ADM </t>
        </is>
      </c>
      <c r="C5572" s="8" t="n"/>
      <c r="D5572" s="8" t="n">
        <v>1500</v>
      </c>
      <c r="E5572" s="8" t="n">
        <v>-486251.99</v>
      </c>
      <c r="F5572" s="213" t="inlineStr">
        <is>
          <t>Construção da Nova Sede</t>
        </is>
      </c>
      <c r="G5572" s="172">
        <f>YEAR(A5572)</f>
        <v/>
      </c>
      <c r="H5572" s="214">
        <f>MONTH(A5572)</f>
        <v/>
      </c>
      <c r="I5572" s="179">
        <f>INDEX(mês[],Consolidado!H5572,2)</f>
        <v/>
      </c>
      <c r="J5572" s="179" t="inlineStr">
        <is>
          <t>ITAU</t>
        </is>
      </c>
      <c r="K5572" s="179" t="inlineStr">
        <is>
          <t>A IDEAL</t>
        </is>
      </c>
    </row>
    <row r="5573">
      <c r="A5573" s="17" t="n">
        <v>45860</v>
      </c>
      <c r="B5573" s="179" t="inlineStr">
        <is>
          <t>INSULFILMS FUME G5-MATERIAS DE ESCRITORIO</t>
        </is>
      </c>
      <c r="C5573" s="8" t="n"/>
      <c r="D5573" s="8" t="n">
        <v>525</v>
      </c>
      <c r="E5573" s="8" t="n">
        <v>-486776.99</v>
      </c>
      <c r="F5573" s="213" t="inlineStr">
        <is>
          <t xml:space="preserve">MATERIAS DE ESCRITORIO / PAPELARIA </t>
        </is>
      </c>
      <c r="G5573" s="172">
        <f>YEAR(A5573)</f>
        <v/>
      </c>
      <c r="H5573" s="214">
        <f>MONTH(A5573)</f>
        <v/>
      </c>
      <c r="I5573" s="179">
        <f>INDEX(mês[],Consolidado!H5573,2)</f>
        <v/>
      </c>
      <c r="J5573" s="179" t="inlineStr">
        <is>
          <t>ITAU</t>
        </is>
      </c>
      <c r="K5573" s="179" t="inlineStr">
        <is>
          <t>A IDEAL</t>
        </is>
      </c>
    </row>
    <row r="5574">
      <c r="A5574" s="17" t="n">
        <v>45860</v>
      </c>
      <c r="B5574" s="179" t="inlineStr">
        <is>
          <t>GASTOS COM PROPAGANDA/ COMERCIAL-SERVIÇO GOOGLE ADS</t>
        </is>
      </c>
      <c r="C5574" s="8" t="n"/>
      <c r="D5574" s="8" t="n">
        <v>1999.99992</v>
      </c>
      <c r="E5574" s="8" t="n">
        <v>-488776.98992</v>
      </c>
      <c r="F5574" s="213" t="inlineStr">
        <is>
          <t>SERVIÇO GOOGLE ADS</t>
        </is>
      </c>
      <c r="G5574" s="172">
        <f>YEAR(A5574)</f>
        <v/>
      </c>
      <c r="H5574" s="214">
        <f>MONTH(A5574)</f>
        <v/>
      </c>
      <c r="I5574" s="179">
        <f>INDEX(mês[],Consolidado!H5574,2)</f>
        <v/>
      </c>
      <c r="J5574" s="179" t="inlineStr">
        <is>
          <t>ITAU</t>
        </is>
      </c>
      <c r="K5574" s="179" t="inlineStr">
        <is>
          <t>A IDEAL</t>
        </is>
      </c>
    </row>
    <row r="5575">
      <c r="A5575" s="17" t="n">
        <v>45860</v>
      </c>
      <c r="B5575" s="179" t="inlineStr">
        <is>
          <t>EPIS-EPIS</t>
        </is>
      </c>
      <c r="C5575" s="8" t="n"/>
      <c r="D5575" s="8" t="n">
        <v>280.54</v>
      </c>
      <c r="E5575" s="8" t="n">
        <v>-489057.5299199999</v>
      </c>
      <c r="F5575" s="213" t="inlineStr">
        <is>
          <t>EPIS</t>
        </is>
      </c>
      <c r="G5575" s="172">
        <f>YEAR(A5575)</f>
        <v/>
      </c>
      <c r="H5575" s="214">
        <f>MONTH(A5575)</f>
        <v/>
      </c>
      <c r="I5575" s="179">
        <f>INDEX(mês[],Consolidado!H5575,2)</f>
        <v/>
      </c>
      <c r="J5575" s="179" t="inlineStr">
        <is>
          <t>ITAU</t>
        </is>
      </c>
      <c r="K5575" s="179" t="inlineStr">
        <is>
          <t>A IDEAL</t>
        </is>
      </c>
    </row>
    <row r="5576">
      <c r="A5576" s="17" t="n">
        <v>45860</v>
      </c>
      <c r="B5576" s="179" t="inlineStr">
        <is>
          <t>EPIS-EPIS</t>
        </is>
      </c>
      <c r="C5576" s="8" t="n"/>
      <c r="D5576" s="8" t="n">
        <v>260.37</v>
      </c>
      <c r="E5576" s="8" t="n">
        <v>-489317.8999199999</v>
      </c>
      <c r="F5576" s="213" t="inlineStr">
        <is>
          <t>EPIS</t>
        </is>
      </c>
      <c r="G5576" s="172">
        <f>YEAR(A5576)</f>
        <v/>
      </c>
      <c r="H5576" s="214">
        <f>MONTH(A5576)</f>
        <v/>
      </c>
      <c r="I5576" s="179">
        <f>INDEX(mês[],Consolidado!H5576,2)</f>
        <v/>
      </c>
      <c r="J5576" s="179" t="inlineStr">
        <is>
          <t>ITAU</t>
        </is>
      </c>
      <c r="K5576" s="179" t="inlineStr">
        <is>
          <t>A IDEAL</t>
        </is>
      </c>
    </row>
    <row r="5577">
      <c r="A5577" s="17" t="n">
        <v>45860</v>
      </c>
      <c r="B5577" s="179" t="inlineStr">
        <is>
          <t>EPIS-EPIS</t>
        </is>
      </c>
      <c r="C5577" s="8" t="n"/>
      <c r="D5577" s="8" t="n">
        <v>165.5</v>
      </c>
      <c r="E5577" s="8" t="n">
        <v>-489483.3999199999</v>
      </c>
      <c r="F5577" s="213" t="inlineStr">
        <is>
          <t>EPIS</t>
        </is>
      </c>
      <c r="G5577" s="172">
        <f>YEAR(A5577)</f>
        <v/>
      </c>
      <c r="H5577" s="214">
        <f>MONTH(A5577)</f>
        <v/>
      </c>
      <c r="I5577" s="179">
        <f>INDEX(mês[],Consolidado!H5577,2)</f>
        <v/>
      </c>
      <c r="J5577" s="179" t="inlineStr">
        <is>
          <t>ITAU</t>
        </is>
      </c>
      <c r="K5577" s="179" t="inlineStr">
        <is>
          <t>A IDEAL</t>
        </is>
      </c>
    </row>
    <row r="5578">
      <c r="A5578" s="17" t="n">
        <v>45860</v>
      </c>
      <c r="B5578" s="179" t="inlineStr">
        <is>
          <t xml:space="preserve">REFEIÇÃO FUNCIONÁRIOS-REFEIÇÕES FUNCIONARIOS </t>
        </is>
      </c>
      <c r="C5578" s="8" t="n"/>
      <c r="D5578" s="8" t="n">
        <v>4210.86</v>
      </c>
      <c r="E5578" s="8" t="n">
        <v>-493694.2599199999</v>
      </c>
      <c r="F5578" s="213" t="inlineStr">
        <is>
          <t>REFEIÇÕES COLABORADORES</t>
        </is>
      </c>
      <c r="G5578" s="172">
        <f>YEAR(A5578)</f>
        <v/>
      </c>
      <c r="H5578" s="214">
        <f>MONTH(A5578)</f>
        <v/>
      </c>
      <c r="I5578" s="179">
        <f>INDEX(mês[],Consolidado!H5578,2)</f>
        <v/>
      </c>
      <c r="J5578" s="179" t="inlineStr">
        <is>
          <t>ITAU</t>
        </is>
      </c>
      <c r="K5578" s="179" t="inlineStr">
        <is>
          <t>A IDEAL</t>
        </is>
      </c>
    </row>
    <row r="5579">
      <c r="A5579" s="17" t="n">
        <v>45860</v>
      </c>
      <c r="B5579" s="179" t="inlineStr">
        <is>
          <t>COMBUSTIVEL VEICULOS-COMBUSTIVEL VEICULOS</t>
        </is>
      </c>
      <c r="C5579" s="8" t="n"/>
      <c r="D5579" s="8" t="n">
        <v>3968.74</v>
      </c>
      <c r="E5579" s="8" t="n">
        <v>-497662.9999199999</v>
      </c>
      <c r="F5579" s="213" t="inlineStr">
        <is>
          <t>COMBUSTIVEL VEICULOS</t>
        </is>
      </c>
      <c r="G5579" s="172">
        <f>YEAR(A5579)</f>
        <v/>
      </c>
      <c r="H5579" s="214">
        <f>MONTH(A5579)</f>
        <v/>
      </c>
      <c r="I5579" s="179">
        <f>INDEX(mês[],Consolidado!H5579,2)</f>
        <v/>
      </c>
      <c r="J5579" s="179" t="inlineStr">
        <is>
          <t>ITAU</t>
        </is>
      </c>
      <c r="K5579" s="179" t="inlineStr">
        <is>
          <t>A IDEAL</t>
        </is>
      </c>
    </row>
    <row r="5580">
      <c r="A5580" s="17" t="n">
        <v>45860</v>
      </c>
      <c r="B5580" s="179" t="inlineStr">
        <is>
          <t>COMBUSTIVEL VEICULOS-COMBUSTIVEL VEICULOS</t>
        </is>
      </c>
      <c r="C5580" s="8" t="n"/>
      <c r="D5580" s="8" t="n">
        <v>1449.14</v>
      </c>
      <c r="E5580" s="8" t="n">
        <v>-499112.1399199999</v>
      </c>
      <c r="F5580" s="213" t="inlineStr">
        <is>
          <t>COMBUSTIVEL VEICULOS</t>
        </is>
      </c>
      <c r="G5580" s="172">
        <f>YEAR(A5580)</f>
        <v/>
      </c>
      <c r="H5580" s="214">
        <f>MONTH(A5580)</f>
        <v/>
      </c>
      <c r="I5580" s="179">
        <f>INDEX(mês[],Consolidado!H5580,2)</f>
        <v/>
      </c>
      <c r="J5580" s="179" t="inlineStr">
        <is>
          <t>ITAU</t>
        </is>
      </c>
      <c r="K5580" s="179" t="inlineStr">
        <is>
          <t>A IDEAL</t>
        </is>
      </c>
    </row>
    <row r="5581">
      <c r="A5581" s="17" t="n">
        <v>45860</v>
      </c>
      <c r="B5581" s="179" t="inlineStr">
        <is>
          <t xml:space="preserve">JOSE DE RIBAMAR DA ROCHA  NASCIMENTO-ACERTO RESCISORIOS </t>
        </is>
      </c>
      <c r="C5581" s="8" t="n"/>
      <c r="D5581" s="8" t="n">
        <v>17087.96</v>
      </c>
      <c r="E5581" s="8" t="n">
        <v>-516200.0999199999</v>
      </c>
      <c r="F5581" s="213" t="inlineStr">
        <is>
          <t xml:space="preserve">ACERTO RESCISORIOS </t>
        </is>
      </c>
      <c r="G5581" s="172">
        <f>YEAR(A5581)</f>
        <v/>
      </c>
      <c r="H5581" s="214">
        <f>MONTH(A5581)</f>
        <v/>
      </c>
      <c r="I5581" s="179">
        <f>INDEX(mês[],Consolidado!H5581,2)</f>
        <v/>
      </c>
      <c r="J5581" s="179" t="inlineStr">
        <is>
          <t>ITAU</t>
        </is>
      </c>
      <c r="K5581" s="179" t="inlineStr">
        <is>
          <t>A IDEAL</t>
        </is>
      </c>
    </row>
    <row r="5582">
      <c r="A5582" s="17" t="n">
        <v>45860</v>
      </c>
      <c r="B5582" s="179" t="inlineStr">
        <is>
          <t>CREA SERENA 10-SERVIÇO CREA ANUIDADE</t>
        </is>
      </c>
      <c r="C5582" s="8" t="n"/>
      <c r="D5582" s="8" t="n">
        <v>271.47</v>
      </c>
      <c r="E5582" s="8" t="n">
        <v>-516471.5699199999</v>
      </c>
      <c r="F5582" s="213" t="inlineStr">
        <is>
          <t>SERVIÇO CREA ANUIDADE</t>
        </is>
      </c>
      <c r="G5582" s="172">
        <f>YEAR(A5582)</f>
        <v/>
      </c>
      <c r="H5582" s="214">
        <f>MONTH(A5582)</f>
        <v/>
      </c>
      <c r="I5582" s="179">
        <f>INDEX(mês[],Consolidado!H5582,2)</f>
        <v/>
      </c>
      <c r="J5582" s="179" t="inlineStr">
        <is>
          <t>ITAU</t>
        </is>
      </c>
      <c r="K5582" s="179" t="inlineStr">
        <is>
          <t>A IDEAL</t>
        </is>
      </c>
    </row>
    <row r="5583">
      <c r="A5583" s="17" t="n">
        <v>45860</v>
      </c>
      <c r="B5583" s="179" t="inlineStr">
        <is>
          <t xml:space="preserve">LS MANGUEIRAS LTDA - PIX (31) 98425-3748-MATERIAIS / FERRAMENTAS  MANUAIS </t>
        </is>
      </c>
      <c r="C5583" s="8" t="n"/>
      <c r="D5583" s="8" t="n">
        <v>1210</v>
      </c>
      <c r="E5583" s="8" t="n">
        <v>-517681.5699199999</v>
      </c>
      <c r="F5583" s="213" t="inlineStr">
        <is>
          <t xml:space="preserve">MATERIAIS / FERRAMENTAS  MANUAIS </t>
        </is>
      </c>
      <c r="G5583" s="172">
        <f>YEAR(A5583)</f>
        <v/>
      </c>
      <c r="H5583" s="214">
        <f>MONTH(A5583)</f>
        <v/>
      </c>
      <c r="I5583" s="179">
        <f>INDEX(mês[],Consolidado!H5583,2)</f>
        <v/>
      </c>
      <c r="J5583" s="179" t="inlineStr">
        <is>
          <t>ITAU</t>
        </is>
      </c>
      <c r="K5583" s="179" t="inlineStr">
        <is>
          <t>A IDEAL</t>
        </is>
      </c>
    </row>
    <row r="5584">
      <c r="A5584" s="17" t="n">
        <v>45860</v>
      </c>
      <c r="B5584" s="179" t="inlineStr">
        <is>
          <t>CARLOS ALBERTO CONCEIÇÃO OLIVEIRA - PIX 231.200.612-04-FRETE TRANSPORTADORA</t>
        </is>
      </c>
      <c r="C5584" s="8" t="n"/>
      <c r="D5584" s="8" t="n">
        <v>60</v>
      </c>
      <c r="E5584" s="8" t="n">
        <v>-517741.5699199999</v>
      </c>
      <c r="F5584" s="213" t="inlineStr">
        <is>
          <t>FRETE TRANSPORTADORA</t>
        </is>
      </c>
      <c r="G5584" s="172">
        <f>YEAR(A5584)</f>
        <v/>
      </c>
      <c r="H5584" s="214">
        <f>MONTH(A5584)</f>
        <v/>
      </c>
      <c r="I5584" s="179">
        <f>INDEX(mês[],Consolidado!H5584,2)</f>
        <v/>
      </c>
      <c r="J5584" s="179" t="inlineStr">
        <is>
          <t>ITAU</t>
        </is>
      </c>
      <c r="K5584" s="179" t="inlineStr">
        <is>
          <t>A IDEAL</t>
        </is>
      </c>
    </row>
    <row r="5585">
      <c r="A5585" s="17" t="n">
        <v>45860</v>
      </c>
      <c r="B5585" s="179" t="inlineStr">
        <is>
          <t>DESPESAS VIAGEM VISITA VALDMAR P/ EMPRESAS VALGROUP LAMINADOS LORENA SP/ UNIVELER BRASIL INDAITATUBA SP-COMBUSTIVEL VEICULOS</t>
        </is>
      </c>
      <c r="C5585" s="8" t="n"/>
      <c r="D5585" s="8" t="n">
        <v>1050</v>
      </c>
      <c r="E5585" s="8" t="n">
        <v>-518791.5699199999</v>
      </c>
      <c r="F5585" s="213" t="inlineStr">
        <is>
          <t>COMBUSTIVEL VEICULOS</t>
        </is>
      </c>
      <c r="G5585" s="172">
        <f>YEAR(A5585)</f>
        <v/>
      </c>
      <c r="H5585" s="214">
        <f>MONTH(A5585)</f>
        <v/>
      </c>
      <c r="I5585" s="179">
        <f>INDEX(mês[],Consolidado!H5585,2)</f>
        <v/>
      </c>
      <c r="J5585" s="179" t="inlineStr">
        <is>
          <t>ITAU</t>
        </is>
      </c>
      <c r="K5585" s="179" t="inlineStr">
        <is>
          <t>A IDEAL</t>
        </is>
      </c>
    </row>
    <row r="5586">
      <c r="A5586" s="17" t="n">
        <v>45860</v>
      </c>
      <c r="B5586" s="179" t="inlineStr">
        <is>
          <t>DESPESAS VIAGEM VISITA VALDMAR P/ EMPRESAS VALGROUP LAMINADOS LORENA SP/ UNIVELER BRASIL INDAITATUBA SP-HOTEL FUNCIONARIOS</t>
        </is>
      </c>
      <c r="C5586" s="8" t="n"/>
      <c r="D5586" s="8" t="n">
        <v>150</v>
      </c>
      <c r="E5586" s="8" t="n">
        <v>-518941.5699199999</v>
      </c>
      <c r="F5586" s="213" t="inlineStr">
        <is>
          <t xml:space="preserve">HOTEL COLABORADORES </t>
        </is>
      </c>
      <c r="G5586" s="172">
        <f>YEAR(A5586)</f>
        <v/>
      </c>
      <c r="H5586" s="214">
        <f>MONTH(A5586)</f>
        <v/>
      </c>
      <c r="I5586" s="179">
        <f>INDEX(mês[],Consolidado!H5586,2)</f>
        <v/>
      </c>
      <c r="J5586" s="179" t="inlineStr">
        <is>
          <t>ITAU</t>
        </is>
      </c>
      <c r="K5586" s="179" t="inlineStr">
        <is>
          <t>A IDEAL</t>
        </is>
      </c>
    </row>
    <row r="5587">
      <c r="A5587" s="17" t="n">
        <v>45860</v>
      </c>
      <c r="B5587" s="179" t="inlineStr">
        <is>
          <t xml:space="preserve">DESPESAS VIAGEM VISITA VALDMAR P/ EMPRESAS VALGROUP LAMINADOS LORENA SP/ UNIVELER BRASIL INDAITATUBA SP-REFEIÇÕES FUNCIONARIOS </t>
        </is>
      </c>
      <c r="C5587" s="8" t="n"/>
      <c r="D5587" s="8" t="n">
        <v>300</v>
      </c>
      <c r="E5587" s="8" t="n">
        <v>-519241.5699199999</v>
      </c>
      <c r="F5587" s="213" t="inlineStr">
        <is>
          <t>REFEIÇÕES COLABORADORES</t>
        </is>
      </c>
      <c r="G5587" s="172">
        <f>YEAR(A5587)</f>
        <v/>
      </c>
      <c r="H5587" s="214">
        <f>MONTH(A5587)</f>
        <v/>
      </c>
      <c r="I5587" s="179">
        <f>INDEX(mês[],Consolidado!H5587,2)</f>
        <v/>
      </c>
      <c r="J5587" s="179" t="inlineStr">
        <is>
          <t>ITAU</t>
        </is>
      </c>
      <c r="K5587" s="179" t="inlineStr">
        <is>
          <t>A IDEAL</t>
        </is>
      </c>
    </row>
    <row r="5588">
      <c r="A5588" s="17" t="n">
        <v>45860</v>
      </c>
      <c r="B5588" s="179" t="inlineStr">
        <is>
          <t xml:space="preserve">ORLÂNIA AMADOR DOS SANTOS - PIX 036.712.655-90-REFEIÇÕES FUNCIONARIOS </t>
        </is>
      </c>
      <c r="C5588" s="8" t="n"/>
      <c r="D5588" s="8" t="n">
        <v>1904</v>
      </c>
      <c r="E5588" s="8" t="n">
        <v>-521145.5699199999</v>
      </c>
      <c r="F5588" s="213" t="inlineStr">
        <is>
          <t>REFEIÇÕES COLABORADORES</t>
        </is>
      </c>
      <c r="G5588" s="172">
        <f>YEAR(A5588)</f>
        <v/>
      </c>
      <c r="H5588" s="214">
        <f>MONTH(A5588)</f>
        <v/>
      </c>
      <c r="I5588" s="179">
        <f>INDEX(mês[],Consolidado!H5588,2)</f>
        <v/>
      </c>
      <c r="J5588" s="179" t="inlineStr">
        <is>
          <t>ITAU</t>
        </is>
      </c>
      <c r="K5588" s="179" t="inlineStr">
        <is>
          <t>A IDEAL</t>
        </is>
      </c>
    </row>
    <row r="5589">
      <c r="A5589" s="17" t="n">
        <v>45860</v>
      </c>
      <c r="B5589" s="179" t="inlineStr">
        <is>
          <t>AV. BEATRIZ BRAGA 0 CASA 03 REF. 06/2025-ENERGIA ALOJAMENTO</t>
        </is>
      </c>
      <c r="C5589" s="8" t="n"/>
      <c r="D5589" s="8" t="n">
        <v>91.79000000000001</v>
      </c>
      <c r="E5589" s="8" t="n">
        <v>-521237.3599199999</v>
      </c>
      <c r="F5589" s="213" t="inlineStr">
        <is>
          <t>ENERGIA ALOJAMENTO</t>
        </is>
      </c>
      <c r="G5589" s="172">
        <f>YEAR(A5589)</f>
        <v/>
      </c>
      <c r="H5589" s="214">
        <f>MONTH(A5589)</f>
        <v/>
      </c>
      <c r="I5589" s="179">
        <f>INDEX(mês[],Consolidado!H5589,2)</f>
        <v/>
      </c>
      <c r="J5589" s="179" t="inlineStr">
        <is>
          <t>ITAU</t>
        </is>
      </c>
      <c r="K5589" s="179" t="inlineStr">
        <is>
          <t>A IDEAL</t>
        </is>
      </c>
    </row>
    <row r="5590">
      <c r="A5590" s="17" t="n">
        <v>45860</v>
      </c>
      <c r="B5590" s="179" t="inlineStr">
        <is>
          <t>R. FRANCISCO NOGUEIRA REF. 07/2025-ENERGIA ALOJAMENTO</t>
        </is>
      </c>
      <c r="C5590" s="8" t="n"/>
      <c r="D5590" s="8" t="n">
        <v>163.2</v>
      </c>
      <c r="E5590" s="8" t="n">
        <v>-521400.5599199999</v>
      </c>
      <c r="F5590" s="213" t="inlineStr">
        <is>
          <t>ENERGIA ALOJAMENTO</t>
        </is>
      </c>
      <c r="G5590" s="172">
        <f>YEAR(A5590)</f>
        <v/>
      </c>
      <c r="H5590" s="214">
        <f>MONTH(A5590)</f>
        <v/>
      </c>
      <c r="I5590" s="179">
        <f>INDEX(mês[],Consolidado!H5590,2)</f>
        <v/>
      </c>
      <c r="J5590" s="179" t="inlineStr">
        <is>
          <t>ITAU</t>
        </is>
      </c>
      <c r="K5590" s="179" t="inlineStr">
        <is>
          <t>A IDEAL</t>
        </is>
      </c>
    </row>
    <row r="5591">
      <c r="A5591" s="17" t="n">
        <v>45860</v>
      </c>
      <c r="B5591" s="179" t="inlineStr">
        <is>
          <t>R. FRANCISCO NOGUEIRA REF. 06/2025-ENERGIA ALOJAMENTO</t>
        </is>
      </c>
      <c r="C5591" s="8" t="n"/>
      <c r="D5591" s="8" t="n">
        <v>246.51</v>
      </c>
      <c r="E5591" s="8" t="n">
        <v>-521647.0699199999</v>
      </c>
      <c r="F5591" s="213" t="inlineStr">
        <is>
          <t>ENERGIA ALOJAMENTO</t>
        </is>
      </c>
      <c r="G5591" s="172">
        <f>YEAR(A5591)</f>
        <v/>
      </c>
      <c r="H5591" s="214">
        <f>MONTH(A5591)</f>
        <v/>
      </c>
      <c r="I5591" s="179">
        <f>INDEX(mês[],Consolidado!H5591,2)</f>
        <v/>
      </c>
      <c r="J5591" s="179" t="inlineStr">
        <is>
          <t>ITAU</t>
        </is>
      </c>
      <c r="K5591" s="179" t="inlineStr">
        <is>
          <t>A IDEAL</t>
        </is>
      </c>
    </row>
    <row r="5592">
      <c r="A5592" s="17" t="n">
        <v>45860</v>
      </c>
      <c r="B5592" s="179" t="inlineStr">
        <is>
          <t>JOSÉ DE RIBAMAR DA ROCHA NASCIMENTO-MULTA RESCISORIAS FGTS</t>
        </is>
      </c>
      <c r="C5592" s="8" t="n"/>
      <c r="D5592" s="8" t="n">
        <v>11705.52</v>
      </c>
      <c r="E5592" s="8" t="n">
        <v>-533352.5899199999</v>
      </c>
      <c r="F5592" s="213" t="inlineStr">
        <is>
          <t>MULTA RESCISORIAS FGTS</t>
        </is>
      </c>
      <c r="G5592" s="172">
        <f>YEAR(A5592)</f>
        <v/>
      </c>
      <c r="H5592" s="214">
        <f>MONTH(A5592)</f>
        <v/>
      </c>
      <c r="I5592" s="179">
        <f>INDEX(mês[],Consolidado!H5592,2)</f>
        <v/>
      </c>
      <c r="J5592" s="179" t="inlineStr">
        <is>
          <t>ITAU</t>
        </is>
      </c>
      <c r="K5592" s="179" t="inlineStr">
        <is>
          <t>A IDEAL</t>
        </is>
      </c>
    </row>
    <row r="5593">
      <c r="A5593" s="17" t="n">
        <v>45860</v>
      </c>
      <c r="B5593" s="179" t="inlineStr">
        <is>
          <t>-Recebimento de Clientes</t>
        </is>
      </c>
      <c r="C5593" s="8" t="n">
        <v>618759.08</v>
      </c>
      <c r="E5593" s="8" t="n">
        <v>85406.49008000002</v>
      </c>
      <c r="F5593" s="213" t="inlineStr">
        <is>
          <t>Recebimento de Clientes</t>
        </is>
      </c>
      <c r="G5593" s="172">
        <f>YEAR(A5593)</f>
        <v/>
      </c>
      <c r="H5593" s="214">
        <f>MONTH(A5593)</f>
        <v/>
      </c>
      <c r="I5593" s="179">
        <f>INDEX(mês[],Consolidado!H5593,2)</f>
        <v/>
      </c>
      <c r="J5593" s="179" t="inlineStr">
        <is>
          <t>ITAU</t>
        </is>
      </c>
      <c r="K5593" s="179" t="inlineStr">
        <is>
          <t>A IDEAL</t>
        </is>
      </c>
    </row>
    <row r="5594">
      <c r="A5594" s="17" t="n">
        <v>45861</v>
      </c>
      <c r="B5594" s="179" t="inlineStr">
        <is>
          <t>MANUTENÇÃO AIR LESS MARK 5 E MARK 4-MANUTENÇÃO/PEÇAS MAQUINAS E EQUIPAMENTOS</t>
        </is>
      </c>
      <c r="C5594" s="8" t="n"/>
      <c r="D5594" s="8" t="n">
        <v>10146.8</v>
      </c>
      <c r="E5594" s="8" t="n">
        <v>75259.69008000001</v>
      </c>
      <c r="F5594" s="213" t="inlineStr">
        <is>
          <t>MANUTENÇÃO/PEÇAS MAQUINAS E EQUIPAMENTOS</t>
        </is>
      </c>
      <c r="G5594" s="172">
        <f>YEAR(A5594)</f>
        <v/>
      </c>
      <c r="H5594" s="214">
        <f>MONTH(A5594)</f>
        <v/>
      </c>
      <c r="I5594" s="179">
        <f>INDEX(mês[],Consolidado!H5594,2)</f>
        <v/>
      </c>
      <c r="J5594" s="179" t="inlineStr">
        <is>
          <t>ITAU</t>
        </is>
      </c>
      <c r="K5594" s="179" t="inlineStr">
        <is>
          <t>A IDEAL</t>
        </is>
      </c>
    </row>
    <row r="5595">
      <c r="A5595" s="17" t="n">
        <v>45861</v>
      </c>
      <c r="B5595" s="179" t="inlineStr">
        <is>
          <t xml:space="preserve">EXAMES - ASO-EXAMES </t>
        </is>
      </c>
      <c r="C5595" s="8" t="n"/>
      <c r="D5595" s="8" t="n">
        <v>215.03</v>
      </c>
      <c r="E5595" s="8" t="n">
        <v>75044.66008000002</v>
      </c>
      <c r="F5595" s="213" t="inlineStr">
        <is>
          <t>EXAMES MÉDICOS</t>
        </is>
      </c>
      <c r="G5595" s="172">
        <f>YEAR(A5595)</f>
        <v/>
      </c>
      <c r="H5595" s="214">
        <f>MONTH(A5595)</f>
        <v/>
      </c>
      <c r="I5595" s="179">
        <f>INDEX(mês[],Consolidado!H5595,2)</f>
        <v/>
      </c>
      <c r="J5595" s="179" t="inlineStr">
        <is>
          <t>ITAU</t>
        </is>
      </c>
      <c r="K5595" s="179" t="inlineStr">
        <is>
          <t>A IDEAL</t>
        </is>
      </c>
    </row>
    <row r="5596">
      <c r="A5596" s="17" t="n">
        <v>45861</v>
      </c>
      <c r="B5596" s="179" t="inlineStr">
        <is>
          <t>AURELIO ALVES DE FREITAS - PIX (62) 9 9407-8484-FRETE MATERIAIS E EQUIPAMENTOS</t>
        </is>
      </c>
      <c r="C5596" s="8" t="n"/>
      <c r="D5596" s="8" t="n">
        <v>3524.5</v>
      </c>
      <c r="E5596" s="8" t="n">
        <v>71520.16008000002</v>
      </c>
      <c r="F5596" s="213" t="inlineStr">
        <is>
          <t>FRETE MATERIAIS E EQUIPAMENTOS</t>
        </is>
      </c>
      <c r="G5596" s="172">
        <f>YEAR(A5596)</f>
        <v/>
      </c>
      <c r="H5596" s="214">
        <f>MONTH(A5596)</f>
        <v/>
      </c>
      <c r="I5596" s="179">
        <f>INDEX(mês[],Consolidado!H5596,2)</f>
        <v/>
      </c>
      <c r="J5596" s="179" t="inlineStr">
        <is>
          <t>ITAU</t>
        </is>
      </c>
      <c r="K5596" s="179" t="inlineStr">
        <is>
          <t>A IDEAL</t>
        </is>
      </c>
    </row>
    <row r="5597">
      <c r="A5597" s="17" t="n">
        <v>45861</v>
      </c>
      <c r="B5597" s="179" t="inlineStr">
        <is>
          <t>R. OLIMPIA AREA QD 66-A REF. 07/2025-AGUA ADM</t>
        </is>
      </c>
      <c r="C5597" s="8" t="n"/>
      <c r="D5597" s="8" t="n">
        <v>604.0599999999999</v>
      </c>
      <c r="E5597" s="8" t="n">
        <v>70916.10008000002</v>
      </c>
      <c r="F5597" s="213" t="inlineStr">
        <is>
          <t>AGUA ADM</t>
        </is>
      </c>
      <c r="G5597" s="172">
        <f>YEAR(A5597)</f>
        <v/>
      </c>
      <c r="H5597" s="214">
        <f>MONTH(A5597)</f>
        <v/>
      </c>
      <c r="I5597" s="179">
        <f>INDEX(mês[],Consolidado!H5597,2)</f>
        <v/>
      </c>
      <c r="J5597" s="179" t="inlineStr">
        <is>
          <t>ITAU</t>
        </is>
      </c>
      <c r="K5597" s="179" t="inlineStr">
        <is>
          <t>A IDEAL</t>
        </is>
      </c>
    </row>
    <row r="5598">
      <c r="A5598" s="17" t="n">
        <v>45861</v>
      </c>
      <c r="B5598" s="179" t="inlineStr">
        <is>
          <t xml:space="preserve">EDIVALDO PEREIRA DE ARAUJO - PIX (34) 9 9907-1602-TRANSPORTE FUNCIONARIOS </t>
        </is>
      </c>
      <c r="C5598" s="8" t="n"/>
      <c r="D5598" s="8" t="n">
        <v>2400</v>
      </c>
      <c r="E5598" s="8" t="n">
        <v>68516.10008000002</v>
      </c>
      <c r="F5598" s="213" t="inlineStr">
        <is>
          <t xml:space="preserve">TRANSPORTE DE COLABORADORES </t>
        </is>
      </c>
      <c r="G5598" s="172">
        <f>YEAR(A5598)</f>
        <v/>
      </c>
      <c r="H5598" s="214">
        <f>MONTH(A5598)</f>
        <v/>
      </c>
      <c r="I5598" s="179">
        <f>INDEX(mês[],Consolidado!H5598,2)</f>
        <v/>
      </c>
      <c r="J5598" s="179" t="inlineStr">
        <is>
          <t>ITAU</t>
        </is>
      </c>
      <c r="K5598" s="179" t="inlineStr">
        <is>
          <t>A IDEAL</t>
        </is>
      </c>
    </row>
    <row r="5599">
      <c r="A5599" s="17" t="n">
        <v>45861</v>
      </c>
      <c r="B5599" s="179" t="inlineStr">
        <is>
          <t xml:space="preserve">ARTHUR RODRIGUES SEIDEMAN - PIX (64) 9 9302-3866-TRANSPORTE FUNCIONARIOS </t>
        </is>
      </c>
      <c r="C5599" s="8" t="n"/>
      <c r="D5599" s="8" t="n">
        <v>470</v>
      </c>
      <c r="E5599" s="8" t="n">
        <v>68046.10008000002</v>
      </c>
      <c r="F5599" s="213" t="inlineStr">
        <is>
          <t xml:space="preserve">TRANSPORTE DE COLABORADORES </t>
        </is>
      </c>
      <c r="G5599" s="172">
        <f>YEAR(A5599)</f>
        <v/>
      </c>
      <c r="H5599" s="214">
        <f>MONTH(A5599)</f>
        <v/>
      </c>
      <c r="I5599" s="179">
        <f>INDEX(mês[],Consolidado!H5599,2)</f>
        <v/>
      </c>
      <c r="J5599" s="179" t="inlineStr">
        <is>
          <t>ITAU</t>
        </is>
      </c>
      <c r="K5599" s="179" t="inlineStr">
        <is>
          <t>A IDEAL</t>
        </is>
      </c>
    </row>
    <row r="5600">
      <c r="A5600" s="17" t="n">
        <v>45861</v>
      </c>
      <c r="B5600" s="179" t="inlineStr">
        <is>
          <t>DESPESAS REF. SEMANA 14/07 A 18/07-MANUTENÇÃO/PEÇAS  VEICULOS</t>
        </is>
      </c>
      <c r="C5600" s="8" t="n"/>
      <c r="D5600" s="8" t="n">
        <v>30</v>
      </c>
      <c r="E5600" s="8" t="n">
        <v>68016.10008000002</v>
      </c>
      <c r="F5600" s="213" t="inlineStr">
        <is>
          <t>MANUTENÇÃO/PEÇAS  VEICULOS</t>
        </is>
      </c>
      <c r="G5600" s="172">
        <f>YEAR(A5600)</f>
        <v/>
      </c>
      <c r="H5600" s="214">
        <f>MONTH(A5600)</f>
        <v/>
      </c>
      <c r="I5600" s="179">
        <f>INDEX(mês[],Consolidado!H5600,2)</f>
        <v/>
      </c>
      <c r="J5600" s="179" t="inlineStr">
        <is>
          <t>ITAU</t>
        </is>
      </c>
      <c r="K5600" s="179" t="inlineStr">
        <is>
          <t>A IDEAL</t>
        </is>
      </c>
    </row>
    <row r="5601">
      <c r="A5601" s="17" t="n">
        <v>45861</v>
      </c>
      <c r="B5601" s="179" t="inlineStr">
        <is>
          <t xml:space="preserve">DESPESAS REF. SEMANA 14/07 A 18/07-REFEIÇÕES FUNCIONARIOS </t>
        </is>
      </c>
      <c r="C5601" s="8" t="n"/>
      <c r="D5601" s="8" t="n">
        <v>115</v>
      </c>
      <c r="E5601" s="8" t="n">
        <v>67901.10008000002</v>
      </c>
      <c r="F5601" s="213" t="inlineStr">
        <is>
          <t>REFEIÇÕES COLABORADORES</t>
        </is>
      </c>
      <c r="G5601" s="172">
        <f>YEAR(A5601)</f>
        <v/>
      </c>
      <c r="H5601" s="214">
        <f>MONTH(A5601)</f>
        <v/>
      </c>
      <c r="I5601" s="179">
        <f>INDEX(mês[],Consolidado!H5601,2)</f>
        <v/>
      </c>
      <c r="J5601" s="179" t="inlineStr">
        <is>
          <t>ITAU</t>
        </is>
      </c>
      <c r="K5601" s="179" t="inlineStr">
        <is>
          <t>A IDEAL</t>
        </is>
      </c>
    </row>
    <row r="5602">
      <c r="A5602" s="17" t="n">
        <v>45861</v>
      </c>
      <c r="B5602" s="179" t="inlineStr">
        <is>
          <t>DESPESAS REF. SEMANA 14/07 A 18/07-EPIS</t>
        </is>
      </c>
      <c r="C5602" s="8" t="n"/>
      <c r="D5602" s="8" t="n">
        <v>120</v>
      </c>
      <c r="E5602" s="8" t="n">
        <v>67781.10008000002</v>
      </c>
      <c r="F5602" s="213" t="inlineStr">
        <is>
          <t>EPIS</t>
        </is>
      </c>
      <c r="G5602" s="172">
        <f>YEAR(A5602)</f>
        <v/>
      </c>
      <c r="H5602" s="214">
        <f>MONTH(A5602)</f>
        <v/>
      </c>
      <c r="I5602" s="179">
        <f>INDEX(mês[],Consolidado!H5602,2)</f>
        <v/>
      </c>
      <c r="J5602" s="179" t="inlineStr">
        <is>
          <t>ITAU</t>
        </is>
      </c>
      <c r="K5602" s="179" t="inlineStr">
        <is>
          <t>A IDEAL</t>
        </is>
      </c>
    </row>
    <row r="5603">
      <c r="A5603" s="17" t="n">
        <v>45861</v>
      </c>
      <c r="B5603" s="179" t="inlineStr">
        <is>
          <t>DESPESAS REF. SEMANA 14/07 A 18/07-SERVIÇO LIMPEZA ALOJAMENTO/ESCRITORIO</t>
        </is>
      </c>
      <c r="C5603" s="8" t="n"/>
      <c r="D5603" s="8" t="n">
        <v>200</v>
      </c>
      <c r="E5603" s="8" t="n">
        <v>67581.10008000002</v>
      </c>
      <c r="F5603" s="213" t="inlineStr">
        <is>
          <t>SERVIÇO LIMPEZA ALOJAMENTO/ESCRITORIO</t>
        </is>
      </c>
      <c r="G5603" s="172">
        <f>YEAR(A5603)</f>
        <v/>
      </c>
      <c r="H5603" s="214">
        <f>MONTH(A5603)</f>
        <v/>
      </c>
      <c r="I5603" s="179">
        <f>INDEX(mês[],Consolidado!H5603,2)</f>
        <v/>
      </c>
      <c r="J5603" s="179" t="inlineStr">
        <is>
          <t>ITAU</t>
        </is>
      </c>
      <c r="K5603" s="179" t="inlineStr">
        <is>
          <t>A IDEAL</t>
        </is>
      </c>
    </row>
    <row r="5604">
      <c r="A5604" s="17" t="n">
        <v>45861</v>
      </c>
      <c r="B5604" s="179" t="inlineStr">
        <is>
          <t>COMBUSTÍVEL VEÍCULOS-COMBUSTIVEL VEICULOS</t>
        </is>
      </c>
      <c r="C5604" s="8" t="n"/>
      <c r="D5604" s="8" t="n">
        <v>256</v>
      </c>
      <c r="E5604" s="8" t="n">
        <v>67325.10008000002</v>
      </c>
      <c r="F5604" s="213" t="inlineStr">
        <is>
          <t>COMBUSTIVEL VEICULOS</t>
        </is>
      </c>
      <c r="G5604" s="172">
        <f>YEAR(A5604)</f>
        <v/>
      </c>
      <c r="H5604" s="214">
        <f>MONTH(A5604)</f>
        <v/>
      </c>
      <c r="I5604" s="179">
        <f>INDEX(mês[],Consolidado!H5604,2)</f>
        <v/>
      </c>
      <c r="J5604" s="179" t="inlineStr">
        <is>
          <t>ITAU</t>
        </is>
      </c>
      <c r="K5604" s="179" t="inlineStr">
        <is>
          <t>A IDEAL</t>
        </is>
      </c>
    </row>
    <row r="5605">
      <c r="A5605" s="17" t="n">
        <v>45861</v>
      </c>
      <c r="B5605" s="179" t="inlineStr">
        <is>
          <t xml:space="preserve">DESPESAS SEMANA REF. 14/07 A 18/07-MATERIAIS DE CONSUMO EM OBRAS </t>
        </is>
      </c>
      <c r="C5605" s="8" t="n"/>
      <c r="D5605" s="8" t="n">
        <v>214</v>
      </c>
      <c r="E5605" s="8" t="n">
        <v>67111.10008000002</v>
      </c>
      <c r="F5605" s="213" t="inlineStr">
        <is>
          <t xml:space="preserve">MATERIAIS DE CONSUMO EM OBRAS </t>
        </is>
      </c>
      <c r="G5605" s="172">
        <f>YEAR(A5605)</f>
        <v/>
      </c>
      <c r="H5605" s="214">
        <f>MONTH(A5605)</f>
        <v/>
      </c>
      <c r="I5605" s="179">
        <f>INDEX(mês[],Consolidado!H5605,2)</f>
        <v/>
      </c>
      <c r="J5605" s="179" t="inlineStr">
        <is>
          <t>ITAU</t>
        </is>
      </c>
      <c r="K5605" s="179" t="inlineStr">
        <is>
          <t>A IDEAL</t>
        </is>
      </c>
    </row>
    <row r="5606">
      <c r="A5606" s="17" t="n">
        <v>45861</v>
      </c>
      <c r="B5606" s="179" t="inlineStr">
        <is>
          <t xml:space="preserve">DESPESAS REF. 14/07 A 18/07-MATERIAIS DE CONSUMO EM OBRAS </t>
        </is>
      </c>
      <c r="C5606" s="8" t="n"/>
      <c r="D5606" s="8" t="n">
        <v>63</v>
      </c>
      <c r="E5606" s="8" t="n">
        <v>67048.10008000002</v>
      </c>
      <c r="F5606" s="213" t="inlineStr">
        <is>
          <t xml:space="preserve">MATERIAIS DE CONSUMO EM OBRAS </t>
        </is>
      </c>
      <c r="G5606" s="172">
        <f>YEAR(A5606)</f>
        <v/>
      </c>
      <c r="H5606" s="214">
        <f>MONTH(A5606)</f>
        <v/>
      </c>
      <c r="I5606" s="179">
        <f>INDEX(mês[],Consolidado!H5606,2)</f>
        <v/>
      </c>
      <c r="J5606" s="179" t="inlineStr">
        <is>
          <t>ITAU</t>
        </is>
      </c>
      <c r="K5606" s="179" t="inlineStr">
        <is>
          <t>A IDEAL</t>
        </is>
      </c>
    </row>
    <row r="5607">
      <c r="A5607" s="17" t="n">
        <v>45861</v>
      </c>
      <c r="B5607" s="179" t="inlineStr">
        <is>
          <t>MANGUEIRAS E CONEXÕES-MANGUEIRAS / CONEXÕES</t>
        </is>
      </c>
      <c r="C5607" s="8" t="n"/>
      <c r="D5607" s="8" t="n">
        <v>26.32</v>
      </c>
      <c r="E5607" s="8" t="n">
        <v>67021.78008000001</v>
      </c>
      <c r="F5607" s="213" t="inlineStr">
        <is>
          <t>MANGUEIRAS / CONEXÕES</t>
        </is>
      </c>
      <c r="G5607" s="172">
        <f>YEAR(A5607)</f>
        <v/>
      </c>
      <c r="H5607" s="214">
        <f>MONTH(A5607)</f>
        <v/>
      </c>
      <c r="I5607" s="179">
        <f>INDEX(mês[],Consolidado!H5607,2)</f>
        <v/>
      </c>
      <c r="J5607" s="179" t="inlineStr">
        <is>
          <t>ITAU</t>
        </is>
      </c>
      <c r="K5607" s="179" t="inlineStr">
        <is>
          <t>A IDEAL</t>
        </is>
      </c>
    </row>
    <row r="5608">
      <c r="A5608" s="17" t="n">
        <v>45861</v>
      </c>
      <c r="B5608" s="179" t="inlineStr">
        <is>
          <t>COMBUSTÍVEL VEÍCULOS-COMBUSTIVEL VEICULOS</t>
        </is>
      </c>
      <c r="C5608" s="8" t="n"/>
      <c r="D5608" s="8" t="n">
        <v>1211.28</v>
      </c>
      <c r="E5608" s="8" t="n">
        <v>65810.50008000001</v>
      </c>
      <c r="F5608" s="213" t="inlineStr">
        <is>
          <t>COMBUSTIVEL VEICULOS</t>
        </is>
      </c>
      <c r="G5608" s="172">
        <f>YEAR(A5608)</f>
        <v/>
      </c>
      <c r="H5608" s="214">
        <f>MONTH(A5608)</f>
        <v/>
      </c>
      <c r="I5608" s="179">
        <f>INDEX(mês[],Consolidado!H5608,2)</f>
        <v/>
      </c>
      <c r="J5608" s="179" t="inlineStr">
        <is>
          <t>ITAU</t>
        </is>
      </c>
      <c r="K5608" s="179" t="inlineStr">
        <is>
          <t>A IDEAL</t>
        </is>
      </c>
    </row>
    <row r="5609">
      <c r="A5609" s="17" t="n">
        <v>45861</v>
      </c>
      <c r="B5609" s="179" t="inlineStr">
        <is>
          <t xml:space="preserve">MANOEL PIRES SANTANA - PIX (98) 9 8407-6318-REFEIÇÕES FUNCIONARIOS </t>
        </is>
      </c>
      <c r="C5609" s="8" t="n"/>
      <c r="D5609" s="8" t="n">
        <v>2737</v>
      </c>
      <c r="E5609" s="8" t="n">
        <v>63073.50008000001</v>
      </c>
      <c r="F5609" s="213" t="inlineStr">
        <is>
          <t>REFEIÇÕES COLABORADORES</t>
        </is>
      </c>
      <c r="G5609" s="172">
        <f>YEAR(A5609)</f>
        <v/>
      </c>
      <c r="H5609" s="214">
        <f>MONTH(A5609)</f>
        <v/>
      </c>
      <c r="I5609" s="179">
        <f>INDEX(mês[],Consolidado!H5609,2)</f>
        <v/>
      </c>
      <c r="J5609" s="179" t="inlineStr">
        <is>
          <t>ITAU</t>
        </is>
      </c>
      <c r="K5609" s="179" t="inlineStr">
        <is>
          <t>A IDEAL</t>
        </is>
      </c>
    </row>
    <row r="5610">
      <c r="A5610" s="17" t="n">
        <v>45861</v>
      </c>
      <c r="B5610" s="179" t="inlineStr">
        <is>
          <t xml:space="preserve">EXAMES - ASO REF. 06/2025-EXAMES </t>
        </is>
      </c>
      <c r="C5610" s="8" t="n"/>
      <c r="D5610" s="8" t="n">
        <v>617.87</v>
      </c>
      <c r="E5610" s="8" t="n">
        <v>62455.63008000001</v>
      </c>
      <c r="F5610" s="213" t="inlineStr">
        <is>
          <t>EXAMES MÉDICOS</t>
        </is>
      </c>
      <c r="G5610" s="172">
        <f>YEAR(A5610)</f>
        <v/>
      </c>
      <c r="H5610" s="214">
        <f>MONTH(A5610)</f>
        <v/>
      </c>
      <c r="I5610" s="179">
        <f>INDEX(mês[],Consolidado!H5610,2)</f>
        <v/>
      </c>
      <c r="J5610" s="179" t="inlineStr">
        <is>
          <t>ITAU</t>
        </is>
      </c>
      <c r="K5610" s="179" t="inlineStr">
        <is>
          <t>A IDEAL</t>
        </is>
      </c>
    </row>
    <row r="5611">
      <c r="A5611" s="17" t="n">
        <v>45861</v>
      </c>
      <c r="B5611" s="179" t="inlineStr">
        <is>
          <t xml:space="preserve">SEGURO DE VIDA REF. MÊS 06/2025-SEGUROS DE VIDA </t>
        </is>
      </c>
      <c r="C5611" s="8" t="n"/>
      <c r="D5611" s="8" t="n">
        <v>1822.34</v>
      </c>
      <c r="E5611" s="8" t="n">
        <v>60633.29008000001</v>
      </c>
      <c r="F5611" s="213" t="inlineStr">
        <is>
          <t xml:space="preserve">SEGUROS DE VIDA </t>
        </is>
      </c>
      <c r="G5611" s="172">
        <f>YEAR(A5611)</f>
        <v/>
      </c>
      <c r="H5611" s="214">
        <f>MONTH(A5611)</f>
        <v/>
      </c>
      <c r="I5611" s="179">
        <f>INDEX(mês[],Consolidado!H5611,2)</f>
        <v/>
      </c>
      <c r="J5611" s="179" t="inlineStr">
        <is>
          <t>ITAU</t>
        </is>
      </c>
      <c r="K5611" s="179" t="inlineStr">
        <is>
          <t>A IDEAL</t>
        </is>
      </c>
    </row>
    <row r="5612">
      <c r="A5612" s="17" t="n">
        <v>45861</v>
      </c>
      <c r="B5612" s="179" t="inlineStr">
        <is>
          <t xml:space="preserve">EXAMES - ASO-EXAMES </t>
        </is>
      </c>
      <c r="C5612" s="8" t="n"/>
      <c r="D5612" s="8" t="n">
        <v>131</v>
      </c>
      <c r="E5612" s="8" t="n">
        <v>60502.29008000001</v>
      </c>
      <c r="F5612" s="213" t="inlineStr">
        <is>
          <t>EXAMES MÉDICOS</t>
        </is>
      </c>
      <c r="G5612" s="172">
        <f>YEAR(A5612)</f>
        <v/>
      </c>
      <c r="H5612" s="214">
        <f>MONTH(A5612)</f>
        <v/>
      </c>
      <c r="I5612" s="179">
        <f>INDEX(mês[],Consolidado!H5612,2)</f>
        <v/>
      </c>
      <c r="J5612" s="179" t="inlineStr">
        <is>
          <t>ITAU</t>
        </is>
      </c>
      <c r="K5612" s="179" t="inlineStr">
        <is>
          <t>A IDEAL</t>
        </is>
      </c>
    </row>
    <row r="5613">
      <c r="A5613" s="17" t="n">
        <v>45861</v>
      </c>
      <c r="B5613" s="179" t="inlineStr">
        <is>
          <t>COMBUSTIVEL VEICULOS-COMBUSTIVEL VEICULOS</t>
        </is>
      </c>
      <c r="C5613" s="8" t="n"/>
      <c r="D5613" s="8" t="n">
        <v>1652.05</v>
      </c>
      <c r="E5613" s="8" t="n">
        <v>58850.24008000001</v>
      </c>
      <c r="F5613" s="213" t="inlineStr">
        <is>
          <t>COMBUSTIVEL VEICULOS</t>
        </is>
      </c>
      <c r="G5613" s="172">
        <f>YEAR(A5613)</f>
        <v/>
      </c>
      <c r="H5613" s="214">
        <f>MONTH(A5613)</f>
        <v/>
      </c>
      <c r="I5613" s="179">
        <f>INDEX(mês[],Consolidado!H5613,2)</f>
        <v/>
      </c>
      <c r="J5613" s="179" t="inlineStr">
        <is>
          <t>ITAU</t>
        </is>
      </c>
      <c r="K5613" s="179" t="inlineStr">
        <is>
          <t>A IDEAL</t>
        </is>
      </c>
    </row>
    <row r="5614">
      <c r="A5614" s="17" t="n">
        <v>45861</v>
      </c>
      <c r="B5614" s="179" t="inlineStr">
        <is>
          <t>COMBUSTIVEL EQUIPAMENTOS-COMBUSTIVEL EQUIPAMENTOS</t>
        </is>
      </c>
      <c r="C5614" s="8" t="n"/>
      <c r="D5614" s="8" t="n">
        <v>1164.98</v>
      </c>
      <c r="E5614" s="8" t="n">
        <v>57685.26008000001</v>
      </c>
      <c r="F5614" s="213" t="inlineStr">
        <is>
          <t>COMBUSTIVEL EQUIPAMENTOS</t>
        </is>
      </c>
      <c r="G5614" s="172">
        <f>YEAR(A5614)</f>
        <v/>
      </c>
      <c r="H5614" s="214">
        <f>MONTH(A5614)</f>
        <v/>
      </c>
      <c r="I5614" s="179">
        <f>INDEX(mês[],Consolidado!H5614,2)</f>
        <v/>
      </c>
      <c r="J5614" s="179" t="inlineStr">
        <is>
          <t>ITAU</t>
        </is>
      </c>
      <c r="K5614" s="179" t="inlineStr">
        <is>
          <t>A IDEAL</t>
        </is>
      </c>
    </row>
    <row r="5615">
      <c r="A5615" s="17" t="n">
        <v>45861</v>
      </c>
      <c r="B5615" s="179" t="inlineStr">
        <is>
          <t>MANUTENÇÃO VEICULOS-MANUTENÇÃO/PEÇAS  VEICULOS</t>
        </is>
      </c>
      <c r="C5615" s="8" t="n"/>
      <c r="D5615" s="8" t="n">
        <v>413.53</v>
      </c>
      <c r="E5615" s="8" t="n">
        <v>57271.73008000001</v>
      </c>
      <c r="F5615" s="213" t="inlineStr">
        <is>
          <t>MANUTENÇÃO/PEÇAS  VEICULOS</t>
        </is>
      </c>
      <c r="G5615" s="172">
        <f>YEAR(A5615)</f>
        <v/>
      </c>
      <c r="H5615" s="214">
        <f>MONTH(A5615)</f>
        <v/>
      </c>
      <c r="I5615" s="179">
        <f>INDEX(mês[],Consolidado!H5615,2)</f>
        <v/>
      </c>
      <c r="J5615" s="179" t="inlineStr">
        <is>
          <t>ITAU</t>
        </is>
      </c>
      <c r="K5615" s="179" t="inlineStr">
        <is>
          <t>A IDEAL</t>
        </is>
      </c>
    </row>
    <row r="5616">
      <c r="A5616" s="17" t="n">
        <v>45861</v>
      </c>
      <c r="B5616" s="179" t="inlineStr">
        <is>
          <t xml:space="preserve">MATERIAIS DE LIMPEZA-MATERIAIS DE LIMPEZA / HIGIENE </t>
        </is>
      </c>
      <c r="C5616" s="8" t="n"/>
      <c r="D5616" s="8" t="n">
        <v>331.65</v>
      </c>
      <c r="E5616" s="8" t="n">
        <v>56940.08008000001</v>
      </c>
      <c r="F5616" s="213" t="inlineStr">
        <is>
          <t xml:space="preserve">MATERIAIS DE LIMPEZA / HIGIENE </t>
        </is>
      </c>
      <c r="G5616" s="172">
        <f>YEAR(A5616)</f>
        <v/>
      </c>
      <c r="H5616" s="214">
        <f>MONTH(A5616)</f>
        <v/>
      </c>
      <c r="I5616" s="179">
        <f>INDEX(mês[],Consolidado!H5616,2)</f>
        <v/>
      </c>
      <c r="J5616" s="179" t="inlineStr">
        <is>
          <t>ITAU</t>
        </is>
      </c>
      <c r="K5616" s="179" t="inlineStr">
        <is>
          <t>A IDEAL</t>
        </is>
      </c>
    </row>
    <row r="5617">
      <c r="A5617" s="17" t="n">
        <v>45861</v>
      </c>
      <c r="B5617" s="179" t="inlineStr">
        <is>
          <t xml:space="preserve">EXPRESS MANOEL - PIX (11) 9 9112-7994-FRETE ABRASIVOS </t>
        </is>
      </c>
      <c r="C5617" s="8" t="n"/>
      <c r="D5617" s="8" t="n">
        <v>2250</v>
      </c>
      <c r="E5617" s="8" t="n">
        <v>54690.08008000001</v>
      </c>
      <c r="F5617" s="213" t="inlineStr">
        <is>
          <t xml:space="preserve">FRETE ABRASIVOS </t>
        </is>
      </c>
      <c r="G5617" s="172">
        <f>YEAR(A5617)</f>
        <v/>
      </c>
      <c r="H5617" s="214">
        <f>MONTH(A5617)</f>
        <v/>
      </c>
      <c r="I5617" s="179">
        <f>INDEX(mês[],Consolidado!H5617,2)</f>
        <v/>
      </c>
      <c r="J5617" s="179" t="inlineStr">
        <is>
          <t>ITAU</t>
        </is>
      </c>
      <c r="K5617" s="179" t="inlineStr">
        <is>
          <t>A IDEAL</t>
        </is>
      </c>
    </row>
    <row r="5618">
      <c r="A5618" s="17" t="n">
        <v>45861</v>
      </c>
      <c r="B5618" s="179" t="inlineStr">
        <is>
          <t xml:space="preserve">PLANO DE SAÚDE REF. MÊS 07/2025-PLANO DE SAUDE </t>
        </is>
      </c>
      <c r="C5618" s="8" t="n"/>
      <c r="D5618" s="8" t="n">
        <v>617.64</v>
      </c>
      <c r="E5618" s="8" t="n">
        <v>54072.44008000001</v>
      </c>
      <c r="F5618" s="213" t="inlineStr">
        <is>
          <t xml:space="preserve">PLANO DE SAUDE </t>
        </is>
      </c>
      <c r="G5618" s="172">
        <f>YEAR(A5618)</f>
        <v/>
      </c>
      <c r="H5618" s="214">
        <f>MONTH(A5618)</f>
        <v/>
      </c>
      <c r="I5618" s="179">
        <f>INDEX(mês[],Consolidado!H5618,2)</f>
        <v/>
      </c>
      <c r="J5618" s="179" t="inlineStr">
        <is>
          <t>ITAU</t>
        </is>
      </c>
      <c r="K5618" s="179" t="inlineStr">
        <is>
          <t>A IDEAL</t>
        </is>
      </c>
    </row>
    <row r="5619">
      <c r="A5619" s="17" t="n">
        <v>45861</v>
      </c>
      <c r="B5619" s="179" t="inlineStr">
        <is>
          <t xml:space="preserve">PLANO SAÚDE REF. MÊS 07/25-PLANO DE SAUDE </t>
        </is>
      </c>
      <c r="C5619" s="8" t="n"/>
      <c r="D5619" s="8" t="n">
        <v>9818.450000000001</v>
      </c>
      <c r="E5619" s="8" t="n">
        <v>44253.99008</v>
      </c>
      <c r="F5619" s="213" t="inlineStr">
        <is>
          <t xml:space="preserve">PLANO DE SAUDE </t>
        </is>
      </c>
      <c r="G5619" s="172">
        <f>YEAR(A5619)</f>
        <v/>
      </c>
      <c r="H5619" s="214">
        <f>MONTH(A5619)</f>
        <v/>
      </c>
      <c r="I5619" s="179">
        <f>INDEX(mês[],Consolidado!H5619,2)</f>
        <v/>
      </c>
      <c r="J5619" s="179" t="inlineStr">
        <is>
          <t>ITAU</t>
        </is>
      </c>
      <c r="K5619" s="179" t="inlineStr">
        <is>
          <t>A IDEAL</t>
        </is>
      </c>
    </row>
    <row r="5620">
      <c r="A5620" s="17" t="n">
        <v>45861</v>
      </c>
      <c r="B5620" s="179" t="inlineStr">
        <is>
          <t>LOCAÇÃO DE RÁDIO PORTÁTIL-LOCAÇAO RADIOS DE COMUNICAÇÃO</t>
        </is>
      </c>
      <c r="C5620" s="8" t="n"/>
      <c r="D5620" s="8" t="n">
        <v>840</v>
      </c>
      <c r="E5620" s="8" t="n">
        <v>43413.99008</v>
      </c>
      <c r="F5620" s="213" t="inlineStr">
        <is>
          <t>LOCAÇAO RADIOS DE COMUNICAÇÃO</t>
        </is>
      </c>
      <c r="G5620" s="172">
        <f>YEAR(A5620)</f>
        <v/>
      </c>
      <c r="H5620" s="214">
        <f>MONTH(A5620)</f>
        <v/>
      </c>
      <c r="I5620" s="179">
        <f>INDEX(mês[],Consolidado!H5620,2)</f>
        <v/>
      </c>
      <c r="J5620" s="179" t="inlineStr">
        <is>
          <t>ITAU</t>
        </is>
      </c>
      <c r="K5620" s="179" t="inlineStr">
        <is>
          <t>A IDEAL</t>
        </is>
      </c>
    </row>
    <row r="5621">
      <c r="A5621" s="17" t="n">
        <v>45861</v>
      </c>
      <c r="B5621" s="179" t="inlineStr">
        <is>
          <t xml:space="preserve">INTERNET PARCERIA EUROCHEM SERRA-INTERNET OBRAS </t>
        </is>
      </c>
      <c r="C5621" s="8" t="n"/>
      <c r="D5621" s="8" t="n">
        <v>200</v>
      </c>
      <c r="E5621" s="8" t="n">
        <v>43213.99008</v>
      </c>
      <c r="F5621" s="213" t="inlineStr">
        <is>
          <t xml:space="preserve">INTERNET OBRAS </t>
        </is>
      </c>
      <c r="G5621" s="172">
        <f>YEAR(A5621)</f>
        <v/>
      </c>
      <c r="H5621" s="214">
        <f>MONTH(A5621)</f>
        <v/>
      </c>
      <c r="I5621" s="179">
        <f>INDEX(mês[],Consolidado!H5621,2)</f>
        <v/>
      </c>
      <c r="J5621" s="179" t="inlineStr">
        <is>
          <t>ITAU</t>
        </is>
      </c>
      <c r="K5621" s="179" t="inlineStr">
        <is>
          <t>A IDEAL</t>
        </is>
      </c>
    </row>
    <row r="5622">
      <c r="A5622" s="17" t="n">
        <v>45861</v>
      </c>
      <c r="B5622" s="179" t="inlineStr">
        <is>
          <t>LOCAÇÃO 01 DISTRIBUIDOR DE AR 6 SAÍDAS-MANUTENÇÃO/PEÇAS MAQUINAS E EQUIPAMENTOS</t>
        </is>
      </c>
      <c r="C5622" s="8" t="n"/>
      <c r="D5622" s="8" t="n">
        <v>3000</v>
      </c>
      <c r="E5622" s="8" t="n">
        <v>40213.99008</v>
      </c>
      <c r="F5622" s="213" t="inlineStr">
        <is>
          <t>MANUTENÇÃO/PEÇAS MAQUINAS E EQUIPAMENTOS</t>
        </is>
      </c>
      <c r="G5622" s="172">
        <f>YEAR(A5622)</f>
        <v/>
      </c>
      <c r="H5622" s="214">
        <f>MONTH(A5622)</f>
        <v/>
      </c>
      <c r="I5622" s="179">
        <f>INDEX(mês[],Consolidado!H5622,2)</f>
        <v/>
      </c>
      <c r="J5622" s="179" t="inlineStr">
        <is>
          <t>ITAU</t>
        </is>
      </c>
      <c r="K5622" s="179" t="inlineStr">
        <is>
          <t>A IDEAL</t>
        </is>
      </c>
    </row>
    <row r="5623">
      <c r="A5623" s="17" t="n">
        <v>45861</v>
      </c>
      <c r="B5623" s="179" t="inlineStr">
        <is>
          <t>EPIS-EPIS</t>
        </is>
      </c>
      <c r="C5623" s="8" t="n"/>
      <c r="D5623" s="8" t="n">
        <v>160</v>
      </c>
      <c r="E5623" s="8" t="n">
        <v>40053.99008</v>
      </c>
      <c r="F5623" s="213" t="inlineStr">
        <is>
          <t>EPIS</t>
        </is>
      </c>
      <c r="G5623" s="172">
        <f>YEAR(A5623)</f>
        <v/>
      </c>
      <c r="H5623" s="214">
        <f>MONTH(A5623)</f>
        <v/>
      </c>
      <c r="I5623" s="179">
        <f>INDEX(mês[],Consolidado!H5623,2)</f>
        <v/>
      </c>
      <c r="J5623" s="179" t="inlineStr">
        <is>
          <t>ITAU</t>
        </is>
      </c>
      <c r="K5623" s="179" t="inlineStr">
        <is>
          <t>A IDEAL</t>
        </is>
      </c>
    </row>
    <row r="5624">
      <c r="A5624" s="17" t="n">
        <v>45861</v>
      </c>
      <c r="B5624" s="179" t="inlineStr">
        <is>
          <t xml:space="preserve">MATERIAL DE CONSUMO-MATERIAIS DE CONSUMO EM OBRAS </t>
        </is>
      </c>
      <c r="C5624" s="8" t="n"/>
      <c r="D5624" s="8" t="n">
        <v>143.66</v>
      </c>
      <c r="E5624" s="8" t="n">
        <v>39910.33008</v>
      </c>
      <c r="F5624" s="213" t="inlineStr">
        <is>
          <t xml:space="preserve">MATERIAIS DE CONSUMO EM OBRAS </t>
        </is>
      </c>
      <c r="G5624" s="172">
        <f>YEAR(A5624)</f>
        <v/>
      </c>
      <c r="H5624" s="214">
        <f>MONTH(A5624)</f>
        <v/>
      </c>
      <c r="I5624" s="179">
        <f>INDEX(mês[],Consolidado!H5624,2)</f>
        <v/>
      </c>
      <c r="J5624" s="179" t="inlineStr">
        <is>
          <t>ITAU</t>
        </is>
      </c>
      <c r="K5624" s="179" t="inlineStr">
        <is>
          <t>A IDEAL</t>
        </is>
      </c>
    </row>
    <row r="5625">
      <c r="A5625" s="17" t="n">
        <v>45861</v>
      </c>
      <c r="B5625" s="179" t="inlineStr">
        <is>
          <t>EPIS-EPIS</t>
        </is>
      </c>
      <c r="C5625" s="8" t="n"/>
      <c r="D5625" s="8" t="n">
        <v>891.15</v>
      </c>
      <c r="E5625" s="8" t="n">
        <v>39019.18008</v>
      </c>
      <c r="F5625" s="213" t="inlineStr">
        <is>
          <t>EPIS</t>
        </is>
      </c>
      <c r="G5625" s="172">
        <f>YEAR(A5625)</f>
        <v/>
      </c>
      <c r="H5625" s="214">
        <f>MONTH(A5625)</f>
        <v/>
      </c>
      <c r="I5625" s="179">
        <f>INDEX(mês[],Consolidado!H5625,2)</f>
        <v/>
      </c>
      <c r="J5625" s="179" t="inlineStr">
        <is>
          <t>ITAU</t>
        </is>
      </c>
      <c r="K5625" s="179" t="inlineStr">
        <is>
          <t>A IDEAL</t>
        </is>
      </c>
    </row>
    <row r="5626">
      <c r="A5626" s="17" t="n">
        <v>45861</v>
      </c>
      <c r="B5626" s="179" t="inlineStr">
        <is>
          <t>MANGUEIRAS E CONEXÕES-MANGUEIRAS / CONEXÕES</t>
        </is>
      </c>
      <c r="C5626" s="8" t="n"/>
      <c r="D5626" s="8" t="n">
        <v>80.23999999999999</v>
      </c>
      <c r="E5626" s="8" t="n">
        <v>38938.94008</v>
      </c>
      <c r="F5626" s="213" t="inlineStr">
        <is>
          <t>MANGUEIRAS / CONEXÕES</t>
        </is>
      </c>
      <c r="G5626" s="172">
        <f>YEAR(A5626)</f>
        <v/>
      </c>
      <c r="H5626" s="214">
        <f>MONTH(A5626)</f>
        <v/>
      </c>
      <c r="I5626" s="179">
        <f>INDEX(mês[],Consolidado!H5626,2)</f>
        <v/>
      </c>
      <c r="J5626" s="179" t="inlineStr">
        <is>
          <t>ITAU</t>
        </is>
      </c>
      <c r="K5626" s="179" t="inlineStr">
        <is>
          <t>A IDEAL</t>
        </is>
      </c>
    </row>
    <row r="5627">
      <c r="A5627" s="17" t="n">
        <v>45861</v>
      </c>
      <c r="B5627" s="179" t="inlineStr">
        <is>
          <t xml:space="preserve">TREINAMENTO NR18/ NR33/ NR34/ NR35-CURSOS / TREINAMENTOS </t>
        </is>
      </c>
      <c r="C5627" s="8" t="n"/>
      <c r="D5627" s="8" t="n">
        <v>544.6</v>
      </c>
      <c r="E5627" s="8" t="n">
        <v>38394.34008</v>
      </c>
      <c r="F5627" s="213" t="inlineStr">
        <is>
          <t xml:space="preserve">CURSOS / TREINAMENTOS </t>
        </is>
      </c>
      <c r="G5627" s="172">
        <f>YEAR(A5627)</f>
        <v/>
      </c>
      <c r="H5627" s="214">
        <f>MONTH(A5627)</f>
        <v/>
      </c>
      <c r="I5627" s="179">
        <f>INDEX(mês[],Consolidado!H5627,2)</f>
        <v/>
      </c>
      <c r="J5627" s="179" t="inlineStr">
        <is>
          <t>ITAU</t>
        </is>
      </c>
      <c r="K5627" s="179" t="inlineStr">
        <is>
          <t>A IDEAL</t>
        </is>
      </c>
    </row>
    <row r="5628">
      <c r="A5628" s="17" t="n">
        <v>45861</v>
      </c>
      <c r="B5628" s="179" t="inlineStr">
        <is>
          <t>EPIS-EPIS</t>
        </is>
      </c>
      <c r="C5628" s="8" t="n"/>
      <c r="D5628" s="8" t="n">
        <v>457.62</v>
      </c>
      <c r="E5628" s="8" t="n">
        <v>37936.72008</v>
      </c>
      <c r="F5628" s="213" t="inlineStr">
        <is>
          <t>EPIS</t>
        </is>
      </c>
      <c r="G5628" s="172">
        <f>YEAR(A5628)</f>
        <v/>
      </c>
      <c r="H5628" s="214">
        <f>MONTH(A5628)</f>
        <v/>
      </c>
      <c r="I5628" s="179">
        <f>INDEX(mês[],Consolidado!H5628,2)</f>
        <v/>
      </c>
      <c r="J5628" s="179" t="inlineStr">
        <is>
          <t>ITAU</t>
        </is>
      </c>
      <c r="K5628" s="179" t="inlineStr">
        <is>
          <t>A IDEAL</t>
        </is>
      </c>
    </row>
    <row r="5629">
      <c r="A5629" s="17" t="n">
        <v>45861</v>
      </c>
      <c r="B5629" s="179" t="inlineStr">
        <is>
          <t xml:space="preserve">SISTEMA / SERVIDOR-SISTEMA / SERVIDOR </t>
        </is>
      </c>
      <c r="C5629" s="8" t="n"/>
      <c r="D5629" s="8" t="n">
        <v>730.1</v>
      </c>
      <c r="E5629" s="8" t="n">
        <v>37206.62008</v>
      </c>
      <c r="F5629" s="213" t="inlineStr">
        <is>
          <t xml:space="preserve">SISTEMA / SERVIDOR </t>
        </is>
      </c>
      <c r="G5629" s="172">
        <f>YEAR(A5629)</f>
        <v/>
      </c>
      <c r="H5629" s="214">
        <f>MONTH(A5629)</f>
        <v/>
      </c>
      <c r="I5629" s="179">
        <f>INDEX(mês[],Consolidado!H5629,2)</f>
        <v/>
      </c>
      <c r="J5629" s="179" t="inlineStr">
        <is>
          <t>ITAU</t>
        </is>
      </c>
      <c r="K5629" s="179" t="inlineStr">
        <is>
          <t>A IDEAL</t>
        </is>
      </c>
    </row>
    <row r="5630">
      <c r="A5630" s="17" t="n">
        <v>45861</v>
      </c>
      <c r="B5630" s="179" t="inlineStr">
        <is>
          <t>TINTAS E SOLVENTES-TINTAS E SOLVENTES</t>
        </is>
      </c>
      <c r="C5630" s="8" t="n"/>
      <c r="D5630" s="8" t="n">
        <v>596.4</v>
      </c>
      <c r="E5630" s="8" t="n">
        <v>36610.22008</v>
      </c>
      <c r="F5630" s="213" t="inlineStr">
        <is>
          <t>TINTAS E SOLVENTES</t>
        </is>
      </c>
      <c r="G5630" s="172">
        <f>YEAR(A5630)</f>
        <v/>
      </c>
      <c r="H5630" s="214">
        <f>MONTH(A5630)</f>
        <v/>
      </c>
      <c r="I5630" s="179">
        <f>INDEX(mês[],Consolidado!H5630,2)</f>
        <v/>
      </c>
      <c r="J5630" s="179" t="inlineStr">
        <is>
          <t>ITAU</t>
        </is>
      </c>
      <c r="K5630" s="179" t="inlineStr">
        <is>
          <t>A IDEAL</t>
        </is>
      </c>
    </row>
    <row r="5631">
      <c r="A5631" s="17" t="n">
        <v>45861</v>
      </c>
      <c r="B5631" s="179" t="inlineStr">
        <is>
          <t>UNIFORMES-UNIFORMES</t>
        </is>
      </c>
      <c r="C5631" s="8" t="n"/>
      <c r="D5631" s="8" t="n">
        <v>2720</v>
      </c>
      <c r="E5631" s="8" t="n">
        <v>33890.22008</v>
      </c>
      <c r="F5631" s="213" t="inlineStr">
        <is>
          <t>UNIFORMES</t>
        </is>
      </c>
      <c r="G5631" s="172">
        <f>YEAR(A5631)</f>
        <v/>
      </c>
      <c r="H5631" s="214">
        <f>MONTH(A5631)</f>
        <v/>
      </c>
      <c r="I5631" s="179">
        <f>INDEX(mês[],Consolidado!H5631,2)</f>
        <v/>
      </c>
      <c r="J5631" s="179" t="inlineStr">
        <is>
          <t>ITAU</t>
        </is>
      </c>
      <c r="K5631" s="179" t="inlineStr">
        <is>
          <t>A IDEAL</t>
        </is>
      </c>
    </row>
    <row r="5632">
      <c r="A5632" s="17" t="n">
        <v>45861</v>
      </c>
      <c r="B5632" s="179" t="inlineStr">
        <is>
          <t xml:space="preserve">EXAMES - ASO-EXAMES </t>
        </is>
      </c>
      <c r="C5632" s="8" t="n"/>
      <c r="D5632" s="8" t="n">
        <v>353.51</v>
      </c>
      <c r="E5632" s="8" t="n">
        <v>33536.71008</v>
      </c>
      <c r="F5632" s="213" t="inlineStr">
        <is>
          <t>EXAMES MÉDICOS</t>
        </is>
      </c>
      <c r="G5632" s="172">
        <f>YEAR(A5632)</f>
        <v/>
      </c>
      <c r="H5632" s="214">
        <f>MONTH(A5632)</f>
        <v/>
      </c>
      <c r="I5632" s="179">
        <f>INDEX(mês[],Consolidado!H5632,2)</f>
        <v/>
      </c>
      <c r="J5632" s="179" t="inlineStr">
        <is>
          <t>ITAU</t>
        </is>
      </c>
      <c r="K5632" s="179" t="inlineStr">
        <is>
          <t>A IDEAL</t>
        </is>
      </c>
    </row>
    <row r="5633">
      <c r="A5633" s="17" t="n">
        <v>45861</v>
      </c>
      <c r="B5633" s="179" t="inlineStr">
        <is>
          <t xml:space="preserve">MATERIAL DE CONSUMO-MATERIAIS DE CONSUMO EM OBRAS </t>
        </is>
      </c>
      <c r="C5633" s="8" t="n"/>
      <c r="D5633" s="8" t="n">
        <v>440</v>
      </c>
      <c r="E5633" s="8" t="n">
        <v>33096.71008</v>
      </c>
      <c r="F5633" s="213" t="inlineStr">
        <is>
          <t xml:space="preserve">MATERIAIS DE CONSUMO EM OBRAS </t>
        </is>
      </c>
      <c r="G5633" s="172">
        <f>YEAR(A5633)</f>
        <v/>
      </c>
      <c r="H5633" s="214">
        <f>MONTH(A5633)</f>
        <v/>
      </c>
      <c r="I5633" s="179">
        <f>INDEX(mês[],Consolidado!H5633,2)</f>
        <v/>
      </c>
      <c r="J5633" s="179" t="inlineStr">
        <is>
          <t>ITAU</t>
        </is>
      </c>
      <c r="K5633" s="179" t="inlineStr">
        <is>
          <t>A IDEAL</t>
        </is>
      </c>
    </row>
    <row r="5634">
      <c r="A5634" s="17" t="n">
        <v>45861</v>
      </c>
      <c r="B5634" s="179" t="inlineStr">
        <is>
          <t>MANGUEIRAS E CONEXÕES-MANGUEIRAS / CONEXÕES</t>
        </is>
      </c>
      <c r="C5634" s="8" t="n"/>
      <c r="D5634" s="8" t="n">
        <v>650</v>
      </c>
      <c r="E5634" s="8" t="n">
        <v>32446.71008</v>
      </c>
      <c r="F5634" s="213" t="inlineStr">
        <is>
          <t>MANGUEIRAS / CONEXÕES</t>
        </is>
      </c>
      <c r="G5634" s="172">
        <f>YEAR(A5634)</f>
        <v/>
      </c>
      <c r="H5634" s="214">
        <f>MONTH(A5634)</f>
        <v/>
      </c>
      <c r="I5634" s="179">
        <f>INDEX(mês[],Consolidado!H5634,2)</f>
        <v/>
      </c>
      <c r="J5634" s="179" t="inlineStr">
        <is>
          <t>ITAU</t>
        </is>
      </c>
      <c r="K5634" s="179" t="inlineStr">
        <is>
          <t>A IDEAL</t>
        </is>
      </c>
    </row>
    <row r="5635">
      <c r="A5635" s="17" t="n">
        <v>45861</v>
      </c>
      <c r="B5635" s="179" t="inlineStr">
        <is>
          <t xml:space="preserve">MATERIAL ELÉTRICO-MATERIAL ELETRICO </t>
        </is>
      </c>
      <c r="C5635" s="8" t="n"/>
      <c r="D5635" s="8" t="n">
        <v>80.83</v>
      </c>
      <c r="E5635" s="8" t="n">
        <v>32365.88008</v>
      </c>
      <c r="F5635" s="213" t="inlineStr">
        <is>
          <t xml:space="preserve">MATERIAL ELETRICO </t>
        </is>
      </c>
      <c r="G5635" s="172">
        <f>YEAR(A5635)</f>
        <v/>
      </c>
      <c r="H5635" s="214">
        <f>MONTH(A5635)</f>
        <v/>
      </c>
      <c r="I5635" s="179">
        <f>INDEX(mês[],Consolidado!H5635,2)</f>
        <v/>
      </c>
      <c r="J5635" s="179" t="inlineStr">
        <is>
          <t>ITAU</t>
        </is>
      </c>
      <c r="K5635" s="179" t="inlineStr">
        <is>
          <t>A IDEAL</t>
        </is>
      </c>
    </row>
    <row r="5636">
      <c r="A5636" s="17" t="n">
        <v>45861</v>
      </c>
      <c r="B5636" s="179" t="inlineStr">
        <is>
          <t xml:space="preserve">MATERIAL ELÉTRICO-MATERIAL ELETRICO </t>
        </is>
      </c>
      <c r="C5636" s="8" t="n"/>
      <c r="D5636" s="8" t="n">
        <v>64.22</v>
      </c>
      <c r="E5636" s="8" t="n">
        <v>32301.66007999999</v>
      </c>
      <c r="F5636" s="213" t="inlineStr">
        <is>
          <t xml:space="preserve">MATERIAL ELETRICO </t>
        </is>
      </c>
      <c r="G5636" s="172">
        <f>YEAR(A5636)</f>
        <v/>
      </c>
      <c r="H5636" s="214">
        <f>MONTH(A5636)</f>
        <v/>
      </c>
      <c r="I5636" s="179">
        <f>INDEX(mês[],Consolidado!H5636,2)</f>
        <v/>
      </c>
      <c r="J5636" s="179" t="inlineStr">
        <is>
          <t>ITAU</t>
        </is>
      </c>
      <c r="K5636" s="179" t="inlineStr">
        <is>
          <t>A IDEAL</t>
        </is>
      </c>
    </row>
    <row r="5637">
      <c r="A5637" s="17" t="n">
        <v>45861</v>
      </c>
      <c r="B5637" s="179" t="inlineStr">
        <is>
          <t>EPIS-EPIS</t>
        </is>
      </c>
      <c r="C5637" s="8" t="n"/>
      <c r="D5637" s="8" t="n">
        <v>2237.13</v>
      </c>
      <c r="E5637" s="8" t="n">
        <v>30064.53007999999</v>
      </c>
      <c r="F5637" s="213" t="inlineStr">
        <is>
          <t>EPIS</t>
        </is>
      </c>
      <c r="G5637" s="172">
        <f>YEAR(A5637)</f>
        <v/>
      </c>
      <c r="H5637" s="214">
        <f>MONTH(A5637)</f>
        <v/>
      </c>
      <c r="I5637" s="179">
        <f>INDEX(mês[],Consolidado!H5637,2)</f>
        <v/>
      </c>
      <c r="J5637" s="179" t="inlineStr">
        <is>
          <t>ITAU</t>
        </is>
      </c>
      <c r="K5637" s="179" t="inlineStr">
        <is>
          <t>A IDEAL</t>
        </is>
      </c>
    </row>
    <row r="5638">
      <c r="A5638" s="17" t="n">
        <v>45861</v>
      </c>
      <c r="B5638" s="179" t="inlineStr">
        <is>
          <t>TINTAS E SOLVENTES-TINTAS E SOLVENTES</t>
        </is>
      </c>
      <c r="C5638" s="8" t="n"/>
      <c r="D5638" s="8" t="n">
        <v>1491</v>
      </c>
      <c r="E5638" s="8" t="n">
        <v>28573.53007999999</v>
      </c>
      <c r="F5638" s="213" t="inlineStr">
        <is>
          <t>TINTAS E SOLVENTES</t>
        </is>
      </c>
      <c r="G5638" s="172">
        <f>YEAR(A5638)</f>
        <v/>
      </c>
      <c r="H5638" s="214">
        <f>MONTH(A5638)</f>
        <v/>
      </c>
      <c r="I5638" s="179">
        <f>INDEX(mês[],Consolidado!H5638,2)</f>
        <v/>
      </c>
      <c r="J5638" s="179" t="inlineStr">
        <is>
          <t>ITAU</t>
        </is>
      </c>
      <c r="K5638" s="179" t="inlineStr">
        <is>
          <t>A IDEAL</t>
        </is>
      </c>
    </row>
    <row r="5639">
      <c r="A5639" s="17" t="n">
        <v>45861</v>
      </c>
      <c r="B5639" s="179" t="inlineStr">
        <is>
          <t xml:space="preserve">REPARCELAMENTO / CARTAO DE CREDITO-DESPESA CARTAO DE CREDITO </t>
        </is>
      </c>
      <c r="C5639" s="8" t="n"/>
      <c r="D5639" s="8" t="n">
        <v>2942.71</v>
      </c>
      <c r="E5639" s="8" t="n">
        <v>25630.82007999999</v>
      </c>
      <c r="F5639" s="213" t="inlineStr">
        <is>
          <t xml:space="preserve">DESPESA CARTAO DE CREDITO </t>
        </is>
      </c>
      <c r="G5639" s="172">
        <f>YEAR(A5639)</f>
        <v/>
      </c>
      <c r="H5639" s="214">
        <f>MONTH(A5639)</f>
        <v/>
      </c>
      <c r="I5639" s="179">
        <f>INDEX(mês[],Consolidado!H5639,2)</f>
        <v/>
      </c>
      <c r="J5639" s="179" t="inlineStr">
        <is>
          <t>ITAU</t>
        </is>
      </c>
      <c r="K5639" s="179" t="inlineStr">
        <is>
          <t>A IDEAL</t>
        </is>
      </c>
    </row>
    <row r="5640">
      <c r="A5640" s="17" t="n">
        <v>45861</v>
      </c>
      <c r="B5640" s="179" t="inlineStr">
        <is>
          <t xml:space="preserve">DESPESA VIAGEM REF. SEMANA 21/07 A 25/07-REFEIÇÕES FUNCIONARIOS </t>
        </is>
      </c>
      <c r="C5640" s="8" t="n"/>
      <c r="D5640" s="8" t="n">
        <v>600</v>
      </c>
      <c r="E5640" s="8" t="n">
        <v>25030.82007999999</v>
      </c>
      <c r="F5640" s="213" t="inlineStr">
        <is>
          <t>REFEIÇÕES COLABORADORES</t>
        </is>
      </c>
      <c r="G5640" s="172">
        <f>YEAR(A5640)</f>
        <v/>
      </c>
      <c r="H5640" s="214">
        <f>MONTH(A5640)</f>
        <v/>
      </c>
      <c r="I5640" s="179">
        <f>INDEX(mês[],Consolidado!H5640,2)</f>
        <v/>
      </c>
      <c r="J5640" s="179" t="inlineStr">
        <is>
          <t>ITAU</t>
        </is>
      </c>
      <c r="K5640" s="179" t="inlineStr">
        <is>
          <t>A IDEAL</t>
        </is>
      </c>
    </row>
    <row r="5641">
      <c r="A5641" s="17" t="n">
        <v>45861</v>
      </c>
      <c r="B5641" s="179" t="inlineStr">
        <is>
          <t>DESPESA VIAGEM REF. SEMANA 21/07 A 25/07-PASSAGENS FUNCIONARIOS</t>
        </is>
      </c>
      <c r="C5641" s="8" t="n"/>
      <c r="D5641" s="8" t="n">
        <v>1090</v>
      </c>
      <c r="E5641" s="8" t="n">
        <v>23940.82007999999</v>
      </c>
      <c r="F5641" s="213" t="inlineStr">
        <is>
          <t>PASSAGENS COLABORADORES</t>
        </is>
      </c>
      <c r="G5641" s="172">
        <f>YEAR(A5641)</f>
        <v/>
      </c>
      <c r="H5641" s="214">
        <f>MONTH(A5641)</f>
        <v/>
      </c>
      <c r="I5641" s="179">
        <f>INDEX(mês[],Consolidado!H5641,2)</f>
        <v/>
      </c>
      <c r="J5641" s="179" t="inlineStr">
        <is>
          <t>ITAU</t>
        </is>
      </c>
      <c r="K5641" s="179" t="inlineStr">
        <is>
          <t>A IDEAL</t>
        </is>
      </c>
    </row>
    <row r="5642">
      <c r="A5642" s="17" t="n">
        <v>45861</v>
      </c>
      <c r="B5642" s="179" t="inlineStr">
        <is>
          <t>PASSAGENS FUNCIONÁRIOS REF. 14/07 A 18/07-PASSAGENS FUNCIONARIOS</t>
        </is>
      </c>
      <c r="C5642" s="8" t="n"/>
      <c r="D5642" s="8" t="n">
        <v>3766.41</v>
      </c>
      <c r="E5642" s="8" t="n">
        <v>20174.41007999999</v>
      </c>
      <c r="F5642" s="213" t="inlineStr">
        <is>
          <t>PASSAGENS COLABORADORES</t>
        </is>
      </c>
      <c r="G5642" s="172">
        <f>YEAR(A5642)</f>
        <v/>
      </c>
      <c r="H5642" s="214">
        <f>MONTH(A5642)</f>
        <v/>
      </c>
      <c r="I5642" s="179">
        <f>INDEX(mês[],Consolidado!H5642,2)</f>
        <v/>
      </c>
      <c r="J5642" s="179" t="inlineStr">
        <is>
          <t>ITAU</t>
        </is>
      </c>
      <c r="K5642" s="179" t="inlineStr">
        <is>
          <t>A IDEAL</t>
        </is>
      </c>
    </row>
    <row r="5643">
      <c r="A5643" s="17" t="n">
        <v>45861</v>
      </c>
      <c r="B5643" s="179" t="inlineStr">
        <is>
          <t>LOCAÇÃO COMPRESSOR REF. 03/05 A 19/06-LOCAÇÃO COMPRESSORES</t>
        </is>
      </c>
      <c r="C5643" s="8" t="n"/>
      <c r="D5643" s="8" t="n">
        <v>10000</v>
      </c>
      <c r="E5643" s="8" t="n">
        <v>10174.41007999999</v>
      </c>
      <c r="F5643" s="213" t="inlineStr">
        <is>
          <t>LOCAÇÃO COMPRESSORES</t>
        </is>
      </c>
      <c r="G5643" s="172">
        <f>YEAR(A5643)</f>
        <v/>
      </c>
      <c r="H5643" s="214">
        <f>MONTH(A5643)</f>
        <v/>
      </c>
      <c r="I5643" s="179">
        <f>INDEX(mês[],Consolidado!H5643,2)</f>
        <v/>
      </c>
      <c r="J5643" s="179" t="inlineStr">
        <is>
          <t>ITAU</t>
        </is>
      </c>
      <c r="K5643" s="179" t="inlineStr">
        <is>
          <t>A IDEAL</t>
        </is>
      </c>
    </row>
    <row r="5644">
      <c r="A5644" s="17" t="n">
        <v>45861</v>
      </c>
      <c r="B5644" s="179" t="inlineStr">
        <is>
          <t xml:space="preserve">DR BRUNNA ADVOGADA ADM MES 06-2025-HONORARIOS ADVOCATICIOS </t>
        </is>
      </c>
      <c r="C5644" s="8" t="n"/>
      <c r="D5644" s="8" t="n">
        <v>3600</v>
      </c>
      <c r="E5644" s="8" t="n">
        <v>6574.410079999994</v>
      </c>
      <c r="F5644" s="213" t="inlineStr">
        <is>
          <t>HONORÁRIOS ADVOCATÍCIOS</t>
        </is>
      </c>
      <c r="G5644" s="172">
        <f>YEAR(A5644)</f>
        <v/>
      </c>
      <c r="H5644" s="214">
        <f>MONTH(A5644)</f>
        <v/>
      </c>
      <c r="I5644" s="179">
        <f>INDEX(mês[],Consolidado!H5644,2)</f>
        <v/>
      </c>
      <c r="J5644" s="179" t="inlineStr">
        <is>
          <t>ITAU</t>
        </is>
      </c>
      <c r="K5644" s="179" t="inlineStr">
        <is>
          <t>A IDEAL</t>
        </is>
      </c>
    </row>
    <row r="5645">
      <c r="A5645" s="17" t="n">
        <v>45862</v>
      </c>
      <c r="B5645" s="179" t="inlineStr">
        <is>
          <t>VISITA TECNICA MAGNO P/ CMOC CUBATÃO-COMBUSTIVEL VEICULOS</t>
        </is>
      </c>
      <c r="C5645" s="8" t="n"/>
      <c r="D5645" s="8" t="n">
        <v>800</v>
      </c>
      <c r="E5645" s="8" t="n">
        <v>5774.410079999994</v>
      </c>
      <c r="F5645" s="213" t="inlineStr">
        <is>
          <t>COMBUSTIVEL VEICULOS</t>
        </is>
      </c>
      <c r="G5645" s="172">
        <f>YEAR(A5645)</f>
        <v/>
      </c>
      <c r="H5645" s="214">
        <f>MONTH(A5645)</f>
        <v/>
      </c>
      <c r="I5645" s="179">
        <f>INDEX(mês[],Consolidado!H5645,2)</f>
        <v/>
      </c>
      <c r="J5645" s="179" t="inlineStr">
        <is>
          <t>ITAU</t>
        </is>
      </c>
      <c r="K5645" s="179" t="inlineStr">
        <is>
          <t>A IDEAL</t>
        </is>
      </c>
    </row>
    <row r="5646">
      <c r="A5646" s="17" t="n">
        <v>45862</v>
      </c>
      <c r="B5646" s="179" t="inlineStr">
        <is>
          <t>VISITA TECNICA MAGNO P/ CMOC CUBATÃO-HOTEL FUNCIONARIOS</t>
        </is>
      </c>
      <c r="C5646" s="8" t="n"/>
      <c r="D5646" s="8" t="n">
        <v>200</v>
      </c>
      <c r="E5646" s="8" t="n">
        <v>5574.410079999994</v>
      </c>
      <c r="F5646" s="213" t="inlineStr">
        <is>
          <t xml:space="preserve">HOTEL COLABORADORES </t>
        </is>
      </c>
      <c r="G5646" s="172">
        <f>YEAR(A5646)</f>
        <v/>
      </c>
      <c r="H5646" s="214">
        <f>MONTH(A5646)</f>
        <v/>
      </c>
      <c r="I5646" s="179">
        <f>INDEX(mês[],Consolidado!H5646,2)</f>
        <v/>
      </c>
      <c r="J5646" s="179" t="inlineStr">
        <is>
          <t>ITAU</t>
        </is>
      </c>
      <c r="K5646" s="179" t="inlineStr">
        <is>
          <t>A IDEAL</t>
        </is>
      </c>
    </row>
    <row r="5647">
      <c r="A5647" s="17" t="n">
        <v>45862</v>
      </c>
      <c r="B5647" s="179" t="inlineStr">
        <is>
          <t xml:space="preserve">VISITA TECNICA MAGNO P/ CMOC CUBATÃO-REFEIÇÕES FUNCIONARIOS </t>
        </is>
      </c>
      <c r="C5647" s="8" t="n"/>
      <c r="D5647" s="8" t="n">
        <v>200</v>
      </c>
      <c r="E5647" s="8" t="n">
        <v>5374.410079999994</v>
      </c>
      <c r="F5647" s="213" t="inlineStr">
        <is>
          <t>REFEIÇÕES COLABORADORES</t>
        </is>
      </c>
      <c r="G5647" s="172">
        <f>YEAR(A5647)</f>
        <v/>
      </c>
      <c r="H5647" s="214">
        <f>MONTH(A5647)</f>
        <v/>
      </c>
      <c r="I5647" s="179">
        <f>INDEX(mês[],Consolidado!H5647,2)</f>
        <v/>
      </c>
      <c r="J5647" s="179" t="inlineStr">
        <is>
          <t>ITAU</t>
        </is>
      </c>
      <c r="K5647" s="179" t="inlineStr">
        <is>
          <t>A IDEAL</t>
        </is>
      </c>
    </row>
    <row r="5648">
      <c r="A5648" s="17" t="n">
        <v>45862</v>
      </c>
      <c r="B5648" s="179" t="inlineStr">
        <is>
          <t>DIARIA HOTEL MOTORISTA ANTONIO-HOTEL FUNCIONARIOS</t>
        </is>
      </c>
      <c r="C5648" s="8" t="n"/>
      <c r="D5648" s="8" t="n">
        <v>90</v>
      </c>
      <c r="E5648" s="8" t="n">
        <v>5284.410079999994</v>
      </c>
      <c r="F5648" s="213" t="inlineStr">
        <is>
          <t xml:space="preserve">HOTEL COLABORADORES </t>
        </is>
      </c>
      <c r="G5648" s="172">
        <f>YEAR(A5648)</f>
        <v/>
      </c>
      <c r="H5648" s="214">
        <f>MONTH(A5648)</f>
        <v/>
      </c>
      <c r="I5648" s="179">
        <f>INDEX(mês[],Consolidado!H5648,2)</f>
        <v/>
      </c>
      <c r="J5648" s="179" t="inlineStr">
        <is>
          <t>ITAU</t>
        </is>
      </c>
      <c r="K5648" s="179" t="inlineStr">
        <is>
          <t>A IDEAL</t>
        </is>
      </c>
    </row>
    <row r="5649">
      <c r="A5649" s="17" t="n">
        <v>45862</v>
      </c>
      <c r="B5649" s="179" t="inlineStr">
        <is>
          <t>UNIFORMES-UNIFORMES</t>
        </is>
      </c>
      <c r="C5649" s="8" t="n"/>
      <c r="D5649" s="8" t="n">
        <v>2835.46</v>
      </c>
      <c r="E5649" s="8" t="n">
        <v>2448.950079999994</v>
      </c>
      <c r="F5649" s="213" t="inlineStr">
        <is>
          <t>UNIFORMES</t>
        </is>
      </c>
      <c r="G5649" s="172">
        <f>YEAR(A5649)</f>
        <v/>
      </c>
      <c r="H5649" s="214">
        <f>MONTH(A5649)</f>
        <v/>
      </c>
      <c r="I5649" s="179">
        <f>INDEX(mês[],Consolidado!H5649,2)</f>
        <v/>
      </c>
      <c r="J5649" s="179" t="inlineStr">
        <is>
          <t>ITAU</t>
        </is>
      </c>
      <c r="K5649" s="179" t="inlineStr">
        <is>
          <t>A IDEAL</t>
        </is>
      </c>
    </row>
    <row r="5650">
      <c r="A5650" s="17" t="n">
        <v>45862</v>
      </c>
      <c r="B5650" s="179" t="inlineStr">
        <is>
          <t xml:space="preserve">REFEIÇÃO FUNCIONÁRIO JOSÉ NILTON PEREIRA-REFEIÇÕES FUNCIONARIOS </t>
        </is>
      </c>
      <c r="C5650" s="8" t="n"/>
      <c r="D5650" s="8" t="n">
        <v>160</v>
      </c>
      <c r="E5650" s="8" t="n">
        <v>2288.950079999994</v>
      </c>
      <c r="F5650" s="213" t="inlineStr">
        <is>
          <t>REFEIÇÕES COLABORADORES</t>
        </is>
      </c>
      <c r="G5650" s="172">
        <f>YEAR(A5650)</f>
        <v/>
      </c>
      <c r="H5650" s="214">
        <f>MONTH(A5650)</f>
        <v/>
      </c>
      <c r="I5650" s="179">
        <f>INDEX(mês[],Consolidado!H5650,2)</f>
        <v/>
      </c>
      <c r="J5650" s="179" t="inlineStr">
        <is>
          <t>ITAU</t>
        </is>
      </c>
      <c r="K5650" s="179" t="inlineStr">
        <is>
          <t>A IDEAL</t>
        </is>
      </c>
    </row>
    <row r="5651">
      <c r="A5651" s="17" t="n">
        <v>45862</v>
      </c>
      <c r="B5651" s="179" t="inlineStr">
        <is>
          <t>PASSAGEM FUNCIONÁRIO JOÃO DE DEUS DE SOUSA SILVA-PASSAGENS FUNCIONARIOS</t>
        </is>
      </c>
      <c r="C5651" s="8" t="n"/>
      <c r="D5651" s="8" t="n">
        <v>120</v>
      </c>
      <c r="E5651" s="8" t="n">
        <v>2168.950079999994</v>
      </c>
      <c r="F5651" s="213" t="inlineStr">
        <is>
          <t>PASSAGENS COLABORADORES</t>
        </is>
      </c>
      <c r="G5651" s="172">
        <f>YEAR(A5651)</f>
        <v/>
      </c>
      <c r="H5651" s="214">
        <f>MONTH(A5651)</f>
        <v/>
      </c>
      <c r="I5651" s="179">
        <f>INDEX(mês[],Consolidado!H5651,2)</f>
        <v/>
      </c>
      <c r="J5651" s="179" t="inlineStr">
        <is>
          <t>ITAU</t>
        </is>
      </c>
      <c r="K5651" s="179" t="inlineStr">
        <is>
          <t>A IDEAL</t>
        </is>
      </c>
    </row>
    <row r="5652">
      <c r="A5652" s="17" t="n">
        <v>45862</v>
      </c>
      <c r="B5652" s="179" t="inlineStr">
        <is>
          <t>PASSAGEM FUNCIONARIO JOSIEL SILVA MARTINS-PASSAGENS FUNCIONARIOS</t>
        </is>
      </c>
      <c r="C5652" s="8" t="n"/>
      <c r="D5652" s="8" t="n">
        <v>120</v>
      </c>
      <c r="E5652" s="8" t="n">
        <v>2048.950079999994</v>
      </c>
      <c r="F5652" s="213" t="inlineStr">
        <is>
          <t>PASSAGENS COLABORADORES</t>
        </is>
      </c>
      <c r="G5652" s="172">
        <f>YEAR(A5652)</f>
        <v/>
      </c>
      <c r="H5652" s="214">
        <f>MONTH(A5652)</f>
        <v/>
      </c>
      <c r="I5652" s="179">
        <f>INDEX(mês[],Consolidado!H5652,2)</f>
        <v/>
      </c>
      <c r="J5652" s="179" t="inlineStr">
        <is>
          <t>ITAU</t>
        </is>
      </c>
      <c r="K5652" s="179" t="inlineStr">
        <is>
          <t>A IDEAL</t>
        </is>
      </c>
    </row>
    <row r="5653">
      <c r="A5653" s="17" t="n">
        <v>45862</v>
      </c>
      <c r="B5653" s="179" t="inlineStr">
        <is>
          <t>BATERIA P/  GERADOR-MANUTENÇÃO/PEÇAS MAQUINAS E EQUIPAMENTOS</t>
        </is>
      </c>
      <c r="C5653" s="8" t="n"/>
      <c r="D5653" s="8" t="n">
        <v>290</v>
      </c>
      <c r="E5653" s="8" t="n">
        <v>1758.950079999994</v>
      </c>
      <c r="F5653" s="213" t="inlineStr">
        <is>
          <t>MANUTENÇÃO/PEÇAS MAQUINAS E EQUIPAMENTOS</t>
        </is>
      </c>
      <c r="G5653" s="172">
        <f>YEAR(A5653)</f>
        <v/>
      </c>
      <c r="H5653" s="214">
        <f>MONTH(A5653)</f>
        <v/>
      </c>
      <c r="I5653" s="179">
        <f>INDEX(mês[],Consolidado!H5653,2)</f>
        <v/>
      </c>
      <c r="J5653" s="179" t="inlineStr">
        <is>
          <t>ITAU</t>
        </is>
      </c>
      <c r="K5653" s="179" t="inlineStr">
        <is>
          <t>A IDEAL</t>
        </is>
      </c>
    </row>
    <row r="5654">
      <c r="A5654" s="17" t="n">
        <v>45862</v>
      </c>
      <c r="B5654" s="179" t="inlineStr">
        <is>
          <t xml:space="preserve">SISTEMA/SERVIDOR REF. 06/2025-SISTEMA / SERVIDOR </t>
        </is>
      </c>
      <c r="C5654" s="8" t="n"/>
      <c r="D5654" s="8" t="n">
        <v>1567.02</v>
      </c>
      <c r="E5654" s="8" t="n">
        <v>191.9300799999942</v>
      </c>
      <c r="F5654" s="213" t="inlineStr">
        <is>
          <t xml:space="preserve">SISTEMA / SERVIDOR </t>
        </is>
      </c>
      <c r="G5654" s="172">
        <f>YEAR(A5654)</f>
        <v/>
      </c>
      <c r="H5654" s="214">
        <f>MONTH(A5654)</f>
        <v/>
      </c>
      <c r="I5654" s="179">
        <f>INDEX(mês[],Consolidado!H5654,2)</f>
        <v/>
      </c>
      <c r="J5654" s="179" t="inlineStr">
        <is>
          <t>ITAU</t>
        </is>
      </c>
      <c r="K5654" s="179" t="inlineStr">
        <is>
          <t>A IDEAL</t>
        </is>
      </c>
    </row>
    <row r="5655">
      <c r="A5655" s="17" t="n">
        <v>45862</v>
      </c>
      <c r="B5655" s="179" t="inlineStr">
        <is>
          <t xml:space="preserve">REFEIÇÃO FUNCIONARIO PEDRO HENRIQUE BARBOSA-REFEIÇÕES FUNCIONARIOS </t>
        </is>
      </c>
      <c r="C5655" s="8" t="n"/>
      <c r="D5655" s="8" t="n">
        <v>280</v>
      </c>
      <c r="E5655" s="8" t="n">
        <v>-88.06992000000582</v>
      </c>
      <c r="F5655" s="213" t="inlineStr">
        <is>
          <t>REFEIÇÕES COLABORADORES</t>
        </is>
      </c>
      <c r="G5655" s="172">
        <f>YEAR(A5655)</f>
        <v/>
      </c>
      <c r="H5655" s="214">
        <f>MONTH(A5655)</f>
        <v/>
      </c>
      <c r="I5655" s="179">
        <f>INDEX(mês[],Consolidado!H5655,2)</f>
        <v/>
      </c>
      <c r="J5655" s="179" t="inlineStr">
        <is>
          <t>ITAU</t>
        </is>
      </c>
      <c r="K5655" s="179" t="inlineStr">
        <is>
          <t>A IDEAL</t>
        </is>
      </c>
    </row>
    <row r="5656">
      <c r="A5656" s="17" t="n">
        <v>45862</v>
      </c>
      <c r="B5656" s="179" t="inlineStr">
        <is>
          <t>BOTOSSO TRANSPORTE - PIX 51.158.620/0001-94-FRETE TRANSPORTADORA</t>
        </is>
      </c>
      <c r="C5656" s="8" t="n"/>
      <c r="D5656" s="8" t="n">
        <v>150</v>
      </c>
      <c r="E5656" s="8" t="n">
        <v>-238.0699200000058</v>
      </c>
      <c r="F5656" s="213" t="inlineStr">
        <is>
          <t>FRETE TRANSPORTADORA</t>
        </is>
      </c>
      <c r="G5656" s="172">
        <f>YEAR(A5656)</f>
        <v/>
      </c>
      <c r="H5656" s="214">
        <f>MONTH(A5656)</f>
        <v/>
      </c>
      <c r="I5656" s="179">
        <f>INDEX(mês[],Consolidado!H5656,2)</f>
        <v/>
      </c>
      <c r="J5656" s="179" t="inlineStr">
        <is>
          <t>ITAU</t>
        </is>
      </c>
      <c r="K5656" s="179" t="inlineStr">
        <is>
          <t>A IDEAL</t>
        </is>
      </c>
    </row>
    <row r="5657">
      <c r="A5657" s="17" t="n">
        <v>45862</v>
      </c>
      <c r="B5657" s="179" t="inlineStr">
        <is>
          <t>REEMBOLSO PASSAGEM FERIAS E FOLGA-PASSAGENS FUNCIONARIOS</t>
        </is>
      </c>
      <c r="C5657" s="8" t="n"/>
      <c r="D5657" s="8" t="n">
        <v>750</v>
      </c>
      <c r="E5657" s="8" t="n">
        <v>-988.0699200000058</v>
      </c>
      <c r="F5657" s="213" t="inlineStr">
        <is>
          <t>PASSAGENS COLABORADORES</t>
        </is>
      </c>
      <c r="G5657" s="172">
        <f>YEAR(A5657)</f>
        <v/>
      </c>
      <c r="H5657" s="214">
        <f>MONTH(A5657)</f>
        <v/>
      </c>
      <c r="I5657" s="179">
        <f>INDEX(mês[],Consolidado!H5657,2)</f>
        <v/>
      </c>
      <c r="J5657" s="179" t="inlineStr">
        <is>
          <t>ITAU</t>
        </is>
      </c>
      <c r="K5657" s="179" t="inlineStr">
        <is>
          <t>A IDEAL</t>
        </is>
      </c>
    </row>
    <row r="5658">
      <c r="A5658" s="17" t="n">
        <v>45862</v>
      </c>
      <c r="B5658" s="179" t="inlineStr">
        <is>
          <t xml:space="preserve">REFEIÇÃO FUNCIONÁRIO MARCOS VINICIUS MARTINS-REFEIÇÕES FUNCIONARIOS </t>
        </is>
      </c>
      <c r="C5658" s="8" t="n"/>
      <c r="D5658" s="8" t="n">
        <v>437.5</v>
      </c>
      <c r="E5658" s="8" t="n">
        <v>-1425.569920000006</v>
      </c>
      <c r="F5658" s="213" t="inlineStr">
        <is>
          <t>REFEIÇÕES COLABORADORES</t>
        </is>
      </c>
      <c r="G5658" s="172">
        <f>YEAR(A5658)</f>
        <v/>
      </c>
      <c r="H5658" s="214">
        <f>MONTH(A5658)</f>
        <v/>
      </c>
      <c r="I5658" s="179">
        <f>INDEX(mês[],Consolidado!H5658,2)</f>
        <v/>
      </c>
      <c r="J5658" s="179" t="inlineStr">
        <is>
          <t>ITAU</t>
        </is>
      </c>
      <c r="K5658" s="179" t="inlineStr">
        <is>
          <t>A IDEAL</t>
        </is>
      </c>
    </row>
    <row r="5659">
      <c r="A5659" s="17" t="n">
        <v>45862</v>
      </c>
      <c r="B5659" s="179" t="inlineStr">
        <is>
          <t xml:space="preserve">LABORATORIO POPULAR LTDA - PIX 18.409.521/0001-62-EXAMES </t>
        </is>
      </c>
      <c r="C5659" s="8" t="n"/>
      <c r="D5659" s="8" t="n">
        <v>2430</v>
      </c>
      <c r="E5659" s="8" t="n">
        <v>-3855.569920000006</v>
      </c>
      <c r="F5659" s="213" t="inlineStr">
        <is>
          <t>EXAMES MÉDICOS</t>
        </is>
      </c>
      <c r="G5659" s="172">
        <f>YEAR(A5659)</f>
        <v/>
      </c>
      <c r="H5659" s="214">
        <f>MONTH(A5659)</f>
        <v/>
      </c>
      <c r="I5659" s="179">
        <f>INDEX(mês[],Consolidado!H5659,2)</f>
        <v/>
      </c>
      <c r="J5659" s="179" t="inlineStr">
        <is>
          <t>ITAU</t>
        </is>
      </c>
      <c r="K5659" s="179" t="inlineStr">
        <is>
          <t>A IDEAL</t>
        </is>
      </c>
    </row>
    <row r="5660">
      <c r="A5660" s="17" t="n">
        <v>45862</v>
      </c>
      <c r="B5660" s="179" t="inlineStr">
        <is>
          <t xml:space="preserve">MAURO J. MACEDO - PIX Josemacedo2412@gmail.com-SERVIÇO PLOTAGEM / ADESIVO / PLACAS / CRACHAS </t>
        </is>
      </c>
      <c r="C5660" s="8" t="n"/>
      <c r="D5660" s="8" t="n">
        <v>1400</v>
      </c>
      <c r="E5660" s="8" t="n">
        <v>-5255.569920000005</v>
      </c>
      <c r="F5660" s="213" t="inlineStr">
        <is>
          <t xml:space="preserve">SERVIÇO PLOTAGEM / ADESIVO / PLACAS / CRACHAS </t>
        </is>
      </c>
      <c r="G5660" s="172">
        <f>YEAR(A5660)</f>
        <v/>
      </c>
      <c r="H5660" s="214">
        <f>MONTH(A5660)</f>
        <v/>
      </c>
      <c r="I5660" s="179">
        <f>INDEX(mês[],Consolidado!H5660,2)</f>
        <v/>
      </c>
      <c r="J5660" s="179" t="inlineStr">
        <is>
          <t>ITAU</t>
        </is>
      </c>
      <c r="K5660" s="179" t="inlineStr">
        <is>
          <t>A IDEAL</t>
        </is>
      </c>
    </row>
    <row r="5661">
      <c r="A5661" s="17" t="n">
        <v>45862</v>
      </c>
      <c r="B5661" s="179" t="inlineStr">
        <is>
          <t>MARIA DIVINA OLIVEIRA SILVA - PIX 54.670.136/0001-38-MANUTENÇÃO/PEÇAS MAQUINAS E EQUIPAMENTOS</t>
        </is>
      </c>
      <c r="C5661" s="8" t="n"/>
      <c r="D5661" s="8" t="n">
        <v>350</v>
      </c>
      <c r="E5661" s="8" t="n">
        <v>-5605.569920000005</v>
      </c>
      <c r="F5661" s="213" t="inlineStr">
        <is>
          <t>MANUTENÇÃO/PEÇAS MAQUINAS E EQUIPAMENTOS</t>
        </is>
      </c>
      <c r="G5661" s="172">
        <f>YEAR(A5661)</f>
        <v/>
      </c>
      <c r="H5661" s="214">
        <f>MONTH(A5661)</f>
        <v/>
      </c>
      <c r="I5661" s="179">
        <f>INDEX(mês[],Consolidado!H5661,2)</f>
        <v/>
      </c>
      <c r="J5661" s="179" t="inlineStr">
        <is>
          <t>ITAU</t>
        </is>
      </c>
      <c r="K5661" s="179" t="inlineStr">
        <is>
          <t>A IDEAL</t>
        </is>
      </c>
    </row>
    <row r="5662">
      <c r="A5662" s="17" t="n">
        <v>45863</v>
      </c>
      <c r="B5662" s="179" t="inlineStr">
        <is>
          <t xml:space="preserve">REFEIÇÃO FUNCIONÁRIOS PEDRO HENRIQUE E MAURICIO-REFEIÇÕES FUNCIONARIOS </t>
        </is>
      </c>
      <c r="C5662" s="8" t="n"/>
      <c r="D5662" s="8" t="n">
        <v>340</v>
      </c>
      <c r="E5662" s="8" t="n">
        <v>-5945.569920000005</v>
      </c>
      <c r="F5662" s="213" t="inlineStr">
        <is>
          <t>REFEIÇÕES COLABORADORES</t>
        </is>
      </c>
      <c r="G5662" s="172">
        <f>YEAR(A5662)</f>
        <v/>
      </c>
      <c r="H5662" s="214">
        <f>MONTH(A5662)</f>
        <v/>
      </c>
      <c r="I5662" s="179">
        <f>INDEX(mês[],Consolidado!H5662,2)</f>
        <v/>
      </c>
      <c r="J5662" s="179" t="inlineStr">
        <is>
          <t>ITAU</t>
        </is>
      </c>
      <c r="K5662" s="179" t="inlineStr">
        <is>
          <t>A IDEAL</t>
        </is>
      </c>
    </row>
    <row r="5663">
      <c r="A5663" s="17" t="n">
        <v>45863</v>
      </c>
      <c r="B5663" s="179" t="inlineStr">
        <is>
          <t xml:space="preserve">MOACIR BERNARDO DE BRITO SANTO - PIX (62) 9 9179-6006-SERVIÇO MOTOBOY / UBER </t>
        </is>
      </c>
      <c r="C5663" s="8" t="n"/>
      <c r="D5663" s="8" t="n">
        <v>50</v>
      </c>
      <c r="E5663" s="8" t="n">
        <v>-5995.569920000005</v>
      </c>
      <c r="F5663" s="213" t="inlineStr">
        <is>
          <t xml:space="preserve">SERVIÇO MOTOBOY / UBER </t>
        </is>
      </c>
      <c r="G5663" s="172">
        <f>YEAR(A5663)</f>
        <v/>
      </c>
      <c r="H5663" s="214">
        <f>MONTH(A5663)</f>
        <v/>
      </c>
      <c r="I5663" s="179">
        <f>INDEX(mês[],Consolidado!H5663,2)</f>
        <v/>
      </c>
      <c r="J5663" s="179" t="inlineStr">
        <is>
          <t>ITAU</t>
        </is>
      </c>
      <c r="K5663" s="179" t="inlineStr">
        <is>
          <t>A IDEAL</t>
        </is>
      </c>
    </row>
    <row r="5664">
      <c r="A5664" s="17" t="n">
        <v>45863</v>
      </c>
      <c r="B5664" s="179" t="inlineStr">
        <is>
          <t xml:space="preserve">MULTA ANTIGAS VEÍCULO FORD KA-MULTAS DE TRANSITO </t>
        </is>
      </c>
      <c r="C5664" s="8" t="n"/>
      <c r="D5664" s="8" t="n">
        <v>1257.23</v>
      </c>
      <c r="E5664" s="8" t="n">
        <v>-7252.799920000005</v>
      </c>
      <c r="F5664" s="213" t="inlineStr">
        <is>
          <t xml:space="preserve">MULTAS DE TRANSITO </t>
        </is>
      </c>
      <c r="G5664" s="172">
        <f>YEAR(A5664)</f>
        <v/>
      </c>
      <c r="H5664" s="214">
        <f>MONTH(A5664)</f>
        <v/>
      </c>
      <c r="I5664" s="179">
        <f>INDEX(mês[],Consolidado!H5664,2)</f>
        <v/>
      </c>
      <c r="J5664" s="179" t="inlineStr">
        <is>
          <t>ITAU</t>
        </is>
      </c>
      <c r="K5664" s="179" t="inlineStr">
        <is>
          <t>A IDEAL</t>
        </is>
      </c>
    </row>
    <row r="5665">
      <c r="A5665" s="17" t="n">
        <v>45863</v>
      </c>
      <c r="B5665" s="179" t="inlineStr">
        <is>
          <t xml:space="preserve">CONSULTORIA ANALISE ENVOLVENDO ORGANIZAÇÃO SOCIETARIA E HOLDING-SERVIÇOS DE CONSULTORIA </t>
        </is>
      </c>
      <c r="C5665" s="8" t="n"/>
      <c r="D5665" s="8" t="n">
        <v>7900</v>
      </c>
      <c r="E5665" s="8" t="n">
        <v>-15152.79992</v>
      </c>
      <c r="F5665" s="213" t="inlineStr">
        <is>
          <t xml:space="preserve">SERVIÇOS DE CONSULTORIA </t>
        </is>
      </c>
      <c r="G5665" s="172">
        <f>YEAR(A5665)</f>
        <v/>
      </c>
      <c r="H5665" s="214">
        <f>MONTH(A5665)</f>
        <v/>
      </c>
      <c r="I5665" s="179">
        <f>INDEX(mês[],Consolidado!H5665,2)</f>
        <v/>
      </c>
      <c r="J5665" s="179" t="inlineStr">
        <is>
          <t>ITAU</t>
        </is>
      </c>
      <c r="K5665" s="179" t="inlineStr">
        <is>
          <t>A IDEAL</t>
        </is>
      </c>
    </row>
    <row r="5666">
      <c r="A5666" s="17" t="n">
        <v>45863</v>
      </c>
      <c r="B5666" s="179" t="inlineStr">
        <is>
          <t xml:space="preserve">REFEIÇÃO COLABORADORES-REFEIÇÕES FUNCIONARIOS </t>
        </is>
      </c>
      <c r="C5666" s="8" t="n"/>
      <c r="D5666" s="8" t="n">
        <v>150</v>
      </c>
      <c r="E5666" s="8" t="n">
        <v>-15302.79992</v>
      </c>
      <c r="F5666" s="213" t="inlineStr">
        <is>
          <t>REFEIÇÕES COLABORADORES</t>
        </is>
      </c>
      <c r="G5666" s="172">
        <f>YEAR(A5666)</f>
        <v/>
      </c>
      <c r="H5666" s="214">
        <f>MONTH(A5666)</f>
        <v/>
      </c>
      <c r="I5666" s="179">
        <f>INDEX(mês[],Consolidado!H5666,2)</f>
        <v/>
      </c>
      <c r="J5666" s="179" t="inlineStr">
        <is>
          <t>ITAU</t>
        </is>
      </c>
      <c r="K5666" s="179" t="inlineStr">
        <is>
          <t>A IDEAL</t>
        </is>
      </c>
    </row>
    <row r="5667">
      <c r="A5667" s="17" t="n">
        <v>45863</v>
      </c>
      <c r="B5667" s="179" t="inlineStr">
        <is>
          <t>TRANSFERÊNCIA ENTRE BANCOS SAFRA X ITAÚ-Transferência entre Bancos</t>
        </is>
      </c>
      <c r="C5667" s="8" t="n">
        <v>50000</v>
      </c>
      <c r="E5667" s="8" t="n">
        <v>34697.20008</v>
      </c>
      <c r="F5667" s="213" t="inlineStr">
        <is>
          <t>Transferência Recebida</t>
        </is>
      </c>
      <c r="G5667" s="172">
        <f>YEAR(A5667)</f>
        <v/>
      </c>
      <c r="H5667" s="214">
        <f>MONTH(A5667)</f>
        <v/>
      </c>
      <c r="I5667" s="179">
        <f>INDEX(mês[],Consolidado!H5667,2)</f>
        <v/>
      </c>
      <c r="J5667" s="179" t="inlineStr">
        <is>
          <t>ITAU</t>
        </is>
      </c>
      <c r="K5667" s="179" t="inlineStr">
        <is>
          <t>A IDEAL</t>
        </is>
      </c>
    </row>
    <row r="5668">
      <c r="A5668" s="17" t="n">
        <v>45863</v>
      </c>
      <c r="B5668" s="179" t="inlineStr">
        <is>
          <t xml:space="preserve">ROLDANA P/POCO-MATERIAIS / FERRAMENTAS  MANUAIS </t>
        </is>
      </c>
      <c r="C5668" s="8" t="n"/>
      <c r="D5668" s="8" t="n">
        <v>100</v>
      </c>
      <c r="E5668" s="8" t="n">
        <v>34597.20008</v>
      </c>
      <c r="F5668" s="213" t="inlineStr">
        <is>
          <t xml:space="preserve">MATERIAIS / FERRAMENTAS  MANUAIS </t>
        </is>
      </c>
      <c r="G5668" s="172">
        <f>YEAR(A5668)</f>
        <v/>
      </c>
      <c r="H5668" s="214">
        <f>MONTH(A5668)</f>
        <v/>
      </c>
      <c r="I5668" s="179">
        <f>INDEX(mês[],Consolidado!H5668,2)</f>
        <v/>
      </c>
      <c r="J5668" s="179" t="inlineStr">
        <is>
          <t>ITAU</t>
        </is>
      </c>
      <c r="K5668" s="179" t="inlineStr">
        <is>
          <t>A IDEAL</t>
        </is>
      </c>
    </row>
    <row r="5669">
      <c r="A5669" s="17" t="n">
        <v>45863</v>
      </c>
      <c r="B5669" s="179" t="inlineStr">
        <is>
          <t xml:space="preserve">TRANSPORTE COLABORADORES-TRANSPORTE FUNCIONARIOS </t>
        </is>
      </c>
      <c r="C5669" s="8" t="n"/>
      <c r="D5669" s="8" t="n">
        <v>6000</v>
      </c>
      <c r="E5669" s="8" t="n">
        <v>28597.20008</v>
      </c>
      <c r="F5669" s="213" t="inlineStr">
        <is>
          <t xml:space="preserve">TRANSPORTE DE COLABORADORES </t>
        </is>
      </c>
      <c r="G5669" s="172">
        <f>YEAR(A5669)</f>
        <v/>
      </c>
      <c r="H5669" s="214">
        <f>MONTH(A5669)</f>
        <v/>
      </c>
      <c r="I5669" s="179">
        <f>INDEX(mês[],Consolidado!H5669,2)</f>
        <v/>
      </c>
      <c r="J5669" s="179" t="inlineStr">
        <is>
          <t>ITAU</t>
        </is>
      </c>
      <c r="K5669" s="179" t="inlineStr">
        <is>
          <t>A IDEAL</t>
        </is>
      </c>
    </row>
    <row r="5670">
      <c r="A5670" s="17" t="n">
        <v>45863</v>
      </c>
      <c r="B5670" s="179" t="inlineStr">
        <is>
          <t>LOCAÇÃO COMPRESSOR REF. 03/05 A 19/06-LOCAÇÃO COMPRESSORES</t>
        </is>
      </c>
      <c r="C5670" s="8" t="n"/>
      <c r="D5670" s="8" t="n">
        <v>10000</v>
      </c>
      <c r="E5670" s="8" t="n">
        <v>18597.20008</v>
      </c>
      <c r="F5670" s="213" t="inlineStr">
        <is>
          <t>LOCAÇÃO COMPRESSORES</t>
        </is>
      </c>
      <c r="G5670" s="172">
        <f>YEAR(A5670)</f>
        <v/>
      </c>
      <c r="H5670" s="214">
        <f>MONTH(A5670)</f>
        <v/>
      </c>
      <c r="I5670" s="179">
        <f>INDEX(mês[],Consolidado!H5670,2)</f>
        <v/>
      </c>
      <c r="J5670" s="179" t="inlineStr">
        <is>
          <t>ITAU</t>
        </is>
      </c>
      <c r="K5670" s="179" t="inlineStr">
        <is>
          <t>A IDEAL</t>
        </is>
      </c>
    </row>
    <row r="5671">
      <c r="A5671" s="17" t="n">
        <v>45863</v>
      </c>
      <c r="B5671" s="179" t="inlineStr">
        <is>
          <t xml:space="preserve">REFEIÇÃO FUNCIONARIO PATRYCK SILVA SOUSA DO ROSARIO-REFEIÇÕES FUNCIONARIOS </t>
        </is>
      </c>
      <c r="C5671" s="8" t="n"/>
      <c r="D5671" s="8" t="n">
        <v>272.5</v>
      </c>
      <c r="E5671" s="8" t="n">
        <v>18324.70008</v>
      </c>
      <c r="F5671" s="213" t="inlineStr">
        <is>
          <t>REFEIÇÕES COLABORADORES</t>
        </is>
      </c>
      <c r="G5671" s="172">
        <f>YEAR(A5671)</f>
        <v/>
      </c>
      <c r="H5671" s="214">
        <f>MONTH(A5671)</f>
        <v/>
      </c>
      <c r="I5671" s="179">
        <f>INDEX(mês[],Consolidado!H5671,2)</f>
        <v/>
      </c>
      <c r="J5671" s="179" t="inlineStr">
        <is>
          <t>ITAU</t>
        </is>
      </c>
      <c r="K5671" s="179" t="inlineStr">
        <is>
          <t>A IDEAL</t>
        </is>
      </c>
    </row>
    <row r="5672">
      <c r="A5672" s="17" t="n">
        <v>45863</v>
      </c>
      <c r="B5672" s="179" t="inlineStr">
        <is>
          <t xml:space="preserve">REFEIÇÃO FUNCIONARIO MAURICIO DA SILVA SANTOS-REFEIÇÕES FUNCIONARIOS </t>
        </is>
      </c>
      <c r="C5672" s="8" t="n"/>
      <c r="D5672" s="8" t="n">
        <v>332.5</v>
      </c>
      <c r="E5672" s="8" t="n">
        <v>17992.20008</v>
      </c>
      <c r="F5672" s="213" t="inlineStr">
        <is>
          <t>REFEIÇÕES COLABORADORES</t>
        </is>
      </c>
      <c r="G5672" s="172">
        <f>YEAR(A5672)</f>
        <v/>
      </c>
      <c r="H5672" s="214">
        <f>MONTH(A5672)</f>
        <v/>
      </c>
      <c r="I5672" s="179">
        <f>INDEX(mês[],Consolidado!H5672,2)</f>
        <v/>
      </c>
      <c r="J5672" s="179" t="inlineStr">
        <is>
          <t>ITAU</t>
        </is>
      </c>
      <c r="K5672" s="179" t="inlineStr">
        <is>
          <t>A IDEAL</t>
        </is>
      </c>
    </row>
    <row r="5673">
      <c r="A5673" s="17" t="n">
        <v>45863</v>
      </c>
      <c r="B5673" s="179" t="inlineStr">
        <is>
          <t xml:space="preserve">LABORATORIO POPULAR LTDA - PIX 18.409.521/0001-62-EXAMES </t>
        </is>
      </c>
      <c r="C5673" s="8" t="n"/>
      <c r="D5673" s="8" t="n">
        <v>200</v>
      </c>
      <c r="E5673" s="8" t="n">
        <v>17792.20008</v>
      </c>
      <c r="F5673" s="213" t="inlineStr">
        <is>
          <t>EXAMES MÉDICOS</t>
        </is>
      </c>
      <c r="G5673" s="172">
        <f>YEAR(A5673)</f>
        <v/>
      </c>
      <c r="H5673" s="214">
        <f>MONTH(A5673)</f>
        <v/>
      </c>
      <c r="I5673" s="179">
        <f>INDEX(mês[],Consolidado!H5673,2)</f>
        <v/>
      </c>
      <c r="J5673" s="179" t="inlineStr">
        <is>
          <t>ITAU</t>
        </is>
      </c>
      <c r="K5673" s="179" t="inlineStr">
        <is>
          <t>A IDEAL</t>
        </is>
      </c>
    </row>
    <row r="5674">
      <c r="A5674" s="17" t="n">
        <v>45863</v>
      </c>
      <c r="B5674" s="179" t="inlineStr">
        <is>
          <t>COMBUSTIVEL COMPRESSOR-COMBUSTIVEL EQUIPAMENTOS</t>
        </is>
      </c>
      <c r="C5674" s="8" t="n"/>
      <c r="D5674" s="8" t="n">
        <v>123.28</v>
      </c>
      <c r="E5674" s="8" t="n">
        <v>17668.92008</v>
      </c>
      <c r="F5674" s="213" t="inlineStr">
        <is>
          <t>COMBUSTIVEL EQUIPAMENTOS</t>
        </is>
      </c>
      <c r="G5674" s="172">
        <f>YEAR(A5674)</f>
        <v/>
      </c>
      <c r="H5674" s="214">
        <f>MONTH(A5674)</f>
        <v/>
      </c>
      <c r="I5674" s="179">
        <f>INDEX(mês[],Consolidado!H5674,2)</f>
        <v/>
      </c>
      <c r="J5674" s="179" t="inlineStr">
        <is>
          <t>ITAU</t>
        </is>
      </c>
      <c r="K5674" s="179" t="inlineStr">
        <is>
          <t>A IDEAL</t>
        </is>
      </c>
    </row>
    <row r="5675">
      <c r="A5675" s="17" t="n">
        <v>45863</v>
      </c>
      <c r="B5675" s="179" t="inlineStr">
        <is>
          <t xml:space="preserve">JULIO CESAR DE OLIVEIRA QUEIROZ - PIX 416.142.593-72-TRANSPORTE FUNCIONARIOS </t>
        </is>
      </c>
      <c r="C5675" s="8" t="n"/>
      <c r="D5675" s="8" t="n">
        <v>7200</v>
      </c>
      <c r="E5675" s="8" t="n">
        <v>10468.92008</v>
      </c>
      <c r="F5675" s="213" t="inlineStr">
        <is>
          <t xml:space="preserve">TRANSPORTE DE COLABORADORES </t>
        </is>
      </c>
      <c r="G5675" s="172">
        <f>YEAR(A5675)</f>
        <v/>
      </c>
      <c r="H5675" s="214">
        <f>MONTH(A5675)</f>
        <v/>
      </c>
      <c r="I5675" s="179">
        <f>INDEX(mês[],Consolidado!H5675,2)</f>
        <v/>
      </c>
      <c r="J5675" s="179" t="inlineStr">
        <is>
          <t>ITAU</t>
        </is>
      </c>
      <c r="K5675" s="179" t="inlineStr">
        <is>
          <t>A IDEAL</t>
        </is>
      </c>
    </row>
    <row r="5676">
      <c r="A5676" s="17" t="n">
        <v>45863</v>
      </c>
      <c r="B5676" s="179" t="inlineStr">
        <is>
          <t>DESP. REF. 14/07 A 20/07-SERVIÇO LAVA JATO</t>
        </is>
      </c>
      <c r="C5676" s="8" t="n"/>
      <c r="D5676" s="8" t="n">
        <v>140</v>
      </c>
      <c r="E5676" s="8" t="n">
        <v>10328.92008</v>
      </c>
      <c r="F5676" s="213" t="inlineStr">
        <is>
          <t>SERVIÇO LAVA JATO</t>
        </is>
      </c>
      <c r="G5676" s="172">
        <f>YEAR(A5676)</f>
        <v/>
      </c>
      <c r="H5676" s="214">
        <f>MONTH(A5676)</f>
        <v/>
      </c>
      <c r="I5676" s="179">
        <f>INDEX(mês[],Consolidado!H5676,2)</f>
        <v/>
      </c>
      <c r="J5676" s="179" t="inlineStr">
        <is>
          <t>ITAU</t>
        </is>
      </c>
      <c r="K5676" s="179" t="inlineStr">
        <is>
          <t>A IDEAL</t>
        </is>
      </c>
    </row>
    <row r="5677">
      <c r="A5677" s="17" t="n">
        <v>45863</v>
      </c>
      <c r="B5677" s="179" t="inlineStr">
        <is>
          <t>DESP. REF. 14/07 A 20/07-MANUTENÇÃO/PEÇAS  VEICULOS</t>
        </is>
      </c>
      <c r="C5677" s="8" t="n"/>
      <c r="D5677" s="8" t="n">
        <v>80</v>
      </c>
      <c r="E5677" s="8" t="n">
        <v>10248.92008</v>
      </c>
      <c r="F5677" s="213" t="inlineStr">
        <is>
          <t>MANUTENÇÃO/PEÇAS  VEICULOS</t>
        </is>
      </c>
      <c r="G5677" s="172">
        <f>YEAR(A5677)</f>
        <v/>
      </c>
      <c r="H5677" s="214">
        <f>MONTH(A5677)</f>
        <v/>
      </c>
      <c r="I5677" s="179">
        <f>INDEX(mês[],Consolidado!H5677,2)</f>
        <v/>
      </c>
      <c r="J5677" s="179" t="inlineStr">
        <is>
          <t>ITAU</t>
        </is>
      </c>
      <c r="K5677" s="179" t="inlineStr">
        <is>
          <t>A IDEAL</t>
        </is>
      </c>
    </row>
    <row r="5678">
      <c r="A5678" s="17" t="n">
        <v>45863</v>
      </c>
      <c r="B5678" s="179" t="inlineStr">
        <is>
          <t xml:space="preserve">RESTAURANTE MATA FOME - PIX 57.730.611/0001-02-REFEIÇÕES FUNCIONARIOS </t>
        </is>
      </c>
      <c r="C5678" s="8" t="n"/>
      <c r="D5678" s="8" t="n">
        <v>6832</v>
      </c>
      <c r="E5678" s="8" t="n">
        <v>3416.920079999996</v>
      </c>
      <c r="F5678" s="213" t="inlineStr">
        <is>
          <t>REFEIÇÕES COLABORADORES</t>
        </is>
      </c>
      <c r="G5678" s="172">
        <f>YEAR(A5678)</f>
        <v/>
      </c>
      <c r="H5678" s="214">
        <f>MONTH(A5678)</f>
        <v/>
      </c>
      <c r="I5678" s="179">
        <f>INDEX(mês[],Consolidado!H5678,2)</f>
        <v/>
      </c>
      <c r="J5678" s="179" t="inlineStr">
        <is>
          <t>ITAU</t>
        </is>
      </c>
      <c r="K5678" s="179" t="inlineStr">
        <is>
          <t>A IDEAL</t>
        </is>
      </c>
    </row>
    <row r="5679">
      <c r="A5679" s="17" t="n">
        <v>45863</v>
      </c>
      <c r="B5679" s="179" t="inlineStr">
        <is>
          <t xml:space="preserve">MANOEL PIRES SANTANA - PIX (98) 9 8407-6318-REFEIÇÕES FUNCIONARIOS </t>
        </is>
      </c>
      <c r="C5679" s="8" t="n"/>
      <c r="D5679" s="8" t="n">
        <v>1150</v>
      </c>
      <c r="E5679" s="8" t="n">
        <v>2266.920079999996</v>
      </c>
      <c r="F5679" s="213" t="inlineStr">
        <is>
          <t>REFEIÇÕES COLABORADORES</t>
        </is>
      </c>
      <c r="G5679" s="172">
        <f>YEAR(A5679)</f>
        <v/>
      </c>
      <c r="H5679" s="214">
        <f>MONTH(A5679)</f>
        <v/>
      </c>
      <c r="I5679" s="179">
        <f>INDEX(mês[],Consolidado!H5679,2)</f>
        <v/>
      </c>
      <c r="J5679" s="179" t="inlineStr">
        <is>
          <t>ITAU</t>
        </is>
      </c>
      <c r="K5679" s="179" t="inlineStr">
        <is>
          <t>A IDEAL</t>
        </is>
      </c>
    </row>
    <row r="5680">
      <c r="A5680" s="17" t="n">
        <v>45863</v>
      </c>
      <c r="B5680" s="179" t="inlineStr">
        <is>
          <t>DESP. REF. 23/06 A 29/06-SERVIÇO LAVA JATO</t>
        </is>
      </c>
      <c r="C5680" s="8" t="n"/>
      <c r="D5680" s="8" t="n">
        <v>140</v>
      </c>
      <c r="E5680" s="8" t="n">
        <v>2126.920079999996</v>
      </c>
      <c r="F5680" s="213" t="inlineStr">
        <is>
          <t>SERVIÇO LAVA JATO</t>
        </is>
      </c>
      <c r="G5680" s="172">
        <f>YEAR(A5680)</f>
        <v/>
      </c>
      <c r="H5680" s="214">
        <f>MONTH(A5680)</f>
        <v/>
      </c>
      <c r="I5680" s="179">
        <f>INDEX(mês[],Consolidado!H5680,2)</f>
        <v/>
      </c>
      <c r="J5680" s="179" t="inlineStr">
        <is>
          <t>ITAU</t>
        </is>
      </c>
      <c r="K5680" s="179" t="inlineStr">
        <is>
          <t>A IDEAL</t>
        </is>
      </c>
    </row>
    <row r="5681">
      <c r="A5681" s="17" t="n">
        <v>45863</v>
      </c>
      <c r="B5681" s="179" t="inlineStr">
        <is>
          <t>FOSFATO-Recebimento de Clientes</t>
        </is>
      </c>
      <c r="C5681" s="8" t="n">
        <v>18099.91</v>
      </c>
      <c r="E5681" s="8" t="n">
        <v>20226.83008</v>
      </c>
      <c r="F5681" s="213" t="inlineStr">
        <is>
          <t>Recebimento de Clientes</t>
        </is>
      </c>
      <c r="G5681" s="172">
        <f>YEAR(A5681)</f>
        <v/>
      </c>
      <c r="H5681" s="214">
        <f>MONTH(A5681)</f>
        <v/>
      </c>
      <c r="I5681" s="179">
        <f>INDEX(mês[],Consolidado!H5681,2)</f>
        <v/>
      </c>
      <c r="J5681" s="179" t="inlineStr">
        <is>
          <t>ITAU</t>
        </is>
      </c>
      <c r="K5681" s="179" t="inlineStr">
        <is>
          <t>A IDEAL</t>
        </is>
      </c>
    </row>
    <row r="5682">
      <c r="A5682" s="17" t="n">
        <v>45863</v>
      </c>
      <c r="B5682" s="179" t="inlineStr">
        <is>
          <t>FOSFATO-Recebimento de Clientes</t>
        </is>
      </c>
      <c r="C5682" s="8" t="n">
        <v>44382.41</v>
      </c>
      <c r="E5682" s="8" t="n">
        <v>64609.24008</v>
      </c>
      <c r="F5682" s="213" t="inlineStr">
        <is>
          <t>Recebimento de Clientes</t>
        </is>
      </c>
      <c r="G5682" s="172">
        <f>YEAR(A5682)</f>
        <v/>
      </c>
      <c r="H5682" s="214">
        <f>MONTH(A5682)</f>
        <v/>
      </c>
      <c r="I5682" s="179">
        <f>INDEX(mês[],Consolidado!H5682,2)</f>
        <v/>
      </c>
      <c r="J5682" s="179" t="inlineStr">
        <is>
          <t>ITAU</t>
        </is>
      </c>
      <c r="K5682" s="179" t="inlineStr">
        <is>
          <t>A IDEAL</t>
        </is>
      </c>
    </row>
    <row r="5683">
      <c r="A5683" s="17" t="n">
        <v>45865</v>
      </c>
      <c r="B5683" s="179" t="inlineStr">
        <is>
          <t>FINANCIAMENTO OROCH-FINANCIAMENTO</t>
        </is>
      </c>
      <c r="C5683" s="8" t="n"/>
      <c r="D5683" s="8" t="n">
        <v>3601.26</v>
      </c>
      <c r="E5683" s="8" t="n">
        <v>61007.98008</v>
      </c>
      <c r="F5683" s="213" t="inlineStr">
        <is>
          <t>Financiamentos</t>
        </is>
      </c>
      <c r="G5683" s="172">
        <f>YEAR(A5683)</f>
        <v/>
      </c>
      <c r="H5683" s="214">
        <f>MONTH(A5683)</f>
        <v/>
      </c>
      <c r="I5683" s="179">
        <f>INDEX(mês[],Consolidado!H5683,2)</f>
        <v/>
      </c>
      <c r="J5683" s="179" t="inlineStr">
        <is>
          <t>ITAU</t>
        </is>
      </c>
      <c r="K5683" s="179" t="inlineStr">
        <is>
          <t>A IDEAL</t>
        </is>
      </c>
    </row>
    <row r="5684">
      <c r="A5684" s="17" t="n">
        <v>45866</v>
      </c>
      <c r="B5684" s="179" t="inlineStr">
        <is>
          <t xml:space="preserve">SEGUROS VEICULOS-SEGUROS DE VEICULOS </t>
        </is>
      </c>
      <c r="C5684" s="8" t="n"/>
      <c r="D5684" s="8" t="n">
        <v>513.75</v>
      </c>
      <c r="E5684" s="8" t="n">
        <v>60494.23008</v>
      </c>
      <c r="F5684" s="213" t="inlineStr">
        <is>
          <t xml:space="preserve">SEGUROS DE VEICULOS </t>
        </is>
      </c>
      <c r="G5684" s="172">
        <f>YEAR(A5684)</f>
        <v/>
      </c>
      <c r="H5684" s="214">
        <f>MONTH(A5684)</f>
        <v/>
      </c>
      <c r="I5684" s="179">
        <f>INDEX(mês[],Consolidado!H5684,2)</f>
        <v/>
      </c>
      <c r="J5684" s="179" t="inlineStr">
        <is>
          <t>ITAU</t>
        </is>
      </c>
      <c r="K5684" s="179" t="inlineStr">
        <is>
          <t>A IDEAL</t>
        </is>
      </c>
    </row>
    <row r="5685">
      <c r="A5685" s="17" t="n">
        <v>45866</v>
      </c>
      <c r="B5685" s="179" t="inlineStr">
        <is>
          <t xml:space="preserve">CARLOS AUGUSTO SILVA SANTOS-ACERTO RESCISORIOS </t>
        </is>
      </c>
      <c r="C5685" s="8" t="n"/>
      <c r="D5685" s="8" t="n">
        <v>16384.4</v>
      </c>
      <c r="E5685" s="8" t="n">
        <v>44109.83008</v>
      </c>
      <c r="F5685" s="213" t="inlineStr">
        <is>
          <t xml:space="preserve">ACERTO RESCISORIOS </t>
        </is>
      </c>
      <c r="G5685" s="172">
        <f>YEAR(A5685)</f>
        <v/>
      </c>
      <c r="H5685" s="214">
        <f>MONTH(A5685)</f>
        <v/>
      </c>
      <c r="I5685" s="179">
        <f>INDEX(mês[],Consolidado!H5685,2)</f>
        <v/>
      </c>
      <c r="J5685" s="179" t="inlineStr">
        <is>
          <t>ITAU</t>
        </is>
      </c>
      <c r="K5685" s="179" t="inlineStr">
        <is>
          <t>A IDEAL</t>
        </is>
      </c>
    </row>
    <row r="5686">
      <c r="A5686" s="17" t="n">
        <v>45866</v>
      </c>
      <c r="B5686" s="179" t="inlineStr">
        <is>
          <t>EMPRESTIMO BANCO ITAU CAIXA AVAL-PAGAMENTOS EMPRESTIMOS</t>
        </is>
      </c>
      <c r="C5686" s="8" t="n"/>
      <c r="D5686" s="8" t="n">
        <v>6314.11</v>
      </c>
      <c r="E5686" s="8" t="n">
        <v>37795.72008</v>
      </c>
      <c r="F5686" s="213" t="inlineStr">
        <is>
          <t>Pagamento de Empréstimos Bancários</t>
        </is>
      </c>
      <c r="G5686" s="172">
        <f>YEAR(A5686)</f>
        <v/>
      </c>
      <c r="H5686" s="214">
        <f>MONTH(A5686)</f>
        <v/>
      </c>
      <c r="I5686" s="179">
        <f>INDEX(mês[],Consolidado!H5686,2)</f>
        <v/>
      </c>
      <c r="J5686" s="179" t="inlineStr">
        <is>
          <t>ITAU</t>
        </is>
      </c>
      <c r="K5686" s="179" t="inlineStr">
        <is>
          <t>A IDEAL</t>
        </is>
      </c>
    </row>
    <row r="5687">
      <c r="A5687" s="17" t="n">
        <v>45866</v>
      </c>
      <c r="B5687" s="179" t="inlineStr">
        <is>
          <t>ADIANTAMENTO ROBERTO VIAGEM PAULINO NEVES SPIN/ARGO-COMBUSTIVEL VEICULOS</t>
        </is>
      </c>
      <c r="C5687" s="8" t="n"/>
      <c r="D5687" s="8" t="n">
        <v>3000</v>
      </c>
      <c r="E5687" s="8" t="n">
        <v>34795.72008</v>
      </c>
      <c r="F5687" s="213" t="inlineStr">
        <is>
          <t>COMBUSTIVEL VEICULOS</t>
        </is>
      </c>
      <c r="G5687" s="172">
        <f>YEAR(A5687)</f>
        <v/>
      </c>
      <c r="H5687" s="214">
        <f>MONTH(A5687)</f>
        <v/>
      </c>
      <c r="I5687" s="179">
        <f>INDEX(mês[],Consolidado!H5687,2)</f>
        <v/>
      </c>
      <c r="J5687" s="179" t="inlineStr">
        <is>
          <t>ITAU</t>
        </is>
      </c>
      <c r="K5687" s="179" t="inlineStr">
        <is>
          <t>A IDEAL</t>
        </is>
      </c>
    </row>
    <row r="5688">
      <c r="A5688" s="17" t="n">
        <v>45866</v>
      </c>
      <c r="B5688" s="179" t="inlineStr">
        <is>
          <t xml:space="preserve">HONORARIOS ADVOCATICIOS REF. 06/2025-HONORARIOS ADVOCATICIOS </t>
        </is>
      </c>
      <c r="C5688" s="8" t="n"/>
      <c r="D5688" s="8" t="n">
        <v>2940</v>
      </c>
      <c r="E5688" s="8" t="n">
        <v>31855.72008</v>
      </c>
      <c r="F5688" s="213" t="inlineStr">
        <is>
          <t>HONORÁRIOS ADVOCATÍCIOS</t>
        </is>
      </c>
      <c r="G5688" s="172">
        <f>YEAR(A5688)</f>
        <v/>
      </c>
      <c r="H5688" s="214">
        <f>MONTH(A5688)</f>
        <v/>
      </c>
      <c r="I5688" s="179">
        <f>INDEX(mês[],Consolidado!H5688,2)</f>
        <v/>
      </c>
      <c r="J5688" s="179" t="inlineStr">
        <is>
          <t>ITAU</t>
        </is>
      </c>
      <c r="K5688" s="179" t="inlineStr">
        <is>
          <t>A IDEAL</t>
        </is>
      </c>
    </row>
    <row r="5689">
      <c r="A5689" s="17" t="n">
        <v>45866</v>
      </c>
      <c r="B5689" s="179" t="inlineStr">
        <is>
          <t>AURELIO ALVES DE FREITAS - PIX (62) 9 9407-8484-FRETE MATERIAIS E EQUIPAMENTOS</t>
        </is>
      </c>
      <c r="C5689" s="8" t="n"/>
      <c r="D5689" s="8" t="n">
        <v>700</v>
      </c>
      <c r="E5689" s="8" t="n">
        <v>31155.72008</v>
      </c>
      <c r="F5689" s="213" t="inlineStr">
        <is>
          <t>FRETE MATERIAIS E EQUIPAMENTOS</t>
        </is>
      </c>
      <c r="G5689" s="172">
        <f>YEAR(A5689)</f>
        <v/>
      </c>
      <c r="H5689" s="214">
        <f>MONTH(A5689)</f>
        <v/>
      </c>
      <c r="I5689" s="179">
        <f>INDEX(mês[],Consolidado!H5689,2)</f>
        <v/>
      </c>
      <c r="J5689" s="179" t="inlineStr">
        <is>
          <t>ITAU</t>
        </is>
      </c>
      <c r="K5689" s="179" t="inlineStr">
        <is>
          <t>A IDEAL</t>
        </is>
      </c>
    </row>
    <row r="5690">
      <c r="A5690" s="17" t="n">
        <v>45866</v>
      </c>
      <c r="B5690" s="179" t="inlineStr">
        <is>
          <t xml:space="preserve">MOACIR BERNARDO DE BRITO SANTO - PIX (62) 9 9179-6006-SERVIÇO MOTOBOY / UBER </t>
        </is>
      </c>
      <c r="C5690" s="8" t="n"/>
      <c r="D5690" s="8" t="n">
        <v>80</v>
      </c>
      <c r="E5690" s="8" t="n">
        <v>31075.72008</v>
      </c>
      <c r="F5690" s="213" t="inlineStr">
        <is>
          <t xml:space="preserve">SERVIÇO MOTOBOY / UBER </t>
        </is>
      </c>
      <c r="G5690" s="172">
        <f>YEAR(A5690)</f>
        <v/>
      </c>
      <c r="H5690" s="214">
        <f>MONTH(A5690)</f>
        <v/>
      </c>
      <c r="I5690" s="179">
        <f>INDEX(mês[],Consolidado!H5690,2)</f>
        <v/>
      </c>
      <c r="J5690" s="179" t="inlineStr">
        <is>
          <t>ITAU</t>
        </is>
      </c>
      <c r="K5690" s="179" t="inlineStr">
        <is>
          <t>A IDEAL</t>
        </is>
      </c>
    </row>
    <row r="5691">
      <c r="A5691" s="17" t="n">
        <v>45866</v>
      </c>
      <c r="B5691" s="179" t="inlineStr">
        <is>
          <t xml:space="preserve">REFEIÇÃO COLABORADORES-REFEIÇÕES FUNCIONARIOS </t>
        </is>
      </c>
      <c r="C5691" s="8" t="n"/>
      <c r="D5691" s="8" t="n">
        <v>756</v>
      </c>
      <c r="E5691" s="8" t="n">
        <v>30319.72008</v>
      </c>
      <c r="F5691" s="213" t="inlineStr">
        <is>
          <t>REFEIÇÕES COLABORADORES</t>
        </is>
      </c>
      <c r="G5691" s="172">
        <f>YEAR(A5691)</f>
        <v/>
      </c>
      <c r="H5691" s="214">
        <f>MONTH(A5691)</f>
        <v/>
      </c>
      <c r="I5691" s="179">
        <f>INDEX(mês[],Consolidado!H5691,2)</f>
        <v/>
      </c>
      <c r="J5691" s="179" t="inlineStr">
        <is>
          <t>ITAU</t>
        </is>
      </c>
      <c r="K5691" s="179" t="inlineStr">
        <is>
          <t>A IDEAL</t>
        </is>
      </c>
    </row>
    <row r="5692">
      <c r="A5692" s="17" t="n">
        <v>45866</v>
      </c>
      <c r="B5692" s="179" t="inlineStr">
        <is>
          <t>REEMBOLSO REINALDO RIBEIRO - PIX (41) 9 9219-1965-EPIS</t>
        </is>
      </c>
      <c r="C5692" s="8" t="n"/>
      <c r="D5692" s="8" t="n">
        <v>174.9</v>
      </c>
      <c r="E5692" s="8" t="n">
        <v>30144.82008</v>
      </c>
      <c r="F5692" s="213" t="inlineStr">
        <is>
          <t>EPIS</t>
        </is>
      </c>
      <c r="G5692" s="172">
        <f>YEAR(A5692)</f>
        <v/>
      </c>
      <c r="H5692" s="214">
        <f>MONTH(A5692)</f>
        <v/>
      </c>
      <c r="I5692" s="179">
        <f>INDEX(mês[],Consolidado!H5692,2)</f>
        <v/>
      </c>
      <c r="J5692" s="179" t="inlineStr">
        <is>
          <t>ITAU</t>
        </is>
      </c>
      <c r="K5692" s="179" t="inlineStr">
        <is>
          <t>A IDEAL</t>
        </is>
      </c>
    </row>
    <row r="5693">
      <c r="A5693" s="17" t="n">
        <v>45866</v>
      </c>
      <c r="B5693" s="179" t="inlineStr">
        <is>
          <t>VISITA VALDMAR NA EMPRESA MOSAIC SORISSO MATO GROSSO-HOTEL FUNCIONARIOS</t>
        </is>
      </c>
      <c r="C5693" s="8" t="n"/>
      <c r="D5693" s="8" t="n">
        <v>600</v>
      </c>
      <c r="E5693" s="8" t="n">
        <v>29544.82008</v>
      </c>
      <c r="F5693" s="213" t="inlineStr">
        <is>
          <t xml:space="preserve">HOTEL COLABORADORES </t>
        </is>
      </c>
      <c r="G5693" s="172">
        <f>YEAR(A5693)</f>
        <v/>
      </c>
      <c r="H5693" s="214">
        <f>MONTH(A5693)</f>
        <v/>
      </c>
      <c r="I5693" s="179">
        <f>INDEX(mês[],Consolidado!H5693,2)</f>
        <v/>
      </c>
      <c r="J5693" s="179" t="inlineStr">
        <is>
          <t>ITAU</t>
        </is>
      </c>
      <c r="K5693" s="179" t="inlineStr">
        <is>
          <t>A IDEAL</t>
        </is>
      </c>
    </row>
    <row r="5694">
      <c r="A5694" s="17" t="n">
        <v>45866</v>
      </c>
      <c r="B5694" s="179" t="inlineStr">
        <is>
          <t xml:space="preserve">VISITA VALDMAR NA EMPRESA MOSAIC SORISSO MATO GROSSO-REFEIÇÕES FUNCIONARIOS </t>
        </is>
      </c>
      <c r="C5694" s="8" t="n"/>
      <c r="D5694" s="8" t="n">
        <v>300</v>
      </c>
      <c r="E5694" s="8" t="n">
        <v>29244.82008</v>
      </c>
      <c r="F5694" s="213" t="inlineStr">
        <is>
          <t>REFEIÇÕES COLABORADORES</t>
        </is>
      </c>
      <c r="G5694" s="172">
        <f>YEAR(A5694)</f>
        <v/>
      </c>
      <c r="H5694" s="214">
        <f>MONTH(A5694)</f>
        <v/>
      </c>
      <c r="I5694" s="179">
        <f>INDEX(mês[],Consolidado!H5694,2)</f>
        <v/>
      </c>
      <c r="J5694" s="179" t="inlineStr">
        <is>
          <t>ITAU</t>
        </is>
      </c>
      <c r="K5694" s="179" t="inlineStr">
        <is>
          <t>A IDEAL</t>
        </is>
      </c>
    </row>
    <row r="5695">
      <c r="A5695" s="17" t="n">
        <v>45866</v>
      </c>
      <c r="B5695" s="179" t="inlineStr">
        <is>
          <t>VISITA TECNICA VALDMAR NA EMPRESA JALES MACHADO EM GOIANÉSIA-COMBUSTIVEL VEICULOS</t>
        </is>
      </c>
      <c r="C5695" s="8" t="n"/>
      <c r="D5695" s="8" t="n">
        <v>8.089573819397774</v>
      </c>
      <c r="E5695" s="8" t="n">
        <v>29236.7305061806</v>
      </c>
      <c r="F5695" s="213" t="inlineStr">
        <is>
          <t>COMBUSTIVEL VEICULOS</t>
        </is>
      </c>
      <c r="G5695" s="172">
        <f>YEAR(A5695)</f>
        <v/>
      </c>
      <c r="H5695" s="214">
        <f>MONTH(A5695)</f>
        <v/>
      </c>
      <c r="I5695" s="179">
        <f>INDEX(mês[],Consolidado!H5695,2)</f>
        <v/>
      </c>
      <c r="J5695" s="179" t="inlineStr">
        <is>
          <t>ITAU</t>
        </is>
      </c>
      <c r="K5695" s="179" t="inlineStr">
        <is>
          <t>A IDEAL</t>
        </is>
      </c>
    </row>
    <row r="5696">
      <c r="A5696" s="17" t="n">
        <v>45866</v>
      </c>
      <c r="B5696" s="179" t="inlineStr">
        <is>
          <t xml:space="preserve">VISITA TECNICA VALDMAR NA EMPRESA JALES MACHADO EM GOIANÉSIA-REFEIÇÕES FUNCIONARIOS </t>
        </is>
      </c>
      <c r="C5696" s="8" t="n"/>
      <c r="D5696" s="8" t="n">
        <v>0.9903781533266675</v>
      </c>
      <c r="E5696" s="8" t="n">
        <v>29235.74012802728</v>
      </c>
      <c r="F5696" s="213" t="inlineStr">
        <is>
          <t>REFEIÇÕES COLABORADORES</t>
        </is>
      </c>
      <c r="G5696" s="172">
        <f>YEAR(A5696)</f>
        <v/>
      </c>
      <c r="H5696" s="214">
        <f>MONTH(A5696)</f>
        <v/>
      </c>
      <c r="I5696" s="179">
        <f>INDEX(mês[],Consolidado!H5696,2)</f>
        <v/>
      </c>
      <c r="J5696" s="179" t="inlineStr">
        <is>
          <t>ITAU</t>
        </is>
      </c>
      <c r="K5696" s="179" t="inlineStr">
        <is>
          <t>A IDEAL</t>
        </is>
      </c>
    </row>
    <row r="5697">
      <c r="A5697" s="17" t="n">
        <v>45866</v>
      </c>
      <c r="B5697" s="179" t="inlineStr">
        <is>
          <t xml:space="preserve">VISITA TECNICA VALDMAR NA EMPRESA JALES MACHADO EM GOIANÉSIA-MATERIAIS DE LIMPEZA / HIGIENE </t>
        </is>
      </c>
      <c r="C5697" s="8" t="n"/>
      <c r="D5697" s="8" t="n">
        <v>0.9900480272755585</v>
      </c>
      <c r="E5697" s="8" t="n">
        <v>29234.75008</v>
      </c>
      <c r="F5697" s="213" t="inlineStr">
        <is>
          <t xml:space="preserve">MATERIAIS DE LIMPEZA / HIGIENE </t>
        </is>
      </c>
      <c r="G5697" s="172">
        <f>YEAR(A5697)</f>
        <v/>
      </c>
      <c r="H5697" s="214">
        <f>MONTH(A5697)</f>
        <v/>
      </c>
      <c r="I5697" s="179">
        <f>INDEX(mês[],Consolidado!H5697,2)</f>
        <v/>
      </c>
      <c r="J5697" s="179" t="inlineStr">
        <is>
          <t>ITAU</t>
        </is>
      </c>
      <c r="K5697" s="179" t="inlineStr">
        <is>
          <t>A IDEAL</t>
        </is>
      </c>
    </row>
    <row r="5698">
      <c r="A5698" s="17" t="n">
        <v>45866</v>
      </c>
      <c r="B5698" s="179" t="inlineStr">
        <is>
          <t>BIANCA VITÓRIA ALVES RODRIGUES - PIX 056.057.668/0001-20-MANUTENÇÃO/PEÇAS MAQUINAS E EQUIPAMENTOS</t>
        </is>
      </c>
      <c r="C5698" s="8" t="n"/>
      <c r="D5698" s="8" t="n">
        <v>1900</v>
      </c>
      <c r="E5698" s="8" t="n">
        <v>27334.75008</v>
      </c>
      <c r="F5698" s="213" t="inlineStr">
        <is>
          <t>MANUTENÇÃO/PEÇAS MAQUINAS E EQUIPAMENTOS</t>
        </is>
      </c>
      <c r="G5698" s="172">
        <f>YEAR(A5698)</f>
        <v/>
      </c>
      <c r="H5698" s="214">
        <f>MONTH(A5698)</f>
        <v/>
      </c>
      <c r="I5698" s="179">
        <f>INDEX(mês[],Consolidado!H5698,2)</f>
        <v/>
      </c>
      <c r="J5698" s="179" t="inlineStr">
        <is>
          <t>ITAU</t>
        </is>
      </c>
      <c r="K5698" s="179" t="inlineStr">
        <is>
          <t>A IDEAL</t>
        </is>
      </c>
    </row>
    <row r="5699">
      <c r="A5699" s="17" t="n">
        <v>45866</v>
      </c>
      <c r="B5699" s="179" t="inlineStr">
        <is>
          <t>CARLOS AUGUSTO SILVA SANTOS-MULTA RESCISORIAS FGTS</t>
        </is>
      </c>
      <c r="C5699" s="8" t="n"/>
      <c r="D5699" s="8" t="n">
        <v>2890.04</v>
      </c>
      <c r="E5699" s="8" t="n">
        <v>24444.71008</v>
      </c>
      <c r="F5699" s="213" t="inlineStr">
        <is>
          <t>MULTA RESCISORIAS FGTS</t>
        </is>
      </c>
      <c r="G5699" s="172">
        <f>YEAR(A5699)</f>
        <v/>
      </c>
      <c r="H5699" s="214">
        <f>MONTH(A5699)</f>
        <v/>
      </c>
      <c r="I5699" s="179">
        <f>INDEX(mês[],Consolidado!H5699,2)</f>
        <v/>
      </c>
      <c r="J5699" s="179" t="inlineStr">
        <is>
          <t>ITAU</t>
        </is>
      </c>
      <c r="K5699" s="179" t="inlineStr">
        <is>
          <t>A IDEAL</t>
        </is>
      </c>
    </row>
    <row r="5700">
      <c r="A5700" s="17" t="n">
        <v>45866</v>
      </c>
      <c r="B5700" s="179" t="inlineStr">
        <is>
          <t>TINTAS E SOLVENTES-TINTAS E SOLVENTES</t>
        </is>
      </c>
      <c r="C5700" s="8" t="n"/>
      <c r="D5700" s="8" t="n">
        <v>3295.6</v>
      </c>
      <c r="E5700" s="8" t="n">
        <v>21149.11008</v>
      </c>
      <c r="F5700" s="213" t="inlineStr">
        <is>
          <t>TINTAS E SOLVENTES</t>
        </is>
      </c>
      <c r="G5700" s="172">
        <f>YEAR(A5700)</f>
        <v/>
      </c>
      <c r="H5700" s="214">
        <f>MONTH(A5700)</f>
        <v/>
      </c>
      <c r="I5700" s="179">
        <f>INDEX(mês[],Consolidado!H5700,2)</f>
        <v/>
      </c>
      <c r="J5700" s="179" t="inlineStr">
        <is>
          <t>ITAU</t>
        </is>
      </c>
      <c r="K5700" s="179" t="inlineStr">
        <is>
          <t>A IDEAL</t>
        </is>
      </c>
    </row>
    <row r="5701">
      <c r="A5701" s="17" t="n">
        <v>45866</v>
      </c>
      <c r="B5701" s="179" t="inlineStr">
        <is>
          <t>COMBUSTIVEL VEÍCULO-COMBUSTIVEL VEICULOS</t>
        </is>
      </c>
      <c r="C5701" s="8" t="n"/>
      <c r="D5701" s="8" t="n">
        <v>175.62</v>
      </c>
      <c r="E5701" s="8" t="n">
        <v>20973.49008</v>
      </c>
      <c r="F5701" s="213" t="inlineStr">
        <is>
          <t>COMBUSTIVEL VEICULOS</t>
        </is>
      </c>
      <c r="G5701" s="172">
        <f>YEAR(A5701)</f>
        <v/>
      </c>
      <c r="H5701" s="214">
        <f>MONTH(A5701)</f>
        <v/>
      </c>
      <c r="I5701" s="179">
        <f>INDEX(mês[],Consolidado!H5701,2)</f>
        <v/>
      </c>
      <c r="J5701" s="179" t="inlineStr">
        <is>
          <t>ITAU</t>
        </is>
      </c>
      <c r="K5701" s="179" t="inlineStr">
        <is>
          <t>A IDEAL</t>
        </is>
      </c>
    </row>
    <row r="5702">
      <c r="A5702" s="17" t="n">
        <v>45867</v>
      </c>
      <c r="B5702" s="179" t="inlineStr">
        <is>
          <t>-Recebimento de Clientes</t>
        </is>
      </c>
      <c r="C5702" s="8" t="n">
        <v>56222.19</v>
      </c>
      <c r="E5702" s="8" t="n">
        <v>77195.68008000001</v>
      </c>
      <c r="F5702" s="213" t="inlineStr">
        <is>
          <t>Recebimento de Clientes</t>
        </is>
      </c>
      <c r="G5702" s="172">
        <f>YEAR(A5702)</f>
        <v/>
      </c>
      <c r="H5702" s="214">
        <f>MONTH(A5702)</f>
        <v/>
      </c>
      <c r="I5702" s="179">
        <f>INDEX(mês[],Consolidado!H5702,2)</f>
        <v/>
      </c>
      <c r="J5702" s="179" t="inlineStr">
        <is>
          <t>ITAU</t>
        </is>
      </c>
      <c r="K5702" s="179" t="inlineStr">
        <is>
          <t>A IDEAL</t>
        </is>
      </c>
    </row>
    <row r="5703">
      <c r="A5703" s="17" t="n">
        <v>45867</v>
      </c>
      <c r="B5703" s="179" t="inlineStr">
        <is>
          <t>-Recebimento de Clientes</t>
        </is>
      </c>
      <c r="C5703" s="8" t="n">
        <v>165873.37</v>
      </c>
      <c r="E5703" s="8" t="n">
        <v>243069.05008</v>
      </c>
      <c r="F5703" s="213" t="inlineStr">
        <is>
          <t>Recebimento de Clientes</t>
        </is>
      </c>
      <c r="G5703" s="172">
        <f>YEAR(A5703)</f>
        <v/>
      </c>
      <c r="H5703" s="214">
        <f>MONTH(A5703)</f>
        <v/>
      </c>
      <c r="I5703" s="179">
        <f>INDEX(mês[],Consolidado!H5703,2)</f>
        <v/>
      </c>
      <c r="J5703" s="179" t="inlineStr">
        <is>
          <t>ITAU</t>
        </is>
      </c>
      <c r="K5703" s="179" t="inlineStr">
        <is>
          <t>A IDEAL</t>
        </is>
      </c>
    </row>
    <row r="5704">
      <c r="A5704" s="17" t="n">
        <v>45867</v>
      </c>
      <c r="B5704" s="179" t="inlineStr">
        <is>
          <t>S N AUTO PECAS E MECANICA LTDA - PIX 11.505.323/0001-53-MANUTENÇÃO/PEÇAS  VEICULOS</t>
        </is>
      </c>
      <c r="C5704" s="8" t="n"/>
      <c r="D5704" s="8" t="n">
        <v>1497</v>
      </c>
      <c r="E5704" s="8" t="n">
        <v>241572.05008</v>
      </c>
      <c r="F5704" s="213" t="inlineStr">
        <is>
          <t>MANUTENÇÃO/PEÇAS  VEICULOS</t>
        </is>
      </c>
      <c r="G5704" s="172">
        <f>YEAR(A5704)</f>
        <v/>
      </c>
      <c r="H5704" s="214">
        <f>MONTH(A5704)</f>
        <v/>
      </c>
      <c r="I5704" s="179">
        <f>INDEX(mês[],Consolidado!H5704,2)</f>
        <v/>
      </c>
      <c r="J5704" s="179" t="inlineStr">
        <is>
          <t>ITAU</t>
        </is>
      </c>
      <c r="K5704" s="179" t="inlineStr">
        <is>
          <t>A IDEAL</t>
        </is>
      </c>
    </row>
    <row r="5705">
      <c r="A5705" s="17" t="n">
        <v>45867</v>
      </c>
      <c r="B5705" s="179" t="inlineStr">
        <is>
          <t>PASSAGENS FUNCIONÁRIOS REF. 21/07 A 25/07-PASSAGENS FUNCIONARIOS</t>
        </is>
      </c>
      <c r="C5705" s="8" t="n"/>
      <c r="D5705" s="8" t="n">
        <v>7524.63</v>
      </c>
      <c r="E5705" s="8" t="n">
        <v>234047.42008</v>
      </c>
      <c r="F5705" s="213" t="inlineStr">
        <is>
          <t>PASSAGENS COLABORADORES</t>
        </is>
      </c>
      <c r="G5705" s="172">
        <f>YEAR(A5705)</f>
        <v/>
      </c>
      <c r="H5705" s="214">
        <f>MONTH(A5705)</f>
        <v/>
      </c>
      <c r="I5705" s="179">
        <f>INDEX(mês[],Consolidado!H5705,2)</f>
        <v/>
      </c>
      <c r="J5705" s="179" t="inlineStr">
        <is>
          <t>ITAU</t>
        </is>
      </c>
      <c r="K5705" s="179" t="inlineStr">
        <is>
          <t>A IDEAL</t>
        </is>
      </c>
    </row>
    <row r="5706">
      <c r="A5706" s="17" t="n">
        <v>45867</v>
      </c>
      <c r="B5706" s="179" t="inlineStr">
        <is>
          <t xml:space="preserve">DESPESA VIAGEM REF. SEMANA 28/07 A 01/08-REFEIÇÕES FUNCIONARIOS </t>
        </is>
      </c>
      <c r="C5706" s="8" t="n"/>
      <c r="D5706" s="8" t="n">
        <v>800</v>
      </c>
      <c r="E5706" s="8" t="n">
        <v>233247.42008</v>
      </c>
      <c r="F5706" s="213" t="inlineStr">
        <is>
          <t>REFEIÇÕES COLABORADORES</t>
        </is>
      </c>
      <c r="G5706" s="172">
        <f>YEAR(A5706)</f>
        <v/>
      </c>
      <c r="H5706" s="214">
        <f>MONTH(A5706)</f>
        <v/>
      </c>
      <c r="I5706" s="179">
        <f>INDEX(mês[],Consolidado!H5706,2)</f>
        <v/>
      </c>
      <c r="J5706" s="179" t="inlineStr">
        <is>
          <t>ITAU</t>
        </is>
      </c>
      <c r="K5706" s="179" t="inlineStr">
        <is>
          <t>A IDEAL</t>
        </is>
      </c>
    </row>
    <row r="5707">
      <c r="A5707" s="17" t="n">
        <v>45867</v>
      </c>
      <c r="B5707" s="179" t="inlineStr">
        <is>
          <t>DESPESA VIAGEM REF. SEMANA 28/07 A 01/08-PASSAGENS FUNCIONARIOS</t>
        </is>
      </c>
      <c r="C5707" s="8" t="n"/>
      <c r="D5707" s="8" t="n">
        <v>1110</v>
      </c>
      <c r="E5707" s="8" t="n">
        <v>232137.42008</v>
      </c>
      <c r="F5707" s="213" t="inlineStr">
        <is>
          <t>PASSAGENS COLABORADORES</t>
        </is>
      </c>
      <c r="G5707" s="172">
        <f>YEAR(A5707)</f>
        <v/>
      </c>
      <c r="H5707" s="214">
        <f>MONTH(A5707)</f>
        <v/>
      </c>
      <c r="I5707" s="179">
        <f>INDEX(mês[],Consolidado!H5707,2)</f>
        <v/>
      </c>
      <c r="J5707" s="179" t="inlineStr">
        <is>
          <t>ITAU</t>
        </is>
      </c>
      <c r="K5707" s="179" t="inlineStr">
        <is>
          <t>A IDEAL</t>
        </is>
      </c>
    </row>
    <row r="5708">
      <c r="A5708" s="17" t="n">
        <v>45867</v>
      </c>
      <c r="B5708" s="179" t="inlineStr">
        <is>
          <t>TERMO HIGRÔMETRO COM SENSOR-EQUIPAMENTOS DE AFERIÇÃO</t>
        </is>
      </c>
      <c r="C5708" s="8" t="n"/>
      <c r="D5708" s="8" t="n">
        <v>254.73</v>
      </c>
      <c r="E5708" s="8" t="n">
        <v>231882.69008</v>
      </c>
      <c r="F5708" s="213" t="inlineStr">
        <is>
          <t>EQUIPAMENTOS DE AFERIÇÃO</t>
        </is>
      </c>
      <c r="G5708" s="172">
        <f>YEAR(A5708)</f>
        <v/>
      </c>
      <c r="H5708" s="214">
        <f>MONTH(A5708)</f>
        <v/>
      </c>
      <c r="I5708" s="179">
        <f>INDEX(mês[],Consolidado!H5708,2)</f>
        <v/>
      </c>
      <c r="J5708" s="179" t="inlineStr">
        <is>
          <t>ITAU</t>
        </is>
      </c>
      <c r="K5708" s="179" t="inlineStr">
        <is>
          <t>A IDEAL</t>
        </is>
      </c>
    </row>
    <row r="5709">
      <c r="A5709" s="17" t="n">
        <v>45867</v>
      </c>
      <c r="B5709" s="179" t="inlineStr">
        <is>
          <t>GABRIELLE ELIAS DE FREITAS - PIX (64) 9 9259-1215-FRETE TRANSPORTADORA</t>
        </is>
      </c>
      <c r="C5709" s="8" t="n"/>
      <c r="D5709" s="8" t="n">
        <v>110</v>
      </c>
      <c r="E5709" s="8" t="n">
        <v>231772.69008</v>
      </c>
      <c r="F5709" s="213" t="inlineStr">
        <is>
          <t>FRETE TRANSPORTADORA</t>
        </is>
      </c>
      <c r="G5709" s="172">
        <f>YEAR(A5709)</f>
        <v/>
      </c>
      <c r="H5709" s="214">
        <f>MONTH(A5709)</f>
        <v/>
      </c>
      <c r="I5709" s="179">
        <f>INDEX(mês[],Consolidado!H5709,2)</f>
        <v/>
      </c>
      <c r="J5709" s="179" t="inlineStr">
        <is>
          <t>ITAU</t>
        </is>
      </c>
      <c r="K5709" s="179" t="inlineStr">
        <is>
          <t>A IDEAL</t>
        </is>
      </c>
    </row>
    <row r="5710">
      <c r="A5710" s="17" t="n">
        <v>45867</v>
      </c>
      <c r="B5710" s="179" t="inlineStr">
        <is>
          <t xml:space="preserve">CLAUDEMIR NUNES DA SILVA - PIX (62) 9 9193-5380-SERVIÇO MOTOBOY / UBER </t>
        </is>
      </c>
      <c r="C5710" s="8" t="n"/>
      <c r="D5710" s="8" t="n">
        <v>60</v>
      </c>
      <c r="E5710" s="8" t="n">
        <v>231712.69008</v>
      </c>
      <c r="F5710" s="213" t="inlineStr">
        <is>
          <t xml:space="preserve">SERVIÇO MOTOBOY / UBER </t>
        </is>
      </c>
      <c r="G5710" s="172">
        <f>YEAR(A5710)</f>
        <v/>
      </c>
      <c r="H5710" s="214">
        <f>MONTH(A5710)</f>
        <v/>
      </c>
      <c r="I5710" s="179">
        <f>INDEX(mês[],Consolidado!H5710,2)</f>
        <v/>
      </c>
      <c r="J5710" s="179" t="inlineStr">
        <is>
          <t>ITAU</t>
        </is>
      </c>
      <c r="K5710" s="179" t="inlineStr">
        <is>
          <t>A IDEAL</t>
        </is>
      </c>
    </row>
    <row r="5711">
      <c r="A5711" s="17" t="n">
        <v>45867</v>
      </c>
      <c r="B5711" s="179" t="inlineStr">
        <is>
          <t>COMBUSTÍVEL VEÍCULO SPIN-COMBUSTIVEL VEICULOS</t>
        </is>
      </c>
      <c r="C5711" s="8" t="n"/>
      <c r="D5711" s="8" t="n">
        <v>252.5</v>
      </c>
      <c r="E5711" s="8" t="n">
        <v>231460.19008</v>
      </c>
      <c r="F5711" s="213" t="inlineStr">
        <is>
          <t>COMBUSTIVEL VEICULOS</t>
        </is>
      </c>
      <c r="G5711" s="172">
        <f>YEAR(A5711)</f>
        <v/>
      </c>
      <c r="H5711" s="214">
        <f>MONTH(A5711)</f>
        <v/>
      </c>
      <c r="I5711" s="179">
        <f>INDEX(mês[],Consolidado!H5711,2)</f>
        <v/>
      </c>
      <c r="J5711" s="179" t="inlineStr">
        <is>
          <t>ITAU</t>
        </is>
      </c>
      <c r="K5711" s="179" t="inlineStr">
        <is>
          <t>A IDEAL</t>
        </is>
      </c>
    </row>
    <row r="5712">
      <c r="A5712" s="17" t="n">
        <v>45867</v>
      </c>
      <c r="B5712" s="179" t="inlineStr">
        <is>
          <t>MANUTENÇÃO ARGO-MANUTENÇÃO/PEÇAS  VEICULOS</t>
        </is>
      </c>
      <c r="C5712" s="8" t="n"/>
      <c r="D5712" s="8" t="n">
        <v>850</v>
      </c>
      <c r="E5712" s="8" t="n">
        <v>230610.19008</v>
      </c>
      <c r="F5712" s="213" t="inlineStr">
        <is>
          <t>MANUTENÇÃO/PEÇAS  VEICULOS</t>
        </is>
      </c>
      <c r="G5712" s="172">
        <f>YEAR(A5712)</f>
        <v/>
      </c>
      <c r="H5712" s="214">
        <f>MONTH(A5712)</f>
        <v/>
      </c>
      <c r="I5712" s="179">
        <f>INDEX(mês[],Consolidado!H5712,2)</f>
        <v/>
      </c>
      <c r="J5712" s="179" t="inlineStr">
        <is>
          <t>ITAU</t>
        </is>
      </c>
      <c r="K5712" s="179" t="inlineStr">
        <is>
          <t>A IDEAL</t>
        </is>
      </c>
    </row>
    <row r="5713">
      <c r="A5713" s="17" t="n">
        <v>45867</v>
      </c>
      <c r="B5713" s="179" t="inlineStr">
        <is>
          <t xml:space="preserve">ENXADA-MATERIAIS / FERRAMENTAS  MANUAIS </t>
        </is>
      </c>
      <c r="C5713" s="8" t="n"/>
      <c r="D5713" s="8" t="n">
        <v>166.09</v>
      </c>
      <c r="E5713" s="8" t="n">
        <v>230444.10008</v>
      </c>
      <c r="F5713" s="213" t="inlineStr">
        <is>
          <t xml:space="preserve">MATERIAIS / FERRAMENTAS  MANUAIS </t>
        </is>
      </c>
      <c r="G5713" s="172">
        <f>YEAR(A5713)</f>
        <v/>
      </c>
      <c r="H5713" s="214">
        <f>MONTH(A5713)</f>
        <v/>
      </c>
      <c r="I5713" s="179">
        <f>INDEX(mês[],Consolidado!H5713,2)</f>
        <v/>
      </c>
      <c r="J5713" s="179" t="inlineStr">
        <is>
          <t>ITAU</t>
        </is>
      </c>
      <c r="K5713" s="179" t="inlineStr">
        <is>
          <t>A IDEAL</t>
        </is>
      </c>
    </row>
    <row r="5714">
      <c r="A5714" s="17" t="n">
        <v>45867</v>
      </c>
      <c r="B5714" s="179" t="inlineStr">
        <is>
          <t>TERMOMETRO LASER-EQUIPAMENTOS DE AFERIÇÃO</t>
        </is>
      </c>
      <c r="C5714" s="8" t="n"/>
      <c r="D5714" s="8" t="n">
        <v>142.72</v>
      </c>
      <c r="E5714" s="8" t="n">
        <v>230301.38008</v>
      </c>
      <c r="F5714" s="213" t="inlineStr">
        <is>
          <t>EQUIPAMENTOS DE AFERIÇÃO</t>
        </is>
      </c>
      <c r="G5714" s="172">
        <f>YEAR(A5714)</f>
        <v/>
      </c>
      <c r="H5714" s="214">
        <f>MONTH(A5714)</f>
        <v/>
      </c>
      <c r="I5714" s="179">
        <f>INDEX(mês[],Consolidado!H5714,2)</f>
        <v/>
      </c>
      <c r="J5714" s="179" t="inlineStr">
        <is>
          <t>ITAU</t>
        </is>
      </c>
      <c r="K5714" s="179" t="inlineStr">
        <is>
          <t>A IDEAL</t>
        </is>
      </c>
    </row>
    <row r="5715">
      <c r="A5715" s="17" t="n">
        <v>45867</v>
      </c>
      <c r="B5715" s="179" t="inlineStr">
        <is>
          <t xml:space="preserve">LAUDOS EQUIP. AUTO ENGE-SERVIÇO MOTOBOY / UBER </t>
        </is>
      </c>
      <c r="C5715" s="8" t="n"/>
      <c r="D5715" s="8" t="n">
        <v>180</v>
      </c>
      <c r="E5715" s="8" t="n">
        <v>230121.38008</v>
      </c>
      <c r="F5715" s="213" t="inlineStr">
        <is>
          <t xml:space="preserve">SERVIÇO MOTOBOY / UBER </t>
        </is>
      </c>
      <c r="G5715" s="172">
        <f>YEAR(A5715)</f>
        <v/>
      </c>
      <c r="H5715" s="214">
        <f>MONTH(A5715)</f>
        <v/>
      </c>
      <c r="I5715" s="179">
        <f>INDEX(mês[],Consolidado!H5715,2)</f>
        <v/>
      </c>
      <c r="J5715" s="179" t="inlineStr">
        <is>
          <t>ITAU</t>
        </is>
      </c>
      <c r="K5715" s="179" t="inlineStr">
        <is>
          <t>A IDEAL</t>
        </is>
      </c>
    </row>
    <row r="5716">
      <c r="A5716" s="17" t="n">
        <v>45867</v>
      </c>
      <c r="B5716" s="179" t="inlineStr">
        <is>
          <t xml:space="preserve">JUROS ITAÚ-JUROS BANCARIOS </t>
        </is>
      </c>
      <c r="C5716" s="8" t="n"/>
      <c r="D5716" s="8" t="n">
        <v>290.82</v>
      </c>
      <c r="E5716" s="8" t="n">
        <v>229830.56008</v>
      </c>
      <c r="F5716" s="213" t="inlineStr">
        <is>
          <t>Juros Bancários</t>
        </is>
      </c>
      <c r="G5716" s="172">
        <f>YEAR(A5716)</f>
        <v/>
      </c>
      <c r="H5716" s="214">
        <f>MONTH(A5716)</f>
        <v/>
      </c>
      <c r="I5716" s="179">
        <f>INDEX(mês[],Consolidado!H5716,2)</f>
        <v/>
      </c>
      <c r="J5716" s="179" t="inlineStr">
        <is>
          <t>ITAU</t>
        </is>
      </c>
      <c r="K5716" s="179" t="inlineStr">
        <is>
          <t>A IDEAL</t>
        </is>
      </c>
    </row>
    <row r="5717">
      <c r="A5717" s="17" t="n">
        <v>45867</v>
      </c>
      <c r="B5717" s="179" t="inlineStr">
        <is>
          <t xml:space="preserve">CREDITO NO CELULAR DA EMPRESA-INTERNET / TELEFONE ADM </t>
        </is>
      </c>
      <c r="C5717" s="8" t="n"/>
      <c r="D5717" s="8" t="n">
        <v>20</v>
      </c>
      <c r="E5717" s="8" t="n">
        <v>229810.56008</v>
      </c>
      <c r="F5717" s="213" t="inlineStr">
        <is>
          <t xml:space="preserve">INTERNET / TELEFONE ADM </t>
        </is>
      </c>
      <c r="G5717" s="172">
        <f>YEAR(A5717)</f>
        <v/>
      </c>
      <c r="H5717" s="214">
        <f>MONTH(A5717)</f>
        <v/>
      </c>
      <c r="I5717" s="179">
        <f>INDEX(mês[],Consolidado!H5717,2)</f>
        <v/>
      </c>
      <c r="J5717" s="179" t="inlineStr">
        <is>
          <t>ITAU</t>
        </is>
      </c>
      <c r="K5717" s="179" t="inlineStr">
        <is>
          <t>A IDEAL</t>
        </is>
      </c>
    </row>
    <row r="5718">
      <c r="A5718" s="17" t="n">
        <v>45867</v>
      </c>
      <c r="B5718" s="179" t="inlineStr">
        <is>
          <t>UNIFORMES-UNIFORMES</t>
        </is>
      </c>
      <c r="C5718" s="8" t="n"/>
      <c r="D5718" s="8" t="n">
        <v>1428</v>
      </c>
      <c r="E5718" s="8" t="n">
        <v>228382.56008</v>
      </c>
      <c r="F5718" s="213" t="inlineStr">
        <is>
          <t>UNIFORMES</t>
        </is>
      </c>
      <c r="G5718" s="172">
        <f>YEAR(A5718)</f>
        <v/>
      </c>
      <c r="H5718" s="214">
        <f>MONTH(A5718)</f>
        <v/>
      </c>
      <c r="I5718" s="179">
        <f>INDEX(mês[],Consolidado!H5718,2)</f>
        <v/>
      </c>
      <c r="J5718" s="179" t="inlineStr">
        <is>
          <t>ITAU</t>
        </is>
      </c>
      <c r="K5718" s="179" t="inlineStr">
        <is>
          <t>A IDEAL</t>
        </is>
      </c>
    </row>
    <row r="5719">
      <c r="A5719" s="17" t="n">
        <v>45867</v>
      </c>
      <c r="B5719" s="179" t="inlineStr">
        <is>
          <t xml:space="preserve">UBER / RENATO-SERVIÇO MOTOBOY / UBER </t>
        </is>
      </c>
      <c r="C5719" s="8" t="n"/>
      <c r="D5719" s="8" t="n">
        <v>50</v>
      </c>
      <c r="E5719" s="8" t="n">
        <v>228332.56008</v>
      </c>
      <c r="F5719" s="213" t="inlineStr">
        <is>
          <t xml:space="preserve">SERVIÇO MOTOBOY / UBER </t>
        </is>
      </c>
      <c r="G5719" s="172">
        <f>YEAR(A5719)</f>
        <v/>
      </c>
      <c r="H5719" s="214">
        <f>MONTH(A5719)</f>
        <v/>
      </c>
      <c r="I5719" s="179">
        <f>INDEX(mês[],Consolidado!H5719,2)</f>
        <v/>
      </c>
      <c r="J5719" s="179" t="inlineStr">
        <is>
          <t>ITAU</t>
        </is>
      </c>
      <c r="K5719" s="179" t="inlineStr">
        <is>
          <t>A IDEAL</t>
        </is>
      </c>
    </row>
    <row r="5720">
      <c r="A5720" s="17" t="n">
        <v>45867</v>
      </c>
      <c r="B5720" s="179" t="inlineStr">
        <is>
          <t>VISITA TECNICA MAGNO P/ CMOC CUBATÃO-SERVIÇO LAVA JATO</t>
        </is>
      </c>
      <c r="C5720" s="8" t="n"/>
      <c r="D5720" s="8" t="n">
        <v>59.20450368272726</v>
      </c>
      <c r="E5720" s="8" t="n">
        <v>228273.3555763173</v>
      </c>
      <c r="F5720" s="213" t="inlineStr">
        <is>
          <t>SERVIÇO LAVA JATO</t>
        </is>
      </c>
      <c r="G5720" s="172">
        <f>YEAR(A5720)</f>
        <v/>
      </c>
      <c r="H5720" s="214">
        <f>MONTH(A5720)</f>
        <v/>
      </c>
      <c r="I5720" s="179">
        <f>INDEX(mês[],Consolidado!H5720,2)</f>
        <v/>
      </c>
      <c r="J5720" s="179" t="inlineStr">
        <is>
          <t>ITAU</t>
        </is>
      </c>
      <c r="K5720" s="179" t="inlineStr">
        <is>
          <t>A IDEAL</t>
        </is>
      </c>
    </row>
    <row r="5721">
      <c r="A5721" s="17" t="n">
        <v>45867</v>
      </c>
      <c r="B5721" s="179" t="inlineStr">
        <is>
          <t>VISITA TECNICA MAGNO P/ CMOC CUBATÃO-COMBUSTIVEL VEICULOS</t>
        </is>
      </c>
      <c r="C5721" s="8" t="n"/>
      <c r="D5721" s="8" t="n">
        <v>238.1523931600659</v>
      </c>
      <c r="E5721" s="8" t="n">
        <v>228035.2031831572</v>
      </c>
      <c r="F5721" s="213" t="inlineStr">
        <is>
          <t>COMBUSTIVEL VEICULOS</t>
        </is>
      </c>
      <c r="G5721" s="172">
        <f>YEAR(A5721)</f>
        <v/>
      </c>
      <c r="H5721" s="214">
        <f>MONTH(A5721)</f>
        <v/>
      </c>
      <c r="I5721" s="179">
        <f>INDEX(mês[],Consolidado!H5721,2)</f>
        <v/>
      </c>
      <c r="J5721" s="179" t="inlineStr">
        <is>
          <t>ITAU</t>
        </is>
      </c>
      <c r="K5721" s="179" t="inlineStr">
        <is>
          <t>A IDEAL</t>
        </is>
      </c>
    </row>
    <row r="5722">
      <c r="A5722" s="17" t="n">
        <v>45867</v>
      </c>
      <c r="B5722" s="179" t="inlineStr">
        <is>
          <t>VISITA TECNICA MAGNO P/ CMOC CUBATÃO-HOTEL FUNCIONARIOS</t>
        </is>
      </c>
      <c r="C5722" s="8" t="n"/>
      <c r="D5722" s="8" t="n">
        <v>191.2760888211188</v>
      </c>
      <c r="E5722" s="8" t="n">
        <v>227843.9270943361</v>
      </c>
      <c r="F5722" s="213" t="inlineStr">
        <is>
          <t xml:space="preserve">HOTEL COLABORADORES </t>
        </is>
      </c>
      <c r="G5722" s="172">
        <f>YEAR(A5722)</f>
        <v/>
      </c>
      <c r="H5722" s="214">
        <f>MONTH(A5722)</f>
        <v/>
      </c>
      <c r="I5722" s="179">
        <f>INDEX(mês[],Consolidado!H5722,2)</f>
        <v/>
      </c>
      <c r="J5722" s="179" t="inlineStr">
        <is>
          <t>ITAU</t>
        </is>
      </c>
      <c r="K5722" s="179" t="inlineStr">
        <is>
          <t>A IDEAL</t>
        </is>
      </c>
    </row>
    <row r="5723">
      <c r="A5723" s="17" t="n">
        <v>45867</v>
      </c>
      <c r="B5723" s="179" t="inlineStr">
        <is>
          <t xml:space="preserve">VISITA TECNICA MAGNO P/ CMOC CUBATÃO-REFEIÇÕES FUNCIONARIOS </t>
        </is>
      </c>
      <c r="C5723" s="8" t="n"/>
      <c r="D5723" s="8" t="n">
        <v>165.7726103116363</v>
      </c>
      <c r="E5723" s="8" t="n">
        <v>227678.1544840244</v>
      </c>
      <c r="F5723" s="213" t="inlineStr">
        <is>
          <t>REFEIÇÕES COLABORADORES</t>
        </is>
      </c>
      <c r="G5723" s="172">
        <f>YEAR(A5723)</f>
        <v/>
      </c>
      <c r="H5723" s="214">
        <f>MONTH(A5723)</f>
        <v/>
      </c>
      <c r="I5723" s="179">
        <f>INDEX(mês[],Consolidado!H5723,2)</f>
        <v/>
      </c>
      <c r="J5723" s="179" t="inlineStr">
        <is>
          <t>ITAU</t>
        </is>
      </c>
      <c r="K5723" s="179" t="inlineStr">
        <is>
          <t>A IDEAL</t>
        </is>
      </c>
    </row>
    <row r="5724">
      <c r="A5724" s="17" t="n">
        <v>45867</v>
      </c>
      <c r="B5724" s="179" t="inlineStr">
        <is>
          <t xml:space="preserve">VISITA TECNICA MAGNO P/ CMOC CUBATÃO-PEDAGIOS </t>
        </is>
      </c>
      <c r="C5724" s="8" t="n"/>
      <c r="D5724" s="8" t="n">
        <v>157.8483152033328</v>
      </c>
      <c r="E5724" s="8" t="n">
        <v>227520.3061688211</v>
      </c>
      <c r="F5724" s="213" t="inlineStr">
        <is>
          <t xml:space="preserve">PEDAGIOS </t>
        </is>
      </c>
      <c r="G5724" s="172">
        <f>YEAR(A5724)</f>
        <v/>
      </c>
      <c r="H5724" s="214">
        <f>MONTH(A5724)</f>
        <v/>
      </c>
      <c r="I5724" s="179">
        <f>INDEX(mês[],Consolidado!H5724,2)</f>
        <v/>
      </c>
      <c r="J5724" s="179" t="inlineStr">
        <is>
          <t>ITAU</t>
        </is>
      </c>
      <c r="K5724" s="179" t="inlineStr">
        <is>
          <t>A IDEAL</t>
        </is>
      </c>
    </row>
    <row r="5725">
      <c r="A5725" s="17" t="n">
        <v>45867</v>
      </c>
      <c r="B5725" s="179" t="inlineStr">
        <is>
          <t xml:space="preserve">VISITA TECNICA MAGNO P/ CMOC CUBATÃO-SERVIÇO MOTOBOY / UBER </t>
        </is>
      </c>
      <c r="C5725" s="8" t="n"/>
      <c r="D5725" s="8" t="n">
        <v>191.2760888211188</v>
      </c>
      <c r="E5725" s="8" t="n">
        <v>227329.03008</v>
      </c>
      <c r="F5725" s="213" t="inlineStr">
        <is>
          <t xml:space="preserve">SERVIÇO MOTOBOY / UBER </t>
        </is>
      </c>
      <c r="G5725" s="172">
        <f>YEAR(A5725)</f>
        <v/>
      </c>
      <c r="H5725" s="214">
        <f>MONTH(A5725)</f>
        <v/>
      </c>
      <c r="I5725" s="179">
        <f>INDEX(mês[],Consolidado!H5725,2)</f>
        <v/>
      </c>
      <c r="J5725" s="179" t="inlineStr">
        <is>
          <t>ITAU</t>
        </is>
      </c>
      <c r="K5725" s="179" t="inlineStr">
        <is>
          <t>A IDEAL</t>
        </is>
      </c>
    </row>
    <row r="5726">
      <c r="A5726" s="17" t="n">
        <v>45867</v>
      </c>
      <c r="B5726" s="179" t="inlineStr">
        <is>
          <t xml:space="preserve">MAURO J. MACEDO - PIX Josemacedo2412@gmail.com-SERVIÇO PLOTAGEM / ADESIVO / PLACAS / CRACHAS </t>
        </is>
      </c>
      <c r="C5726" s="8" t="n"/>
      <c r="D5726" s="8" t="n">
        <v>650</v>
      </c>
      <c r="E5726" s="8" t="n">
        <v>226679.03008</v>
      </c>
      <c r="F5726" s="213" t="inlineStr">
        <is>
          <t xml:space="preserve">SERVIÇO PLOTAGEM / ADESIVO / PLACAS / CRACHAS </t>
        </is>
      </c>
      <c r="G5726" s="172">
        <f>YEAR(A5726)</f>
        <v/>
      </c>
      <c r="H5726" s="214">
        <f>MONTH(A5726)</f>
        <v/>
      </c>
      <c r="I5726" s="179">
        <f>INDEX(mês[],Consolidado!H5726,2)</f>
        <v/>
      </c>
      <c r="J5726" s="179" t="inlineStr">
        <is>
          <t>ITAU</t>
        </is>
      </c>
      <c r="K5726" s="179" t="inlineStr">
        <is>
          <t>A IDEAL</t>
        </is>
      </c>
    </row>
    <row r="5727">
      <c r="A5727" s="17" t="n">
        <v>45867</v>
      </c>
      <c r="B5727" s="179" t="inlineStr">
        <is>
          <t xml:space="preserve">ESPEDITO NICOLAU DOS SANTOS - PIX 271.495.521-53-SERVIÇO PLOTAGEM / ADESIVO / PLACAS / CRACHAS </t>
        </is>
      </c>
      <c r="C5727" s="8" t="n"/>
      <c r="D5727" s="8" t="n">
        <v>465</v>
      </c>
      <c r="E5727" s="8" t="n">
        <v>226214.03008</v>
      </c>
      <c r="F5727" s="213" t="inlineStr">
        <is>
          <t xml:space="preserve">SERVIÇO PLOTAGEM / ADESIVO / PLACAS / CRACHAS </t>
        </is>
      </c>
      <c r="G5727" s="172">
        <f>YEAR(A5727)</f>
        <v/>
      </c>
      <c r="H5727" s="214">
        <f>MONTH(A5727)</f>
        <v/>
      </c>
      <c r="I5727" s="179">
        <f>INDEX(mês[],Consolidado!H5727,2)</f>
        <v/>
      </c>
      <c r="J5727" s="179" t="inlineStr">
        <is>
          <t>ITAU</t>
        </is>
      </c>
      <c r="K5727" s="179" t="inlineStr">
        <is>
          <t>A IDEAL</t>
        </is>
      </c>
    </row>
    <row r="5728">
      <c r="A5728" s="17" t="n">
        <v>45868</v>
      </c>
      <c r="B5728" s="179" t="inlineStr">
        <is>
          <t>LOCAÇÃO DE ANDAIMES-LOCAÇÃO ANDAIMES</t>
        </is>
      </c>
      <c r="C5728" s="8" t="n"/>
      <c r="D5728" s="8" t="n">
        <v>27819.12</v>
      </c>
      <c r="E5728" s="8" t="n">
        <v>198394.91008</v>
      </c>
      <c r="F5728" s="213" t="inlineStr">
        <is>
          <t>LOCAÇÃO ANDAIMES</t>
        </is>
      </c>
      <c r="G5728" s="172">
        <f>YEAR(A5728)</f>
        <v/>
      </c>
      <c r="H5728" s="214">
        <f>MONTH(A5728)</f>
        <v/>
      </c>
      <c r="I5728" s="179">
        <f>INDEX(mês[],Consolidado!H5728,2)</f>
        <v/>
      </c>
      <c r="J5728" s="179" t="inlineStr">
        <is>
          <t>ITAU</t>
        </is>
      </c>
      <c r="K5728" s="179" t="inlineStr">
        <is>
          <t>A IDEAL</t>
        </is>
      </c>
    </row>
    <row r="5729">
      <c r="A5729" s="17" t="n">
        <v>45868</v>
      </c>
      <c r="B5729" s="179" t="inlineStr">
        <is>
          <t>PASSAGEM FUNCIONARIO JOSIEL SILVA-PASSAGENS FUNCIONARIOS</t>
        </is>
      </c>
      <c r="C5729" s="8" t="n"/>
      <c r="D5729" s="8" t="n">
        <v>120</v>
      </c>
      <c r="E5729" s="8" t="n">
        <v>198274.91008</v>
      </c>
      <c r="F5729" s="213" t="inlineStr">
        <is>
          <t>PASSAGENS COLABORADORES</t>
        </is>
      </c>
      <c r="G5729" s="172">
        <f>YEAR(A5729)</f>
        <v/>
      </c>
      <c r="H5729" s="214">
        <f>MONTH(A5729)</f>
        <v/>
      </c>
      <c r="I5729" s="179">
        <f>INDEX(mês[],Consolidado!H5729,2)</f>
        <v/>
      </c>
      <c r="J5729" s="179" t="inlineStr">
        <is>
          <t>ITAU</t>
        </is>
      </c>
      <c r="K5729" s="179" t="inlineStr">
        <is>
          <t>A IDEAL</t>
        </is>
      </c>
    </row>
    <row r="5730">
      <c r="A5730" s="17" t="n">
        <v>45868</v>
      </c>
      <c r="B5730" s="179" t="inlineStr">
        <is>
          <t>PASSAGEM FUNCIONÁRIO JOÃO DE DEUS-PASSAGENS FUNCIONARIOS</t>
        </is>
      </c>
      <c r="C5730" s="8" t="n"/>
      <c r="D5730" s="8" t="n">
        <v>120</v>
      </c>
      <c r="E5730" s="8" t="n">
        <v>198154.91008</v>
      </c>
      <c r="F5730" s="213" t="inlineStr">
        <is>
          <t>PASSAGENS COLABORADORES</t>
        </is>
      </c>
      <c r="G5730" s="172">
        <f>YEAR(A5730)</f>
        <v/>
      </c>
      <c r="H5730" s="214">
        <f>MONTH(A5730)</f>
        <v/>
      </c>
      <c r="I5730" s="179">
        <f>INDEX(mês[],Consolidado!H5730,2)</f>
        <v/>
      </c>
      <c r="J5730" s="179" t="inlineStr">
        <is>
          <t>ITAU</t>
        </is>
      </c>
      <c r="K5730" s="179" t="inlineStr">
        <is>
          <t>A IDEAL</t>
        </is>
      </c>
    </row>
    <row r="5731">
      <c r="A5731" s="17" t="n">
        <v>45868</v>
      </c>
      <c r="B5731" s="179" t="inlineStr">
        <is>
          <t>CARLOS ALBERTO CONCEIÇÃO OLIVEIRA - PIX 231.200.612-04-PASSAGENS FUNCIONARIOS</t>
        </is>
      </c>
      <c r="C5731" s="8" t="n"/>
      <c r="D5731" s="8" t="n">
        <v>80</v>
      </c>
      <c r="E5731" s="8" t="n">
        <v>198074.91008</v>
      </c>
      <c r="F5731" s="213" t="inlineStr">
        <is>
          <t>PASSAGENS COLABORADORES</t>
        </is>
      </c>
      <c r="G5731" s="172">
        <f>YEAR(A5731)</f>
        <v/>
      </c>
      <c r="H5731" s="214">
        <f>MONTH(A5731)</f>
        <v/>
      </c>
      <c r="I5731" s="179">
        <f>INDEX(mês[],Consolidado!H5731,2)</f>
        <v/>
      </c>
      <c r="J5731" s="179" t="inlineStr">
        <is>
          <t>ITAU</t>
        </is>
      </c>
      <c r="K5731" s="179" t="inlineStr">
        <is>
          <t>A IDEAL</t>
        </is>
      </c>
    </row>
    <row r="5732">
      <c r="A5732" s="17" t="n">
        <v>45868</v>
      </c>
      <c r="B5732" s="179" t="inlineStr">
        <is>
          <t xml:space="preserve">CARTÃO PARA TODOS-ASSISTENCIA MEDICA ADM </t>
        </is>
      </c>
      <c r="C5732" s="8" t="n"/>
      <c r="D5732" s="8" t="n">
        <v>4128.3</v>
      </c>
      <c r="E5732" s="8" t="n">
        <v>193946.61008</v>
      </c>
      <c r="F5732" s="213" t="inlineStr">
        <is>
          <t xml:space="preserve">ASSISTENCIA MEDICA ADM </t>
        </is>
      </c>
      <c r="G5732" s="172">
        <f>YEAR(A5732)</f>
        <v/>
      </c>
      <c r="H5732" s="214">
        <f>MONTH(A5732)</f>
        <v/>
      </c>
      <c r="I5732" s="179">
        <f>INDEX(mês[],Consolidado!H5732,2)</f>
        <v/>
      </c>
      <c r="J5732" s="179" t="inlineStr">
        <is>
          <t>ITAU</t>
        </is>
      </c>
      <c r="K5732" s="179" t="inlineStr">
        <is>
          <t>A IDEAL</t>
        </is>
      </c>
    </row>
    <row r="5733">
      <c r="A5733" s="17" t="n">
        <v>45868</v>
      </c>
      <c r="B5733" s="179" t="inlineStr">
        <is>
          <t>TINTAS E SOLVENTES / REEMBOLSO MAGNO-TINTAS E SOLVENTES</t>
        </is>
      </c>
      <c r="C5733" s="8" t="n"/>
      <c r="D5733" s="8" t="n">
        <v>2050</v>
      </c>
      <c r="E5733" s="8" t="n">
        <v>191896.61008</v>
      </c>
      <c r="F5733" s="213" t="inlineStr">
        <is>
          <t>TINTAS E SOLVENTES</t>
        </is>
      </c>
      <c r="G5733" s="172">
        <f>YEAR(A5733)</f>
        <v/>
      </c>
      <c r="H5733" s="214">
        <f>MONTH(A5733)</f>
        <v/>
      </c>
      <c r="I5733" s="179">
        <f>INDEX(mês[],Consolidado!H5733,2)</f>
        <v/>
      </c>
      <c r="J5733" s="179" t="inlineStr">
        <is>
          <t>ITAU</t>
        </is>
      </c>
      <c r="K5733" s="179" t="inlineStr">
        <is>
          <t>A IDEAL</t>
        </is>
      </c>
    </row>
    <row r="5734">
      <c r="A5734" s="17" t="n">
        <v>45868</v>
      </c>
      <c r="B5734" s="179" t="inlineStr">
        <is>
          <t>TINTAS REFIL EPSON-MATERIAIS DE INFORMATICA / COMPUTADOR</t>
        </is>
      </c>
      <c r="C5734" s="8" t="n"/>
      <c r="D5734" s="8" t="n">
        <v>105</v>
      </c>
      <c r="E5734" s="8" t="n">
        <v>191791.61008</v>
      </c>
      <c r="F5734" s="213" t="inlineStr">
        <is>
          <t>MATERIAIS DE INFORMATICA / COMPUTADOR</t>
        </is>
      </c>
      <c r="G5734" s="172">
        <f>YEAR(A5734)</f>
        <v/>
      </c>
      <c r="H5734" s="214">
        <f>MONTH(A5734)</f>
        <v/>
      </c>
      <c r="I5734" s="179">
        <f>INDEX(mês[],Consolidado!H5734,2)</f>
        <v/>
      </c>
      <c r="J5734" s="179" t="inlineStr">
        <is>
          <t>ITAU</t>
        </is>
      </c>
      <c r="K5734" s="179" t="inlineStr">
        <is>
          <t>A IDEAL</t>
        </is>
      </c>
    </row>
    <row r="5735">
      <c r="A5735" s="17" t="n">
        <v>45868</v>
      </c>
      <c r="B5735" s="179" t="inlineStr">
        <is>
          <t xml:space="preserve">ARTHUR RODRIGUES SEIDEMAN - PIX (64) 9 9302-3866-TRANSPORTE FUNCIONARIOS </t>
        </is>
      </c>
      <c r="C5735" s="8" t="n"/>
      <c r="D5735" s="8" t="n">
        <v>3150</v>
      </c>
      <c r="E5735" s="8" t="n">
        <v>188641.61008</v>
      </c>
      <c r="F5735" s="213" t="inlineStr">
        <is>
          <t xml:space="preserve">TRANSPORTE DE COLABORADORES </t>
        </is>
      </c>
      <c r="G5735" s="172">
        <f>YEAR(A5735)</f>
        <v/>
      </c>
      <c r="H5735" s="214">
        <f>MONTH(A5735)</f>
        <v/>
      </c>
      <c r="I5735" s="179">
        <f>INDEX(mês[],Consolidado!H5735,2)</f>
        <v/>
      </c>
      <c r="J5735" s="179" t="inlineStr">
        <is>
          <t>ITAU</t>
        </is>
      </c>
      <c r="K5735" s="179" t="inlineStr">
        <is>
          <t>A IDEAL</t>
        </is>
      </c>
    </row>
    <row r="5736">
      <c r="A5736" s="17" t="n">
        <v>45868</v>
      </c>
      <c r="B5736" s="179" t="inlineStr">
        <is>
          <t>LIMPEZA ADM TRINDADE 9 LIMPEZA 08/06 A 26/07-SERVIÇO LIMPEZA ALOJAMENTO/ESCRITORIO</t>
        </is>
      </c>
      <c r="C5736" s="8" t="n"/>
      <c r="D5736" s="8" t="n">
        <v>2350</v>
      </c>
      <c r="E5736" s="8" t="n">
        <v>186291.61008</v>
      </c>
      <c r="F5736" s="213" t="inlineStr">
        <is>
          <t>SERVIÇO LIMPEZA ALOJAMENTO/ESCRITORIO</t>
        </is>
      </c>
      <c r="G5736" s="172">
        <f>YEAR(A5736)</f>
        <v/>
      </c>
      <c r="H5736" s="214">
        <f>MONTH(A5736)</f>
        <v/>
      </c>
      <c r="I5736" s="179">
        <f>INDEX(mês[],Consolidado!H5736,2)</f>
        <v/>
      </c>
      <c r="J5736" s="179" t="inlineStr">
        <is>
          <t>ITAU</t>
        </is>
      </c>
      <c r="K5736" s="179" t="inlineStr">
        <is>
          <t>A IDEAL</t>
        </is>
      </c>
    </row>
    <row r="5737">
      <c r="A5737" s="17" t="n">
        <v>45868</v>
      </c>
      <c r="B5737" s="179" t="inlineStr">
        <is>
          <t>REEMBOLSO REINALDO-COMBUSTIVEL EQUIPAMENTOS</t>
        </is>
      </c>
      <c r="C5737" s="8" t="n"/>
      <c r="D5737" s="8" t="n">
        <v>28.95</v>
      </c>
      <c r="E5737" s="8" t="n">
        <v>186262.66008</v>
      </c>
      <c r="F5737" s="213" t="inlineStr">
        <is>
          <t>COMBUSTIVEL EQUIPAMENTOS</t>
        </is>
      </c>
      <c r="G5737" s="172">
        <f>YEAR(A5737)</f>
        <v/>
      </c>
      <c r="H5737" s="214">
        <f>MONTH(A5737)</f>
        <v/>
      </c>
      <c r="I5737" s="179">
        <f>INDEX(mês[],Consolidado!H5737,2)</f>
        <v/>
      </c>
      <c r="J5737" s="179" t="inlineStr">
        <is>
          <t>ITAU</t>
        </is>
      </c>
      <c r="K5737" s="179" t="inlineStr">
        <is>
          <t>A IDEAL</t>
        </is>
      </c>
    </row>
    <row r="5738">
      <c r="A5738" s="17" t="n">
        <v>45868</v>
      </c>
      <c r="B5738" s="179" t="inlineStr">
        <is>
          <t>REEMBOLSO REINALDO-MANGUEIRAS / CONEXÕES</t>
        </is>
      </c>
      <c r="C5738" s="8" t="n"/>
      <c r="D5738" s="8" t="n">
        <v>347</v>
      </c>
      <c r="E5738" s="8" t="n">
        <v>185915.66008</v>
      </c>
      <c r="F5738" s="213" t="inlineStr">
        <is>
          <t>MANGUEIRAS / CONEXÕES</t>
        </is>
      </c>
      <c r="G5738" s="172">
        <f>YEAR(A5738)</f>
        <v/>
      </c>
      <c r="H5738" s="214">
        <f>MONTH(A5738)</f>
        <v/>
      </c>
      <c r="I5738" s="179">
        <f>INDEX(mês[],Consolidado!H5738,2)</f>
        <v/>
      </c>
      <c r="J5738" s="179" t="inlineStr">
        <is>
          <t>ITAU</t>
        </is>
      </c>
      <c r="K5738" s="179" t="inlineStr">
        <is>
          <t>A IDEAL</t>
        </is>
      </c>
    </row>
    <row r="5739">
      <c r="A5739" s="17" t="n">
        <v>45868</v>
      </c>
      <c r="B5739" s="179" t="inlineStr">
        <is>
          <t>REEMBOLSO REINALDO-MANUTENÇÃO/PEÇAS  VEICULOS</t>
        </is>
      </c>
      <c r="C5739" s="8" t="n"/>
      <c r="D5739" s="8" t="n">
        <v>550</v>
      </c>
      <c r="E5739" s="8" t="n">
        <v>185365.66008</v>
      </c>
      <c r="F5739" s="213" t="inlineStr">
        <is>
          <t>MANUTENÇÃO/PEÇAS  VEICULOS</t>
        </is>
      </c>
      <c r="G5739" s="172">
        <f>YEAR(A5739)</f>
        <v/>
      </c>
      <c r="H5739" s="214">
        <f>MONTH(A5739)</f>
        <v/>
      </c>
      <c r="I5739" s="179">
        <f>INDEX(mês[],Consolidado!H5739,2)</f>
        <v/>
      </c>
      <c r="J5739" s="179" t="inlineStr">
        <is>
          <t>ITAU</t>
        </is>
      </c>
      <c r="K5739" s="179" t="inlineStr">
        <is>
          <t>A IDEAL</t>
        </is>
      </c>
    </row>
    <row r="5740">
      <c r="A5740" s="17" t="n">
        <v>45868</v>
      </c>
      <c r="B5740" s="179" t="inlineStr">
        <is>
          <t>REEMBOLSO REINALDO-MANGUEIRAS / CONEXÕES</t>
        </is>
      </c>
      <c r="C5740" s="8" t="n"/>
      <c r="D5740" s="8" t="n">
        <v>675.35</v>
      </c>
      <c r="E5740" s="8" t="n">
        <v>184690.31008</v>
      </c>
      <c r="F5740" s="213" t="inlineStr">
        <is>
          <t>MANGUEIRAS / CONEXÕES</t>
        </is>
      </c>
      <c r="G5740" s="172">
        <f>YEAR(A5740)</f>
        <v/>
      </c>
      <c r="H5740" s="214">
        <f>MONTH(A5740)</f>
        <v/>
      </c>
      <c r="I5740" s="179">
        <f>INDEX(mês[],Consolidado!H5740,2)</f>
        <v/>
      </c>
      <c r="J5740" s="179" t="inlineStr">
        <is>
          <t>ITAU</t>
        </is>
      </c>
      <c r="K5740" s="179" t="inlineStr">
        <is>
          <t>A IDEAL</t>
        </is>
      </c>
    </row>
    <row r="5741">
      <c r="A5741" s="17" t="n">
        <v>45868</v>
      </c>
      <c r="B5741" s="179" t="inlineStr">
        <is>
          <t xml:space="preserve">REEMBOLSO REINALDO-MATERIAIS DE CONSUMO EM OBRAS </t>
        </is>
      </c>
      <c r="C5741" s="8" t="n"/>
      <c r="D5741" s="8" t="n">
        <v>200</v>
      </c>
      <c r="E5741" s="8" t="n">
        <v>184490.31008</v>
      </c>
      <c r="F5741" s="213" t="inlineStr">
        <is>
          <t xml:space="preserve">MATERIAIS DE CONSUMO EM OBRAS </t>
        </is>
      </c>
      <c r="G5741" s="172">
        <f>YEAR(A5741)</f>
        <v/>
      </c>
      <c r="H5741" s="214">
        <f>MONTH(A5741)</f>
        <v/>
      </c>
      <c r="I5741" s="179">
        <f>INDEX(mês[],Consolidado!H5741,2)</f>
        <v/>
      </c>
      <c r="J5741" s="179" t="inlineStr">
        <is>
          <t>ITAU</t>
        </is>
      </c>
      <c r="K5741" s="179" t="inlineStr">
        <is>
          <t>A IDEAL</t>
        </is>
      </c>
    </row>
    <row r="5742">
      <c r="A5742" s="17" t="n">
        <v>45868</v>
      </c>
      <c r="B5742" s="179" t="inlineStr">
        <is>
          <t xml:space="preserve">MATERIAIS DE LIMPEZA-MATERIAIS DE LIMPEZA / HIGIENE </t>
        </is>
      </c>
      <c r="C5742" s="8" t="n"/>
      <c r="D5742" s="8" t="n">
        <v>117.41</v>
      </c>
      <c r="E5742" s="8" t="n">
        <v>184372.90008</v>
      </c>
      <c r="F5742" s="213" t="inlineStr">
        <is>
          <t xml:space="preserve">MATERIAIS DE LIMPEZA / HIGIENE </t>
        </is>
      </c>
      <c r="G5742" s="172">
        <f>YEAR(A5742)</f>
        <v/>
      </c>
      <c r="H5742" s="214">
        <f>MONTH(A5742)</f>
        <v/>
      </c>
      <c r="I5742" s="179">
        <f>INDEX(mês[],Consolidado!H5742,2)</f>
        <v/>
      </c>
      <c r="J5742" s="179" t="inlineStr">
        <is>
          <t>ITAU</t>
        </is>
      </c>
      <c r="K5742" s="179" t="inlineStr">
        <is>
          <t>A IDEAL</t>
        </is>
      </c>
    </row>
    <row r="5743">
      <c r="A5743" s="17" t="n">
        <v>45868</v>
      </c>
      <c r="B5743" s="179" t="inlineStr">
        <is>
          <t xml:space="preserve">REFEIÇÃO / REEMBOLSO MAGNO-REFEIÇÕES FUNCIONARIOS </t>
        </is>
      </c>
      <c r="C5743" s="8" t="n"/>
      <c r="D5743" s="8" t="n">
        <v>23</v>
      </c>
      <c r="E5743" s="8" t="n">
        <v>184349.90008</v>
      </c>
      <c r="F5743" s="213" t="inlineStr">
        <is>
          <t>REFEIÇÕES COLABORADORES</t>
        </is>
      </c>
      <c r="G5743" s="172">
        <f>YEAR(A5743)</f>
        <v/>
      </c>
      <c r="H5743" s="214">
        <f>MONTH(A5743)</f>
        <v/>
      </c>
      <c r="I5743" s="179">
        <f>INDEX(mês[],Consolidado!H5743,2)</f>
        <v/>
      </c>
      <c r="J5743" s="179" t="inlineStr">
        <is>
          <t>ITAU</t>
        </is>
      </c>
      <c r="K5743" s="179" t="inlineStr">
        <is>
          <t>A IDEAL</t>
        </is>
      </c>
    </row>
    <row r="5744">
      <c r="A5744" s="17" t="n">
        <v>45868</v>
      </c>
      <c r="B5744" s="179" t="inlineStr">
        <is>
          <t>EPIS / REEMBOLSO MAGNO-EPIS</t>
        </is>
      </c>
      <c r="C5744" s="8" t="n"/>
      <c r="D5744" s="8" t="n">
        <v>336.85</v>
      </c>
      <c r="E5744" s="8" t="n">
        <v>184013.05008</v>
      </c>
      <c r="F5744" s="213" t="inlineStr">
        <is>
          <t>EPIS</t>
        </is>
      </c>
      <c r="G5744" s="172">
        <f>YEAR(A5744)</f>
        <v/>
      </c>
      <c r="H5744" s="214">
        <f>MONTH(A5744)</f>
        <v/>
      </c>
      <c r="I5744" s="179">
        <f>INDEX(mês[],Consolidado!H5744,2)</f>
        <v/>
      </c>
      <c r="J5744" s="179" t="inlineStr">
        <is>
          <t>ITAU</t>
        </is>
      </c>
      <c r="K5744" s="179" t="inlineStr">
        <is>
          <t>A IDEAL</t>
        </is>
      </c>
    </row>
    <row r="5745">
      <c r="A5745" s="17" t="n">
        <v>45868</v>
      </c>
      <c r="B5745" s="179" t="inlineStr">
        <is>
          <t xml:space="preserve">FERRAMENTAS MANUAIS / REEMBOLSO MAGNO-MATERIAIS / FERRAMENTAS  MANUAIS </t>
        </is>
      </c>
      <c r="C5745" s="8" t="n"/>
      <c r="D5745" s="8" t="n">
        <v>262</v>
      </c>
      <c r="E5745" s="8" t="n">
        <v>183751.05008</v>
      </c>
      <c r="F5745" s="213" t="inlineStr">
        <is>
          <t xml:space="preserve">MATERIAIS / FERRAMENTAS  MANUAIS </t>
        </is>
      </c>
      <c r="G5745" s="172">
        <f>YEAR(A5745)</f>
        <v/>
      </c>
      <c r="H5745" s="214">
        <f>MONTH(A5745)</f>
        <v/>
      </c>
      <c r="I5745" s="179">
        <f>INDEX(mês[],Consolidado!H5745,2)</f>
        <v/>
      </c>
      <c r="J5745" s="179" t="inlineStr">
        <is>
          <t>ITAU</t>
        </is>
      </c>
      <c r="K5745" s="179" t="inlineStr">
        <is>
          <t>A IDEAL</t>
        </is>
      </c>
    </row>
    <row r="5746">
      <c r="A5746" s="17" t="n">
        <v>45868</v>
      </c>
      <c r="B5746" s="179" t="inlineStr">
        <is>
          <t>DESPESA VIAGEM MAGNO P/ OBRA ELETROBRAS-COMBUSTIVEL VEICULOS</t>
        </is>
      </c>
      <c r="C5746" s="8" t="n"/>
      <c r="D5746" s="8" t="n">
        <v>842.8537380986887</v>
      </c>
      <c r="E5746" s="8" t="n">
        <v>182908.1963419013</v>
      </c>
      <c r="F5746" s="213" t="inlineStr">
        <is>
          <t>COMBUSTIVEL VEICULOS</t>
        </is>
      </c>
      <c r="G5746" s="172">
        <f>YEAR(A5746)</f>
        <v/>
      </c>
      <c r="H5746" s="214">
        <f>MONTH(A5746)</f>
        <v/>
      </c>
      <c r="I5746" s="179">
        <f>INDEX(mês[],Consolidado!H5746,2)</f>
        <v/>
      </c>
      <c r="J5746" s="179" t="inlineStr">
        <is>
          <t>ITAU</t>
        </is>
      </c>
      <c r="K5746" s="179" t="inlineStr">
        <is>
          <t>A IDEAL</t>
        </is>
      </c>
    </row>
    <row r="5747">
      <c r="A5747" s="17" t="n">
        <v>45868</v>
      </c>
      <c r="B5747" s="179" t="inlineStr">
        <is>
          <t xml:space="preserve">DESPESA VIAGEM MAGNO P/ OBRA ELETROBRAS-REFEIÇÕES FUNCIONARIOS </t>
        </is>
      </c>
      <c r="C5747" s="8" t="n"/>
      <c r="D5747" s="8" t="n">
        <v>537.3971174094681</v>
      </c>
      <c r="E5747" s="8" t="n">
        <v>182370.7992244918</v>
      </c>
      <c r="F5747" s="213" t="inlineStr">
        <is>
          <t>REFEIÇÕES COLABORADORES</t>
        </is>
      </c>
      <c r="G5747" s="172">
        <f>YEAR(A5747)</f>
        <v/>
      </c>
      <c r="H5747" s="214">
        <f>MONTH(A5747)</f>
        <v/>
      </c>
      <c r="I5747" s="179">
        <f>INDEX(mês[],Consolidado!H5747,2)</f>
        <v/>
      </c>
      <c r="J5747" s="179" t="inlineStr">
        <is>
          <t>ITAU</t>
        </is>
      </c>
      <c r="K5747" s="179" t="inlineStr">
        <is>
          <t>A IDEAL</t>
        </is>
      </c>
    </row>
    <row r="5748">
      <c r="A5748" s="17" t="n">
        <v>45868</v>
      </c>
      <c r="B5748" s="179" t="inlineStr">
        <is>
          <t xml:space="preserve">DESPESA VIAGEM MAGNO P/ OBRA ELETROBRAS-PEDAGIOS </t>
        </is>
      </c>
      <c r="C5748" s="8" t="n"/>
      <c r="D5748" s="8" t="n">
        <v>188.2865073313968</v>
      </c>
      <c r="E5748" s="8" t="n">
        <v>182182.5127171604</v>
      </c>
      <c r="F5748" s="213" t="inlineStr">
        <is>
          <t xml:space="preserve">PEDAGIOS </t>
        </is>
      </c>
      <c r="G5748" s="172">
        <f>YEAR(A5748)</f>
        <v/>
      </c>
      <c r="H5748" s="214">
        <f>MONTH(A5748)</f>
        <v/>
      </c>
      <c r="I5748" s="179">
        <f>INDEX(mês[],Consolidado!H5748,2)</f>
        <v/>
      </c>
      <c r="J5748" s="179" t="inlineStr">
        <is>
          <t>ITAU</t>
        </is>
      </c>
      <c r="K5748" s="179" t="inlineStr">
        <is>
          <t>A IDEAL</t>
        </is>
      </c>
    </row>
    <row r="5749">
      <c r="A5749" s="17" t="n">
        <v>45868</v>
      </c>
      <c r="B5749" s="179" t="inlineStr">
        <is>
          <t>DESPESA VIAGEM MAGNO P/ OBRA ELETROBRAS-SERVIÇO LIMPEZA ALOJAMENTO/ESCRITORIO</t>
        </is>
      </c>
      <c r="C5749" s="8" t="n"/>
      <c r="D5749" s="8" t="n">
        <v>105.4826371604464</v>
      </c>
      <c r="E5749" s="8" t="n">
        <v>182077.03008</v>
      </c>
      <c r="F5749" s="213" t="inlineStr">
        <is>
          <t>SERVIÇO LIMPEZA ALOJAMENTO/ESCRITORIO</t>
        </is>
      </c>
      <c r="G5749" s="172">
        <f>YEAR(A5749)</f>
        <v/>
      </c>
      <c r="H5749" s="214">
        <f>MONTH(A5749)</f>
        <v/>
      </c>
      <c r="I5749" s="179">
        <f>INDEX(mês[],Consolidado!H5749,2)</f>
        <v/>
      </c>
      <c r="J5749" s="179" t="inlineStr">
        <is>
          <t>ITAU</t>
        </is>
      </c>
      <c r="K5749" s="179" t="inlineStr">
        <is>
          <t>A IDEAL</t>
        </is>
      </c>
    </row>
    <row r="5750">
      <c r="A5750" s="17" t="n">
        <v>45868</v>
      </c>
      <c r="B5750" s="179" t="inlineStr">
        <is>
          <t xml:space="preserve">EXAMES - ASO-EXAMES </t>
        </is>
      </c>
      <c r="C5750" s="8" t="n"/>
      <c r="D5750" s="8" t="n">
        <v>1036.64</v>
      </c>
      <c r="E5750" s="8" t="n">
        <v>181040.39008</v>
      </c>
      <c r="F5750" s="213" t="inlineStr">
        <is>
          <t>EXAMES MÉDICOS</t>
        </is>
      </c>
      <c r="G5750" s="172">
        <f>YEAR(A5750)</f>
        <v/>
      </c>
      <c r="H5750" s="214">
        <f>MONTH(A5750)</f>
        <v/>
      </c>
      <c r="I5750" s="179">
        <f>INDEX(mês[],Consolidado!H5750,2)</f>
        <v/>
      </c>
      <c r="J5750" s="179" t="inlineStr">
        <is>
          <t>ITAU</t>
        </is>
      </c>
      <c r="K5750" s="179" t="inlineStr">
        <is>
          <t>A IDEAL</t>
        </is>
      </c>
    </row>
    <row r="5751">
      <c r="A5751" s="17" t="n">
        <v>45868</v>
      </c>
      <c r="B5751" s="179" t="inlineStr">
        <is>
          <t>COMBUSTÍVEL EQUIPAMENTO-COMBUSTIVEL EQUIPAMENTOS</t>
        </is>
      </c>
      <c r="C5751" s="8" t="n"/>
      <c r="D5751" s="8" t="n">
        <v>546.76</v>
      </c>
      <c r="E5751" s="8" t="n">
        <v>180493.6300799999</v>
      </c>
      <c r="F5751" s="213" t="inlineStr">
        <is>
          <t>COMBUSTIVEL EQUIPAMENTOS</t>
        </is>
      </c>
      <c r="G5751" s="172">
        <f>YEAR(A5751)</f>
        <v/>
      </c>
      <c r="H5751" s="214">
        <f>MONTH(A5751)</f>
        <v/>
      </c>
      <c r="I5751" s="179">
        <f>INDEX(mês[],Consolidado!H5751,2)</f>
        <v/>
      </c>
      <c r="J5751" s="179" t="inlineStr">
        <is>
          <t>ITAU</t>
        </is>
      </c>
      <c r="K5751" s="179" t="inlineStr">
        <is>
          <t>A IDEAL</t>
        </is>
      </c>
    </row>
    <row r="5752">
      <c r="A5752" s="17" t="n">
        <v>45868</v>
      </c>
      <c r="B5752" s="179" t="inlineStr">
        <is>
          <t>COMBUSTÍVEL VEÍCULOS-COMBUSTIVEL VEICULOS</t>
        </is>
      </c>
      <c r="C5752" s="8" t="n"/>
      <c r="D5752" s="8" t="n">
        <v>1259.99</v>
      </c>
      <c r="E5752" s="8" t="n">
        <v>179233.64008</v>
      </c>
      <c r="F5752" s="213" t="inlineStr">
        <is>
          <t>COMBUSTIVEL VEICULOS</t>
        </is>
      </c>
      <c r="G5752" s="172">
        <f>YEAR(A5752)</f>
        <v/>
      </c>
      <c r="H5752" s="214">
        <f>MONTH(A5752)</f>
        <v/>
      </c>
      <c r="I5752" s="179">
        <f>INDEX(mês[],Consolidado!H5752,2)</f>
        <v/>
      </c>
      <c r="J5752" s="179" t="inlineStr">
        <is>
          <t>ITAU</t>
        </is>
      </c>
      <c r="K5752" s="179" t="inlineStr">
        <is>
          <t>A IDEAL</t>
        </is>
      </c>
    </row>
    <row r="5753">
      <c r="A5753" s="17" t="n">
        <v>45868</v>
      </c>
      <c r="B5753" s="179" t="inlineStr">
        <is>
          <t>MANUTENÇÃO COMPRESSOR 90 PCM-MANUTENÇÃO/PEÇAS MAQUINAS E EQUIPAMENTOS</t>
        </is>
      </c>
      <c r="C5753" s="8" t="n"/>
      <c r="D5753" s="8" t="n">
        <v>882</v>
      </c>
      <c r="E5753" s="8" t="n">
        <v>178351.64008</v>
      </c>
      <c r="F5753" s="213" t="inlineStr">
        <is>
          <t>MANUTENÇÃO/PEÇAS MAQUINAS E EQUIPAMENTOS</t>
        </is>
      </c>
      <c r="G5753" s="172">
        <f>YEAR(A5753)</f>
        <v/>
      </c>
      <c r="H5753" s="214">
        <f>MONTH(A5753)</f>
        <v/>
      </c>
      <c r="I5753" s="179">
        <f>INDEX(mês[],Consolidado!H5753,2)</f>
        <v/>
      </c>
      <c r="J5753" s="179" t="inlineStr">
        <is>
          <t>ITAU</t>
        </is>
      </c>
      <c r="K5753" s="179" t="inlineStr">
        <is>
          <t>A IDEAL</t>
        </is>
      </c>
    </row>
    <row r="5754">
      <c r="A5754" s="17" t="n">
        <v>45868</v>
      </c>
      <c r="B5754" s="179" t="inlineStr">
        <is>
          <t>MANUTENÇÃO COMPRESSOR 90 PCM-MANUTENÇÃO/PEÇAS MAQUINAS E EQUIPAMENTOS</t>
        </is>
      </c>
      <c r="C5754" s="8" t="n"/>
      <c r="D5754" s="8" t="n">
        <v>1710</v>
      </c>
      <c r="E5754" s="8" t="n">
        <v>176641.64008</v>
      </c>
      <c r="F5754" s="213" t="inlineStr">
        <is>
          <t>MANUTENÇÃO/PEÇAS MAQUINAS E EQUIPAMENTOS</t>
        </is>
      </c>
      <c r="G5754" s="172">
        <f>YEAR(A5754)</f>
        <v/>
      </c>
      <c r="H5754" s="214">
        <f>MONTH(A5754)</f>
        <v/>
      </c>
      <c r="I5754" s="179">
        <f>INDEX(mês[],Consolidado!H5754,2)</f>
        <v/>
      </c>
      <c r="J5754" s="179" t="inlineStr">
        <is>
          <t>ITAU</t>
        </is>
      </c>
      <c r="K5754" s="179" t="inlineStr">
        <is>
          <t>A IDEAL</t>
        </is>
      </c>
    </row>
    <row r="5755">
      <c r="A5755" s="17" t="n">
        <v>45868</v>
      </c>
      <c r="B5755" s="179" t="inlineStr">
        <is>
          <t xml:space="preserve">LOCAÇÃO VEÍCULO HB20 REF. 17/06 A 17/07/25-LOCAÇAO VEICULOS </t>
        </is>
      </c>
      <c r="C5755" s="8" t="n"/>
      <c r="D5755" s="8" t="n">
        <v>2835.41</v>
      </c>
      <c r="E5755" s="8" t="n">
        <v>173806.23008</v>
      </c>
      <c r="F5755" s="213" t="inlineStr">
        <is>
          <t xml:space="preserve">LOCAÇAO VEICULOS </t>
        </is>
      </c>
      <c r="G5755" s="172">
        <f>YEAR(A5755)</f>
        <v/>
      </c>
      <c r="H5755" s="214">
        <f>MONTH(A5755)</f>
        <v/>
      </c>
      <c r="I5755" s="179">
        <f>INDEX(mês[],Consolidado!H5755,2)</f>
        <v/>
      </c>
      <c r="J5755" s="179" t="inlineStr">
        <is>
          <t>ITAU</t>
        </is>
      </c>
      <c r="K5755" s="179" t="inlineStr">
        <is>
          <t>A IDEAL</t>
        </is>
      </c>
    </row>
    <row r="5756">
      <c r="A5756" s="17" t="n">
        <v>45868</v>
      </c>
      <c r="B5756" s="179" t="inlineStr">
        <is>
          <t>JEFFERSON DE CARVALHO - PIX (21) 9 8246-3495-FRETE TINTAS E SOLVENTE</t>
        </is>
      </c>
      <c r="C5756" s="8" t="n"/>
      <c r="D5756" s="8" t="n">
        <v>2500</v>
      </c>
      <c r="E5756" s="8" t="n">
        <v>171306.23008</v>
      </c>
      <c r="F5756" s="213" t="inlineStr">
        <is>
          <t>FRETE TINTAS E SOLVENTE</t>
        </is>
      </c>
      <c r="G5756" s="172">
        <f>YEAR(A5756)</f>
        <v/>
      </c>
      <c r="H5756" s="214">
        <f>MONTH(A5756)</f>
        <v/>
      </c>
      <c r="I5756" s="179">
        <f>INDEX(mês[],Consolidado!H5756,2)</f>
        <v/>
      </c>
      <c r="J5756" s="179" t="inlineStr">
        <is>
          <t>ITAU</t>
        </is>
      </c>
      <c r="K5756" s="179" t="inlineStr">
        <is>
          <t>A IDEAL</t>
        </is>
      </c>
    </row>
    <row r="5757">
      <c r="A5757" s="17" t="n">
        <v>45868</v>
      </c>
      <c r="B5757" s="179" t="inlineStr">
        <is>
          <t xml:space="preserve">LOCAÇÃO VEÍCULOS 16/06 A 16/07-LOCAÇAO VEICULOS </t>
        </is>
      </c>
      <c r="C5757" s="8" t="n"/>
      <c r="D5757" s="8" t="n">
        <v>2823.74</v>
      </c>
      <c r="E5757" s="8" t="n">
        <v>168482.49008</v>
      </c>
      <c r="F5757" s="213" t="inlineStr">
        <is>
          <t xml:space="preserve">LOCAÇAO VEICULOS </t>
        </is>
      </c>
      <c r="G5757" s="172">
        <f>YEAR(A5757)</f>
        <v/>
      </c>
      <c r="H5757" s="214">
        <f>MONTH(A5757)</f>
        <v/>
      </c>
      <c r="I5757" s="179">
        <f>INDEX(mês[],Consolidado!H5757,2)</f>
        <v/>
      </c>
      <c r="J5757" s="179" t="inlineStr">
        <is>
          <t>ITAU</t>
        </is>
      </c>
      <c r="K5757" s="179" t="inlineStr">
        <is>
          <t>A IDEAL</t>
        </is>
      </c>
    </row>
    <row r="5758">
      <c r="A5758" s="17" t="n">
        <v>45868</v>
      </c>
      <c r="B5758" s="179" t="inlineStr">
        <is>
          <t>CALIBRAÇÃO DE 01 CONDUTIVÍMETRO, 01 MEDIDOR DE ESPESSURA-EQUIPAMENTOS DE AFERIÇÃO</t>
        </is>
      </c>
      <c r="C5758" s="8" t="n"/>
      <c r="D5758" s="8" t="n">
        <v>460</v>
      </c>
      <c r="E5758" s="8" t="n">
        <v>168022.49008</v>
      </c>
      <c r="F5758" s="213" t="inlineStr">
        <is>
          <t>EQUIPAMENTOS DE AFERIÇÃO</t>
        </is>
      </c>
      <c r="G5758" s="172">
        <f>YEAR(A5758)</f>
        <v/>
      </c>
      <c r="H5758" s="214">
        <f>MONTH(A5758)</f>
        <v/>
      </c>
      <c r="I5758" s="179">
        <f>INDEX(mês[],Consolidado!H5758,2)</f>
        <v/>
      </c>
      <c r="J5758" s="179" t="inlineStr">
        <is>
          <t>ITAU</t>
        </is>
      </c>
      <c r="K5758" s="179" t="inlineStr">
        <is>
          <t>A IDEAL</t>
        </is>
      </c>
    </row>
    <row r="5759">
      <c r="A5759" s="17" t="n">
        <v>45868</v>
      </c>
      <c r="B5759" s="179" t="inlineStr">
        <is>
          <t xml:space="preserve">CLARO TELEFONIA REF. 06/2025-INTERNET / TELEFONE ADM </t>
        </is>
      </c>
      <c r="C5759" s="8" t="n"/>
      <c r="D5759" s="8" t="n">
        <v>339.41</v>
      </c>
      <c r="E5759" s="8" t="n">
        <v>167683.08008</v>
      </c>
      <c r="F5759" s="213" t="inlineStr">
        <is>
          <t xml:space="preserve">INTERNET / TELEFONE ADM </t>
        </is>
      </c>
      <c r="G5759" s="172">
        <f>YEAR(A5759)</f>
        <v/>
      </c>
      <c r="H5759" s="214">
        <f>MONTH(A5759)</f>
        <v/>
      </c>
      <c r="I5759" s="179">
        <f>INDEX(mês[],Consolidado!H5759,2)</f>
        <v/>
      </c>
      <c r="J5759" s="179" t="inlineStr">
        <is>
          <t>ITAU</t>
        </is>
      </c>
      <c r="K5759" s="179" t="inlineStr">
        <is>
          <t>A IDEAL</t>
        </is>
      </c>
    </row>
    <row r="5760">
      <c r="A5760" s="17" t="n">
        <v>45868</v>
      </c>
      <c r="B5760" s="179" t="inlineStr">
        <is>
          <t xml:space="preserve">MATERIAIS DE CONSUMO-MATERIAIS DE CONSUMO EM OBRAS </t>
        </is>
      </c>
      <c r="C5760" s="8" t="n"/>
      <c r="D5760" s="8" t="n">
        <v>134.08</v>
      </c>
      <c r="E5760" s="8" t="n">
        <v>167549.00008</v>
      </c>
      <c r="F5760" s="213" t="inlineStr">
        <is>
          <t xml:space="preserve">MATERIAIS DE CONSUMO EM OBRAS </t>
        </is>
      </c>
      <c r="G5760" s="172">
        <f>YEAR(A5760)</f>
        <v/>
      </c>
      <c r="H5760" s="214">
        <f>MONTH(A5760)</f>
        <v/>
      </c>
      <c r="I5760" s="179">
        <f>INDEX(mês[],Consolidado!H5760,2)</f>
        <v/>
      </c>
      <c r="J5760" s="179" t="inlineStr">
        <is>
          <t>ITAU</t>
        </is>
      </c>
      <c r="K5760" s="179" t="inlineStr">
        <is>
          <t>A IDEAL</t>
        </is>
      </c>
    </row>
    <row r="5761">
      <c r="A5761" s="17" t="n">
        <v>45868</v>
      </c>
      <c r="B5761" s="179" t="inlineStr">
        <is>
          <t xml:space="preserve">MATERIAIS DE CONSUMO-MATERIAIS DE CONSUMO EM OBRAS </t>
        </is>
      </c>
      <c r="C5761" s="8" t="n"/>
      <c r="D5761" s="8" t="n">
        <v>195.61</v>
      </c>
      <c r="E5761" s="8" t="n">
        <v>167353.39008</v>
      </c>
      <c r="F5761" s="213" t="inlineStr">
        <is>
          <t xml:space="preserve">MATERIAIS DE CONSUMO EM OBRAS </t>
        </is>
      </c>
      <c r="G5761" s="172">
        <f>YEAR(A5761)</f>
        <v/>
      </c>
      <c r="H5761" s="214">
        <f>MONTH(A5761)</f>
        <v/>
      </c>
      <c r="I5761" s="179">
        <f>INDEX(mês[],Consolidado!H5761,2)</f>
        <v/>
      </c>
      <c r="J5761" s="179" t="inlineStr">
        <is>
          <t>ITAU</t>
        </is>
      </c>
      <c r="K5761" s="179" t="inlineStr">
        <is>
          <t>A IDEAL</t>
        </is>
      </c>
    </row>
    <row r="5762">
      <c r="A5762" s="17" t="n">
        <v>45868</v>
      </c>
      <c r="B5762" s="179" t="inlineStr">
        <is>
          <t>LOCAÇÃO RÁDIO PERÍODO 15/05 A 14/06-LOCAÇAO RADIOS DE COMUNICAÇÃO</t>
        </is>
      </c>
      <c r="C5762" s="8" t="n"/>
      <c r="D5762" s="8" t="n">
        <v>900</v>
      </c>
      <c r="E5762" s="8" t="n">
        <v>166453.39008</v>
      </c>
      <c r="F5762" s="213" t="inlineStr">
        <is>
          <t>LOCAÇAO RADIOS DE COMUNICAÇÃO</t>
        </is>
      </c>
      <c r="G5762" s="172">
        <f>YEAR(A5762)</f>
        <v/>
      </c>
      <c r="H5762" s="214">
        <f>MONTH(A5762)</f>
        <v/>
      </c>
      <c r="I5762" s="179">
        <f>INDEX(mês[],Consolidado!H5762,2)</f>
        <v/>
      </c>
      <c r="J5762" s="179" t="inlineStr">
        <is>
          <t>ITAU</t>
        </is>
      </c>
      <c r="K5762" s="179" t="inlineStr">
        <is>
          <t>A IDEAL</t>
        </is>
      </c>
    </row>
    <row r="5763">
      <c r="A5763" s="17" t="n">
        <v>45868</v>
      </c>
      <c r="B5763" s="179" t="inlineStr">
        <is>
          <t>END ARAUJO ELETRONICA - PIX 05.556.554/0001-93-EQUIPAMENTOS DE AFERIÇÃO</t>
        </is>
      </c>
      <c r="C5763" s="8" t="n"/>
      <c r="D5763" s="8" t="n">
        <v>2060</v>
      </c>
      <c r="E5763" s="8" t="n">
        <v>164393.39008</v>
      </c>
      <c r="F5763" s="213" t="inlineStr">
        <is>
          <t>EQUIPAMENTOS DE AFERIÇÃO</t>
        </is>
      </c>
      <c r="G5763" s="172">
        <f>YEAR(A5763)</f>
        <v/>
      </c>
      <c r="H5763" s="214">
        <f>MONTH(A5763)</f>
        <v/>
      </c>
      <c r="I5763" s="179">
        <f>INDEX(mês[],Consolidado!H5763,2)</f>
        <v/>
      </c>
      <c r="J5763" s="179" t="inlineStr">
        <is>
          <t>ITAU</t>
        </is>
      </c>
      <c r="K5763" s="179" t="inlineStr">
        <is>
          <t>A IDEAL</t>
        </is>
      </c>
    </row>
    <row r="5764">
      <c r="A5764" s="17" t="n">
        <v>45868</v>
      </c>
      <c r="B5764" s="179" t="inlineStr">
        <is>
          <t xml:space="preserve">TREINAMENTO NR10 BASICO / NR35/ NR10 COMPLEMENTAR-CURSOS / TREINAMENTOS </t>
        </is>
      </c>
      <c r="C5764" s="8" t="n"/>
      <c r="D5764" s="8" t="n">
        <v>1084.2</v>
      </c>
      <c r="E5764" s="8" t="n">
        <v>163309.19008</v>
      </c>
      <c r="F5764" s="213" t="inlineStr">
        <is>
          <t xml:space="preserve">CURSOS / TREINAMENTOS </t>
        </is>
      </c>
      <c r="G5764" s="172">
        <f>YEAR(A5764)</f>
        <v/>
      </c>
      <c r="H5764" s="214">
        <f>MONTH(A5764)</f>
        <v/>
      </c>
      <c r="I5764" s="179">
        <f>INDEX(mês[],Consolidado!H5764,2)</f>
        <v/>
      </c>
      <c r="J5764" s="179" t="inlineStr">
        <is>
          <t>ITAU</t>
        </is>
      </c>
      <c r="K5764" s="179" t="inlineStr">
        <is>
          <t>A IDEAL</t>
        </is>
      </c>
    </row>
    <row r="5765">
      <c r="A5765" s="17" t="n">
        <v>45868</v>
      </c>
      <c r="B5765" s="179" t="inlineStr">
        <is>
          <t>EPIS-EPIS</t>
        </is>
      </c>
      <c r="C5765" s="8" t="n"/>
      <c r="D5765" s="8" t="n">
        <v>240</v>
      </c>
      <c r="E5765" s="8" t="n">
        <v>163069.19008</v>
      </c>
      <c r="F5765" s="213" t="inlineStr">
        <is>
          <t>EPIS</t>
        </is>
      </c>
      <c r="G5765" s="172">
        <f>YEAR(A5765)</f>
        <v/>
      </c>
      <c r="H5765" s="214">
        <f>MONTH(A5765)</f>
        <v/>
      </c>
      <c r="I5765" s="179">
        <f>INDEX(mês[],Consolidado!H5765,2)</f>
        <v/>
      </c>
      <c r="J5765" s="179" t="inlineStr">
        <is>
          <t>ITAU</t>
        </is>
      </c>
      <c r="K5765" s="179" t="inlineStr">
        <is>
          <t>A IDEAL</t>
        </is>
      </c>
    </row>
    <row r="5766">
      <c r="A5766" s="17" t="n">
        <v>45868</v>
      </c>
      <c r="B5766" s="179" t="inlineStr">
        <is>
          <t>LOCAÇÃO RADIO REF. MÊS 06/2025-LOCAÇAO RADIOS DE COMUNICAÇÃO</t>
        </is>
      </c>
      <c r="C5766" s="8" t="n"/>
      <c r="D5766" s="8" t="n">
        <v>780</v>
      </c>
      <c r="E5766" s="8" t="n">
        <v>162289.19008</v>
      </c>
      <c r="F5766" s="213" t="inlineStr">
        <is>
          <t>LOCAÇAO RADIOS DE COMUNICAÇÃO</t>
        </is>
      </c>
      <c r="G5766" s="172">
        <f>YEAR(A5766)</f>
        <v/>
      </c>
      <c r="H5766" s="214">
        <f>MONTH(A5766)</f>
        <v/>
      </c>
      <c r="I5766" s="179">
        <f>INDEX(mês[],Consolidado!H5766,2)</f>
        <v/>
      </c>
      <c r="J5766" s="179" t="inlineStr">
        <is>
          <t>ITAU</t>
        </is>
      </c>
      <c r="K5766" s="179" t="inlineStr">
        <is>
          <t>A IDEAL</t>
        </is>
      </c>
    </row>
    <row r="5767">
      <c r="A5767" s="17" t="n">
        <v>45868</v>
      </c>
      <c r="B5767" s="179" t="inlineStr">
        <is>
          <t xml:space="preserve">FERRAMENTAS MANUAIS-MATERIAIS / FERRAMENTAS  MANUAIS </t>
        </is>
      </c>
      <c r="C5767" s="8" t="n"/>
      <c r="D5767" s="8" t="n">
        <v>722</v>
      </c>
      <c r="E5767" s="8" t="n">
        <v>161567.19008</v>
      </c>
      <c r="F5767" s="213" t="inlineStr">
        <is>
          <t xml:space="preserve">MATERIAIS / FERRAMENTAS  MANUAIS </t>
        </is>
      </c>
      <c r="G5767" s="172">
        <f>YEAR(A5767)</f>
        <v/>
      </c>
      <c r="H5767" s="214">
        <f>MONTH(A5767)</f>
        <v/>
      </c>
      <c r="I5767" s="179">
        <f>INDEX(mês[],Consolidado!H5767,2)</f>
        <v/>
      </c>
      <c r="J5767" s="179" t="inlineStr">
        <is>
          <t>ITAU</t>
        </is>
      </c>
      <c r="K5767" s="179" t="inlineStr">
        <is>
          <t>A IDEAL</t>
        </is>
      </c>
    </row>
    <row r="5768">
      <c r="A5768" s="17" t="n">
        <v>45868</v>
      </c>
      <c r="B5768" s="179" t="inlineStr">
        <is>
          <t xml:space="preserve">LOCAÇÃO DE CONTAINER REF. PERÍODO 02/07 A 02/08-LOCAÇÃO CONTAINER </t>
        </is>
      </c>
      <c r="C5768" s="8" t="n"/>
      <c r="D5768" s="8" t="n">
        <v>500</v>
      </c>
      <c r="E5768" s="8" t="n">
        <v>161067.19008</v>
      </c>
      <c r="F5768" s="213" t="inlineStr">
        <is>
          <t xml:space="preserve">LOCAÇÃO CONTAINER </t>
        </is>
      </c>
      <c r="G5768" s="172">
        <f>YEAR(A5768)</f>
        <v/>
      </c>
      <c r="H5768" s="214">
        <f>MONTH(A5768)</f>
        <v/>
      </c>
      <c r="I5768" s="179">
        <f>INDEX(mês[],Consolidado!H5768,2)</f>
        <v/>
      </c>
      <c r="J5768" s="179" t="inlineStr">
        <is>
          <t>ITAU</t>
        </is>
      </c>
      <c r="K5768" s="179" t="inlineStr">
        <is>
          <t>A IDEAL</t>
        </is>
      </c>
    </row>
    <row r="5769">
      <c r="A5769" s="17" t="n">
        <v>45868</v>
      </c>
      <c r="B5769" s="179" t="inlineStr">
        <is>
          <t xml:space="preserve">LOCAÇÃO CONTAINER REF. 02/07 A 31/07-LOCAÇÃO CONTAINER </t>
        </is>
      </c>
      <c r="C5769" s="8" t="n"/>
      <c r="D5769" s="8" t="n">
        <v>633.54</v>
      </c>
      <c r="E5769" s="8" t="n">
        <v>160433.65008</v>
      </c>
      <c r="F5769" s="213" t="inlineStr">
        <is>
          <t xml:space="preserve">LOCAÇÃO CONTAINER </t>
        </is>
      </c>
      <c r="G5769" s="172">
        <f>YEAR(A5769)</f>
        <v/>
      </c>
      <c r="H5769" s="214">
        <f>MONTH(A5769)</f>
        <v/>
      </c>
      <c r="I5769" s="179">
        <f>INDEX(mês[],Consolidado!H5769,2)</f>
        <v/>
      </c>
      <c r="J5769" s="179" t="inlineStr">
        <is>
          <t>ITAU</t>
        </is>
      </c>
      <c r="K5769" s="179" t="inlineStr">
        <is>
          <t>A IDEAL</t>
        </is>
      </c>
    </row>
    <row r="5770">
      <c r="A5770" s="17" t="n">
        <v>45868</v>
      </c>
      <c r="B5770" s="179" t="inlineStr">
        <is>
          <t>TINTAS E SOLVENTES-TINTAS E SOLVENTES</t>
        </is>
      </c>
      <c r="C5770" s="8" t="n"/>
      <c r="D5770" s="8" t="n">
        <v>262</v>
      </c>
      <c r="E5770" s="8" t="n">
        <v>160171.65008</v>
      </c>
      <c r="F5770" s="213" t="inlineStr">
        <is>
          <t>TINTAS E SOLVENTES</t>
        </is>
      </c>
      <c r="G5770" s="172">
        <f>YEAR(A5770)</f>
        <v/>
      </c>
      <c r="H5770" s="214">
        <f>MONTH(A5770)</f>
        <v/>
      </c>
      <c r="I5770" s="179">
        <f>INDEX(mês[],Consolidado!H5770,2)</f>
        <v/>
      </c>
      <c r="J5770" s="179" t="inlineStr">
        <is>
          <t>ITAU</t>
        </is>
      </c>
      <c r="K5770" s="179" t="inlineStr">
        <is>
          <t>A IDEAL</t>
        </is>
      </c>
    </row>
    <row r="5771">
      <c r="A5771" s="17" t="n">
        <v>45868</v>
      </c>
      <c r="B5771" s="179" t="inlineStr">
        <is>
          <t>MANUTENÇÃO EQUIPAMENTOS-MANUTENÇÃO/PEÇAS MAQUINAS E EQUIPAMENTOS</t>
        </is>
      </c>
      <c r="C5771" s="8" t="n"/>
      <c r="D5771" s="8" t="n">
        <v>461</v>
      </c>
      <c r="E5771" s="8" t="n">
        <v>159710.65008</v>
      </c>
      <c r="F5771" s="213" t="inlineStr">
        <is>
          <t>MANUTENÇÃO/PEÇAS MAQUINAS E EQUIPAMENTOS</t>
        </is>
      </c>
      <c r="G5771" s="172">
        <f>YEAR(A5771)</f>
        <v/>
      </c>
      <c r="H5771" s="214">
        <f>MONTH(A5771)</f>
        <v/>
      </c>
      <c r="I5771" s="179">
        <f>INDEX(mês[],Consolidado!H5771,2)</f>
        <v/>
      </c>
      <c r="J5771" s="179" t="inlineStr">
        <is>
          <t>ITAU</t>
        </is>
      </c>
      <c r="K5771" s="179" t="inlineStr">
        <is>
          <t>A IDEAL</t>
        </is>
      </c>
    </row>
    <row r="5772">
      <c r="A5772" s="17" t="n">
        <v>45868</v>
      </c>
      <c r="B5772" s="179" t="inlineStr">
        <is>
          <t>MANUTENÇÃO EQUIPAMENTOS-MANUTENÇÃO/PEÇAS MAQUINAS E EQUIPAMENTOS</t>
        </is>
      </c>
      <c r="C5772" s="8" t="n"/>
      <c r="D5772" s="8" t="n">
        <v>1183.9</v>
      </c>
      <c r="E5772" s="8" t="n">
        <v>158526.75008</v>
      </c>
      <c r="F5772" s="213" t="inlineStr">
        <is>
          <t>MANUTENÇÃO/PEÇAS MAQUINAS E EQUIPAMENTOS</t>
        </is>
      </c>
      <c r="G5772" s="172">
        <f>YEAR(A5772)</f>
        <v/>
      </c>
      <c r="H5772" s="214">
        <f>MONTH(A5772)</f>
        <v/>
      </c>
      <c r="I5772" s="179">
        <f>INDEX(mês[],Consolidado!H5772,2)</f>
        <v/>
      </c>
      <c r="J5772" s="179" t="inlineStr">
        <is>
          <t>ITAU</t>
        </is>
      </c>
      <c r="K5772" s="179" t="inlineStr">
        <is>
          <t>A IDEAL</t>
        </is>
      </c>
    </row>
    <row r="5773">
      <c r="A5773" s="17" t="n">
        <v>45868</v>
      </c>
      <c r="B5773" s="179" t="inlineStr">
        <is>
          <t>TINTAS E SOLVENTES-TINTAS E SOLVENTES</t>
        </is>
      </c>
      <c r="C5773" s="8" t="n"/>
      <c r="D5773" s="8" t="n">
        <v>1095</v>
      </c>
      <c r="E5773" s="8" t="n">
        <v>157431.75008</v>
      </c>
      <c r="F5773" s="213" t="inlineStr">
        <is>
          <t>TINTAS E SOLVENTES</t>
        </is>
      </c>
      <c r="G5773" s="172">
        <f>YEAR(A5773)</f>
        <v/>
      </c>
      <c r="H5773" s="214">
        <f>MONTH(A5773)</f>
        <v/>
      </c>
      <c r="I5773" s="179">
        <f>INDEX(mês[],Consolidado!H5773,2)</f>
        <v/>
      </c>
      <c r="J5773" s="179" t="inlineStr">
        <is>
          <t>ITAU</t>
        </is>
      </c>
      <c r="K5773" s="179" t="inlineStr">
        <is>
          <t>A IDEAL</t>
        </is>
      </c>
    </row>
    <row r="5774">
      <c r="A5774" s="17" t="n">
        <v>45868</v>
      </c>
      <c r="B5774" s="179" t="inlineStr">
        <is>
          <t xml:space="preserve">MAT. CONSUMO-MATERIAIS DE CONSUMO EM OBRAS </t>
        </is>
      </c>
      <c r="C5774" s="8" t="n"/>
      <c r="D5774" s="8" t="n">
        <v>345</v>
      </c>
      <c r="E5774" s="8" t="n">
        <v>157086.75008</v>
      </c>
      <c r="F5774" s="213" t="inlineStr">
        <is>
          <t xml:space="preserve">MATERIAIS DE CONSUMO EM OBRAS </t>
        </is>
      </c>
      <c r="G5774" s="172">
        <f>YEAR(A5774)</f>
        <v/>
      </c>
      <c r="H5774" s="214">
        <f>MONTH(A5774)</f>
        <v/>
      </c>
      <c r="I5774" s="179">
        <f>INDEX(mês[],Consolidado!H5774,2)</f>
        <v/>
      </c>
      <c r="J5774" s="179" t="inlineStr">
        <is>
          <t>ITAU</t>
        </is>
      </c>
      <c r="K5774" s="179" t="inlineStr">
        <is>
          <t>A IDEAL</t>
        </is>
      </c>
    </row>
    <row r="5775">
      <c r="A5775" s="17" t="n">
        <v>45868</v>
      </c>
      <c r="B5775" s="179" t="inlineStr">
        <is>
          <t>TINTAS E SOLVENTES-TINTAS E SOLVENTES</t>
        </is>
      </c>
      <c r="C5775" s="8" t="n"/>
      <c r="D5775" s="8" t="n">
        <v>2996</v>
      </c>
      <c r="E5775" s="8" t="n">
        <v>154090.75008</v>
      </c>
      <c r="F5775" s="213" t="inlineStr">
        <is>
          <t>TINTAS E SOLVENTES</t>
        </is>
      </c>
      <c r="G5775" s="172">
        <f>YEAR(A5775)</f>
        <v/>
      </c>
      <c r="H5775" s="214">
        <f>MONTH(A5775)</f>
        <v/>
      </c>
      <c r="I5775" s="179">
        <f>INDEX(mês[],Consolidado!H5775,2)</f>
        <v/>
      </c>
      <c r="J5775" s="179" t="inlineStr">
        <is>
          <t>ITAU</t>
        </is>
      </c>
      <c r="K5775" s="179" t="inlineStr">
        <is>
          <t>A IDEAL</t>
        </is>
      </c>
    </row>
    <row r="5776">
      <c r="A5776" s="17" t="n">
        <v>45868</v>
      </c>
      <c r="B5776" s="179" t="inlineStr">
        <is>
          <t>MATERIAIS DE ESCRITORIO-MATERIAS DE ESCRITORIO</t>
        </is>
      </c>
      <c r="C5776" s="8" t="n"/>
      <c r="D5776" s="8" t="n">
        <v>197.87</v>
      </c>
      <c r="E5776" s="8" t="n">
        <v>153892.88008</v>
      </c>
      <c r="F5776" s="213" t="inlineStr">
        <is>
          <t xml:space="preserve">MATERIAS DE ESCRITORIO / PAPELARIA </t>
        </is>
      </c>
      <c r="G5776" s="172">
        <f>YEAR(A5776)</f>
        <v/>
      </c>
      <c r="H5776" s="214">
        <f>MONTH(A5776)</f>
        <v/>
      </c>
      <c r="I5776" s="179">
        <f>INDEX(mês[],Consolidado!H5776,2)</f>
        <v/>
      </c>
      <c r="J5776" s="179" t="inlineStr">
        <is>
          <t>ITAU</t>
        </is>
      </c>
      <c r="K5776" s="179" t="inlineStr">
        <is>
          <t>A IDEAL</t>
        </is>
      </c>
    </row>
    <row r="5777">
      <c r="A5777" s="17" t="n">
        <v>45868</v>
      </c>
      <c r="B5777" s="179" t="inlineStr">
        <is>
          <t>UNIFORMES NR10 E ANTI ACIDO-UNIFORMES</t>
        </is>
      </c>
      <c r="C5777" s="8" t="n"/>
      <c r="D5777" s="8" t="n">
        <v>1468.34</v>
      </c>
      <c r="E5777" s="8" t="n">
        <v>152424.54008</v>
      </c>
      <c r="F5777" s="213" t="inlineStr">
        <is>
          <t>UNIFORMES</t>
        </is>
      </c>
      <c r="G5777" s="172">
        <f>YEAR(A5777)</f>
        <v/>
      </c>
      <c r="H5777" s="214">
        <f>MONTH(A5777)</f>
        <v/>
      </c>
      <c r="I5777" s="179">
        <f>INDEX(mês[],Consolidado!H5777,2)</f>
        <v/>
      </c>
      <c r="J5777" s="179" t="inlineStr">
        <is>
          <t>ITAU</t>
        </is>
      </c>
      <c r="K5777" s="179" t="inlineStr">
        <is>
          <t>A IDEAL</t>
        </is>
      </c>
    </row>
    <row r="5778">
      <c r="A5778" s="17" t="n">
        <v>45868</v>
      </c>
      <c r="B5778" s="179" t="inlineStr">
        <is>
          <t>EPIS-EPIS</t>
        </is>
      </c>
      <c r="C5778" s="8" t="n"/>
      <c r="D5778" s="8" t="n">
        <v>1320.2</v>
      </c>
      <c r="E5778" s="8" t="n">
        <v>151104.34008</v>
      </c>
      <c r="F5778" s="213" t="inlineStr">
        <is>
          <t>EPIS</t>
        </is>
      </c>
      <c r="G5778" s="172">
        <f>YEAR(A5778)</f>
        <v/>
      </c>
      <c r="H5778" s="214">
        <f>MONTH(A5778)</f>
        <v/>
      </c>
      <c r="I5778" s="179">
        <f>INDEX(mês[],Consolidado!H5778,2)</f>
        <v/>
      </c>
      <c r="J5778" s="179" t="inlineStr">
        <is>
          <t>ITAU</t>
        </is>
      </c>
      <c r="K5778" s="179" t="inlineStr">
        <is>
          <t>A IDEAL</t>
        </is>
      </c>
    </row>
    <row r="5779">
      <c r="A5779" s="17" t="n">
        <v>45868</v>
      </c>
      <c r="B5779" s="179" t="inlineStr">
        <is>
          <t>EPIS-EPIS</t>
        </is>
      </c>
      <c r="C5779" s="8" t="n"/>
      <c r="D5779" s="8" t="n">
        <v>1179.72</v>
      </c>
      <c r="E5779" s="8" t="n">
        <v>149924.62008</v>
      </c>
      <c r="F5779" s="213" t="inlineStr">
        <is>
          <t>EPIS</t>
        </is>
      </c>
      <c r="G5779" s="172">
        <f>YEAR(A5779)</f>
        <v/>
      </c>
      <c r="H5779" s="214">
        <f>MONTH(A5779)</f>
        <v/>
      </c>
      <c r="I5779" s="179">
        <f>INDEX(mês[],Consolidado!H5779,2)</f>
        <v/>
      </c>
      <c r="J5779" s="179" t="inlineStr">
        <is>
          <t>ITAU</t>
        </is>
      </c>
      <c r="K5779" s="179" t="inlineStr">
        <is>
          <t>A IDEAL</t>
        </is>
      </c>
    </row>
    <row r="5780">
      <c r="A5780" s="17" t="n">
        <v>45868</v>
      </c>
      <c r="B5780" s="179" t="inlineStr">
        <is>
          <t>EPIS-EPIS</t>
        </is>
      </c>
      <c r="C5780" s="8" t="n"/>
      <c r="D5780" s="8" t="n">
        <v>1688.73</v>
      </c>
      <c r="E5780" s="8" t="n">
        <v>148235.89008</v>
      </c>
      <c r="F5780" s="213" t="inlineStr">
        <is>
          <t>EPIS</t>
        </is>
      </c>
      <c r="G5780" s="172">
        <f>YEAR(A5780)</f>
        <v/>
      </c>
      <c r="H5780" s="214">
        <f>MONTH(A5780)</f>
        <v/>
      </c>
      <c r="I5780" s="179">
        <f>INDEX(mês[],Consolidado!H5780,2)</f>
        <v/>
      </c>
      <c r="J5780" s="179" t="inlineStr">
        <is>
          <t>ITAU</t>
        </is>
      </c>
      <c r="K5780" s="179" t="inlineStr">
        <is>
          <t>A IDEAL</t>
        </is>
      </c>
    </row>
    <row r="5781">
      <c r="A5781" s="17" t="n">
        <v>45868</v>
      </c>
      <c r="B5781" s="179" t="inlineStr">
        <is>
          <t xml:space="preserve">TREINAMENTO NR18 / NR33/  NR34/ NR35-CURSOS / TREINAMENTOS </t>
        </is>
      </c>
      <c r="C5781" s="8" t="n"/>
      <c r="D5781" s="8" t="n">
        <v>894.35</v>
      </c>
      <c r="E5781" s="8" t="n">
        <v>147341.5400799999</v>
      </c>
      <c r="F5781" s="213" t="inlineStr">
        <is>
          <t xml:space="preserve">CURSOS / TREINAMENTOS </t>
        </is>
      </c>
      <c r="G5781" s="172">
        <f>YEAR(A5781)</f>
        <v/>
      </c>
      <c r="H5781" s="214">
        <f>MONTH(A5781)</f>
        <v/>
      </c>
      <c r="I5781" s="179">
        <f>INDEX(mês[],Consolidado!H5781,2)</f>
        <v/>
      </c>
      <c r="J5781" s="179" t="inlineStr">
        <is>
          <t>ITAU</t>
        </is>
      </c>
      <c r="K5781" s="179" t="inlineStr">
        <is>
          <t>A IDEAL</t>
        </is>
      </c>
    </row>
    <row r="5782">
      <c r="A5782" s="17" t="n">
        <v>45868</v>
      </c>
      <c r="B5782" s="179" t="inlineStr">
        <is>
          <t xml:space="preserve">MATERIAIS DE CONSUMO-MATERIAIS DE CONSUMO EM OBRAS </t>
        </is>
      </c>
      <c r="C5782" s="8" t="n"/>
      <c r="D5782" s="8" t="n">
        <v>550</v>
      </c>
      <c r="E5782" s="8" t="n">
        <v>146791.5400799999</v>
      </c>
      <c r="F5782" s="213" t="inlineStr">
        <is>
          <t xml:space="preserve">MATERIAIS DE CONSUMO EM OBRAS </t>
        </is>
      </c>
      <c r="G5782" s="172">
        <f>YEAR(A5782)</f>
        <v/>
      </c>
      <c r="H5782" s="214">
        <f>MONTH(A5782)</f>
        <v/>
      </c>
      <c r="I5782" s="179">
        <f>INDEX(mês[],Consolidado!H5782,2)</f>
        <v/>
      </c>
      <c r="J5782" s="179" t="inlineStr">
        <is>
          <t>ITAU</t>
        </is>
      </c>
      <c r="K5782" s="179" t="inlineStr">
        <is>
          <t>A IDEAL</t>
        </is>
      </c>
    </row>
    <row r="5783">
      <c r="A5783" s="17" t="n">
        <v>45868</v>
      </c>
      <c r="B5783" s="179" t="inlineStr">
        <is>
          <t xml:space="preserve">FERRAMENTA MANUAL - CABO P/ ENXADA-MATERIAIS / FERRAMENTAS  MANUAIS </t>
        </is>
      </c>
      <c r="C5783" s="8" t="n"/>
      <c r="D5783" s="8" t="n">
        <v>150</v>
      </c>
      <c r="E5783" s="8" t="n">
        <v>146641.5400799999</v>
      </c>
      <c r="F5783" s="213" t="inlineStr">
        <is>
          <t xml:space="preserve">MATERIAIS / FERRAMENTAS  MANUAIS </t>
        </is>
      </c>
      <c r="G5783" s="172">
        <f>YEAR(A5783)</f>
        <v/>
      </c>
      <c r="H5783" s="214">
        <f>MONTH(A5783)</f>
        <v/>
      </c>
      <c r="I5783" s="179">
        <f>INDEX(mês[],Consolidado!H5783,2)</f>
        <v/>
      </c>
      <c r="J5783" s="179" t="inlineStr">
        <is>
          <t>ITAU</t>
        </is>
      </c>
      <c r="K5783" s="179" t="inlineStr">
        <is>
          <t>A IDEAL</t>
        </is>
      </c>
    </row>
    <row r="5784">
      <c r="A5784" s="17" t="n">
        <v>45868</v>
      </c>
      <c r="B5784" s="179" t="inlineStr">
        <is>
          <t>CAMARA DE AR CARRINHO-MANUTENÇÃO/PEÇAS MAQUINAS E EQUIPAMENTOS</t>
        </is>
      </c>
      <c r="C5784" s="8" t="n"/>
      <c r="D5784" s="8" t="n">
        <v>25</v>
      </c>
      <c r="E5784" s="8" t="n">
        <v>146616.5400799999</v>
      </c>
      <c r="F5784" s="213" t="inlineStr">
        <is>
          <t>MANUTENÇÃO/PEÇAS MAQUINAS E EQUIPAMENTOS</t>
        </is>
      </c>
      <c r="G5784" s="172">
        <f>YEAR(A5784)</f>
        <v/>
      </c>
      <c r="H5784" s="214">
        <f>MONTH(A5784)</f>
        <v/>
      </c>
      <c r="I5784" s="179">
        <f>INDEX(mês[],Consolidado!H5784,2)</f>
        <v/>
      </c>
      <c r="J5784" s="179" t="inlineStr">
        <is>
          <t>ITAU</t>
        </is>
      </c>
      <c r="K5784" s="179" t="inlineStr">
        <is>
          <t>A IDEAL</t>
        </is>
      </c>
    </row>
    <row r="5785">
      <c r="A5785" s="17" t="n">
        <v>45869</v>
      </c>
      <c r="B5785" s="179" t="inlineStr">
        <is>
          <t>PARCELAMENTO RFB 2435 01-60-PARCELAMENTO</t>
        </is>
      </c>
      <c r="C5785" s="8" t="n"/>
      <c r="D5785" s="8" t="n">
        <v>55645.44</v>
      </c>
      <c r="E5785" s="8" t="n">
        <v>90971.10007999995</v>
      </c>
      <c r="F5785" s="213" t="inlineStr">
        <is>
          <t xml:space="preserve">Parcelamento de Impostos Exercicio Anterior </t>
        </is>
      </c>
      <c r="G5785" s="172">
        <f>YEAR(A5785)</f>
        <v/>
      </c>
      <c r="H5785" s="214">
        <f>MONTH(A5785)</f>
        <v/>
      </c>
      <c r="I5785" s="179">
        <f>INDEX(mês[],Consolidado!H5785,2)</f>
        <v/>
      </c>
      <c r="J5785" s="179" t="inlineStr">
        <is>
          <t>ITAU</t>
        </is>
      </c>
      <c r="K5785" s="179" t="inlineStr">
        <is>
          <t>A IDEAL</t>
        </is>
      </c>
    </row>
    <row r="5786">
      <c r="A5786" s="17" t="n">
        <v>45869</v>
      </c>
      <c r="B5786" s="179" t="inlineStr">
        <is>
          <t>EMPRESTIMO DE CAPITAL - PORTO FERREIRA-PAGAMENTOS EMPRESTIMOS</t>
        </is>
      </c>
      <c r="C5786" s="8" t="n"/>
      <c r="D5786" s="8" t="n">
        <v>15244.29</v>
      </c>
      <c r="E5786" s="8" t="n">
        <v>75726.81007999994</v>
      </c>
      <c r="F5786" s="213" t="inlineStr">
        <is>
          <t>Pagamento de Empréstimos Bancários</t>
        </is>
      </c>
      <c r="G5786" s="172">
        <f>YEAR(A5786)</f>
        <v/>
      </c>
      <c r="H5786" s="214">
        <f>MONTH(A5786)</f>
        <v/>
      </c>
      <c r="I5786" s="179">
        <f>INDEX(mês[],Consolidado!H5786,2)</f>
        <v/>
      </c>
      <c r="J5786" s="179" t="inlineStr">
        <is>
          <t>ITAU</t>
        </is>
      </c>
      <c r="K5786" s="179" t="inlineStr">
        <is>
          <t>A IDEAL</t>
        </is>
      </c>
    </row>
    <row r="5787">
      <c r="A5787" s="17" t="n">
        <v>45869</v>
      </c>
      <c r="B5787" s="179" t="inlineStr">
        <is>
          <t>MANGUEIRAS E CONEXÕES-MANGUEIRAS / CONEXÕES</t>
        </is>
      </c>
      <c r="C5787" s="8" t="n"/>
      <c r="D5787" s="8" t="n">
        <v>159</v>
      </c>
      <c r="E5787" s="8" t="n">
        <v>75567.81007999994</v>
      </c>
      <c r="F5787" s="213" t="inlineStr">
        <is>
          <t>MANGUEIRAS / CONEXÕES</t>
        </is>
      </c>
      <c r="G5787" s="172">
        <f>YEAR(A5787)</f>
        <v/>
      </c>
      <c r="H5787" s="214">
        <f>MONTH(A5787)</f>
        <v/>
      </c>
      <c r="I5787" s="179">
        <f>INDEX(mês[],Consolidado!H5787,2)</f>
        <v/>
      </c>
      <c r="J5787" s="179" t="inlineStr">
        <is>
          <t>ITAU</t>
        </is>
      </c>
      <c r="K5787" s="179" t="inlineStr">
        <is>
          <t>A IDEAL</t>
        </is>
      </c>
    </row>
    <row r="5788">
      <c r="A5788" s="17" t="n">
        <v>45869</v>
      </c>
      <c r="B5788" s="179" t="inlineStr">
        <is>
          <t xml:space="preserve">DESPESAS REF. SEMANA 28/07 A 01/08-REFEIÇÕES FUNCIONARIOS </t>
        </is>
      </c>
      <c r="C5788" s="8" t="n"/>
      <c r="D5788" s="8" t="n">
        <v>160</v>
      </c>
      <c r="E5788" s="8" t="n">
        <v>75407.81007999994</v>
      </c>
      <c r="F5788" s="213" t="inlineStr">
        <is>
          <t>REFEIÇÕES COLABORADORES</t>
        </is>
      </c>
      <c r="G5788" s="172">
        <f>YEAR(A5788)</f>
        <v/>
      </c>
      <c r="H5788" s="214">
        <f>MONTH(A5788)</f>
        <v/>
      </c>
      <c r="I5788" s="179">
        <f>INDEX(mês[],Consolidado!H5788,2)</f>
        <v/>
      </c>
      <c r="J5788" s="179" t="inlineStr">
        <is>
          <t>ITAU</t>
        </is>
      </c>
      <c r="K5788" s="179" t="inlineStr">
        <is>
          <t>A IDEAL</t>
        </is>
      </c>
    </row>
    <row r="5789">
      <c r="A5789" s="17" t="n">
        <v>45869</v>
      </c>
      <c r="B5789" s="179" t="inlineStr">
        <is>
          <t>DESPESAS REF. SEMANA 28/07 A 01/08-PASSAGENS FUNCIONARIOS</t>
        </is>
      </c>
      <c r="C5789" s="8" t="n"/>
      <c r="D5789" s="8" t="n">
        <v>450</v>
      </c>
      <c r="E5789" s="8" t="n">
        <v>74957.81007999994</v>
      </c>
      <c r="F5789" s="213" t="inlineStr">
        <is>
          <t>PASSAGENS COLABORADORES</t>
        </is>
      </c>
      <c r="G5789" s="172">
        <f>YEAR(A5789)</f>
        <v/>
      </c>
      <c r="H5789" s="214">
        <f>MONTH(A5789)</f>
        <v/>
      </c>
      <c r="I5789" s="179">
        <f>INDEX(mês[],Consolidado!H5789,2)</f>
        <v/>
      </c>
      <c r="J5789" s="179" t="inlineStr">
        <is>
          <t>ITAU</t>
        </is>
      </c>
      <c r="K5789" s="179" t="inlineStr">
        <is>
          <t>A IDEAL</t>
        </is>
      </c>
    </row>
    <row r="5790">
      <c r="A5790" s="17" t="n">
        <v>45869</v>
      </c>
      <c r="B5790" s="179" t="inlineStr">
        <is>
          <t xml:space="preserve">AC SERVICO E TRANSPORTE LTDA - (85) 9 8700-1111-GUINCHO </t>
        </is>
      </c>
      <c r="C5790" s="8" t="n"/>
      <c r="D5790" s="8" t="n">
        <v>450</v>
      </c>
      <c r="E5790" s="8" t="n">
        <v>74507.81007999994</v>
      </c>
      <c r="F5790" s="213" t="inlineStr">
        <is>
          <t xml:space="preserve">GUINCHO </t>
        </is>
      </c>
      <c r="G5790" s="172">
        <f>YEAR(A5790)</f>
        <v/>
      </c>
      <c r="H5790" s="214">
        <f>MONTH(A5790)</f>
        <v/>
      </c>
      <c r="I5790" s="179">
        <f>INDEX(mês[],Consolidado!H5790,2)</f>
        <v/>
      </c>
      <c r="J5790" s="179" t="inlineStr">
        <is>
          <t>ITAU</t>
        </is>
      </c>
      <c r="K5790" s="179" t="inlineStr">
        <is>
          <t>A IDEAL</t>
        </is>
      </c>
    </row>
    <row r="5791">
      <c r="A5791" s="17" t="n">
        <v>45869</v>
      </c>
      <c r="B5791" s="179" t="inlineStr">
        <is>
          <t>J. P. H. BORDADOS LTDA - ME - PIX 05.480.460/0001-88-UNIFORMES</t>
        </is>
      </c>
      <c r="C5791" s="8" t="n"/>
      <c r="D5791" s="8" t="n">
        <v>2739.1</v>
      </c>
      <c r="E5791" s="8" t="n">
        <v>71768.71007999993</v>
      </c>
      <c r="F5791" s="213" t="inlineStr">
        <is>
          <t>UNIFORMES</t>
        </is>
      </c>
      <c r="G5791" s="172">
        <f>YEAR(A5791)</f>
        <v/>
      </c>
      <c r="H5791" s="214">
        <f>MONTH(A5791)</f>
        <v/>
      </c>
      <c r="I5791" s="179">
        <f>INDEX(mês[],Consolidado!H5791,2)</f>
        <v/>
      </c>
      <c r="J5791" s="179" t="inlineStr">
        <is>
          <t>ITAU</t>
        </is>
      </c>
      <c r="K5791" s="179" t="inlineStr">
        <is>
          <t>A IDEAL</t>
        </is>
      </c>
    </row>
    <row r="5792">
      <c r="A5792" s="17" t="n">
        <v>45869</v>
      </c>
      <c r="B5792" s="179" t="inlineStr">
        <is>
          <t>SILAS VILIAM FELIPE - PIX 870.522.291-53-FRETE MATERIAIS E EQUIPAMENTOS</t>
        </is>
      </c>
      <c r="C5792" s="8" t="n"/>
      <c r="D5792" s="8" t="n">
        <v>8000</v>
      </c>
      <c r="E5792" s="8" t="n">
        <v>63768.71007999993</v>
      </c>
      <c r="F5792" s="213" t="inlineStr">
        <is>
          <t>FRETE MATERIAIS E EQUIPAMENTOS</t>
        </is>
      </c>
      <c r="G5792" s="172">
        <f>YEAR(A5792)</f>
        <v/>
      </c>
      <c r="H5792" s="214">
        <f>MONTH(A5792)</f>
        <v/>
      </c>
      <c r="I5792" s="179">
        <f>INDEX(mês[],Consolidado!H5792,2)</f>
        <v/>
      </c>
      <c r="J5792" s="179" t="inlineStr">
        <is>
          <t>ITAU</t>
        </is>
      </c>
      <c r="K5792" s="179" t="inlineStr">
        <is>
          <t>A IDEAL</t>
        </is>
      </c>
    </row>
    <row r="5793">
      <c r="A5793" s="17" t="n">
        <v>45869</v>
      </c>
      <c r="B5793" s="179" t="inlineStr">
        <is>
          <t>FORMULA R PNEUS - PIX : 00.905.653/0001-10-MANUTENÇÃO/PEÇAS  VEICULOS</t>
        </is>
      </c>
      <c r="C5793" s="8" t="n"/>
      <c r="D5793" s="8" t="n">
        <v>250</v>
      </c>
      <c r="E5793" s="8" t="n">
        <v>63518.71007999993</v>
      </c>
      <c r="F5793" s="213" t="inlineStr">
        <is>
          <t>MANUTENÇÃO/PEÇAS  VEICULOS</t>
        </is>
      </c>
      <c r="G5793" s="172">
        <f>YEAR(A5793)</f>
        <v/>
      </c>
      <c r="H5793" s="214">
        <f>MONTH(A5793)</f>
        <v/>
      </c>
      <c r="I5793" s="179">
        <f>INDEX(mês[],Consolidado!H5793,2)</f>
        <v/>
      </c>
      <c r="J5793" s="179" t="inlineStr">
        <is>
          <t>ITAU</t>
        </is>
      </c>
      <c r="K5793" s="179" t="inlineStr">
        <is>
          <t>A IDEAL</t>
        </is>
      </c>
    </row>
    <row r="5794">
      <c r="A5794" s="17" t="n">
        <v>45869</v>
      </c>
      <c r="B5794" s="179" t="inlineStr">
        <is>
          <t>PARCELAMENTO PGFN SISPAR 012544350-PARCELAMENTO</t>
        </is>
      </c>
      <c r="C5794" s="8" t="n"/>
      <c r="D5794" s="8" t="n">
        <v>2370.51</v>
      </c>
      <c r="E5794" s="8" t="n">
        <v>61148.20007999993</v>
      </c>
      <c r="F5794" s="213" t="inlineStr">
        <is>
          <t xml:space="preserve">Parcelamento de Impostos Exercicio Anterior </t>
        </is>
      </c>
      <c r="G5794" s="172">
        <f>YEAR(A5794)</f>
        <v/>
      </c>
      <c r="H5794" s="214">
        <f>MONTH(A5794)</f>
        <v/>
      </c>
      <c r="I5794" s="179">
        <f>INDEX(mês[],Consolidado!H5794,2)</f>
        <v/>
      </c>
      <c r="J5794" s="179" t="inlineStr">
        <is>
          <t>ITAU</t>
        </is>
      </c>
      <c r="K5794" s="179" t="inlineStr">
        <is>
          <t>A IDEAL</t>
        </is>
      </c>
    </row>
    <row r="5795">
      <c r="A5795" s="17" t="n">
        <v>45869</v>
      </c>
      <c r="B5795" s="179" t="inlineStr">
        <is>
          <t>PARCELAMENTO PGFN SISPAR 012544309-PARCELAMENTO</t>
        </is>
      </c>
      <c r="C5795" s="8" t="n"/>
      <c r="D5795" s="8" t="n">
        <v>554.4299999999999</v>
      </c>
      <c r="E5795" s="8" t="n">
        <v>60593.77007999993</v>
      </c>
      <c r="F5795" s="213" t="inlineStr">
        <is>
          <t xml:space="preserve">Parcelamento de Impostos Exercicio Anterior </t>
        </is>
      </c>
      <c r="G5795" s="172">
        <f>YEAR(A5795)</f>
        <v/>
      </c>
      <c r="H5795" s="214">
        <f>MONTH(A5795)</f>
        <v/>
      </c>
      <c r="I5795" s="179">
        <f>INDEX(mês[],Consolidado!H5795,2)</f>
        <v/>
      </c>
      <c r="J5795" s="179" t="inlineStr">
        <is>
          <t>ITAU</t>
        </is>
      </c>
      <c r="K5795" s="179" t="inlineStr">
        <is>
          <t>A IDEAL</t>
        </is>
      </c>
    </row>
    <row r="5796">
      <c r="A5796" s="17" t="n">
        <v>45869</v>
      </c>
      <c r="B5796" s="179" t="inlineStr">
        <is>
          <t>PARCELMANETO PGFN 011468295-PARCELAMENTO</t>
        </is>
      </c>
      <c r="C5796" s="8" t="n"/>
      <c r="D5796" s="8" t="n">
        <v>15063.94</v>
      </c>
      <c r="E5796" s="8" t="n">
        <v>45529.83007999993</v>
      </c>
      <c r="F5796" s="213" t="inlineStr">
        <is>
          <t xml:space="preserve">Parcelamento de Impostos Exercicio Anterior </t>
        </is>
      </c>
      <c r="G5796" s="172">
        <f>YEAR(A5796)</f>
        <v/>
      </c>
      <c r="H5796" s="214">
        <f>MONTH(A5796)</f>
        <v/>
      </c>
      <c r="I5796" s="179">
        <f>INDEX(mês[],Consolidado!H5796,2)</f>
        <v/>
      </c>
      <c r="J5796" s="179" t="inlineStr">
        <is>
          <t>ITAU</t>
        </is>
      </c>
      <c r="K5796" s="179" t="inlineStr">
        <is>
          <t>A IDEAL</t>
        </is>
      </c>
    </row>
    <row r="5797">
      <c r="A5797" s="17" t="n">
        <v>45869</v>
      </c>
      <c r="B5797" s="179" t="inlineStr">
        <is>
          <t>PGFN - SISPAR: 012850218 REF. 06/2025-PARCELAMENTO</t>
        </is>
      </c>
      <c r="C5797" s="8" t="n"/>
      <c r="D5797" s="8" t="n">
        <v>9870.809999999999</v>
      </c>
      <c r="E5797" s="8" t="n">
        <v>35659.02007999993</v>
      </c>
      <c r="F5797" s="213" t="inlineStr">
        <is>
          <t xml:space="preserve">Parcelamento de Impostos Exercicio Anterior </t>
        </is>
      </c>
      <c r="G5797" s="172">
        <f>YEAR(A5797)</f>
        <v/>
      </c>
      <c r="H5797" s="214">
        <f>MONTH(A5797)</f>
        <v/>
      </c>
      <c r="I5797" s="179">
        <f>INDEX(mês[],Consolidado!H5797,2)</f>
        <v/>
      </c>
      <c r="J5797" s="179" t="inlineStr">
        <is>
          <t>ITAU</t>
        </is>
      </c>
      <c r="K5797" s="179" t="inlineStr">
        <is>
          <t>A IDEAL</t>
        </is>
      </c>
    </row>
    <row r="5798">
      <c r="A5798" s="17" t="n">
        <v>45869</v>
      </c>
      <c r="B5798" s="179" t="inlineStr">
        <is>
          <t>PARCELAMENTO PGFN 011319136 1 - 60-PARCELAMENTO</t>
        </is>
      </c>
      <c r="C5798" s="8" t="n"/>
      <c r="D5798" s="8" t="n">
        <v>9477.719999999999</v>
      </c>
      <c r="E5798" s="8" t="n">
        <v>26181.30007999993</v>
      </c>
      <c r="F5798" s="213" t="inlineStr">
        <is>
          <t xml:space="preserve">Parcelamento de Impostos Exercicio Anterior </t>
        </is>
      </c>
      <c r="G5798" s="172">
        <f>YEAR(A5798)</f>
        <v/>
      </c>
      <c r="H5798" s="214">
        <f>MONTH(A5798)</f>
        <v/>
      </c>
      <c r="I5798" s="179">
        <f>INDEX(mês[],Consolidado!H5798,2)</f>
        <v/>
      </c>
      <c r="J5798" s="179" t="inlineStr">
        <is>
          <t>ITAU</t>
        </is>
      </c>
      <c r="K5798" s="179" t="inlineStr">
        <is>
          <t>A IDEAL</t>
        </is>
      </c>
    </row>
    <row r="5799">
      <c r="A5799" s="17" t="n">
        <v>45869</v>
      </c>
      <c r="B5799" s="179" t="inlineStr">
        <is>
          <t>MARIA DA FE VIDAL PASCOA - PIX 07.430.239/0001-40-COMBUSTIVEL VEICULOS</t>
        </is>
      </c>
      <c r="C5799" s="8" t="n"/>
      <c r="D5799" s="8" t="n">
        <v>1500</v>
      </c>
      <c r="E5799" s="8" t="n">
        <v>24681.30007999993</v>
      </c>
      <c r="F5799" s="213" t="inlineStr">
        <is>
          <t>COMBUSTIVEL VEICULOS</t>
        </is>
      </c>
      <c r="G5799" s="172">
        <f>YEAR(A5799)</f>
        <v/>
      </c>
      <c r="H5799" s="214">
        <f>MONTH(A5799)</f>
        <v/>
      </c>
      <c r="I5799" s="179">
        <f>INDEX(mês[],Consolidado!H5799,2)</f>
        <v/>
      </c>
      <c r="J5799" s="179" t="inlineStr">
        <is>
          <t>ITAU</t>
        </is>
      </c>
      <c r="K5799" s="179" t="inlineStr">
        <is>
          <t>A IDEAL</t>
        </is>
      </c>
    </row>
    <row r="5800">
      <c r="A5800" s="17" t="n">
        <v>45869</v>
      </c>
      <c r="B5800" s="179" t="inlineStr">
        <is>
          <t xml:space="preserve">BOLHAS DE ACRILICO PARA REFLETOR-MATERIAIS DE CONSUMO EM OBRAS </t>
        </is>
      </c>
      <c r="C5800" s="8" t="n"/>
      <c r="D5800" s="8" t="n">
        <v>580</v>
      </c>
      <c r="E5800" s="8" t="n">
        <v>24101.30007999993</v>
      </c>
      <c r="F5800" s="213" t="inlineStr">
        <is>
          <t xml:space="preserve">MATERIAIS DE CONSUMO EM OBRAS </t>
        </is>
      </c>
      <c r="G5800" s="172">
        <f>YEAR(A5800)</f>
        <v/>
      </c>
      <c r="H5800" s="214">
        <f>MONTH(A5800)</f>
        <v/>
      </c>
      <c r="I5800" s="179">
        <f>INDEX(mês[],Consolidado!H5800,2)</f>
        <v/>
      </c>
      <c r="J5800" s="179" t="inlineStr">
        <is>
          <t>ITAU</t>
        </is>
      </c>
      <c r="K5800" s="179" t="inlineStr">
        <is>
          <t>A IDEAL</t>
        </is>
      </c>
    </row>
    <row r="5801">
      <c r="A5801" s="17" t="n">
        <v>45869</v>
      </c>
      <c r="B5801" s="179" t="inlineStr">
        <is>
          <t>COMBUSTIVEL RANGER-COMBUSTIVEL VEICULOS</t>
        </is>
      </c>
      <c r="C5801" s="8" t="n"/>
      <c r="D5801" s="8" t="n">
        <v>435.22</v>
      </c>
      <c r="E5801" s="8" t="n">
        <v>23666.08007999993</v>
      </c>
      <c r="F5801" s="213" t="inlineStr">
        <is>
          <t>COMBUSTIVEL VEICULOS</t>
        </is>
      </c>
      <c r="G5801" s="172">
        <f>YEAR(A5801)</f>
        <v/>
      </c>
      <c r="H5801" s="214">
        <f>MONTH(A5801)</f>
        <v/>
      </c>
      <c r="I5801" s="179">
        <f>INDEX(mês[],Consolidado!H5801,2)</f>
        <v/>
      </c>
      <c r="J5801" s="179" t="inlineStr">
        <is>
          <t>ITAU</t>
        </is>
      </c>
      <c r="K5801" s="179" t="inlineStr">
        <is>
          <t>A IDEAL</t>
        </is>
      </c>
    </row>
    <row r="5802">
      <c r="A5802" s="17" t="n">
        <v>45869</v>
      </c>
      <c r="B5802" s="179" t="inlineStr">
        <is>
          <t xml:space="preserve">RODRIGO DANIEL DA CONCEIÇAO - PIX 017.143.291-60-SERVIÇO ELETRICO </t>
        </is>
      </c>
      <c r="C5802" s="8" t="n"/>
      <c r="D5802" s="8" t="n">
        <v>1200</v>
      </c>
      <c r="E5802" s="8" t="n">
        <v>22466.08007999993</v>
      </c>
      <c r="F5802" s="213" t="inlineStr">
        <is>
          <t xml:space="preserve">SERVIÇO ELETRICO </t>
        </is>
      </c>
      <c r="G5802" s="172">
        <f>YEAR(A5802)</f>
        <v/>
      </c>
      <c r="H5802" s="214">
        <f>MONTH(A5802)</f>
        <v/>
      </c>
      <c r="I5802" s="179">
        <f>INDEX(mês[],Consolidado!H5802,2)</f>
        <v/>
      </c>
      <c r="J5802" s="179" t="inlineStr">
        <is>
          <t>ITAU</t>
        </is>
      </c>
      <c r="K5802" s="179" t="inlineStr">
        <is>
          <t>A IDEAL</t>
        </is>
      </c>
    </row>
    <row r="5803">
      <c r="A5803" s="17" t="n">
        <v>45869</v>
      </c>
      <c r="B5803" s="179" t="inlineStr">
        <is>
          <t>GABRIELLE ELIAS DE FREITAS - PIX (64) 9 9259-1215-FRETE TRANSPORTADORA</t>
        </is>
      </c>
      <c r="C5803" s="8" t="n"/>
      <c r="D5803" s="8" t="n">
        <v>100</v>
      </c>
      <c r="E5803" s="8" t="n">
        <v>22366.08007999993</v>
      </c>
      <c r="F5803" s="213" t="inlineStr">
        <is>
          <t>FRETE TRANSPORTADORA</t>
        </is>
      </c>
      <c r="G5803" s="172">
        <f>YEAR(A5803)</f>
        <v/>
      </c>
      <c r="H5803" s="214">
        <f>MONTH(A5803)</f>
        <v/>
      </c>
      <c r="I5803" s="179">
        <f>INDEX(mês[],Consolidado!H5803,2)</f>
        <v/>
      </c>
      <c r="J5803" s="179" t="inlineStr">
        <is>
          <t>ITAU</t>
        </is>
      </c>
      <c r="K5803" s="179" t="inlineStr">
        <is>
          <t>A IDEAL</t>
        </is>
      </c>
    </row>
    <row r="5804">
      <c r="A5804" s="17" t="n">
        <v>45869</v>
      </c>
      <c r="B5804" s="179" t="inlineStr">
        <is>
          <t xml:space="preserve">VALE TRANSPORTE REF. 21 DIAS-TRANSPORTE FUNCIONARIOS </t>
        </is>
      </c>
      <c r="C5804" s="8" t="n"/>
      <c r="D5804" s="8" t="n">
        <v>180.6</v>
      </c>
      <c r="E5804" s="8" t="n">
        <v>22185.48007999993</v>
      </c>
      <c r="F5804" s="213" t="inlineStr">
        <is>
          <t xml:space="preserve">TRANSPORTE DE COLABORADORES </t>
        </is>
      </c>
      <c r="G5804" s="172">
        <f>YEAR(A5804)</f>
        <v/>
      </c>
      <c r="H5804" s="214">
        <f>MONTH(A5804)</f>
        <v/>
      </c>
      <c r="I5804" s="179">
        <f>INDEX(mês[],Consolidado!H5804,2)</f>
        <v/>
      </c>
      <c r="J5804" s="179" t="inlineStr">
        <is>
          <t>ITAU</t>
        </is>
      </c>
      <c r="K5804" s="179" t="inlineStr">
        <is>
          <t>A IDEAL</t>
        </is>
      </c>
    </row>
    <row r="5805">
      <c r="A5805" s="17" t="n">
        <v>45869</v>
      </c>
      <c r="B5805" s="179" t="inlineStr">
        <is>
          <t xml:space="preserve">VALE TRANSPORTE REF. 21 DIAS-TRANSPORTE FUNCIONARIOS </t>
        </is>
      </c>
      <c r="C5805" s="8" t="n"/>
      <c r="D5805" s="8" t="n">
        <v>180.6</v>
      </c>
      <c r="E5805" s="8" t="n">
        <v>22004.88007999993</v>
      </c>
      <c r="F5805" s="213" t="inlineStr">
        <is>
          <t xml:space="preserve">TRANSPORTE DE COLABORADORES </t>
        </is>
      </c>
      <c r="G5805" s="172">
        <f>YEAR(A5805)</f>
        <v/>
      </c>
      <c r="H5805" s="214">
        <f>MONTH(A5805)</f>
        <v/>
      </c>
      <c r="I5805" s="179">
        <f>INDEX(mês[],Consolidado!H5805,2)</f>
        <v/>
      </c>
      <c r="J5805" s="179" t="inlineStr">
        <is>
          <t>ITAU</t>
        </is>
      </c>
      <c r="K5805" s="179" t="inlineStr">
        <is>
          <t>A IDEAL</t>
        </is>
      </c>
    </row>
    <row r="5806">
      <c r="A5806" s="17" t="n">
        <v>45869</v>
      </c>
      <c r="B5806" s="179" t="inlineStr">
        <is>
          <t xml:space="preserve">VALE TRANSPORTE REF. 21 DIAS-TRANSPORTE FUNCIONARIOS </t>
        </is>
      </c>
      <c r="C5806" s="8" t="n"/>
      <c r="D5806" s="8" t="n">
        <v>163.4</v>
      </c>
      <c r="E5806" s="8" t="n">
        <v>21841.48007999993</v>
      </c>
      <c r="F5806" s="213" t="inlineStr">
        <is>
          <t xml:space="preserve">TRANSPORTE DE COLABORADORES </t>
        </is>
      </c>
      <c r="G5806" s="172">
        <f>YEAR(A5806)</f>
        <v/>
      </c>
      <c r="H5806" s="214">
        <f>MONTH(A5806)</f>
        <v/>
      </c>
      <c r="I5806" s="179">
        <f>INDEX(mês[],Consolidado!H5806,2)</f>
        <v/>
      </c>
      <c r="J5806" s="179" t="inlineStr">
        <is>
          <t>ITAU</t>
        </is>
      </c>
      <c r="K5806" s="179" t="inlineStr">
        <is>
          <t>A IDEAL</t>
        </is>
      </c>
    </row>
    <row r="5807">
      <c r="A5807" s="17" t="n">
        <v>45869</v>
      </c>
      <c r="B5807" s="179" t="inlineStr">
        <is>
          <t xml:space="preserve">VALE TRANSPORTE REF. 21 DIAS-TRANSPORTE FUNCIONARIOS </t>
        </is>
      </c>
      <c r="C5807" s="8" t="n"/>
      <c r="D5807" s="8" t="n">
        <v>180.6</v>
      </c>
      <c r="E5807" s="8" t="n">
        <v>21660.88007999993</v>
      </c>
      <c r="F5807" s="213" t="inlineStr">
        <is>
          <t xml:space="preserve">TRANSPORTE DE COLABORADORES </t>
        </is>
      </c>
      <c r="G5807" s="172">
        <f>YEAR(A5807)</f>
        <v/>
      </c>
      <c r="H5807" s="214">
        <f>MONTH(A5807)</f>
        <v/>
      </c>
      <c r="I5807" s="179">
        <f>INDEX(mês[],Consolidado!H5807,2)</f>
        <v/>
      </c>
      <c r="J5807" s="179" t="inlineStr">
        <is>
          <t>ITAU</t>
        </is>
      </c>
      <c r="K5807" s="179" t="inlineStr">
        <is>
          <t>A IDEAL</t>
        </is>
      </c>
    </row>
    <row r="5808">
      <c r="A5808" s="17" t="n">
        <v>45869</v>
      </c>
      <c r="B5808" s="179" t="inlineStr">
        <is>
          <t xml:space="preserve">CLEBISOM TIAGO NUNES-FERIAS </t>
        </is>
      </c>
      <c r="C5808" s="8" t="n"/>
      <c r="D5808" s="8" t="n">
        <v>3918.61</v>
      </c>
      <c r="E5808" s="8" t="n">
        <v>17742.27007999993</v>
      </c>
      <c r="F5808" s="213" t="inlineStr">
        <is>
          <t xml:space="preserve">FERIAS </t>
        </is>
      </c>
      <c r="G5808" s="172">
        <f>YEAR(A5808)</f>
        <v/>
      </c>
      <c r="H5808" s="214">
        <f>MONTH(A5808)</f>
        <v/>
      </c>
      <c r="I5808" s="179">
        <f>INDEX(mês[],Consolidado!H5808,2)</f>
        <v/>
      </c>
      <c r="J5808" s="179" t="inlineStr">
        <is>
          <t>ITAU</t>
        </is>
      </c>
      <c r="K5808" s="179" t="inlineStr">
        <is>
          <t>A IDEAL</t>
        </is>
      </c>
    </row>
    <row r="5809">
      <c r="A5809" s="17" t="n">
        <v>45869</v>
      </c>
      <c r="B5809" s="179" t="inlineStr">
        <is>
          <t xml:space="preserve">HERIVELTON PAULINO DE LEMOS FILHO-FERIAS </t>
        </is>
      </c>
      <c r="C5809" s="8" t="n"/>
      <c r="D5809" s="8" t="n">
        <v>3567.95</v>
      </c>
      <c r="E5809" s="8" t="n">
        <v>14174.32007999993</v>
      </c>
      <c r="F5809" s="213" t="inlineStr">
        <is>
          <t xml:space="preserve">FERIAS </t>
        </is>
      </c>
      <c r="G5809" s="172">
        <f>YEAR(A5809)</f>
        <v/>
      </c>
      <c r="H5809" s="214">
        <f>MONTH(A5809)</f>
        <v/>
      </c>
      <c r="I5809" s="179">
        <f>INDEX(mês[],Consolidado!H5809,2)</f>
        <v/>
      </c>
      <c r="J5809" s="179" t="inlineStr">
        <is>
          <t>ITAU</t>
        </is>
      </c>
      <c r="K5809" s="179" t="inlineStr">
        <is>
          <t>A IDEAL</t>
        </is>
      </c>
    </row>
    <row r="5810">
      <c r="A5810" s="17" t="n">
        <v>45869</v>
      </c>
      <c r="B5810" s="179" t="inlineStr">
        <is>
          <t>JOAO BOSCO ALVES PAIVA - PIX (85) 9 9686-5845-MANUTENÇÃO/PEÇAS  VEICULOS</t>
        </is>
      </c>
      <c r="C5810" s="8" t="n"/>
      <c r="D5810" s="8" t="n">
        <v>650</v>
      </c>
      <c r="E5810" s="8" t="n">
        <v>13524.32007999993</v>
      </c>
      <c r="F5810" s="213" t="inlineStr">
        <is>
          <t>MANUTENÇÃO/PEÇAS  VEICULOS</t>
        </is>
      </c>
      <c r="G5810" s="172">
        <f>YEAR(A5810)</f>
        <v/>
      </c>
      <c r="H5810" s="214">
        <f>MONTH(A5810)</f>
        <v/>
      </c>
      <c r="I5810" s="179">
        <f>INDEX(mês[],Consolidado!H5810,2)</f>
        <v/>
      </c>
      <c r="J5810" s="179" t="inlineStr">
        <is>
          <t>ITAU</t>
        </is>
      </c>
      <c r="K5810" s="179" t="inlineStr">
        <is>
          <t>A IDEAL</t>
        </is>
      </c>
    </row>
    <row r="5811">
      <c r="A5811" s="17" t="n">
        <v>45869</v>
      </c>
      <c r="B5811" s="179" t="inlineStr">
        <is>
          <t>JOAO BOSCO ALVES PAIVA - PIX (85) 9 9686-5845-MANUTENÇÃO/PEÇAS  VEICULOS</t>
        </is>
      </c>
      <c r="C5811" s="8" t="n"/>
      <c r="D5811" s="8" t="n">
        <v>615</v>
      </c>
      <c r="E5811" s="8" t="n">
        <v>12909.32007999993</v>
      </c>
      <c r="F5811" s="213" t="inlineStr">
        <is>
          <t>MANUTENÇÃO/PEÇAS  VEICULOS</t>
        </is>
      </c>
      <c r="G5811" s="172">
        <f>YEAR(A5811)</f>
        <v/>
      </c>
      <c r="H5811" s="214">
        <f>MONTH(A5811)</f>
        <v/>
      </c>
      <c r="I5811" s="179">
        <f>INDEX(mês[],Consolidado!H5811,2)</f>
        <v/>
      </c>
      <c r="J5811" s="179" t="inlineStr">
        <is>
          <t>ITAU</t>
        </is>
      </c>
      <c r="K5811" s="179" t="inlineStr">
        <is>
          <t>A IDEAL</t>
        </is>
      </c>
    </row>
    <row r="5812">
      <c r="A5812" s="17" t="n">
        <v>45869</v>
      </c>
      <c r="B5812" s="179" t="inlineStr">
        <is>
          <t xml:space="preserve">saldo </t>
        </is>
      </c>
      <c r="C5812" s="8" t="n"/>
      <c r="D5812" s="8" t="n">
        <v>12909.32</v>
      </c>
      <c r="E5812" s="8" t="n">
        <v>0</v>
      </c>
      <c r="F5812" s="213" t="inlineStr">
        <is>
          <t>Saldo Final Itau</t>
        </is>
      </c>
      <c r="G5812" s="172">
        <f>YEAR(A5812)</f>
        <v/>
      </c>
      <c r="H5812" s="214">
        <f>MONTH(A5812)</f>
        <v/>
      </c>
      <c r="I5812" s="179">
        <f>INDEX(mês[],Consolidado!H5812,2)</f>
        <v/>
      </c>
      <c r="J5812" s="179" t="inlineStr">
        <is>
          <t>ITAU</t>
        </is>
      </c>
      <c r="K5812" s="179" t="inlineStr">
        <is>
          <t>A IDEAL</t>
        </is>
      </c>
    </row>
    <row r="5813">
      <c r="A5813" s="215" t="n">
        <v>46146</v>
      </c>
      <c r="B5813" t="inlineStr">
        <is>
          <t xml:space="preserve">saldo inicial </t>
        </is>
      </c>
      <c r="E5813" t="n">
        <v>-266092.7440624204</v>
      </c>
      <c r="F5813" t="inlineStr">
        <is>
          <t>Saldo Inicial DESCONHECIDO</t>
        </is>
      </c>
      <c r="G5813">
        <f>YEAR(A5813)</f>
        <v/>
      </c>
      <c r="H5813">
        <f>MONTH(A5813)</f>
        <v/>
      </c>
      <c r="I5813">
        <f>INDEX(mês[],Consolidado!H5813,2)</f>
        <v/>
      </c>
      <c r="J5813" t="inlineStr">
        <is>
          <t>DESCONHECIDO</t>
        </is>
      </c>
      <c r="K5813" t="inlineStr">
        <is>
          <t>A IDEAL</t>
        </is>
      </c>
    </row>
    <row r="5814">
      <c r="A5814" s="215" t="n">
        <v>46146</v>
      </c>
      <c r="B5814" t="inlineStr">
        <is>
          <t>TIAGO NUNES DA SILVA - PIX (62) 9 9846-6885-8.9 - MATERIAIS DE CONSUMO EM OBRAS</t>
        </is>
      </c>
      <c r="D5814" t="n">
        <v>300</v>
      </c>
      <c r="E5814" t="n">
        <v>-266392.7440624204</v>
      </c>
      <c r="F5814" t="inlineStr">
        <is>
          <t xml:space="preserve">MATERIAIS DE CONSUMO EM OBRAS </t>
        </is>
      </c>
      <c r="G5814">
        <f>YEAR(A5814)</f>
        <v/>
      </c>
      <c r="H5814">
        <f>MONTH(A5814)</f>
        <v/>
      </c>
      <c r="I5814">
        <f>INDEX(mês[],Consolidado!H5814,2)</f>
        <v/>
      </c>
      <c r="J5814" t="inlineStr">
        <is>
          <t>DESCONHECIDO</t>
        </is>
      </c>
      <c r="K5814" t="inlineStr">
        <is>
          <t>A IDEAL</t>
        </is>
      </c>
    </row>
    <row r="5815">
      <c r="A5815" s="215" t="n">
        <v>46146</v>
      </c>
      <c r="B5815" t="inlineStr">
        <is>
          <t>VISITA GENILDO NA OBRA CBM - NIOBIO ARAXA-6.4 - COMBUSTIVEL VEICULOS</t>
        </is>
      </c>
      <c r="D5815" t="n">
        <v>1000</v>
      </c>
      <c r="E5815" t="n">
        <v>-267392.7440624204</v>
      </c>
      <c r="F5815" t="inlineStr">
        <is>
          <t>COMBUSTIVEL VEICULOS</t>
        </is>
      </c>
      <c r="G5815">
        <f>YEAR(A5815)</f>
        <v/>
      </c>
      <c r="H5815">
        <f>MONTH(A5815)</f>
        <v/>
      </c>
      <c r="I5815">
        <f>INDEX(mês[],Consolidado!H5815,2)</f>
        <v/>
      </c>
      <c r="J5815" t="inlineStr">
        <is>
          <t>DESCONHECIDO</t>
        </is>
      </c>
      <c r="K5815" t="inlineStr">
        <is>
          <t>A IDEAL</t>
        </is>
      </c>
    </row>
    <row r="5816">
      <c r="A5816" s="215" t="n">
        <v>46146</v>
      </c>
      <c r="B5816" t="inlineStr">
        <is>
          <t>WELTON E SOUZA - PIX (62) 9 8287-0233-15.8 - INFRAESTRUTURA SEDE - IMOBILIZADO</t>
        </is>
      </c>
      <c r="D5816" t="n">
        <v>10000</v>
      </c>
      <c r="E5816" t="n">
        <v>-277392.7440624204</v>
      </c>
      <c r="F5816" t="inlineStr">
        <is>
          <t>Construção da Nova Sede</t>
        </is>
      </c>
      <c r="G5816">
        <f>YEAR(A5816)</f>
        <v/>
      </c>
      <c r="H5816">
        <f>MONTH(A5816)</f>
        <v/>
      </c>
      <c r="I5816">
        <f>INDEX(mês[],Consolidado!H5816,2)</f>
        <v/>
      </c>
      <c r="J5816" t="inlineStr">
        <is>
          <t>DESCONHECIDO</t>
        </is>
      </c>
      <c r="K5816" t="inlineStr">
        <is>
          <t>A IDEAL</t>
        </is>
      </c>
    </row>
    <row r="5817">
      <c r="A5817" s="215" t="n">
        <v>46146</v>
      </c>
      <c r="B5817" t="inlineStr">
        <is>
          <t>CREA-3.15 - SERVIÇO CREA ANUIDADE</t>
        </is>
      </c>
      <c r="D5817" t="n">
        <v>285.59</v>
      </c>
      <c r="E5817" t="n">
        <v>-277678.3340624204</v>
      </c>
      <c r="F5817" t="inlineStr">
        <is>
          <t>SERVIÇO CREA ANUIDADE</t>
        </is>
      </c>
      <c r="G5817">
        <f>YEAR(A5817)</f>
        <v/>
      </c>
      <c r="H5817">
        <f>MONTH(A5817)</f>
        <v/>
      </c>
      <c r="I5817">
        <f>INDEX(mês[],Consolidado!H5817,2)</f>
        <v/>
      </c>
      <c r="J5817" t="inlineStr">
        <is>
          <t>DESCONHECIDO</t>
        </is>
      </c>
      <c r="K5817" t="inlineStr">
        <is>
          <t>A IDEAL</t>
        </is>
      </c>
    </row>
    <row r="5818">
      <c r="A5818" s="215" t="n">
        <v>46146</v>
      </c>
      <c r="B5818" t="inlineStr">
        <is>
          <t>SAMUEL NASCIMENTO E SILVA - PIX 018.715.421-03-15.8 - INFRAESTRUTURA SEDE - IMOBILIZADO</t>
        </is>
      </c>
      <c r="D5818" t="n">
        <v>1375</v>
      </c>
      <c r="E5818" t="n">
        <v>-279053.3340624204</v>
      </c>
      <c r="F5818" t="inlineStr">
        <is>
          <t>Construção da Nova Sede</t>
        </is>
      </c>
      <c r="G5818">
        <f>YEAR(A5818)</f>
        <v/>
      </c>
      <c r="H5818">
        <f>MONTH(A5818)</f>
        <v/>
      </c>
      <c r="I5818">
        <f>INDEX(mês[],Consolidado!H5818,2)</f>
        <v/>
      </c>
      <c r="J5818" t="inlineStr">
        <is>
          <t>DESCONHECIDO</t>
        </is>
      </c>
      <c r="K5818" t="inlineStr">
        <is>
          <t>A IDEAL</t>
        </is>
      </c>
    </row>
    <row r="5819">
      <c r="A5819" s="215" t="n">
        <v>46146</v>
      </c>
      <c r="B5819" t="inlineStr">
        <is>
          <t>EDUARDO FERNANDO MAURICIO - PIX (62) 9 8637-0495-6.3 - MANUTENÇÃO/PEÇAS VEICULOS</t>
        </is>
      </c>
      <c r="D5819" t="n">
        <v>1800</v>
      </c>
      <c r="E5819" t="n">
        <v>-280853.3340624204</v>
      </c>
      <c r="F5819" t="inlineStr">
        <is>
          <t>MANUTENÇÃO/PEÇAS  VEICULOS</t>
        </is>
      </c>
      <c r="G5819">
        <f>YEAR(A5819)</f>
        <v/>
      </c>
      <c r="H5819">
        <f>MONTH(A5819)</f>
        <v/>
      </c>
      <c r="I5819">
        <f>INDEX(mês[],Consolidado!H5819,2)</f>
        <v/>
      </c>
      <c r="J5819" t="inlineStr">
        <is>
          <t>DESCONHECIDO</t>
        </is>
      </c>
      <c r="K5819" t="inlineStr">
        <is>
          <t>A IDEAL</t>
        </is>
      </c>
    </row>
    <row r="5820">
      <c r="A5820" s="215" t="n">
        <v>46146</v>
      </c>
      <c r="B5820" t="inlineStr">
        <is>
          <t>SINDICATO - DADOS BANCÁRIOS - CEF / CC 500.482-6 AG 0142 OPERAÇÃO 003-12.8 - SINDICATO</t>
        </is>
      </c>
      <c r="D5820" t="n">
        <v>192.74</v>
      </c>
      <c r="E5820" t="n">
        <v>-281046.0740624204</v>
      </c>
      <c r="F5820" t="inlineStr">
        <is>
          <t xml:space="preserve">SINDICATO </t>
        </is>
      </c>
      <c r="G5820">
        <f>YEAR(A5820)</f>
        <v/>
      </c>
      <c r="H5820">
        <f>MONTH(A5820)</f>
        <v/>
      </c>
      <c r="I5820">
        <f>INDEX(mês[],Consolidado!H5820,2)</f>
        <v/>
      </c>
      <c r="J5820" t="inlineStr">
        <is>
          <t>DESCONHECIDO</t>
        </is>
      </c>
      <c r="K5820" t="inlineStr">
        <is>
          <t>A IDEAL</t>
        </is>
      </c>
    </row>
    <row r="5821">
      <c r="A5821" s="215" t="n">
        <v>46147</v>
      </c>
      <c r="B5821" t="inlineStr">
        <is>
          <t>TAR CONTA CERTA 04/26 / TAR PIX PGTO TRANSF-18.2 - TARIFAS BANCARIAS</t>
        </is>
      </c>
      <c r="D5821" t="n">
        <v>738.66</v>
      </c>
      <c r="E5821" t="n">
        <v>-281784.7340624204</v>
      </c>
      <c r="F5821" t="inlineStr">
        <is>
          <t>TARIFAS BANCARIAS</t>
        </is>
      </c>
      <c r="G5821">
        <f>YEAR(A5821)</f>
        <v/>
      </c>
      <c r="H5821">
        <f>MONTH(A5821)</f>
        <v/>
      </c>
      <c r="I5821">
        <f>INDEX(mês[],Consolidado!H5821,2)</f>
        <v/>
      </c>
      <c r="J5821" t="inlineStr">
        <is>
          <t>DESCONHECIDO</t>
        </is>
      </c>
      <c r="K5821" t="inlineStr">
        <is>
          <t>A IDEAL</t>
        </is>
      </c>
    </row>
    <row r="5822">
      <c r="A5822" s="215" t="n">
        <v>46147</v>
      </c>
      <c r="B5822" t="inlineStr">
        <is>
          <t>REGINALDO OLIVEIRA DE ALMEIDA-12.4 - MULTA RESCISORIAS FGTS</t>
        </is>
      </c>
      <c r="D5822" t="n">
        <v>722.8200000000001</v>
      </c>
      <c r="E5822" t="n">
        <v>-282507.5540624204</v>
      </c>
      <c r="F5822" t="inlineStr">
        <is>
          <t>MULTA RESCISORIAS FGTS</t>
        </is>
      </c>
      <c r="G5822">
        <f>YEAR(A5822)</f>
        <v/>
      </c>
      <c r="H5822">
        <f>MONTH(A5822)</f>
        <v/>
      </c>
      <c r="I5822">
        <f>INDEX(mês[],Consolidado!H5822,2)</f>
        <v/>
      </c>
      <c r="J5822" t="inlineStr">
        <is>
          <t>DESCONHECIDO</t>
        </is>
      </c>
      <c r="K5822" t="inlineStr">
        <is>
          <t>A IDEAL</t>
        </is>
      </c>
    </row>
    <row r="5823">
      <c r="A5823" s="215" t="n">
        <v>46147</v>
      </c>
      <c r="B5823" t="inlineStr">
        <is>
          <t>REGINALDO OLIVEIRA DE ALMEIDA-12.6 - ACERTO RESCISORIOS</t>
        </is>
      </c>
      <c r="D5823" t="n">
        <v>3620.75</v>
      </c>
      <c r="E5823" t="n">
        <v>-286128.3040624204</v>
      </c>
      <c r="F5823" t="inlineStr">
        <is>
          <t xml:space="preserve">ACERTO RESCISORIOS </t>
        </is>
      </c>
      <c r="G5823">
        <f>YEAR(A5823)</f>
        <v/>
      </c>
      <c r="H5823">
        <f>MONTH(A5823)</f>
        <v/>
      </c>
      <c r="I5823">
        <f>INDEX(mês[],Consolidado!H5823,2)</f>
        <v/>
      </c>
      <c r="J5823" t="inlineStr">
        <is>
          <t>DESCONHECIDO</t>
        </is>
      </c>
      <c r="K5823" t="inlineStr">
        <is>
          <t>A IDEAL</t>
        </is>
      </c>
    </row>
    <row r="5824">
      <c r="A5824" s="215" t="n">
        <v>46147</v>
      </c>
      <c r="B5824" t="inlineStr">
        <is>
          <t>REGINALDO OLIVEIRA DE ALMEIDA-12.6 - ACERTO RESCISORIOS</t>
        </is>
      </c>
      <c r="D5824" t="n">
        <v>3603.61</v>
      </c>
      <c r="E5824" t="n">
        <v>-289731.9140624204</v>
      </c>
      <c r="F5824" t="inlineStr">
        <is>
          <t xml:space="preserve">ACERTO RESCISORIOS </t>
        </is>
      </c>
      <c r="G5824">
        <f>YEAR(A5824)</f>
        <v/>
      </c>
      <c r="H5824">
        <f>MONTH(A5824)</f>
        <v/>
      </c>
      <c r="I5824">
        <f>INDEX(mês[],Consolidado!H5824,2)</f>
        <v/>
      </c>
      <c r="J5824" t="inlineStr">
        <is>
          <t>DESCONHECIDO</t>
        </is>
      </c>
      <c r="K5824" t="inlineStr">
        <is>
          <t>A IDEAL</t>
        </is>
      </c>
    </row>
    <row r="5825">
      <c r="A5825" s="215" t="n">
        <v>46147</v>
      </c>
      <c r="B5825" t="inlineStr">
        <is>
          <t>VISITA TECNICA VALDMAR-6.4 - COMBUSTIVEL VEICULOS</t>
        </is>
      </c>
      <c r="D5825" t="n">
        <v>750</v>
      </c>
      <c r="E5825" t="n">
        <v>-290481.9140624204</v>
      </c>
      <c r="F5825" t="inlineStr">
        <is>
          <t>COMBUSTIVEL VEICULOS</t>
        </is>
      </c>
      <c r="G5825">
        <f>YEAR(A5825)</f>
        <v/>
      </c>
      <c r="H5825">
        <f>MONTH(A5825)</f>
        <v/>
      </c>
      <c r="I5825">
        <f>INDEX(mês[],Consolidado!H5825,2)</f>
        <v/>
      </c>
      <c r="J5825" t="inlineStr">
        <is>
          <t>DESCONHECIDO</t>
        </is>
      </c>
      <c r="K5825" t="inlineStr">
        <is>
          <t>A IDEAL</t>
        </is>
      </c>
    </row>
    <row r="5826">
      <c r="A5826" s="215" t="n">
        <v>46147</v>
      </c>
      <c r="B5826" t="inlineStr">
        <is>
          <t>VIAGEM VISITA VALDMAR-6.4 - COMBUSTIVEL VEICULOS</t>
        </is>
      </c>
      <c r="D5826" t="n">
        <v>750</v>
      </c>
      <c r="E5826" t="n">
        <v>-291231.9140624204</v>
      </c>
      <c r="F5826" t="inlineStr">
        <is>
          <t>COMBUSTIVEL VEICULOS</t>
        </is>
      </c>
      <c r="G5826">
        <f>YEAR(A5826)</f>
        <v/>
      </c>
      <c r="H5826">
        <f>MONTH(A5826)</f>
        <v/>
      </c>
      <c r="I5826">
        <f>INDEX(mês[],Consolidado!H5826,2)</f>
        <v/>
      </c>
      <c r="J5826" t="inlineStr">
        <is>
          <t>DESCONHECIDO</t>
        </is>
      </c>
      <c r="K5826" t="inlineStr">
        <is>
          <t>A IDEAL</t>
        </is>
      </c>
    </row>
    <row r="5827">
      <c r="A5827" s="215" t="n">
        <v>46147</v>
      </c>
      <c r="B5827" t="inlineStr">
        <is>
          <t>RAIMUNDO ANTONIO NUNES-12.6 - ACERTO RESCISORIOS</t>
        </is>
      </c>
      <c r="D5827" t="n">
        <v>426.57</v>
      </c>
      <c r="E5827" t="n">
        <v>-291658.4840624204</v>
      </c>
      <c r="F5827" t="inlineStr">
        <is>
          <t xml:space="preserve">ACERTO RESCISORIOS </t>
        </is>
      </c>
      <c r="G5827">
        <f>YEAR(A5827)</f>
        <v/>
      </c>
      <c r="H5827">
        <f>MONTH(A5827)</f>
        <v/>
      </c>
      <c r="I5827">
        <f>INDEX(mês[],Consolidado!H5827,2)</f>
        <v/>
      </c>
      <c r="J5827" t="inlineStr">
        <is>
          <t>DESCONHECIDO</t>
        </is>
      </c>
      <c r="K5827" t="inlineStr">
        <is>
          <t>A IDEAL</t>
        </is>
      </c>
    </row>
    <row r="5828">
      <c r="A5828" s="215" t="n">
        <v>46147</v>
      </c>
      <c r="B5828" t="inlineStr">
        <is>
          <t>R. ALFEU MARRA Nº 65 CASA 02-5.3 - ALUGUEL ALOJAMENTO</t>
        </is>
      </c>
      <c r="D5828" t="n">
        <v>4000</v>
      </c>
      <c r="E5828" t="n">
        <v>-295658.4840624204</v>
      </c>
      <c r="F5828" t="inlineStr">
        <is>
          <t xml:space="preserve">ALUGUEL ALOJAMENTO </t>
        </is>
      </c>
      <c r="G5828">
        <f>YEAR(A5828)</f>
        <v/>
      </c>
      <c r="H5828">
        <f>MONTH(A5828)</f>
        <v/>
      </c>
      <c r="I5828">
        <f>INDEX(mês[],Consolidado!H5828,2)</f>
        <v/>
      </c>
      <c r="J5828" t="inlineStr">
        <is>
          <t>DESCONHECIDO</t>
        </is>
      </c>
      <c r="K5828" t="inlineStr">
        <is>
          <t>A IDEAL</t>
        </is>
      </c>
    </row>
    <row r="5829">
      <c r="A5829" s="215" t="n">
        <v>46147</v>
      </c>
      <c r="B5829" t="inlineStr">
        <is>
          <t>R. JACY GUIMARAES 12 CS REF. 05.05 A 05.06.26-5.3 - ALUGUEL ALOJAMENTO</t>
        </is>
      </c>
      <c r="D5829" t="n">
        <v>1600</v>
      </c>
      <c r="E5829" t="n">
        <v>-297258.4840624204</v>
      </c>
      <c r="F5829" t="inlineStr">
        <is>
          <t xml:space="preserve">ALUGUEL ALOJAMENTO </t>
        </is>
      </c>
      <c r="G5829">
        <f>YEAR(A5829)</f>
        <v/>
      </c>
      <c r="H5829">
        <f>MONTH(A5829)</f>
        <v/>
      </c>
      <c r="I5829">
        <f>INDEX(mês[],Consolidado!H5829,2)</f>
        <v/>
      </c>
      <c r="J5829" t="inlineStr">
        <is>
          <t>DESCONHECIDO</t>
        </is>
      </c>
      <c r="K5829" t="inlineStr">
        <is>
          <t>A IDEAL</t>
        </is>
      </c>
    </row>
    <row r="5830">
      <c r="A5830" s="215" t="n">
        <v>46148</v>
      </c>
      <c r="B5830" t="inlineStr">
        <is>
          <t>TRANSP. TURISTICA SUZANO LTDA - PIX 52.406.329/0009-08-10.1 - FRETE MATERIAIS E EQUIPAMENTOS</t>
        </is>
      </c>
      <c r="D5830" t="n">
        <v>1160</v>
      </c>
      <c r="E5830" t="n">
        <v>-298418.4840624204</v>
      </c>
      <c r="F5830" t="inlineStr">
        <is>
          <t>FRETE MATERIAIS E EQUIPAMENTOS</t>
        </is>
      </c>
      <c r="G5830">
        <f>YEAR(A5830)</f>
        <v/>
      </c>
      <c r="H5830">
        <f>MONTH(A5830)</f>
        <v/>
      </c>
      <c r="I5830">
        <f>INDEX(mês[],Consolidado!H5830,2)</f>
        <v/>
      </c>
      <c r="J5830" t="inlineStr">
        <is>
          <t>DESCONHECIDO</t>
        </is>
      </c>
      <c r="K5830" t="inlineStr">
        <is>
          <t>A IDEAL</t>
        </is>
      </c>
    </row>
    <row r="5831">
      <c r="A5831" s="215" t="n">
        <v>46148</v>
      </c>
      <c r="B5831" t="inlineStr">
        <is>
          <t>DESPESA REF. 04/05 A 09/05-12.5 - REFEIÇÕES FUNCIONARIOS</t>
        </is>
      </c>
      <c r="D5831" t="n">
        <v>640</v>
      </c>
      <c r="E5831" t="n">
        <v>-299058.4840624204</v>
      </c>
      <c r="F5831" t="inlineStr">
        <is>
          <t>REFEIÇÕES COLABORADORES</t>
        </is>
      </c>
      <c r="G5831">
        <f>YEAR(A5831)</f>
        <v/>
      </c>
      <c r="H5831">
        <f>MONTH(A5831)</f>
        <v/>
      </c>
      <c r="I5831">
        <f>INDEX(mês[],Consolidado!H5831,2)</f>
        <v/>
      </c>
      <c r="J5831" t="inlineStr">
        <is>
          <t>DESCONHECIDO</t>
        </is>
      </c>
      <c r="K5831" t="inlineStr">
        <is>
          <t>A IDEAL</t>
        </is>
      </c>
    </row>
    <row r="5832">
      <c r="A5832" s="215" t="n">
        <v>46148</v>
      </c>
      <c r="B5832" t="inlineStr">
        <is>
          <t>DESPESAS REF. 06/04 A 02/05/26-6.10 - SERVIÇO LAVA JATO</t>
        </is>
      </c>
      <c r="D5832" t="n">
        <v>88</v>
      </c>
      <c r="E5832" t="n">
        <v>-299146.4840624204</v>
      </c>
      <c r="F5832" t="inlineStr">
        <is>
          <t>SERVIÇO LAVA JATO</t>
        </is>
      </c>
      <c r="G5832">
        <f>YEAR(A5832)</f>
        <v/>
      </c>
      <c r="H5832">
        <f>MONTH(A5832)</f>
        <v/>
      </c>
      <c r="I5832">
        <f>INDEX(mês[],Consolidado!H5832,2)</f>
        <v/>
      </c>
      <c r="J5832" t="inlineStr">
        <is>
          <t>DESCONHECIDO</t>
        </is>
      </c>
      <c r="K5832" t="inlineStr">
        <is>
          <t>A IDEAL</t>
        </is>
      </c>
    </row>
    <row r="5833">
      <c r="A5833" s="215" t="n">
        <v>46148</v>
      </c>
      <c r="B5833" t="inlineStr">
        <is>
          <t>DESPESAS REF. 06/04 A 02/05/26-6.3 - MANUTENÇÃO/PEÇAS VEICULOS</t>
        </is>
      </c>
      <c r="D5833" t="n">
        <v>78</v>
      </c>
      <c r="E5833" t="n">
        <v>-299224.4840624204</v>
      </c>
      <c r="F5833" t="inlineStr">
        <is>
          <t>MANUTENÇÃO/PEÇAS  VEICULOS</t>
        </is>
      </c>
      <c r="G5833">
        <f>YEAR(A5833)</f>
        <v/>
      </c>
      <c r="H5833">
        <f>MONTH(A5833)</f>
        <v/>
      </c>
      <c r="I5833">
        <f>INDEX(mês[],Consolidado!H5833,2)</f>
        <v/>
      </c>
      <c r="J5833" t="inlineStr">
        <is>
          <t>DESCONHECIDO</t>
        </is>
      </c>
      <c r="K5833" t="inlineStr">
        <is>
          <t>A IDEAL</t>
        </is>
      </c>
    </row>
    <row r="5834">
      <c r="A5834" s="215" t="n">
        <v>46148</v>
      </c>
      <c r="B5834" t="inlineStr">
        <is>
          <t>DESPESAS REF. 06/04 A 02/05/26-10.1 - FRETE MATERIAIS E EQUIPAMENTOS</t>
        </is>
      </c>
      <c r="D5834" t="n">
        <v>659.9</v>
      </c>
      <c r="E5834" t="n">
        <v>-299884.3840624204</v>
      </c>
      <c r="F5834" t="inlineStr">
        <is>
          <t>FRETE MATERIAIS E EQUIPAMENTOS</t>
        </is>
      </c>
      <c r="G5834">
        <f>YEAR(A5834)</f>
        <v/>
      </c>
      <c r="H5834">
        <f>MONTH(A5834)</f>
        <v/>
      </c>
      <c r="I5834">
        <f>INDEX(mês[],Consolidado!H5834,2)</f>
        <v/>
      </c>
      <c r="J5834" t="inlineStr">
        <is>
          <t>DESCONHECIDO</t>
        </is>
      </c>
      <c r="K5834" t="inlineStr">
        <is>
          <t>A IDEAL</t>
        </is>
      </c>
    </row>
    <row r="5835">
      <c r="A5835" s="215" t="n">
        <v>46148</v>
      </c>
      <c r="B5835" t="inlineStr">
        <is>
          <t>DESPESAS REF. 06/04 A 02/05/26-5.2 - LAVANDERIA</t>
        </is>
      </c>
      <c r="D5835" t="n">
        <v>200</v>
      </c>
      <c r="E5835" t="n">
        <v>-300084.3840624204</v>
      </c>
      <c r="F5835" t="inlineStr">
        <is>
          <t>LAVANDERIA</t>
        </is>
      </c>
      <c r="G5835">
        <f>YEAR(A5835)</f>
        <v/>
      </c>
      <c r="H5835">
        <f>MONTH(A5835)</f>
        <v/>
      </c>
      <c r="I5835">
        <f>INDEX(mês[],Consolidado!H5835,2)</f>
        <v/>
      </c>
      <c r="J5835" t="inlineStr">
        <is>
          <t>DESCONHECIDO</t>
        </is>
      </c>
      <c r="K5835" t="inlineStr">
        <is>
          <t>A IDEAL</t>
        </is>
      </c>
    </row>
    <row r="5836">
      <c r="A5836" s="215" t="n">
        <v>46148</v>
      </c>
      <c r="B5836" t="inlineStr">
        <is>
          <t>DESPESAS REF. 06/04 A 02/05/26-12.5 - REFEIÇÕES FUNCIONARIOS</t>
        </is>
      </c>
      <c r="D5836" t="n">
        <v>142.29</v>
      </c>
      <c r="E5836" t="n">
        <v>-300226.6740624204</v>
      </c>
      <c r="F5836" t="inlineStr">
        <is>
          <t>REFEIÇÕES COLABORADORES</t>
        </is>
      </c>
      <c r="G5836">
        <f>YEAR(A5836)</f>
        <v/>
      </c>
      <c r="H5836">
        <f>MONTH(A5836)</f>
        <v/>
      </c>
      <c r="I5836">
        <f>INDEX(mês[],Consolidado!H5836,2)</f>
        <v/>
      </c>
      <c r="J5836" t="inlineStr">
        <is>
          <t>DESCONHECIDO</t>
        </is>
      </c>
      <c r="K5836" t="inlineStr">
        <is>
          <t>A IDEAL</t>
        </is>
      </c>
    </row>
    <row r="5837">
      <c r="A5837" s="215" t="n">
        <v>46148</v>
      </c>
      <c r="B5837" t="inlineStr">
        <is>
          <t>DESPESAS REF. 06/04 A 02/05/26-6.5 - SEGUROS DE VEICULOS</t>
        </is>
      </c>
      <c r="D5837" t="n">
        <v>179.7</v>
      </c>
      <c r="E5837" t="n">
        <v>-300406.3740624204</v>
      </c>
      <c r="F5837" t="inlineStr">
        <is>
          <t xml:space="preserve">SEGUROS DE VEICULOS </t>
        </is>
      </c>
      <c r="G5837">
        <f>YEAR(A5837)</f>
        <v/>
      </c>
      <c r="H5837">
        <f>MONTH(A5837)</f>
        <v/>
      </c>
      <c r="I5837">
        <f>INDEX(mês[],Consolidado!H5837,2)</f>
        <v/>
      </c>
      <c r="J5837" t="inlineStr">
        <is>
          <t>DESCONHECIDO</t>
        </is>
      </c>
      <c r="K5837" t="inlineStr">
        <is>
          <t>A IDEAL</t>
        </is>
      </c>
    </row>
    <row r="5838">
      <c r="A5838" s="215" t="n">
        <v>46148</v>
      </c>
      <c r="B5838" t="inlineStr">
        <is>
          <t>DESPESAS REF. 06/04 A 02/05/26-11.18 - CAMPANHA SOCIAS E EDUCATIVAS</t>
        </is>
      </c>
      <c r="D5838" t="n">
        <v>491.76</v>
      </c>
      <c r="E5838" t="n">
        <v>-300898.1340624204</v>
      </c>
      <c r="F5838" t="inlineStr">
        <is>
          <t>SERVIÇO GOOGLE ADS</t>
        </is>
      </c>
      <c r="G5838">
        <f>YEAR(A5838)</f>
        <v/>
      </c>
      <c r="H5838">
        <f>MONTH(A5838)</f>
        <v/>
      </c>
      <c r="I5838">
        <f>INDEX(mês[],Consolidado!H5838,2)</f>
        <v/>
      </c>
      <c r="J5838" t="inlineStr">
        <is>
          <t>DESCONHECIDO</t>
        </is>
      </c>
      <c r="K5838" t="inlineStr">
        <is>
          <t>A IDEAL</t>
        </is>
      </c>
    </row>
    <row r="5839">
      <c r="A5839" s="215" t="n">
        <v>46148</v>
      </c>
      <c r="B5839" t="inlineStr">
        <is>
          <t>DESPESAS REF. 06/04 A 02/05/26-5.5 - ENERGIA ALOJAMENTO</t>
        </is>
      </c>
      <c r="D5839" t="n">
        <v>138.95</v>
      </c>
      <c r="E5839" t="n">
        <v>-301037.0840624204</v>
      </c>
      <c r="F5839" t="inlineStr">
        <is>
          <t>ENERGIA ALOJAMENTO</t>
        </is>
      </c>
      <c r="G5839">
        <f>YEAR(A5839)</f>
        <v/>
      </c>
      <c r="H5839">
        <f>MONTH(A5839)</f>
        <v/>
      </c>
      <c r="I5839">
        <f>INDEX(mês[],Consolidado!H5839,2)</f>
        <v/>
      </c>
      <c r="J5839" t="inlineStr">
        <is>
          <t>DESCONHECIDO</t>
        </is>
      </c>
      <c r="K5839" t="inlineStr">
        <is>
          <t>A IDEAL</t>
        </is>
      </c>
    </row>
    <row r="5840">
      <c r="A5840" s="215" t="n">
        <v>46148</v>
      </c>
      <c r="B5840" t="inlineStr">
        <is>
          <t>DESPESAS REF. 06/04 A 02/05/26-5.4 - AGUA ALOJAMENTO</t>
        </is>
      </c>
      <c r="D5840" t="n">
        <v>130.51</v>
      </c>
      <c r="E5840" t="n">
        <v>-301167.5940624204</v>
      </c>
      <c r="F5840" t="inlineStr">
        <is>
          <t>AGUA ALOJAMENTO</t>
        </is>
      </c>
      <c r="G5840">
        <f>YEAR(A5840)</f>
        <v/>
      </c>
      <c r="H5840">
        <f>MONTH(A5840)</f>
        <v/>
      </c>
      <c r="I5840">
        <f>INDEX(mês[],Consolidado!H5840,2)</f>
        <v/>
      </c>
      <c r="J5840" t="inlineStr">
        <is>
          <t>DESCONHECIDO</t>
        </is>
      </c>
      <c r="K5840" t="inlineStr">
        <is>
          <t>A IDEAL</t>
        </is>
      </c>
    </row>
    <row r="5841">
      <c r="A5841" s="215" t="n">
        <v>46148</v>
      </c>
      <c r="B5841" t="inlineStr">
        <is>
          <t>DESPESAS REF. 06/04 A 02/05/26-8.9 - MATERIAIS DE CONSUMO EM OBRAS</t>
        </is>
      </c>
      <c r="D5841" t="n">
        <v>119.73</v>
      </c>
      <c r="E5841" t="n">
        <v>-301287.3240624204</v>
      </c>
      <c r="F5841" t="inlineStr">
        <is>
          <t xml:space="preserve">MATERIAIS DE CONSUMO EM OBRAS </t>
        </is>
      </c>
      <c r="G5841">
        <f>YEAR(A5841)</f>
        <v/>
      </c>
      <c r="H5841">
        <f>MONTH(A5841)</f>
        <v/>
      </c>
      <c r="I5841">
        <f>INDEX(mês[],Consolidado!H5841,2)</f>
        <v/>
      </c>
      <c r="J5841" t="inlineStr">
        <is>
          <t>DESCONHECIDO</t>
        </is>
      </c>
      <c r="K5841" t="inlineStr">
        <is>
          <t>A IDEAL</t>
        </is>
      </c>
    </row>
    <row r="5842">
      <c r="A5842" s="215" t="n">
        <v>46148</v>
      </c>
      <c r="B5842" t="inlineStr">
        <is>
          <t>DESPESAS REF. 06/04 A 02/05/26-11.14 - INTERNET OBRAS</t>
        </is>
      </c>
      <c r="D5842" t="n">
        <v>237.06</v>
      </c>
      <c r="E5842" t="n">
        <v>-301524.3840624204</v>
      </c>
      <c r="F5842" t="inlineStr">
        <is>
          <t xml:space="preserve">INTERNET OBRAS </t>
        </is>
      </c>
      <c r="G5842">
        <f>YEAR(A5842)</f>
        <v/>
      </c>
      <c r="H5842">
        <f>MONTH(A5842)</f>
        <v/>
      </c>
      <c r="I5842">
        <f>INDEX(mês[],Consolidado!H5842,2)</f>
        <v/>
      </c>
      <c r="J5842" t="inlineStr">
        <is>
          <t>DESCONHECIDO</t>
        </is>
      </c>
      <c r="K5842" t="inlineStr">
        <is>
          <t>A IDEAL</t>
        </is>
      </c>
    </row>
    <row r="5843">
      <c r="A5843" s="215" t="n">
        <v>46148</v>
      </c>
      <c r="B5843" t="inlineStr">
        <is>
          <t>DESPESAS REF. 06/04 A 02/05/26-3.7 - SERVIÇO LIMPEZA ALOJAMENTO/ESCRITORIO</t>
        </is>
      </c>
      <c r="D5843" t="n">
        <v>248</v>
      </c>
      <c r="E5843" t="n">
        <v>-301772.3840624204</v>
      </c>
      <c r="F5843" t="inlineStr">
        <is>
          <t>SERVIÇO LIMPEZA ALOJAMENTO/ESCRITORIO</t>
        </is>
      </c>
      <c r="G5843">
        <f>YEAR(A5843)</f>
        <v/>
      </c>
      <c r="H5843">
        <f>MONTH(A5843)</f>
        <v/>
      </c>
      <c r="I5843">
        <f>INDEX(mês[],Consolidado!H5843,2)</f>
        <v/>
      </c>
      <c r="J5843" t="inlineStr">
        <is>
          <t>DESCONHECIDO</t>
        </is>
      </c>
      <c r="K5843" t="inlineStr">
        <is>
          <t>A IDEAL</t>
        </is>
      </c>
    </row>
    <row r="5844">
      <c r="A5844" s="215" t="n">
        <v>46148</v>
      </c>
      <c r="B5844" t="inlineStr">
        <is>
          <t>DESPESAS REF. 06/04 A 02/05/26-13.1 - EPIS</t>
        </is>
      </c>
      <c r="D5844" t="n">
        <v>113.89</v>
      </c>
      <c r="E5844" t="n">
        <v>-301886.2740624204</v>
      </c>
      <c r="F5844" t="inlineStr">
        <is>
          <t>EPIS</t>
        </is>
      </c>
      <c r="G5844">
        <f>YEAR(A5844)</f>
        <v/>
      </c>
      <c r="H5844">
        <f>MONTH(A5844)</f>
        <v/>
      </c>
      <c r="I5844">
        <f>INDEX(mês[],Consolidado!H5844,2)</f>
        <v/>
      </c>
      <c r="J5844" t="inlineStr">
        <is>
          <t>DESCONHECIDO</t>
        </is>
      </c>
      <c r="K5844" t="inlineStr">
        <is>
          <t>A IDEAL</t>
        </is>
      </c>
    </row>
    <row r="5845">
      <c r="A5845" s="215" t="n">
        <v>46148</v>
      </c>
      <c r="B5845" t="inlineStr">
        <is>
          <t>DESPESAS REF. 06/04 A 02/05/26-8.9 - MATERIAIS DE CONSUMO EM OBRAS</t>
        </is>
      </c>
      <c r="D5845" t="n">
        <v>254</v>
      </c>
      <c r="E5845" t="n">
        <v>-302140.2740624204</v>
      </c>
      <c r="F5845" t="inlineStr">
        <is>
          <t xml:space="preserve">MATERIAIS DE CONSUMO EM OBRAS </t>
        </is>
      </c>
      <c r="G5845">
        <f>YEAR(A5845)</f>
        <v/>
      </c>
      <c r="H5845">
        <f>MONTH(A5845)</f>
        <v/>
      </c>
      <c r="I5845">
        <f>INDEX(mês[],Consolidado!H5845,2)</f>
        <v/>
      </c>
      <c r="J5845" t="inlineStr">
        <is>
          <t>DESCONHECIDO</t>
        </is>
      </c>
      <c r="K5845" t="inlineStr">
        <is>
          <t>A IDEAL</t>
        </is>
      </c>
    </row>
    <row r="5846">
      <c r="A5846" s="215" t="n">
        <v>46148</v>
      </c>
      <c r="B5846" t="inlineStr">
        <is>
          <t>DESPESAS REF. 06/04 A 02/05/26-6.3 - MANUTENÇÃO/PEÇAS VEICULOS</t>
        </is>
      </c>
      <c r="D5846" t="n">
        <v>280</v>
      </c>
      <c r="E5846" t="n">
        <v>-302420.2740624204</v>
      </c>
      <c r="F5846" t="inlineStr">
        <is>
          <t>MANUTENÇÃO/PEÇAS  VEICULOS</t>
        </is>
      </c>
      <c r="G5846">
        <f>YEAR(A5846)</f>
        <v/>
      </c>
      <c r="H5846">
        <f>MONTH(A5846)</f>
        <v/>
      </c>
      <c r="I5846">
        <f>INDEX(mês[],Consolidado!H5846,2)</f>
        <v/>
      </c>
      <c r="J5846" t="inlineStr">
        <is>
          <t>DESCONHECIDO</t>
        </is>
      </c>
      <c r="K5846" t="inlineStr">
        <is>
          <t>A IDEAL</t>
        </is>
      </c>
    </row>
    <row r="5847">
      <c r="A5847" s="215" t="n">
        <v>46148</v>
      </c>
      <c r="B5847" t="inlineStr">
        <is>
          <t>DESPESAS REF. 06/04 A 02/05/26-6.3 - MANUTENÇÃO/PEÇAS VEICULOS</t>
        </is>
      </c>
      <c r="D5847" t="n">
        <v>646</v>
      </c>
      <c r="E5847" t="n">
        <v>-303066.2740624204</v>
      </c>
      <c r="F5847" t="inlineStr">
        <is>
          <t>MANUTENÇÃO/PEÇAS  VEICULOS</t>
        </is>
      </c>
      <c r="G5847">
        <f>YEAR(A5847)</f>
        <v/>
      </c>
      <c r="H5847">
        <f>MONTH(A5847)</f>
        <v/>
      </c>
      <c r="I5847">
        <f>INDEX(mês[],Consolidado!H5847,2)</f>
        <v/>
      </c>
      <c r="J5847" t="inlineStr">
        <is>
          <t>DESCONHECIDO</t>
        </is>
      </c>
      <c r="K5847" t="inlineStr">
        <is>
          <t>A IDEAL</t>
        </is>
      </c>
    </row>
    <row r="5848">
      <c r="A5848" s="215" t="n">
        <v>46148</v>
      </c>
      <c r="B5848" t="inlineStr">
        <is>
          <t>LOCAÇÃO DE 02 COMP. DE AR COMP. 400 PCM REF. 05/04 A 04/05-7.2 - LOCAÇÃO COMPRESSORES</t>
        </is>
      </c>
      <c r="D5848" t="n">
        <v>10400</v>
      </c>
      <c r="E5848" t="n">
        <v>-313466.2740624204</v>
      </c>
      <c r="F5848" t="inlineStr">
        <is>
          <t>LOCAÇÃO COMPRESSORES</t>
        </is>
      </c>
      <c r="G5848">
        <f>YEAR(A5848)</f>
        <v/>
      </c>
      <c r="H5848">
        <f>MONTH(A5848)</f>
        <v/>
      </c>
      <c r="I5848">
        <f>INDEX(mês[],Consolidado!H5848,2)</f>
        <v/>
      </c>
      <c r="J5848" t="inlineStr">
        <is>
          <t>DESCONHECIDO</t>
        </is>
      </c>
      <c r="K5848" t="inlineStr">
        <is>
          <t>A IDEAL</t>
        </is>
      </c>
    </row>
    <row r="5849">
      <c r="A5849" s="215" t="n">
        <v>46148</v>
      </c>
      <c r="B5849" t="inlineStr">
        <is>
          <t>MOACIR BERNARDO DE BRITO SANTO - PIX moacirbritosantos@gmail.com-3.8 - SERVIÇO MOTOBOY / UBER</t>
        </is>
      </c>
      <c r="D5849" t="n">
        <v>60</v>
      </c>
      <c r="E5849" t="n">
        <v>-313526.2740624204</v>
      </c>
      <c r="F5849" t="inlineStr">
        <is>
          <t xml:space="preserve">SERVIÇO MOTOBOY / UBER </t>
        </is>
      </c>
      <c r="G5849">
        <f>YEAR(A5849)</f>
        <v/>
      </c>
      <c r="H5849">
        <f>MONTH(A5849)</f>
        <v/>
      </c>
      <c r="I5849">
        <f>INDEX(mês[],Consolidado!H5849,2)</f>
        <v/>
      </c>
      <c r="J5849" t="inlineStr">
        <is>
          <t>DESCONHECIDO</t>
        </is>
      </c>
      <c r="K5849" t="inlineStr">
        <is>
          <t>A IDEAL</t>
        </is>
      </c>
    </row>
    <row r="5850">
      <c r="A5850" s="215" t="n">
        <v>46148</v>
      </c>
      <c r="B5850" t="inlineStr">
        <is>
          <t>PASSAGEM FUNCIONÁRIO PATRYCK SILVA-12.9 - PASSAGENS FUNCIONARIOS</t>
        </is>
      </c>
      <c r="D5850" t="n">
        <v>150</v>
      </c>
      <c r="E5850" t="n">
        <v>-313676.2740624204</v>
      </c>
      <c r="F5850" t="inlineStr">
        <is>
          <t>PASSAGENS COLABORADORES</t>
        </is>
      </c>
      <c r="G5850">
        <f>YEAR(A5850)</f>
        <v/>
      </c>
      <c r="H5850">
        <f>MONTH(A5850)</f>
        <v/>
      </c>
      <c r="I5850">
        <f>INDEX(mês[],Consolidado!H5850,2)</f>
        <v/>
      </c>
      <c r="J5850" t="inlineStr">
        <is>
          <t>DESCONHECIDO</t>
        </is>
      </c>
      <c r="K5850" t="inlineStr">
        <is>
          <t>A IDEAL</t>
        </is>
      </c>
    </row>
    <row r="5851">
      <c r="A5851" s="215" t="n">
        <v>46148</v>
      </c>
      <c r="B5851" t="inlineStr">
        <is>
          <t>PASSAGEM FUNCIONÁRIO ABIMAEL ALVES-12.9 - PASSAGENS FUNCIONARIOS</t>
        </is>
      </c>
      <c r="D5851" t="n">
        <v>350</v>
      </c>
      <c r="E5851" t="n">
        <v>-314026.2740624204</v>
      </c>
      <c r="F5851" t="inlineStr">
        <is>
          <t>PASSAGENS COLABORADORES</t>
        </is>
      </c>
      <c r="G5851">
        <f>YEAR(A5851)</f>
        <v/>
      </c>
      <c r="H5851">
        <f>MONTH(A5851)</f>
        <v/>
      </c>
      <c r="I5851">
        <f>INDEX(mês[],Consolidado!H5851,2)</f>
        <v/>
      </c>
      <c r="J5851" t="inlineStr">
        <is>
          <t>DESCONHECIDO</t>
        </is>
      </c>
      <c r="K5851" t="inlineStr">
        <is>
          <t>A IDEAL</t>
        </is>
      </c>
    </row>
    <row r="5852">
      <c r="A5852" s="215" t="n">
        <v>46148</v>
      </c>
      <c r="B5852" t="inlineStr">
        <is>
          <t>NUBYA REGINA RODRIGUES - PIX (64) 9 8134-4382-12.7 - TRANSPORTE FUNCIONARIOS</t>
        </is>
      </c>
      <c r="D5852" t="n">
        <v>420</v>
      </c>
      <c r="E5852" t="n">
        <v>-314446.2740624204</v>
      </c>
      <c r="F5852" t="inlineStr">
        <is>
          <t xml:space="preserve">TRANSPORTE DE COLABORADORES </t>
        </is>
      </c>
      <c r="G5852">
        <f>YEAR(A5852)</f>
        <v/>
      </c>
      <c r="H5852">
        <f>MONTH(A5852)</f>
        <v/>
      </c>
      <c r="I5852">
        <f>INDEX(mês[],Consolidado!H5852,2)</f>
        <v/>
      </c>
      <c r="J5852" t="inlineStr">
        <is>
          <t>DESCONHECIDO</t>
        </is>
      </c>
      <c r="K5852" t="inlineStr">
        <is>
          <t>A IDEAL</t>
        </is>
      </c>
    </row>
    <row r="5853">
      <c r="A5853" s="215" t="n">
        <v>46148</v>
      </c>
      <c r="B5853" t="inlineStr">
        <is>
          <t>SOL NASCENTE LAVANDERIA - PIX 08.807.690/0001-05-5.2 - LAVANDERIA</t>
        </is>
      </c>
      <c r="D5853" t="n">
        <v>125.7</v>
      </c>
      <c r="E5853" t="n">
        <v>-314571.9740624204</v>
      </c>
      <c r="F5853" t="inlineStr">
        <is>
          <t>LAVANDERIA</t>
        </is>
      </c>
      <c r="G5853">
        <f>YEAR(A5853)</f>
        <v/>
      </c>
      <c r="H5853">
        <f>MONTH(A5853)</f>
        <v/>
      </c>
      <c r="I5853">
        <f>INDEX(mês[],Consolidado!H5853,2)</f>
        <v/>
      </c>
      <c r="J5853" t="inlineStr">
        <is>
          <t>DESCONHECIDO</t>
        </is>
      </c>
      <c r="K5853" t="inlineStr">
        <is>
          <t>A IDEAL</t>
        </is>
      </c>
    </row>
    <row r="5854">
      <c r="A5854" s="215" t="n">
        <v>46148</v>
      </c>
      <c r="B5854" t="inlineStr">
        <is>
          <t>RESTAURANTE E LANCHONETE CANAA LTDA - PIX 50.871.365/0001-60-12.5 - REFEIÇÕES FUNCIONARIOS</t>
        </is>
      </c>
      <c r="D5854" t="n">
        <v>5060</v>
      </c>
      <c r="E5854" t="n">
        <v>-319631.9740624204</v>
      </c>
      <c r="F5854" t="inlineStr">
        <is>
          <t>REFEIÇÕES COLABORADORES</t>
        </is>
      </c>
      <c r="G5854">
        <f>YEAR(A5854)</f>
        <v/>
      </c>
      <c r="H5854">
        <f>MONTH(A5854)</f>
        <v/>
      </c>
      <c r="I5854">
        <f>INDEX(mês[],Consolidado!H5854,2)</f>
        <v/>
      </c>
      <c r="J5854" t="inlineStr">
        <is>
          <t>DESCONHECIDO</t>
        </is>
      </c>
      <c r="K5854" t="inlineStr">
        <is>
          <t>A IDEAL</t>
        </is>
      </c>
    </row>
    <row r="5855">
      <c r="A5855" s="215" t="n">
        <v>46148</v>
      </c>
      <c r="B5855" t="inlineStr">
        <is>
          <t>OSVALDO BRAGA RODRIGUES DA SILVA-12.7 - TRANSPORTE FUNCIONARIOS</t>
        </is>
      </c>
      <c r="D5855" t="n">
        <v>1500</v>
      </c>
      <c r="E5855" t="n">
        <v>-321131.9740624204</v>
      </c>
      <c r="F5855" t="inlineStr">
        <is>
          <t xml:space="preserve">TRANSPORTE DE COLABORADORES </t>
        </is>
      </c>
      <c r="G5855">
        <f>YEAR(A5855)</f>
        <v/>
      </c>
      <c r="H5855">
        <f>MONTH(A5855)</f>
        <v/>
      </c>
      <c r="I5855">
        <f>INDEX(mês[],Consolidado!H5855,2)</f>
        <v/>
      </c>
      <c r="J5855" t="inlineStr">
        <is>
          <t>DESCONHECIDO</t>
        </is>
      </c>
      <c r="K5855" t="inlineStr">
        <is>
          <t>A IDEAL</t>
        </is>
      </c>
    </row>
    <row r="5856">
      <c r="A5856" s="215" t="n">
        <v>46148</v>
      </c>
      <c r="B5856" t="inlineStr">
        <is>
          <t>JOSE EDSON ARRUDA DA SILVA-12.7 - TRANSPORTE FUNCIONARIOS</t>
        </is>
      </c>
      <c r="D5856" t="n">
        <v>1500</v>
      </c>
      <c r="E5856" t="n">
        <v>-322631.9740624204</v>
      </c>
      <c r="F5856" t="inlineStr">
        <is>
          <t xml:space="preserve">TRANSPORTE DE COLABORADORES </t>
        </is>
      </c>
      <c r="G5856">
        <f>YEAR(A5856)</f>
        <v/>
      </c>
      <c r="H5856">
        <f>MONTH(A5856)</f>
        <v/>
      </c>
      <c r="I5856">
        <f>INDEX(mês[],Consolidado!H5856,2)</f>
        <v/>
      </c>
      <c r="J5856" t="inlineStr">
        <is>
          <t>DESCONHECIDO</t>
        </is>
      </c>
      <c r="K5856" t="inlineStr">
        <is>
          <t>A IDEAL</t>
        </is>
      </c>
    </row>
    <row r="5857">
      <c r="A5857" s="215" t="n">
        <v>46148</v>
      </c>
      <c r="B5857" t="inlineStr">
        <is>
          <t>SEVERINO CAMARA-12.7 - TRANSPORTE FUNCIONARIOS</t>
        </is>
      </c>
      <c r="D5857" t="n">
        <v>1500</v>
      </c>
      <c r="E5857" t="n">
        <v>-324131.9740624204</v>
      </c>
      <c r="F5857" t="inlineStr">
        <is>
          <t xml:space="preserve">TRANSPORTE DE COLABORADORES </t>
        </is>
      </c>
      <c r="G5857">
        <f>YEAR(A5857)</f>
        <v/>
      </c>
      <c r="H5857">
        <f>MONTH(A5857)</f>
        <v/>
      </c>
      <c r="I5857">
        <f>INDEX(mês[],Consolidado!H5857,2)</f>
        <v/>
      </c>
      <c r="J5857" t="inlineStr">
        <is>
          <t>DESCONHECIDO</t>
        </is>
      </c>
      <c r="K5857" t="inlineStr">
        <is>
          <t>A IDEAL</t>
        </is>
      </c>
    </row>
    <row r="5858">
      <c r="A5858" s="215" t="n">
        <v>46148</v>
      </c>
      <c r="B5858" t="inlineStr">
        <is>
          <t>DAMIAO BORGES AMARANTE-12.7 - TRANSPORTE FUNCIONARIOS</t>
        </is>
      </c>
      <c r="D5858" t="n">
        <v>1500</v>
      </c>
      <c r="E5858" t="n">
        <v>-325631.9740624204</v>
      </c>
      <c r="F5858" t="inlineStr">
        <is>
          <t xml:space="preserve">TRANSPORTE DE COLABORADORES </t>
        </is>
      </c>
      <c r="G5858">
        <f>YEAR(A5858)</f>
        <v/>
      </c>
      <c r="H5858">
        <f>MONTH(A5858)</f>
        <v/>
      </c>
      <c r="I5858">
        <f>INDEX(mês[],Consolidado!H5858,2)</f>
        <v/>
      </c>
      <c r="J5858" t="inlineStr">
        <is>
          <t>DESCONHECIDO</t>
        </is>
      </c>
      <c r="K5858" t="inlineStr">
        <is>
          <t>A IDEAL</t>
        </is>
      </c>
    </row>
    <row r="5859">
      <c r="A5859" s="215" t="n">
        <v>46148</v>
      </c>
      <c r="B5859" t="inlineStr">
        <is>
          <t>JANDERSON TEIXEIRA LOPES ME - PIX 59.148.088/0001-36-16.4 - DOAÇÕES BENEFICENTES</t>
        </is>
      </c>
      <c r="D5859" t="n">
        <v>1200</v>
      </c>
      <c r="E5859" t="n">
        <v>-326831.9740624204</v>
      </c>
      <c r="F5859" t="inlineStr">
        <is>
          <t>Outros Pagamentos Não Operacionais</t>
        </is>
      </c>
      <c r="G5859">
        <f>YEAR(A5859)</f>
        <v/>
      </c>
      <c r="H5859">
        <f>MONTH(A5859)</f>
        <v/>
      </c>
      <c r="I5859">
        <f>INDEX(mês[],Consolidado!H5859,2)</f>
        <v/>
      </c>
      <c r="J5859" t="inlineStr">
        <is>
          <t>DESCONHECIDO</t>
        </is>
      </c>
      <c r="K5859" t="inlineStr">
        <is>
          <t>A IDEAL</t>
        </is>
      </c>
    </row>
    <row r="5860">
      <c r="A5860" s="215" t="n">
        <v>46148</v>
      </c>
      <c r="B5860" t="inlineStr">
        <is>
          <t>LUIZ LARA TRANSPORTE DE PASSAGEIROS - PIX 17.950.933/0001-42-12.7 - TRANSPORTE FUNCIONARIOS</t>
        </is>
      </c>
      <c r="D5860" t="n">
        <v>7250</v>
      </c>
      <c r="E5860" t="n">
        <v>-334081.9740624204</v>
      </c>
      <c r="F5860" t="inlineStr">
        <is>
          <t xml:space="preserve">TRANSPORTE DE COLABORADORES </t>
        </is>
      </c>
      <c r="G5860">
        <f>YEAR(A5860)</f>
        <v/>
      </c>
      <c r="H5860">
        <f>MONTH(A5860)</f>
        <v/>
      </c>
      <c r="I5860">
        <f>INDEX(mês[],Consolidado!H5860,2)</f>
        <v/>
      </c>
      <c r="J5860" t="inlineStr">
        <is>
          <t>DESCONHECIDO</t>
        </is>
      </c>
      <c r="K5860" t="inlineStr">
        <is>
          <t>A IDEAL</t>
        </is>
      </c>
    </row>
    <row r="5861">
      <c r="A5861" s="215" t="n">
        <v>46148</v>
      </c>
      <c r="B5861" t="inlineStr">
        <is>
          <t>02 DIARIAS P/ LIMPEZA DO PATIO ADM-3.7 - SERVIÇO LIMPEZA ALOJAMENTO/ESCRITORIO</t>
        </is>
      </c>
      <c r="D5861" t="n">
        <v>240</v>
      </c>
      <c r="E5861" t="n">
        <v>-334321.9740624204</v>
      </c>
      <c r="F5861" t="inlineStr">
        <is>
          <t>SERVIÇO LIMPEZA ALOJAMENTO/ESCRITORIO</t>
        </is>
      </c>
      <c r="G5861">
        <f>YEAR(A5861)</f>
        <v/>
      </c>
      <c r="H5861">
        <f>MONTH(A5861)</f>
        <v/>
      </c>
      <c r="I5861">
        <f>INDEX(mês[],Consolidado!H5861,2)</f>
        <v/>
      </c>
      <c r="J5861" t="inlineStr">
        <is>
          <t>DESCONHECIDO</t>
        </is>
      </c>
      <c r="K5861" t="inlineStr">
        <is>
          <t>A IDEAL</t>
        </is>
      </c>
    </row>
    <row r="5862">
      <c r="A5862" s="215" t="n">
        <v>46148</v>
      </c>
      <c r="B5862" t="inlineStr">
        <is>
          <t>TAMIRES BEATRIZ DUARTE - PIX 63.670.121/0001-60-5.1 - HOTEL FUNCIONARIOS</t>
        </is>
      </c>
      <c r="D5862" t="n">
        <v>1050</v>
      </c>
      <c r="E5862" t="n">
        <v>-335371.9740624204</v>
      </c>
      <c r="F5862" t="inlineStr">
        <is>
          <t xml:space="preserve">HOTEL COLABORADORES </t>
        </is>
      </c>
      <c r="G5862">
        <f>YEAR(A5862)</f>
        <v/>
      </c>
      <c r="H5862">
        <f>MONTH(A5862)</f>
        <v/>
      </c>
      <c r="I5862">
        <f>INDEX(mês[],Consolidado!H5862,2)</f>
        <v/>
      </c>
      <c r="J5862" t="inlineStr">
        <is>
          <t>DESCONHECIDO</t>
        </is>
      </c>
      <c r="K5862" t="inlineStr">
        <is>
          <t>A IDEAL</t>
        </is>
      </c>
    </row>
    <row r="5863">
      <c r="A5863" s="215" t="n">
        <v>46148</v>
      </c>
      <c r="B5863" t="inlineStr">
        <is>
          <t>DESPESAS REF. 27/04 A 30/04/26-6.4 - COMBUSTIVEL VEICULOS</t>
        </is>
      </c>
      <c r="D5863" t="n">
        <v>812.71</v>
      </c>
      <c r="E5863" t="n">
        <v>-336184.6840624204</v>
      </c>
      <c r="F5863" t="inlineStr">
        <is>
          <t>COMBUSTIVEL VEICULOS</t>
        </is>
      </c>
      <c r="G5863">
        <f>YEAR(A5863)</f>
        <v/>
      </c>
      <c r="H5863">
        <f>MONTH(A5863)</f>
        <v/>
      </c>
      <c r="I5863">
        <f>INDEX(mês[],Consolidado!H5863,2)</f>
        <v/>
      </c>
      <c r="J5863" t="inlineStr">
        <is>
          <t>DESCONHECIDO</t>
        </is>
      </c>
      <c r="K5863" t="inlineStr">
        <is>
          <t>A IDEAL</t>
        </is>
      </c>
    </row>
    <row r="5864">
      <c r="A5864" s="215" t="n">
        <v>46148</v>
      </c>
      <c r="B5864" t="inlineStr">
        <is>
          <t>DESPESAS REF. 27/04 A 30/04/26-5.1 - HOTEL FUNCIONARIOS</t>
        </is>
      </c>
      <c r="D5864" t="n">
        <v>298</v>
      </c>
      <c r="E5864" t="n">
        <v>-336482.6840624204</v>
      </c>
      <c r="F5864" t="inlineStr">
        <is>
          <t xml:space="preserve">HOTEL COLABORADORES </t>
        </is>
      </c>
      <c r="G5864">
        <f>YEAR(A5864)</f>
        <v/>
      </c>
      <c r="H5864">
        <f>MONTH(A5864)</f>
        <v/>
      </c>
      <c r="I5864">
        <f>INDEX(mês[],Consolidado!H5864,2)</f>
        <v/>
      </c>
      <c r="J5864" t="inlineStr">
        <is>
          <t>DESCONHECIDO</t>
        </is>
      </c>
      <c r="K5864" t="inlineStr">
        <is>
          <t>A IDEAL</t>
        </is>
      </c>
    </row>
    <row r="5865">
      <c r="A5865" s="215" t="n">
        <v>46148</v>
      </c>
      <c r="B5865" t="inlineStr">
        <is>
          <t>DESPESAS REF. 27/04 A 30/04/26-12.5 - REFEIÇÕES FUNCIONARIOS</t>
        </is>
      </c>
      <c r="D5865" t="n">
        <v>251.76</v>
      </c>
      <c r="E5865" t="n">
        <v>-336734.4440624204</v>
      </c>
      <c r="F5865" t="inlineStr">
        <is>
          <t>REFEIÇÕES COLABORADORES</t>
        </is>
      </c>
      <c r="G5865">
        <f>YEAR(A5865)</f>
        <v/>
      </c>
      <c r="H5865">
        <f>MONTH(A5865)</f>
        <v/>
      </c>
      <c r="I5865">
        <f>INDEX(mês[],Consolidado!H5865,2)</f>
        <v/>
      </c>
      <c r="J5865" t="inlineStr">
        <is>
          <t>DESCONHECIDO</t>
        </is>
      </c>
      <c r="K5865" t="inlineStr">
        <is>
          <t>A IDEAL</t>
        </is>
      </c>
    </row>
    <row r="5866">
      <c r="A5866" s="215" t="n">
        <v>46148</v>
      </c>
      <c r="B5866" t="inlineStr">
        <is>
          <t>DESPESAS REF. 27/04 A 30/04/26-8.9 - MATERIAIS DE CONSUMO EM OBRAS</t>
        </is>
      </c>
      <c r="D5866" t="n">
        <v>157.5</v>
      </c>
      <c r="E5866" t="n">
        <v>-336891.9440624204</v>
      </c>
      <c r="F5866" t="inlineStr">
        <is>
          <t xml:space="preserve">MATERIAIS DE CONSUMO EM OBRAS </t>
        </is>
      </c>
      <c r="G5866">
        <f>YEAR(A5866)</f>
        <v/>
      </c>
      <c r="H5866">
        <f>MONTH(A5866)</f>
        <v/>
      </c>
      <c r="I5866">
        <f>INDEX(mês[],Consolidado!H5866,2)</f>
        <v/>
      </c>
      <c r="J5866" t="inlineStr">
        <is>
          <t>DESCONHECIDO</t>
        </is>
      </c>
      <c r="K5866" t="inlineStr">
        <is>
          <t>A IDEAL</t>
        </is>
      </c>
    </row>
    <row r="5867">
      <c r="A5867" s="215" t="n">
        <v>46148</v>
      </c>
      <c r="B5867" t="inlineStr">
        <is>
          <t>DESPESAS REF. 27/04 A 30/04/26-6.6 - PEDAGIOS</t>
        </is>
      </c>
      <c r="D5867" t="n">
        <v>309.3</v>
      </c>
      <c r="E5867" t="n">
        <v>-337201.2440624204</v>
      </c>
      <c r="F5867" t="inlineStr">
        <is>
          <t xml:space="preserve">PEDAGIOS </t>
        </is>
      </c>
      <c r="G5867">
        <f>YEAR(A5867)</f>
        <v/>
      </c>
      <c r="H5867">
        <f>MONTH(A5867)</f>
        <v/>
      </c>
      <c r="I5867">
        <f>INDEX(mês[],Consolidado!H5867,2)</f>
        <v/>
      </c>
      <c r="J5867" t="inlineStr">
        <is>
          <t>DESCONHECIDO</t>
        </is>
      </c>
      <c r="K5867" t="inlineStr">
        <is>
          <t>A IDEAL</t>
        </is>
      </c>
    </row>
    <row r="5868">
      <c r="A5868" s="215" t="n">
        <v>46148</v>
      </c>
      <c r="B5868" t="inlineStr">
        <is>
          <t>DESPESAS REF. 27/04 A 30/04/26-8.14 - MANUTENÇÃO/PEÇAS MAQUINAS E EQUIPAMENTOS</t>
        </is>
      </c>
      <c r="D5868" t="n">
        <v>300</v>
      </c>
      <c r="E5868" t="n">
        <v>-337501.2440624204</v>
      </c>
      <c r="F5868" t="inlineStr">
        <is>
          <t>MANUTENÇÃO/PEÇAS MAQUINAS E EQUIPAMENTOS</t>
        </is>
      </c>
      <c r="G5868">
        <f>YEAR(A5868)</f>
        <v/>
      </c>
      <c r="H5868">
        <f>MONTH(A5868)</f>
        <v/>
      </c>
      <c r="I5868">
        <f>INDEX(mês[],Consolidado!H5868,2)</f>
        <v/>
      </c>
      <c r="J5868" t="inlineStr">
        <is>
          <t>DESCONHECIDO</t>
        </is>
      </c>
      <c r="K5868" t="inlineStr">
        <is>
          <t>A IDEAL</t>
        </is>
      </c>
    </row>
    <row r="5869">
      <c r="A5869" s="215" t="n">
        <v>46148</v>
      </c>
      <c r="B5869" t="inlineStr">
        <is>
          <t>IDEVANIR CARVALHO RAMOS - PIX 899.785.791-68-12.5 - REFEIÇÕES FUNCIONARIOS</t>
        </is>
      </c>
      <c r="D5869" t="n">
        <v>4780</v>
      </c>
      <c r="E5869" t="n">
        <v>-342281.2440624204</v>
      </c>
      <c r="F5869" t="inlineStr">
        <is>
          <t>REFEIÇÕES COLABORADORES</t>
        </is>
      </c>
      <c r="G5869">
        <f>YEAR(A5869)</f>
        <v/>
      </c>
      <c r="H5869">
        <f>MONTH(A5869)</f>
        <v/>
      </c>
      <c r="I5869">
        <f>INDEX(mês[],Consolidado!H5869,2)</f>
        <v/>
      </c>
      <c r="J5869" t="inlineStr">
        <is>
          <t>DESCONHECIDO</t>
        </is>
      </c>
      <c r="K5869" t="inlineStr">
        <is>
          <t>A IDEAL</t>
        </is>
      </c>
    </row>
    <row r="5870">
      <c r="A5870" s="215" t="n">
        <v>46148</v>
      </c>
      <c r="B5870" t="inlineStr">
        <is>
          <t>EPIS-13.1 - EPIS</t>
        </is>
      </c>
      <c r="D5870" t="n">
        <v>659.34</v>
      </c>
      <c r="E5870" t="n">
        <v>-342940.5840624204</v>
      </c>
      <c r="F5870" t="inlineStr">
        <is>
          <t>EPIS</t>
        </is>
      </c>
      <c r="G5870">
        <f>YEAR(A5870)</f>
        <v/>
      </c>
      <c r="H5870">
        <f>MONTH(A5870)</f>
        <v/>
      </c>
      <c r="I5870">
        <f>INDEX(mês[],Consolidado!H5870,2)</f>
        <v/>
      </c>
      <c r="J5870" t="inlineStr">
        <is>
          <t>DESCONHECIDO</t>
        </is>
      </c>
      <c r="K5870" t="inlineStr">
        <is>
          <t>A IDEAL</t>
        </is>
      </c>
    </row>
    <row r="5871">
      <c r="A5871" s="215" t="n">
        <v>46148</v>
      </c>
      <c r="B5871" t="inlineStr">
        <is>
          <t>TAMIRES BEATRIZ DUARTE - PIX 63.670.121/0001-60-5.1 - HOTEL FUNCIONARIOS</t>
        </is>
      </c>
      <c r="D5871" t="n">
        <v>288</v>
      </c>
      <c r="E5871" t="n">
        <v>-343228.5840624204</v>
      </c>
      <c r="F5871" t="inlineStr">
        <is>
          <t xml:space="preserve">HOTEL COLABORADORES </t>
        </is>
      </c>
      <c r="G5871">
        <f>YEAR(A5871)</f>
        <v/>
      </c>
      <c r="H5871">
        <f>MONTH(A5871)</f>
        <v/>
      </c>
      <c r="I5871">
        <f>INDEX(mês[],Consolidado!H5871,2)</f>
        <v/>
      </c>
      <c r="J5871" t="inlineStr">
        <is>
          <t>DESCONHECIDO</t>
        </is>
      </c>
      <c r="K5871" t="inlineStr">
        <is>
          <t>A IDEAL</t>
        </is>
      </c>
    </row>
    <row r="5872">
      <c r="A5872" s="215" t="n">
        <v>46148</v>
      </c>
      <c r="B5872" t="inlineStr">
        <is>
          <t>MAIARA DE ANDRADE - PIX mayaraandradesilva41@gmail.com-12.5 - REFEIÇÕES FUNCIONARIOS</t>
        </is>
      </c>
      <c r="D5872" t="n">
        <v>7250</v>
      </c>
      <c r="E5872" t="n">
        <v>-350478.5840624204</v>
      </c>
      <c r="F5872" t="inlineStr">
        <is>
          <t>REFEIÇÕES COLABORADORES</t>
        </is>
      </c>
      <c r="G5872">
        <f>YEAR(A5872)</f>
        <v/>
      </c>
      <c r="H5872">
        <f>MONTH(A5872)</f>
        <v/>
      </c>
      <c r="I5872">
        <f>INDEX(mês[],Consolidado!H5872,2)</f>
        <v/>
      </c>
      <c r="J5872" t="inlineStr">
        <is>
          <t>DESCONHECIDO</t>
        </is>
      </c>
      <c r="K5872" t="inlineStr">
        <is>
          <t>A IDEAL</t>
        </is>
      </c>
    </row>
    <row r="5873">
      <c r="A5873" s="215" t="n">
        <v>46148</v>
      </c>
      <c r="B5873" t="inlineStr">
        <is>
          <t>CARLA REJANE FERREIRA SANTOS - PIX (62) 9 9246-4373-11.5 - ALIMENTAÇÃO ADM</t>
        </is>
      </c>
      <c r="D5873" t="n">
        <v>954.1</v>
      </c>
      <c r="E5873" t="n">
        <v>-351432.6840624204</v>
      </c>
      <c r="F5873" t="inlineStr">
        <is>
          <t>ALIMENTAÇÃO ADM</t>
        </is>
      </c>
      <c r="G5873">
        <f>YEAR(A5873)</f>
        <v/>
      </c>
      <c r="H5873">
        <f>MONTH(A5873)</f>
        <v/>
      </c>
      <c r="I5873">
        <f>INDEX(mês[],Consolidado!H5873,2)</f>
        <v/>
      </c>
      <c r="J5873" t="inlineStr">
        <is>
          <t>DESCONHECIDO</t>
        </is>
      </c>
      <c r="K5873" t="inlineStr">
        <is>
          <t>A IDEAL</t>
        </is>
      </c>
    </row>
    <row r="5874">
      <c r="A5874" s="215" t="n">
        <v>46148</v>
      </c>
      <c r="B5874" t="inlineStr">
        <is>
          <t>MANUTENÇÃO VEÍCULOS - OROCH-6.3 - MANUTENÇÃO/PEÇAS VEICULOS</t>
        </is>
      </c>
      <c r="D5874" t="n">
        <v>761.26</v>
      </c>
      <c r="E5874" t="n">
        <v>-352193.9440624204</v>
      </c>
      <c r="F5874" t="inlineStr">
        <is>
          <t>MANUTENÇÃO/PEÇAS  VEICULOS</t>
        </is>
      </c>
      <c r="G5874">
        <f>YEAR(A5874)</f>
        <v/>
      </c>
      <c r="H5874">
        <f>MONTH(A5874)</f>
        <v/>
      </c>
      <c r="I5874">
        <f>INDEX(mês[],Consolidado!H5874,2)</f>
        <v/>
      </c>
      <c r="J5874" t="inlineStr">
        <is>
          <t>DESCONHECIDO</t>
        </is>
      </c>
      <c r="K5874" t="inlineStr">
        <is>
          <t>A IDEAL</t>
        </is>
      </c>
    </row>
    <row r="5875">
      <c r="A5875" s="215" t="n">
        <v>46148</v>
      </c>
      <c r="B5875" t="inlineStr">
        <is>
          <t>MATERIAIS DE CONSUMO-8.9 - MATERIAIS DE CONSUMO EM OBRAS</t>
        </is>
      </c>
      <c r="D5875" t="n">
        <v>30</v>
      </c>
      <c r="E5875" t="n">
        <v>-352223.9440624204</v>
      </c>
      <c r="F5875" t="inlineStr">
        <is>
          <t xml:space="preserve">MATERIAIS DE CONSUMO EM OBRAS </t>
        </is>
      </c>
      <c r="G5875">
        <f>YEAR(A5875)</f>
        <v/>
      </c>
      <c r="H5875">
        <f>MONTH(A5875)</f>
        <v/>
      </c>
      <c r="I5875">
        <f>INDEX(mês[],Consolidado!H5875,2)</f>
        <v/>
      </c>
      <c r="J5875" t="inlineStr">
        <is>
          <t>DESCONHECIDO</t>
        </is>
      </c>
      <c r="K5875" t="inlineStr">
        <is>
          <t>A IDEAL</t>
        </is>
      </c>
    </row>
    <row r="5876">
      <c r="A5876" s="215" t="n">
        <v>46148</v>
      </c>
      <c r="B5876" t="inlineStr">
        <is>
          <t>MANUTENÇÃO EQUIPAMENTO / COMPRESSOR-8.14 - MANUTENÇÃO/PEÇAS MAQUINAS E EQUIPAMENTOS</t>
        </is>
      </c>
      <c r="D5876" t="n">
        <v>361.46</v>
      </c>
      <c r="E5876" t="n">
        <v>-352585.4040624204</v>
      </c>
      <c r="F5876" t="inlineStr">
        <is>
          <t>MANUTENÇÃO/PEÇAS MAQUINAS E EQUIPAMENTOS</t>
        </is>
      </c>
      <c r="G5876">
        <f>YEAR(A5876)</f>
        <v/>
      </c>
      <c r="H5876">
        <f>MONTH(A5876)</f>
        <v/>
      </c>
      <c r="I5876">
        <f>INDEX(mês[],Consolidado!H5876,2)</f>
        <v/>
      </c>
      <c r="J5876" t="inlineStr">
        <is>
          <t>DESCONHECIDO</t>
        </is>
      </c>
      <c r="K5876" t="inlineStr">
        <is>
          <t>A IDEAL</t>
        </is>
      </c>
    </row>
    <row r="5877">
      <c r="A5877" s="215" t="n">
        <v>46148</v>
      </c>
      <c r="B5877" t="inlineStr">
        <is>
          <t>VIAGEM VISITA VALDMAR-6.4 - COMBUSTIVEL VEICULOS</t>
        </is>
      </c>
      <c r="D5877" t="n">
        <v>88.26703747085539</v>
      </c>
      <c r="E5877" t="n">
        <v>-352673.6710998913</v>
      </c>
      <c r="F5877" t="inlineStr">
        <is>
          <t>COMBUSTIVEL VEICULOS</t>
        </is>
      </c>
      <c r="G5877">
        <f>YEAR(A5877)</f>
        <v/>
      </c>
      <c r="H5877">
        <f>MONTH(A5877)</f>
        <v/>
      </c>
      <c r="I5877">
        <f>INDEX(mês[],Consolidado!H5877,2)</f>
        <v/>
      </c>
      <c r="J5877" t="inlineStr">
        <is>
          <t>DESCONHECIDO</t>
        </is>
      </c>
      <c r="K5877" t="inlineStr">
        <is>
          <t>A IDEAL</t>
        </is>
      </c>
    </row>
    <row r="5878">
      <c r="A5878" s="215" t="n">
        <v>46148</v>
      </c>
      <c r="B5878" t="inlineStr">
        <is>
          <t>VIAGEM VISITA VALDMAR-12.5 - REFEIÇÕES FUNCIONARIOS</t>
        </is>
      </c>
      <c r="D5878" t="n">
        <v>16.70296252914461</v>
      </c>
      <c r="E5878" t="n">
        <v>-352690.3740624204</v>
      </c>
      <c r="F5878" t="inlineStr">
        <is>
          <t>REFEIÇÕES COLABORADORES</t>
        </is>
      </c>
      <c r="G5878">
        <f>YEAR(A5878)</f>
        <v/>
      </c>
      <c r="H5878">
        <f>MONTH(A5878)</f>
        <v/>
      </c>
      <c r="I5878">
        <f>INDEX(mês[],Consolidado!H5878,2)</f>
        <v/>
      </c>
      <c r="J5878" t="inlineStr">
        <is>
          <t>DESCONHECIDO</t>
        </is>
      </c>
      <c r="K5878" t="inlineStr">
        <is>
          <t>A IDEAL</t>
        </is>
      </c>
    </row>
    <row r="5879">
      <c r="A5879" s="215" t="n">
        <v>46148</v>
      </c>
      <c r="B5879" t="inlineStr">
        <is>
          <t>NUBYA REGINA RODRIGUES - PIX (64) 9 8134-4382-12.7 - TRANSPORTE FUNCIONARIOS</t>
        </is>
      </c>
      <c r="D5879" t="n">
        <v>490</v>
      </c>
      <c r="E5879" t="n">
        <v>-353180.3740624204</v>
      </c>
      <c r="F5879" t="inlineStr">
        <is>
          <t xml:space="preserve">TRANSPORTE DE COLABORADORES </t>
        </is>
      </c>
      <c r="G5879">
        <f>YEAR(A5879)</f>
        <v/>
      </c>
      <c r="H5879">
        <f>MONTH(A5879)</f>
        <v/>
      </c>
      <c r="I5879">
        <f>INDEX(mês[],Consolidado!H5879,2)</f>
        <v/>
      </c>
      <c r="J5879" t="inlineStr">
        <is>
          <t>DESCONHECIDO</t>
        </is>
      </c>
      <c r="K5879" t="inlineStr">
        <is>
          <t>A IDEAL</t>
        </is>
      </c>
    </row>
    <row r="5880">
      <c r="A5880" s="215" t="n">
        <v>46148</v>
      </c>
      <c r="B5880" t="inlineStr">
        <is>
          <t>COMBUSTÍVEL VEÍCULOS / EQUIPAMENTOS-6.4 - COMBUSTIVEL VEICULOS</t>
        </is>
      </c>
      <c r="D5880" t="n">
        <v>1042.03</v>
      </c>
      <c r="E5880" t="n">
        <v>-354222.4040624204</v>
      </c>
      <c r="F5880" t="inlineStr">
        <is>
          <t>COMBUSTIVEL VEICULOS</t>
        </is>
      </c>
      <c r="G5880">
        <f>YEAR(A5880)</f>
        <v/>
      </c>
      <c r="H5880">
        <f>MONTH(A5880)</f>
        <v/>
      </c>
      <c r="I5880">
        <f>INDEX(mês[],Consolidado!H5880,2)</f>
        <v/>
      </c>
      <c r="J5880" t="inlineStr">
        <is>
          <t>DESCONHECIDO</t>
        </is>
      </c>
      <c r="K5880" t="inlineStr">
        <is>
          <t>A IDEAL</t>
        </is>
      </c>
    </row>
    <row r="5881">
      <c r="A5881" s="215" t="n">
        <v>46148</v>
      </c>
      <c r="B5881" t="inlineStr">
        <is>
          <t>COMBUSTÍVEL VEÍCULOS / EQUIPAMENTOS-8.13 - COMBUSTIVEL EQUIPAMENTOS</t>
        </is>
      </c>
      <c r="D5881" t="n">
        <v>873.95</v>
      </c>
      <c r="E5881" t="n">
        <v>-355096.3540624204</v>
      </c>
      <c r="F5881" t="inlineStr">
        <is>
          <t>COMBUSTIVEL EQUIPAMENTOS</t>
        </is>
      </c>
      <c r="G5881">
        <f>YEAR(A5881)</f>
        <v/>
      </c>
      <c r="H5881">
        <f>MONTH(A5881)</f>
        <v/>
      </c>
      <c r="I5881">
        <f>INDEX(mês[],Consolidado!H5881,2)</f>
        <v/>
      </c>
      <c r="J5881" t="inlineStr">
        <is>
          <t>DESCONHECIDO</t>
        </is>
      </c>
      <c r="K5881" t="inlineStr">
        <is>
          <t>A IDEAL</t>
        </is>
      </c>
    </row>
    <row r="5882">
      <c r="A5882" s="215" t="n">
        <v>46148</v>
      </c>
      <c r="B5882" t="inlineStr">
        <is>
          <t>FRETE P/ LEVAR BRINDES P/ OBRAS-10.1 - FRETE MATERIAIS E EQUIPAMENTOS</t>
        </is>
      </c>
      <c r="D5882" t="n">
        <v>293.5</v>
      </c>
      <c r="E5882" t="n">
        <v>-355389.8540624204</v>
      </c>
      <c r="F5882" t="inlineStr">
        <is>
          <t>FRETE MATERIAIS E EQUIPAMENTOS</t>
        </is>
      </c>
      <c r="G5882">
        <f>YEAR(A5882)</f>
        <v/>
      </c>
      <c r="H5882">
        <f>MONTH(A5882)</f>
        <v/>
      </c>
      <c r="I5882">
        <f>INDEX(mês[],Consolidado!H5882,2)</f>
        <v/>
      </c>
      <c r="J5882" t="inlineStr">
        <is>
          <t>DESCONHECIDO</t>
        </is>
      </c>
      <c r="K5882" t="inlineStr">
        <is>
          <t>A IDEAL</t>
        </is>
      </c>
    </row>
    <row r="5883">
      <c r="A5883" s="215" t="n">
        <v>46148</v>
      </c>
      <c r="B5883" t="inlineStr">
        <is>
          <t>DESPESAS REF. 24/04 A 26/04-6.4 - COMBUSTIVEL VEICULOS</t>
        </is>
      </c>
      <c r="D5883" t="n">
        <v>275.39</v>
      </c>
      <c r="E5883" t="n">
        <v>-355665.2440624204</v>
      </c>
      <c r="F5883" t="inlineStr">
        <is>
          <t>COMBUSTIVEL VEICULOS</t>
        </is>
      </c>
      <c r="G5883">
        <f>YEAR(A5883)</f>
        <v/>
      </c>
      <c r="H5883">
        <f>MONTH(A5883)</f>
        <v/>
      </c>
      <c r="I5883">
        <f>INDEX(mês[],Consolidado!H5883,2)</f>
        <v/>
      </c>
      <c r="J5883" t="inlineStr">
        <is>
          <t>DESCONHECIDO</t>
        </is>
      </c>
      <c r="K5883" t="inlineStr">
        <is>
          <t>A IDEAL</t>
        </is>
      </c>
    </row>
    <row r="5884">
      <c r="A5884" s="215" t="n">
        <v>46148</v>
      </c>
      <c r="B5884" t="inlineStr">
        <is>
          <t>DESPESAS REF. 24/04 A 26/04-12.5 - REFEIÇÕES FUNCIONARIOS</t>
        </is>
      </c>
      <c r="D5884" t="n">
        <v>42.97</v>
      </c>
      <c r="E5884" t="n">
        <v>-355708.2140624204</v>
      </c>
      <c r="F5884" t="inlineStr">
        <is>
          <t>REFEIÇÕES COLABORADORES</t>
        </is>
      </c>
      <c r="G5884">
        <f>YEAR(A5884)</f>
        <v/>
      </c>
      <c r="H5884">
        <f>MONTH(A5884)</f>
        <v/>
      </c>
      <c r="I5884">
        <f>INDEX(mês[],Consolidado!H5884,2)</f>
        <v/>
      </c>
      <c r="J5884" t="inlineStr">
        <is>
          <t>DESCONHECIDO</t>
        </is>
      </c>
      <c r="K5884" t="inlineStr">
        <is>
          <t>A IDEAL</t>
        </is>
      </c>
    </row>
    <row r="5885">
      <c r="A5885" s="215" t="n">
        <v>46148</v>
      </c>
      <c r="B5885" t="inlineStr">
        <is>
          <t>DESPESAS REF. 24/04 A 26/04-3.7 - SERVIÇO LIMPEZA ALOJAMENTO/ESCRITORIO</t>
        </is>
      </c>
      <c r="D5885" t="n">
        <v>200</v>
      </c>
      <c r="E5885" t="n">
        <v>-355908.2140624204</v>
      </c>
      <c r="F5885" t="inlineStr">
        <is>
          <t>SERVIÇO LIMPEZA ALOJAMENTO/ESCRITORIO</t>
        </is>
      </c>
      <c r="G5885">
        <f>YEAR(A5885)</f>
        <v/>
      </c>
      <c r="H5885">
        <f>MONTH(A5885)</f>
        <v/>
      </c>
      <c r="I5885">
        <f>INDEX(mês[],Consolidado!H5885,2)</f>
        <v/>
      </c>
      <c r="J5885" t="inlineStr">
        <is>
          <t>DESCONHECIDO</t>
        </is>
      </c>
      <c r="K5885" t="inlineStr">
        <is>
          <t>A IDEAL</t>
        </is>
      </c>
    </row>
    <row r="5886">
      <c r="A5886" s="215" t="n">
        <v>46148</v>
      </c>
      <c r="B5886" t="inlineStr">
        <is>
          <t>DESPESAS REF. 24/04 A 26/04-11.18 - CAMPANHA SOCIAS E EDUCATIVAS</t>
        </is>
      </c>
      <c r="D5886" t="n">
        <v>208</v>
      </c>
      <c r="E5886" t="n">
        <v>-356116.2140624204</v>
      </c>
      <c r="F5886" t="inlineStr">
        <is>
          <t>SERVIÇO GOOGLE ADS</t>
        </is>
      </c>
      <c r="G5886">
        <f>YEAR(A5886)</f>
        <v/>
      </c>
      <c r="H5886">
        <f>MONTH(A5886)</f>
        <v/>
      </c>
      <c r="I5886">
        <f>INDEX(mês[],Consolidado!H5886,2)</f>
        <v/>
      </c>
      <c r="J5886" t="inlineStr">
        <is>
          <t>DESCONHECIDO</t>
        </is>
      </c>
      <c r="K5886" t="inlineStr">
        <is>
          <t>A IDEAL</t>
        </is>
      </c>
    </row>
    <row r="5887">
      <c r="A5887" s="215" t="n">
        <v>46148</v>
      </c>
      <c r="B5887" t="inlineStr">
        <is>
          <t>DESPESAS REF. 24/04 A 26/04-3.9 - SERVIÇO GRAFICA / IMPRESSAO</t>
        </is>
      </c>
      <c r="D5887" t="n">
        <v>35</v>
      </c>
      <c r="E5887" t="n">
        <v>-356151.2140624204</v>
      </c>
      <c r="F5887" t="inlineStr">
        <is>
          <t xml:space="preserve">SERVIÇO GRAFICA / IMPRESSAO </t>
        </is>
      </c>
      <c r="G5887">
        <f>YEAR(A5887)</f>
        <v/>
      </c>
      <c r="H5887">
        <f>MONTH(A5887)</f>
        <v/>
      </c>
      <c r="I5887">
        <f>INDEX(mês[],Consolidado!H5887,2)</f>
        <v/>
      </c>
      <c r="J5887" t="inlineStr">
        <is>
          <t>DESCONHECIDO</t>
        </is>
      </c>
      <c r="K5887" t="inlineStr">
        <is>
          <t>A IDEAL</t>
        </is>
      </c>
    </row>
    <row r="5888">
      <c r="A5888" s="215" t="n">
        <v>46148</v>
      </c>
      <c r="B5888" t="inlineStr">
        <is>
          <t>DESPESAS REF. 24/04 A 26/04-8.7 - MANGUEIRAS / CONEXÕES</t>
        </is>
      </c>
      <c r="D5888" t="n">
        <v>320</v>
      </c>
      <c r="E5888" t="n">
        <v>-356471.2140624204</v>
      </c>
      <c r="F5888" t="inlineStr">
        <is>
          <t>MANGUEIRAS / CONEXÕES</t>
        </is>
      </c>
      <c r="G5888">
        <f>YEAR(A5888)</f>
        <v/>
      </c>
      <c r="H5888">
        <f>MONTH(A5888)</f>
        <v/>
      </c>
      <c r="I5888">
        <f>INDEX(mês[],Consolidado!H5888,2)</f>
        <v/>
      </c>
      <c r="J5888" t="inlineStr">
        <is>
          <t>DESCONHECIDO</t>
        </is>
      </c>
      <c r="K5888" t="inlineStr">
        <is>
          <t>A IDEAL</t>
        </is>
      </c>
    </row>
    <row r="5889">
      <c r="A5889" s="215" t="n">
        <v>46148</v>
      </c>
      <c r="B5889" t="inlineStr">
        <is>
          <t>MATERIAIS DE ESCRITÓRIO-8.10 - MATERIAS DE ESCRITORIO</t>
        </is>
      </c>
      <c r="D5889" t="n">
        <v>50</v>
      </c>
      <c r="E5889" t="n">
        <v>-356521.2140624204</v>
      </c>
      <c r="F5889" t="inlineStr">
        <is>
          <t xml:space="preserve">MATERIAS DE ESCRITORIO / PAPELARIA </t>
        </is>
      </c>
      <c r="G5889">
        <f>YEAR(A5889)</f>
        <v/>
      </c>
      <c r="H5889">
        <f>MONTH(A5889)</f>
        <v/>
      </c>
      <c r="I5889">
        <f>INDEX(mês[],Consolidado!H5889,2)</f>
        <v/>
      </c>
      <c r="J5889" t="inlineStr">
        <is>
          <t>DESCONHECIDO</t>
        </is>
      </c>
      <c r="K5889" t="inlineStr">
        <is>
          <t>A IDEAL</t>
        </is>
      </c>
    </row>
    <row r="5890">
      <c r="A5890" s="215" t="n">
        <v>46148</v>
      </c>
      <c r="B5890" t="inlineStr">
        <is>
          <t>MATERIAIS DE APLICAÇÃO-4.3 - OUTROS MATERIAIS DE APLICAÇÃO</t>
        </is>
      </c>
      <c r="D5890" t="n">
        <v>78601.05</v>
      </c>
      <c r="E5890" t="n">
        <v>-435122.2640624204</v>
      </c>
      <c r="F5890" t="inlineStr">
        <is>
          <t>OUTROS MATERIAIS DE APLICAÇÃO</t>
        </is>
      </c>
      <c r="G5890">
        <f>YEAR(A5890)</f>
        <v/>
      </c>
      <c r="H5890">
        <f>MONTH(A5890)</f>
        <v/>
      </c>
      <c r="I5890">
        <f>INDEX(mês[],Consolidado!H5890,2)</f>
        <v/>
      </c>
      <c r="J5890" t="inlineStr">
        <is>
          <t>DESCONHECIDO</t>
        </is>
      </c>
      <c r="K5890" t="inlineStr">
        <is>
          <t>A IDEAL</t>
        </is>
      </c>
    </row>
    <row r="5891">
      <c r="A5891" s="215" t="n">
        <v>46148</v>
      </c>
      <c r="B5891" t="inlineStr">
        <is>
          <t>MATERIAIS DE CONSUMO-8.9 - MATERIAIS DE CONSUMO EM OBRAS</t>
        </is>
      </c>
      <c r="D5891" t="n">
        <v>436.5</v>
      </c>
      <c r="E5891" t="n">
        <v>-435558.7640624204</v>
      </c>
      <c r="F5891" t="inlineStr">
        <is>
          <t xml:space="preserve">MATERIAIS DE CONSUMO EM OBRAS </t>
        </is>
      </c>
      <c r="G5891">
        <f>YEAR(A5891)</f>
        <v/>
      </c>
      <c r="H5891">
        <f>MONTH(A5891)</f>
        <v/>
      </c>
      <c r="I5891">
        <f>INDEX(mês[],Consolidado!H5891,2)</f>
        <v/>
      </c>
      <c r="J5891" t="inlineStr">
        <is>
          <t>DESCONHECIDO</t>
        </is>
      </c>
      <c r="K5891" t="inlineStr">
        <is>
          <t>A IDEAL</t>
        </is>
      </c>
    </row>
    <row r="5892">
      <c r="A5892" s="215" t="n">
        <v>46148</v>
      </c>
      <c r="B5892" t="inlineStr">
        <is>
          <t>MATERIAIS DE CONSUMO-8.9 - MATERIAIS DE CONSUMO EM OBRAS</t>
        </is>
      </c>
      <c r="D5892" t="n">
        <v>339.5</v>
      </c>
      <c r="E5892" t="n">
        <v>-435898.2640624204</v>
      </c>
      <c r="F5892" t="inlineStr">
        <is>
          <t xml:space="preserve">MATERIAIS DE CONSUMO EM OBRAS </t>
        </is>
      </c>
      <c r="G5892">
        <f>YEAR(A5892)</f>
        <v/>
      </c>
      <c r="H5892">
        <f>MONTH(A5892)</f>
        <v/>
      </c>
      <c r="I5892">
        <f>INDEX(mês[],Consolidado!H5892,2)</f>
        <v/>
      </c>
      <c r="J5892" t="inlineStr">
        <is>
          <t>DESCONHECIDO</t>
        </is>
      </c>
      <c r="K5892" t="inlineStr">
        <is>
          <t>A IDEAL</t>
        </is>
      </c>
    </row>
    <row r="5893">
      <c r="A5893" s="215" t="n">
        <v>46148</v>
      </c>
      <c r="B5893" t="inlineStr">
        <is>
          <t>FRETE MATERIAIS E EQUIPAMENTOS-10.1 - FRETE MATERIAIS E EQUIPAMENTOS</t>
        </is>
      </c>
      <c r="D5893" t="n">
        <v>4342.08</v>
      </c>
      <c r="E5893" t="n">
        <v>-440240.3440624204</v>
      </c>
      <c r="F5893" t="inlineStr">
        <is>
          <t>FRETE MATERIAIS E EQUIPAMENTOS</t>
        </is>
      </c>
      <c r="G5893">
        <f>YEAR(A5893)</f>
        <v/>
      </c>
      <c r="H5893">
        <f>MONTH(A5893)</f>
        <v/>
      </c>
      <c r="I5893">
        <f>INDEX(mês[],Consolidado!H5893,2)</f>
        <v/>
      </c>
      <c r="J5893" t="inlineStr">
        <is>
          <t>DESCONHECIDO</t>
        </is>
      </c>
      <c r="K5893" t="inlineStr">
        <is>
          <t>A IDEAL</t>
        </is>
      </c>
    </row>
    <row r="5894">
      <c r="A5894" s="215" t="n">
        <v>46148</v>
      </c>
      <c r="B5894" t="inlineStr">
        <is>
          <t>MATERIAIS DE CONSUMO-8.9 - MATERIAIS DE CONSUMO EM OBRAS</t>
        </is>
      </c>
      <c r="D5894" t="n">
        <v>126.8</v>
      </c>
      <c r="E5894" t="n">
        <v>-440367.1440624204</v>
      </c>
      <c r="F5894" t="inlineStr">
        <is>
          <t xml:space="preserve">MATERIAIS DE CONSUMO EM OBRAS </t>
        </is>
      </c>
      <c r="G5894">
        <f>YEAR(A5894)</f>
        <v/>
      </c>
      <c r="H5894">
        <f>MONTH(A5894)</f>
        <v/>
      </c>
      <c r="I5894">
        <f>INDEX(mês[],Consolidado!H5894,2)</f>
        <v/>
      </c>
      <c r="J5894" t="inlineStr">
        <is>
          <t>DESCONHECIDO</t>
        </is>
      </c>
      <c r="K5894" t="inlineStr">
        <is>
          <t>A IDEAL</t>
        </is>
      </c>
    </row>
    <row r="5895">
      <c r="A5895" s="215" t="n">
        <v>46148</v>
      </c>
      <c r="B5895" t="inlineStr">
        <is>
          <t>MAQUINAS / EQUIPAMENTOS-8.5 - MAQUINAS / EQUIPAMENTOS - IMOBILIZADO</t>
        </is>
      </c>
      <c r="D5895" t="n">
        <v>6049.76</v>
      </c>
      <c r="E5895" t="n">
        <v>-446416.9040624204</v>
      </c>
      <c r="F5895" t="inlineStr">
        <is>
          <t>Aquisição de Maquinas e Equipamentos</t>
        </is>
      </c>
      <c r="G5895">
        <f>YEAR(A5895)</f>
        <v/>
      </c>
      <c r="H5895">
        <f>MONTH(A5895)</f>
        <v/>
      </c>
      <c r="I5895">
        <f>INDEX(mês[],Consolidado!H5895,2)</f>
        <v/>
      </c>
      <c r="J5895" t="inlineStr">
        <is>
          <t>DESCONHECIDO</t>
        </is>
      </c>
      <c r="K5895" t="inlineStr">
        <is>
          <t>A IDEAL</t>
        </is>
      </c>
    </row>
    <row r="5896">
      <c r="A5896" s="215" t="n">
        <v>46148</v>
      </c>
      <c r="B5896" t="inlineStr">
        <is>
          <t>LOCAÇÃO VEÍCULO REF. 18/03 A 17/04/26-7.8 - LOCAÇAO VEICULOS</t>
        </is>
      </c>
      <c r="D5896" t="n">
        <v>2571.98</v>
      </c>
      <c r="E5896" t="n">
        <v>-448988.8840624204</v>
      </c>
      <c r="F5896" t="inlineStr">
        <is>
          <t xml:space="preserve">LOCAÇAO VEICULOS </t>
        </is>
      </c>
      <c r="G5896">
        <f>YEAR(A5896)</f>
        <v/>
      </c>
      <c r="H5896">
        <f>MONTH(A5896)</f>
        <v/>
      </c>
      <c r="I5896">
        <f>INDEX(mês[],Consolidado!H5896,2)</f>
        <v/>
      </c>
      <c r="J5896" t="inlineStr">
        <is>
          <t>DESCONHECIDO</t>
        </is>
      </c>
      <c r="K5896" t="inlineStr">
        <is>
          <t>A IDEAL</t>
        </is>
      </c>
    </row>
    <row r="5897">
      <c r="A5897" s="215" t="n">
        <v>46148</v>
      </c>
      <c r="B5897" t="inlineStr">
        <is>
          <t>EPIS-13.1 - EPIS</t>
        </is>
      </c>
      <c r="D5897" t="n">
        <v>2350.08</v>
      </c>
      <c r="E5897" t="n">
        <v>-451338.9640624204</v>
      </c>
      <c r="F5897" t="inlineStr">
        <is>
          <t>EPIS</t>
        </is>
      </c>
      <c r="G5897">
        <f>YEAR(A5897)</f>
        <v/>
      </c>
      <c r="H5897">
        <f>MONTH(A5897)</f>
        <v/>
      </c>
      <c r="I5897">
        <f>INDEX(mês[],Consolidado!H5897,2)</f>
        <v/>
      </c>
      <c r="J5897" t="inlineStr">
        <is>
          <t>DESCONHECIDO</t>
        </is>
      </c>
      <c r="K5897" t="inlineStr">
        <is>
          <t>A IDEAL</t>
        </is>
      </c>
    </row>
    <row r="5898">
      <c r="A5898" s="215" t="n">
        <v>46148</v>
      </c>
      <c r="B5898" t="inlineStr">
        <is>
          <t>LOCAÇÃO CONTAINERS 01/02 A 28/02-7.6 - LOCAÇÃO CONTAINER</t>
        </is>
      </c>
      <c r="D5898" t="n">
        <v>1350</v>
      </c>
      <c r="E5898" t="n">
        <v>-452688.9640624204</v>
      </c>
      <c r="F5898" t="inlineStr">
        <is>
          <t xml:space="preserve">LOCAÇÃO CONTAINER </t>
        </is>
      </c>
      <c r="G5898">
        <f>YEAR(A5898)</f>
        <v/>
      </c>
      <c r="H5898">
        <f>MONTH(A5898)</f>
        <v/>
      </c>
      <c r="I5898">
        <f>INDEX(mês[],Consolidado!H5898,2)</f>
        <v/>
      </c>
      <c r="J5898" t="inlineStr">
        <is>
          <t>DESCONHECIDO</t>
        </is>
      </c>
      <c r="K5898" t="inlineStr">
        <is>
          <t>A IDEAL</t>
        </is>
      </c>
    </row>
    <row r="5899">
      <c r="A5899" s="215" t="n">
        <v>46148</v>
      </c>
      <c r="B5899" t="inlineStr">
        <is>
          <t>MAQUINAS / EQUIPAMENTOS-8.5 - MAQUINAS / EQUIPAMENTOS - IMOBILIZADO</t>
        </is>
      </c>
      <c r="D5899" t="n">
        <v>284</v>
      </c>
      <c r="E5899" t="n">
        <v>-452972.9640624204</v>
      </c>
      <c r="F5899" t="inlineStr">
        <is>
          <t>Aquisição de Maquinas e Equipamentos</t>
        </is>
      </c>
      <c r="G5899">
        <f>YEAR(A5899)</f>
        <v/>
      </c>
      <c r="H5899">
        <f>MONTH(A5899)</f>
        <v/>
      </c>
      <c r="I5899">
        <f>INDEX(mês[],Consolidado!H5899,2)</f>
        <v/>
      </c>
      <c r="J5899" t="inlineStr">
        <is>
          <t>DESCONHECIDO</t>
        </is>
      </c>
      <c r="K5899" t="inlineStr">
        <is>
          <t>A IDEAL</t>
        </is>
      </c>
    </row>
    <row r="5900">
      <c r="A5900" s="215" t="n">
        <v>46148</v>
      </c>
      <c r="B5900" t="inlineStr">
        <is>
          <t>TRANSP. FUNCIONÁRIOS GOIANÉSIA X BARRO ALTO REF. 03/26-12.7 - TRANSPORTE FUNCIONARIOS</t>
        </is>
      </c>
      <c r="D5900" t="n">
        <v>1027.48</v>
      </c>
      <c r="E5900" t="n">
        <v>-454000.4440624204</v>
      </c>
      <c r="F5900" t="inlineStr">
        <is>
          <t xml:space="preserve">TRANSPORTE DE COLABORADORES </t>
        </is>
      </c>
      <c r="G5900">
        <f>YEAR(A5900)</f>
        <v/>
      </c>
      <c r="H5900">
        <f>MONTH(A5900)</f>
        <v/>
      </c>
      <c r="I5900">
        <f>INDEX(mês[],Consolidado!H5900,2)</f>
        <v/>
      </c>
      <c r="J5900" t="inlineStr">
        <is>
          <t>DESCONHECIDO</t>
        </is>
      </c>
      <c r="K5900" t="inlineStr">
        <is>
          <t>A IDEAL</t>
        </is>
      </c>
    </row>
    <row r="5901">
      <c r="A5901" s="215" t="n">
        <v>46148</v>
      </c>
      <c r="B5901" t="inlineStr">
        <is>
          <t>JOVEM APRENDIZ-3.3 - SERVIÇOS DE CONSULTORIA</t>
        </is>
      </c>
      <c r="D5901" t="n">
        <v>2727.84</v>
      </c>
      <c r="E5901" t="n">
        <v>-456728.2840624204</v>
      </c>
      <c r="F5901" t="inlineStr">
        <is>
          <t xml:space="preserve">SERVIÇOS DE CONSULTORIA </t>
        </is>
      </c>
      <c r="G5901">
        <f>YEAR(A5901)</f>
        <v/>
      </c>
      <c r="H5901">
        <f>MONTH(A5901)</f>
        <v/>
      </c>
      <c r="I5901">
        <f>INDEX(mês[],Consolidado!H5901,2)</f>
        <v/>
      </c>
      <c r="J5901" t="inlineStr">
        <is>
          <t>DESCONHECIDO</t>
        </is>
      </c>
      <c r="K5901" t="inlineStr">
        <is>
          <t>A IDEAL</t>
        </is>
      </c>
    </row>
    <row r="5902">
      <c r="A5902" s="215" t="n">
        <v>46148</v>
      </c>
      <c r="B5902" t="inlineStr">
        <is>
          <t>IRENE VIRGINIO MARTINS - BANCO BRASIL AG: 2622-0 CC: 14175-5 / CPF: 006.671.473-73-3.3 - SERVIÇOS DE CONSULTORIA</t>
        </is>
      </c>
      <c r="D5902" t="n">
        <v>5000</v>
      </c>
      <c r="E5902" t="n">
        <v>-461728.2840624204</v>
      </c>
      <c r="F5902" t="inlineStr">
        <is>
          <t xml:space="preserve">SERVIÇOS DE CONSULTORIA </t>
        </is>
      </c>
      <c r="G5902">
        <f>YEAR(A5902)</f>
        <v/>
      </c>
      <c r="H5902">
        <f>MONTH(A5902)</f>
        <v/>
      </c>
      <c r="I5902">
        <f>INDEX(mês[],Consolidado!H5902,2)</f>
        <v/>
      </c>
      <c r="J5902" t="inlineStr">
        <is>
          <t>DESCONHECIDO</t>
        </is>
      </c>
      <c r="K5902" t="inlineStr">
        <is>
          <t>A IDEAL</t>
        </is>
      </c>
    </row>
    <row r="5903">
      <c r="A5903" s="215" t="n">
        <v>46148</v>
      </c>
      <c r="B5903" t="inlineStr">
        <is>
          <t>MOVEIS ALOJAMENTO-5.6 - MOVEIS OBRAS</t>
        </is>
      </c>
      <c r="D5903" t="n">
        <v>237.5</v>
      </c>
      <c r="E5903" t="n">
        <v>-461965.7840624204</v>
      </c>
      <c r="F5903" t="inlineStr">
        <is>
          <t xml:space="preserve">MOVEIS OBRAS </t>
        </is>
      </c>
      <c r="G5903">
        <f>YEAR(A5903)</f>
        <v/>
      </c>
      <c r="H5903">
        <f>MONTH(A5903)</f>
        <v/>
      </c>
      <c r="I5903">
        <f>INDEX(mês[],Consolidado!H5903,2)</f>
        <v/>
      </c>
      <c r="J5903" t="inlineStr">
        <is>
          <t>DESCONHECIDO</t>
        </is>
      </c>
      <c r="K5903" t="inlineStr">
        <is>
          <t>A IDEAL</t>
        </is>
      </c>
    </row>
    <row r="5904">
      <c r="A5904" s="215" t="n">
        <v>46148</v>
      </c>
      <c r="B5904" t="inlineStr">
        <is>
          <t>MATERIAIS DE CONSUMO-8.9 - MATERIAIS DE CONSUMO EM OBRAS</t>
        </is>
      </c>
      <c r="D5904" t="n">
        <v>399.32</v>
      </c>
      <c r="E5904" t="n">
        <v>-462365.1040624204</v>
      </c>
      <c r="F5904" t="inlineStr">
        <is>
          <t xml:space="preserve">MATERIAIS DE CONSUMO EM OBRAS </t>
        </is>
      </c>
      <c r="G5904">
        <f>YEAR(A5904)</f>
        <v/>
      </c>
      <c r="H5904">
        <f>MONTH(A5904)</f>
        <v/>
      </c>
      <c r="I5904">
        <f>INDEX(mês[],Consolidado!H5904,2)</f>
        <v/>
      </c>
      <c r="J5904" t="inlineStr">
        <is>
          <t>DESCONHECIDO</t>
        </is>
      </c>
      <c r="K5904" t="inlineStr">
        <is>
          <t>A IDEAL</t>
        </is>
      </c>
    </row>
    <row r="5905">
      <c r="A5905" s="215" t="n">
        <v>46148</v>
      </c>
      <c r="B5905" t="inlineStr">
        <is>
          <t>LOCAÇÃO COMPRESSOR REF. 05/04 A 04/05/26-7.2 - LOCAÇÃO COMPRESSORES</t>
        </is>
      </c>
      <c r="D5905" t="n">
        <v>8710.440000000001</v>
      </c>
      <c r="E5905" t="n">
        <v>-471075.5440624204</v>
      </c>
      <c r="F5905" t="inlineStr">
        <is>
          <t>LOCAÇÃO COMPRESSORES</t>
        </is>
      </c>
      <c r="G5905">
        <f>YEAR(A5905)</f>
        <v/>
      </c>
      <c r="H5905">
        <f>MONTH(A5905)</f>
        <v/>
      </c>
      <c r="I5905">
        <f>INDEX(mês[],Consolidado!H5905,2)</f>
        <v/>
      </c>
      <c r="J5905" t="inlineStr">
        <is>
          <t>DESCONHECIDO</t>
        </is>
      </c>
      <c r="K5905" t="inlineStr">
        <is>
          <t>A IDEAL</t>
        </is>
      </c>
    </row>
    <row r="5906">
      <c r="A5906" s="215" t="n">
        <v>46148</v>
      </c>
      <c r="B5906" t="inlineStr">
        <is>
          <t>MAQUINAS / EQUIPAMENTOS-8.5 - MAQUINAS / EQUIPAMENTOS - IMOBILIZADO</t>
        </is>
      </c>
      <c r="D5906" t="n">
        <v>7000</v>
      </c>
      <c r="E5906" t="n">
        <v>-478075.5440624204</v>
      </c>
      <c r="F5906" t="inlineStr">
        <is>
          <t>Aquisição de Maquinas e Equipamentos</t>
        </is>
      </c>
      <c r="G5906">
        <f>YEAR(A5906)</f>
        <v/>
      </c>
      <c r="H5906">
        <f>MONTH(A5906)</f>
        <v/>
      </c>
      <c r="I5906">
        <f>INDEX(mês[],Consolidado!H5906,2)</f>
        <v/>
      </c>
      <c r="J5906" t="inlineStr">
        <is>
          <t>DESCONHECIDO</t>
        </is>
      </c>
      <c r="K5906" t="inlineStr">
        <is>
          <t>A IDEAL</t>
        </is>
      </c>
    </row>
    <row r="5907">
      <c r="A5907" s="215" t="n">
        <v>46148</v>
      </c>
      <c r="B5907" t="inlineStr">
        <is>
          <t>MATERIAIS DE CONSUMO-8.9 - MATERIAIS DE CONSUMO EM OBRAS</t>
        </is>
      </c>
      <c r="D5907" t="n">
        <v>517.13</v>
      </c>
      <c r="E5907" t="n">
        <v>-478592.6740624204</v>
      </c>
      <c r="F5907" t="inlineStr">
        <is>
          <t xml:space="preserve">MATERIAIS DE CONSUMO EM OBRAS </t>
        </is>
      </c>
      <c r="G5907">
        <f>YEAR(A5907)</f>
        <v/>
      </c>
      <c r="H5907">
        <f>MONTH(A5907)</f>
        <v/>
      </c>
      <c r="I5907">
        <f>INDEX(mês[],Consolidado!H5907,2)</f>
        <v/>
      </c>
      <c r="J5907" t="inlineStr">
        <is>
          <t>DESCONHECIDO</t>
        </is>
      </c>
      <c r="K5907" t="inlineStr">
        <is>
          <t>A IDEAL</t>
        </is>
      </c>
    </row>
    <row r="5908">
      <c r="A5908" s="215" t="n">
        <v>46148</v>
      </c>
      <c r="B5908" t="inlineStr">
        <is>
          <t>MATERIAIS ELETRICOS-8.8 - MATERIAL ELETRICO</t>
        </is>
      </c>
      <c r="D5908" t="n">
        <v>502.52</v>
      </c>
      <c r="E5908" t="n">
        <v>-479095.1940624204</v>
      </c>
      <c r="F5908" t="inlineStr">
        <is>
          <t xml:space="preserve">MATERIAL ELETRICO </t>
        </is>
      </c>
      <c r="G5908">
        <f>YEAR(A5908)</f>
        <v/>
      </c>
      <c r="H5908">
        <f>MONTH(A5908)</f>
        <v/>
      </c>
      <c r="I5908">
        <f>INDEX(mês[],Consolidado!H5908,2)</f>
        <v/>
      </c>
      <c r="J5908" t="inlineStr">
        <is>
          <t>DESCONHECIDO</t>
        </is>
      </c>
      <c r="K5908" t="inlineStr">
        <is>
          <t>A IDEAL</t>
        </is>
      </c>
    </row>
    <row r="5909">
      <c r="A5909" s="215" t="n">
        <v>46148</v>
      </c>
      <c r="B5909" t="inlineStr">
        <is>
          <t>EPIS-13.1 - EPIS</t>
        </is>
      </c>
      <c r="D5909" t="n">
        <v>680</v>
      </c>
      <c r="E5909" t="n">
        <v>-479775.1940624204</v>
      </c>
      <c r="F5909" t="inlineStr">
        <is>
          <t>EPIS</t>
        </is>
      </c>
      <c r="G5909">
        <f>YEAR(A5909)</f>
        <v/>
      </c>
      <c r="H5909">
        <f>MONTH(A5909)</f>
        <v/>
      </c>
      <c r="I5909">
        <f>INDEX(mês[],Consolidado!H5909,2)</f>
        <v/>
      </c>
      <c r="J5909" t="inlineStr">
        <is>
          <t>DESCONHECIDO</t>
        </is>
      </c>
      <c r="K5909" t="inlineStr">
        <is>
          <t>A IDEAL</t>
        </is>
      </c>
    </row>
    <row r="5910">
      <c r="A5910" s="215" t="n">
        <v>46148</v>
      </c>
      <c r="B5910" t="inlineStr">
        <is>
          <t>MANUTENÇÃO EQUIPAMENTOS-8.14 - MANUTENÇÃO/PEÇAS MAQUINAS E EQUIPAMENTOS</t>
        </is>
      </c>
      <c r="D5910" t="n">
        <v>650</v>
      </c>
      <c r="E5910" t="n">
        <v>-480425.1940624204</v>
      </c>
      <c r="F5910" t="inlineStr">
        <is>
          <t>MANUTENÇÃO/PEÇAS MAQUINAS E EQUIPAMENTOS</t>
        </is>
      </c>
      <c r="G5910">
        <f>YEAR(A5910)</f>
        <v/>
      </c>
      <c r="H5910">
        <f>MONTH(A5910)</f>
        <v/>
      </c>
      <c r="I5910">
        <f>INDEX(mês[],Consolidado!H5910,2)</f>
        <v/>
      </c>
      <c r="J5910" t="inlineStr">
        <is>
          <t>DESCONHECIDO</t>
        </is>
      </c>
      <c r="K5910" t="inlineStr">
        <is>
          <t>A IDEAL</t>
        </is>
      </c>
    </row>
    <row r="5911">
      <c r="A5911" s="215" t="n">
        <v>46148</v>
      </c>
      <c r="B5911" t="inlineStr">
        <is>
          <t>MANGUEIRAS E CONEXÕES-8.7 - MANGUEIRAS / CONEXÕES</t>
        </is>
      </c>
      <c r="D5911" t="n">
        <v>368.38</v>
      </c>
      <c r="E5911" t="n">
        <v>-480793.5740624204</v>
      </c>
      <c r="F5911" t="inlineStr">
        <is>
          <t>MANGUEIRAS / CONEXÕES</t>
        </is>
      </c>
      <c r="G5911">
        <f>YEAR(A5911)</f>
        <v/>
      </c>
      <c r="H5911">
        <f>MONTH(A5911)</f>
        <v/>
      </c>
      <c r="I5911">
        <f>INDEX(mês[],Consolidado!H5911,2)</f>
        <v/>
      </c>
      <c r="J5911" t="inlineStr">
        <is>
          <t>DESCONHECIDO</t>
        </is>
      </c>
      <c r="K5911" t="inlineStr">
        <is>
          <t>A IDEAL</t>
        </is>
      </c>
    </row>
    <row r="5912">
      <c r="A5912" s="215" t="n">
        <v>46148</v>
      </c>
      <c r="B5912" t="inlineStr">
        <is>
          <t>MANUTENÇÃO EQUIPAMENTOS-8.14 - MANUTENÇÃO/PEÇAS MAQUINAS E EQUIPAMENTOS</t>
        </is>
      </c>
      <c r="D5912" t="n">
        <v>4106</v>
      </c>
      <c r="E5912" t="n">
        <v>-484899.5740624204</v>
      </c>
      <c r="F5912" t="inlineStr">
        <is>
          <t>MANUTENÇÃO/PEÇAS MAQUINAS E EQUIPAMENTOS</t>
        </is>
      </c>
      <c r="G5912">
        <f>YEAR(A5912)</f>
        <v/>
      </c>
      <c r="H5912">
        <f>MONTH(A5912)</f>
        <v/>
      </c>
      <c r="I5912">
        <f>INDEX(mês[],Consolidado!H5912,2)</f>
        <v/>
      </c>
      <c r="J5912" t="inlineStr">
        <is>
          <t>DESCONHECIDO</t>
        </is>
      </c>
      <c r="K5912" t="inlineStr">
        <is>
          <t>A IDEAL</t>
        </is>
      </c>
    </row>
    <row r="5913">
      <c r="A5913" s="215" t="n">
        <v>46148</v>
      </c>
      <c r="B5913" t="inlineStr">
        <is>
          <t>MANGUEIRAS E CONEXÕES / MATERIAIS DE CONSUMO-8.7 - MANGUEIRAS / CONEXÕES</t>
        </is>
      </c>
      <c r="D5913" t="n">
        <v>952.5</v>
      </c>
      <c r="E5913" t="n">
        <v>-485852.0740624204</v>
      </c>
      <c r="F5913" t="inlineStr">
        <is>
          <t>MANGUEIRAS / CONEXÕES</t>
        </is>
      </c>
      <c r="G5913">
        <f>YEAR(A5913)</f>
        <v/>
      </c>
      <c r="H5913">
        <f>MONTH(A5913)</f>
        <v/>
      </c>
      <c r="I5913">
        <f>INDEX(mês[],Consolidado!H5913,2)</f>
        <v/>
      </c>
      <c r="J5913" t="inlineStr">
        <is>
          <t>DESCONHECIDO</t>
        </is>
      </c>
      <c r="K5913" t="inlineStr">
        <is>
          <t>A IDEAL</t>
        </is>
      </c>
    </row>
    <row r="5914">
      <c r="A5914" s="215" t="n">
        <v>46148</v>
      </c>
      <c r="B5914" t="inlineStr">
        <is>
          <t>MANGUEIRAS E CONEXÕES / MATERIAIS DE CONSUMO-8.9 - MATERIAIS DE CONSUMO EM OBRAS</t>
        </is>
      </c>
      <c r="D5914" t="n">
        <v>1383.2</v>
      </c>
      <c r="E5914" t="n">
        <v>-487235.2740624204</v>
      </c>
      <c r="F5914" t="inlineStr">
        <is>
          <t xml:space="preserve">MATERIAIS DE CONSUMO EM OBRAS </t>
        </is>
      </c>
      <c r="G5914">
        <f>YEAR(A5914)</f>
        <v/>
      </c>
      <c r="H5914">
        <f>MONTH(A5914)</f>
        <v/>
      </c>
      <c r="I5914">
        <f>INDEX(mês[],Consolidado!H5914,2)</f>
        <v/>
      </c>
      <c r="J5914" t="inlineStr">
        <is>
          <t>DESCONHECIDO</t>
        </is>
      </c>
      <c r="K5914" t="inlineStr">
        <is>
          <t>A IDEAL</t>
        </is>
      </c>
    </row>
    <row r="5915">
      <c r="A5915" s="215" t="n">
        <v>46148</v>
      </c>
      <c r="B5915" t="inlineStr">
        <is>
          <t>UNIFORMES-13.2 - UNIFORMES</t>
        </is>
      </c>
      <c r="D5915" t="n">
        <v>1708.65</v>
      </c>
      <c r="E5915" t="n">
        <v>-488943.9240624204</v>
      </c>
      <c r="F5915" t="inlineStr">
        <is>
          <t>UNIFORMES</t>
        </is>
      </c>
      <c r="G5915">
        <f>YEAR(A5915)</f>
        <v/>
      </c>
      <c r="H5915">
        <f>MONTH(A5915)</f>
        <v/>
      </c>
      <c r="I5915">
        <f>INDEX(mês[],Consolidado!H5915,2)</f>
        <v/>
      </c>
      <c r="J5915" t="inlineStr">
        <is>
          <t>DESCONHECIDO</t>
        </is>
      </c>
      <c r="K5915" t="inlineStr">
        <is>
          <t>A IDEAL</t>
        </is>
      </c>
    </row>
    <row r="5916">
      <c r="A5916" s="215" t="n">
        <v>46148</v>
      </c>
      <c r="B5916" t="inlineStr">
        <is>
          <t>MANGUEIRAS E CONEXÕES-8.7 - MANGUEIRAS / CONEXÕES</t>
        </is>
      </c>
      <c r="D5916" t="n">
        <v>1197.73</v>
      </c>
      <c r="E5916" t="n">
        <v>-490141.6540624204</v>
      </c>
      <c r="F5916" t="inlineStr">
        <is>
          <t>MANGUEIRAS / CONEXÕES</t>
        </is>
      </c>
      <c r="G5916">
        <f>YEAR(A5916)</f>
        <v/>
      </c>
      <c r="H5916">
        <f>MONTH(A5916)</f>
        <v/>
      </c>
      <c r="I5916">
        <f>INDEX(mês[],Consolidado!H5916,2)</f>
        <v/>
      </c>
      <c r="J5916" t="inlineStr">
        <is>
          <t>DESCONHECIDO</t>
        </is>
      </c>
      <c r="K5916" t="inlineStr">
        <is>
          <t>A IDEAL</t>
        </is>
      </c>
    </row>
    <row r="5917">
      <c r="A5917" s="215" t="n">
        <v>46148</v>
      </c>
      <c r="B5917" t="inlineStr">
        <is>
          <t>MATERIAIS DE ESCRITÓRIO-8.10 - MATERIAS DE ESCRITORIO</t>
        </is>
      </c>
      <c r="D5917" t="n">
        <v>194</v>
      </c>
      <c r="E5917" t="n">
        <v>-490335.6540624204</v>
      </c>
      <c r="F5917" t="inlineStr">
        <is>
          <t xml:space="preserve">MATERIAS DE ESCRITORIO / PAPELARIA </t>
        </is>
      </c>
      <c r="G5917">
        <f>YEAR(A5917)</f>
        <v/>
      </c>
      <c r="H5917">
        <f>MONTH(A5917)</f>
        <v/>
      </c>
      <c r="I5917">
        <f>INDEX(mês[],Consolidado!H5917,2)</f>
        <v/>
      </c>
      <c r="J5917" t="inlineStr">
        <is>
          <t>DESCONHECIDO</t>
        </is>
      </c>
      <c r="K5917" t="inlineStr">
        <is>
          <t>A IDEAL</t>
        </is>
      </c>
    </row>
    <row r="5918">
      <c r="A5918" s="215" t="n">
        <v>46148</v>
      </c>
      <c r="B5918" t="inlineStr">
        <is>
          <t>EPIS-13.1 - EPIS</t>
        </is>
      </c>
      <c r="D5918" t="n">
        <v>2116.94</v>
      </c>
      <c r="E5918" t="n">
        <v>-492452.5940624204</v>
      </c>
      <c r="F5918" t="inlineStr">
        <is>
          <t>EPIS</t>
        </is>
      </c>
      <c r="G5918">
        <f>YEAR(A5918)</f>
        <v/>
      </c>
      <c r="H5918">
        <f>MONTH(A5918)</f>
        <v/>
      </c>
      <c r="I5918">
        <f>INDEX(mês[],Consolidado!H5918,2)</f>
        <v/>
      </c>
      <c r="J5918" t="inlineStr">
        <is>
          <t>DESCONHECIDO</t>
        </is>
      </c>
      <c r="K5918" t="inlineStr">
        <is>
          <t>A IDEAL</t>
        </is>
      </c>
    </row>
    <row r="5919">
      <c r="A5919" s="215" t="n">
        <v>46148</v>
      </c>
      <c r="B5919" t="inlineStr">
        <is>
          <t>EPIS-13.1 - EPIS</t>
        </is>
      </c>
      <c r="D5919" t="n">
        <v>1419.56</v>
      </c>
      <c r="E5919" t="n">
        <v>-493872.1540624204</v>
      </c>
      <c r="F5919" t="inlineStr">
        <is>
          <t>EPIS</t>
        </is>
      </c>
      <c r="G5919">
        <f>YEAR(A5919)</f>
        <v/>
      </c>
      <c r="H5919">
        <f>MONTH(A5919)</f>
        <v/>
      </c>
      <c r="I5919">
        <f>INDEX(mês[],Consolidado!H5919,2)</f>
        <v/>
      </c>
      <c r="J5919" t="inlineStr">
        <is>
          <t>DESCONHECIDO</t>
        </is>
      </c>
      <c r="K5919" t="inlineStr">
        <is>
          <t>A IDEAL</t>
        </is>
      </c>
    </row>
    <row r="5920">
      <c r="A5920" s="215" t="n">
        <v>46148</v>
      </c>
      <c r="B5920" t="inlineStr">
        <is>
          <t>EPIS-13.1 - EPIS</t>
        </is>
      </c>
      <c r="D5920" t="n">
        <v>1635.94</v>
      </c>
      <c r="E5920" t="n">
        <v>-495508.0940624204</v>
      </c>
      <c r="F5920" t="inlineStr">
        <is>
          <t>EPIS</t>
        </is>
      </c>
      <c r="G5920">
        <f>YEAR(A5920)</f>
        <v/>
      </c>
      <c r="H5920">
        <f>MONTH(A5920)</f>
        <v/>
      </c>
      <c r="I5920">
        <f>INDEX(mês[],Consolidado!H5920,2)</f>
        <v/>
      </c>
      <c r="J5920" t="inlineStr">
        <is>
          <t>DESCONHECIDO</t>
        </is>
      </c>
      <c r="K5920" t="inlineStr">
        <is>
          <t>A IDEAL</t>
        </is>
      </c>
    </row>
    <row r="5921">
      <c r="A5921" s="215" t="n">
        <v>46148</v>
      </c>
      <c r="B5921" t="inlineStr">
        <is>
          <t>EPIS-13.1 - EPIS</t>
        </is>
      </c>
      <c r="D5921" t="n">
        <v>2092.51</v>
      </c>
      <c r="E5921" t="n">
        <v>-497600.6040624204</v>
      </c>
      <c r="F5921" t="inlineStr">
        <is>
          <t>EPIS</t>
        </is>
      </c>
      <c r="G5921">
        <f>YEAR(A5921)</f>
        <v/>
      </c>
      <c r="H5921">
        <f>MONTH(A5921)</f>
        <v/>
      </c>
      <c r="I5921">
        <f>INDEX(mês[],Consolidado!H5921,2)</f>
        <v/>
      </c>
      <c r="J5921" t="inlineStr">
        <is>
          <t>DESCONHECIDO</t>
        </is>
      </c>
      <c r="K5921" t="inlineStr">
        <is>
          <t>A IDEAL</t>
        </is>
      </c>
    </row>
    <row r="5922">
      <c r="A5922" s="215" t="n">
        <v>46148</v>
      </c>
      <c r="B5922" t="inlineStr">
        <is>
          <t>MANGUEIRAS E CONEXÕES-8.7 - MANGUEIRAS / CONEXÕES</t>
        </is>
      </c>
      <c r="D5922" t="n">
        <v>1212</v>
      </c>
      <c r="E5922" t="n">
        <v>-498812.6040624204</v>
      </c>
      <c r="F5922" t="inlineStr">
        <is>
          <t>MANGUEIRAS / CONEXÕES</t>
        </is>
      </c>
      <c r="G5922">
        <f>YEAR(A5922)</f>
        <v/>
      </c>
      <c r="H5922">
        <f>MONTH(A5922)</f>
        <v/>
      </c>
      <c r="I5922">
        <f>INDEX(mês[],Consolidado!H5922,2)</f>
        <v/>
      </c>
      <c r="J5922" t="inlineStr">
        <is>
          <t>DESCONHECIDO</t>
        </is>
      </c>
      <c r="K5922" t="inlineStr">
        <is>
          <t>A IDEAL</t>
        </is>
      </c>
    </row>
    <row r="5923">
      <c r="A5923" s="215" t="n">
        <v>46148</v>
      </c>
      <c r="B5923" t="inlineStr">
        <is>
          <t>TENDAS MARTINS - PIX 40.452.863/0001-14-8.5 - MAQUINAS / EQUIPAMENTOS - IMOBILIZADO</t>
        </is>
      </c>
      <c r="D5923" t="n">
        <v>2650</v>
      </c>
      <c r="E5923" t="n">
        <v>-501462.6040624204</v>
      </c>
      <c r="F5923" t="inlineStr">
        <is>
          <t>Aquisição de Maquinas e Equipamentos</t>
        </is>
      </c>
      <c r="G5923">
        <f>YEAR(A5923)</f>
        <v/>
      </c>
      <c r="H5923">
        <f>MONTH(A5923)</f>
        <v/>
      </c>
      <c r="I5923">
        <f>INDEX(mês[],Consolidado!H5923,2)</f>
        <v/>
      </c>
      <c r="J5923" t="inlineStr">
        <is>
          <t>DESCONHECIDO</t>
        </is>
      </c>
      <c r="K5923" t="inlineStr">
        <is>
          <t>A IDEAL</t>
        </is>
      </c>
    </row>
    <row r="5924">
      <c r="A5924" s="215" t="n">
        <v>46148</v>
      </c>
      <c r="B5924" t="inlineStr">
        <is>
          <t>MAQUINAS / EQUIPAMENTOS-8.5 - MAQUINAS / EQUIPAMENTOS - IMOBILIZADO</t>
        </is>
      </c>
      <c r="D5924" t="n">
        <v>266.7</v>
      </c>
      <c r="E5924" t="n">
        <v>-501729.3040624204</v>
      </c>
      <c r="F5924" t="inlineStr">
        <is>
          <t>Aquisição de Maquinas e Equipamentos</t>
        </is>
      </c>
      <c r="G5924">
        <f>YEAR(A5924)</f>
        <v/>
      </c>
      <c r="H5924">
        <f>MONTH(A5924)</f>
        <v/>
      </c>
      <c r="I5924">
        <f>INDEX(mês[],Consolidado!H5924,2)</f>
        <v/>
      </c>
      <c r="J5924" t="inlineStr">
        <is>
          <t>DESCONHECIDO</t>
        </is>
      </c>
      <c r="K5924" t="inlineStr">
        <is>
          <t>A IDEAL</t>
        </is>
      </c>
    </row>
    <row r="5925">
      <c r="A5925" s="215" t="n">
        <v>46148</v>
      </c>
      <c r="B5925" t="inlineStr">
        <is>
          <t>MATERIAIS ELETRICOS-8.8 - MATERIAL ELETRICO</t>
        </is>
      </c>
      <c r="D5925" t="n">
        <v>511.51</v>
      </c>
      <c r="E5925" t="n">
        <v>-502240.8140624204</v>
      </c>
      <c r="F5925" t="inlineStr">
        <is>
          <t xml:space="preserve">MATERIAL ELETRICO </t>
        </is>
      </c>
      <c r="G5925">
        <f>YEAR(A5925)</f>
        <v/>
      </c>
      <c r="H5925">
        <f>MONTH(A5925)</f>
        <v/>
      </c>
      <c r="I5925">
        <f>INDEX(mês[],Consolidado!H5925,2)</f>
        <v/>
      </c>
      <c r="J5925" t="inlineStr">
        <is>
          <t>DESCONHECIDO</t>
        </is>
      </c>
      <c r="K5925" t="inlineStr">
        <is>
          <t>A IDEAL</t>
        </is>
      </c>
    </row>
    <row r="5926">
      <c r="A5926" s="215" t="n">
        <v>46148</v>
      </c>
      <c r="B5926" t="inlineStr">
        <is>
          <t>TENDAS MARTINS - PIX 40.452.863/0001-14-8.5 - MAQUINAS / EQUIPAMENTOS - IMOBILIZADO</t>
        </is>
      </c>
      <c r="D5926" t="n">
        <v>2820.93</v>
      </c>
      <c r="E5926" t="n">
        <v>-505061.7440624204</v>
      </c>
      <c r="F5926" t="inlineStr">
        <is>
          <t>Aquisição de Maquinas e Equipamentos</t>
        </is>
      </c>
      <c r="G5926">
        <f>YEAR(A5926)</f>
        <v/>
      </c>
      <c r="H5926">
        <f>MONTH(A5926)</f>
        <v/>
      </c>
      <c r="I5926">
        <f>INDEX(mês[],Consolidado!H5926,2)</f>
        <v/>
      </c>
      <c r="J5926" t="inlineStr">
        <is>
          <t>DESCONHECIDO</t>
        </is>
      </c>
      <c r="K5926" t="inlineStr">
        <is>
          <t>A IDEAL</t>
        </is>
      </c>
    </row>
    <row r="5927">
      <c r="A5927" s="215" t="n">
        <v>46148</v>
      </c>
      <c r="B5927" t="inlineStr">
        <is>
          <t>UNIFORMES-13.2 - UNIFORMES</t>
        </is>
      </c>
      <c r="D5927" t="n">
        <v>912.9299999999999</v>
      </c>
      <c r="E5927" t="n">
        <v>-505974.6740624204</v>
      </c>
      <c r="F5927" t="inlineStr">
        <is>
          <t>UNIFORMES</t>
        </is>
      </c>
      <c r="G5927">
        <f>YEAR(A5927)</f>
        <v/>
      </c>
      <c r="H5927">
        <f>MONTH(A5927)</f>
        <v/>
      </c>
      <c r="I5927">
        <f>INDEX(mês[],Consolidado!H5927,2)</f>
        <v/>
      </c>
      <c r="J5927" t="inlineStr">
        <is>
          <t>DESCONHECIDO</t>
        </is>
      </c>
      <c r="K5927" t="inlineStr">
        <is>
          <t>A IDEAL</t>
        </is>
      </c>
    </row>
    <row r="5928">
      <c r="A5928" s="215" t="n">
        <v>46148</v>
      </c>
      <c r="B5928" t="inlineStr">
        <is>
          <t>TINTAS E SOLVENTES-4.1 - TINTAS E SOLVENTES</t>
        </is>
      </c>
      <c r="D5928" t="n">
        <v>7957.42</v>
      </c>
      <c r="E5928" t="n">
        <v>-513932.0940624204</v>
      </c>
      <c r="F5928" t="inlineStr">
        <is>
          <t>TINTAS E SOLVENTES</t>
        </is>
      </c>
      <c r="G5928">
        <f>YEAR(A5928)</f>
        <v/>
      </c>
      <c r="H5928">
        <f>MONTH(A5928)</f>
        <v/>
      </c>
      <c r="I5928">
        <f>INDEX(mês[],Consolidado!H5928,2)</f>
        <v/>
      </c>
      <c r="J5928" t="inlineStr">
        <is>
          <t>DESCONHECIDO</t>
        </is>
      </c>
      <c r="K5928" t="inlineStr">
        <is>
          <t>A IDEAL</t>
        </is>
      </c>
    </row>
    <row r="5929">
      <c r="A5929" s="215" t="n">
        <v>46148</v>
      </c>
      <c r="B5929" t="inlineStr">
        <is>
          <t>MANGUEIRAS E CONEXÕES-8.7 - MANGUEIRAS / CONEXÕES</t>
        </is>
      </c>
      <c r="D5929" t="n">
        <v>218.75</v>
      </c>
      <c r="E5929" t="n">
        <v>-514150.8440624204</v>
      </c>
      <c r="F5929" t="inlineStr">
        <is>
          <t>MANGUEIRAS / CONEXÕES</t>
        </is>
      </c>
      <c r="G5929">
        <f>YEAR(A5929)</f>
        <v/>
      </c>
      <c r="H5929">
        <f>MONTH(A5929)</f>
        <v/>
      </c>
      <c r="I5929">
        <f>INDEX(mês[],Consolidado!H5929,2)</f>
        <v/>
      </c>
      <c r="J5929" t="inlineStr">
        <is>
          <t>DESCONHECIDO</t>
        </is>
      </c>
      <c r="K5929" t="inlineStr">
        <is>
          <t>A IDEAL</t>
        </is>
      </c>
    </row>
    <row r="5930">
      <c r="A5930" s="215" t="n">
        <v>46148</v>
      </c>
      <c r="B5930" t="inlineStr">
        <is>
          <t>MANGUEIRAS E CONEXÕES-8.7 - MANGUEIRAS / CONEXÕES</t>
        </is>
      </c>
      <c r="D5930" t="n">
        <v>867.77</v>
      </c>
      <c r="E5930" t="n">
        <v>-515018.6140624204</v>
      </c>
      <c r="F5930" t="inlineStr">
        <is>
          <t>MANGUEIRAS / CONEXÕES</t>
        </is>
      </c>
      <c r="G5930">
        <f>YEAR(A5930)</f>
        <v/>
      </c>
      <c r="H5930">
        <f>MONTH(A5930)</f>
        <v/>
      </c>
      <c r="I5930">
        <f>INDEX(mês[],Consolidado!H5930,2)</f>
        <v/>
      </c>
      <c r="J5930" t="inlineStr">
        <is>
          <t>DESCONHECIDO</t>
        </is>
      </c>
      <c r="K5930" t="inlineStr">
        <is>
          <t>A IDEAL</t>
        </is>
      </c>
    </row>
    <row r="5931">
      <c r="A5931" s="215" t="n">
        <v>46148</v>
      </c>
      <c r="B5931" t="inlineStr">
        <is>
          <t>MANGUEIRAS E CONEXÕES-8.7 - MANGUEIRAS / CONEXÕES</t>
        </is>
      </c>
      <c r="D5931" t="n">
        <v>2400</v>
      </c>
      <c r="E5931" t="n">
        <v>-517418.6140624204</v>
      </c>
      <c r="F5931" t="inlineStr">
        <is>
          <t>MANGUEIRAS / CONEXÕES</t>
        </is>
      </c>
      <c r="G5931">
        <f>YEAR(A5931)</f>
        <v/>
      </c>
      <c r="H5931">
        <f>MONTH(A5931)</f>
        <v/>
      </c>
      <c r="I5931">
        <f>INDEX(mês[],Consolidado!H5931,2)</f>
        <v/>
      </c>
      <c r="J5931" t="inlineStr">
        <is>
          <t>DESCONHECIDO</t>
        </is>
      </c>
      <c r="K5931" t="inlineStr">
        <is>
          <t>A IDEAL</t>
        </is>
      </c>
    </row>
    <row r="5932">
      <c r="A5932" s="215" t="n">
        <v>46148</v>
      </c>
      <c r="B5932" t="inlineStr">
        <is>
          <t>EPIS-13.1 - EPIS</t>
        </is>
      </c>
      <c r="D5932" t="n">
        <v>2157.9</v>
      </c>
      <c r="E5932" t="n">
        <v>-519576.5140624204</v>
      </c>
      <c r="F5932" t="inlineStr">
        <is>
          <t>EPIS</t>
        </is>
      </c>
      <c r="G5932">
        <f>YEAR(A5932)</f>
        <v/>
      </c>
      <c r="H5932">
        <f>MONTH(A5932)</f>
        <v/>
      </c>
      <c r="I5932">
        <f>INDEX(mês[],Consolidado!H5932,2)</f>
        <v/>
      </c>
      <c r="J5932" t="inlineStr">
        <is>
          <t>DESCONHECIDO</t>
        </is>
      </c>
      <c r="K5932" t="inlineStr">
        <is>
          <t>A IDEAL</t>
        </is>
      </c>
    </row>
    <row r="5933">
      <c r="A5933" s="215" t="n">
        <v>46148</v>
      </c>
      <c r="B5933" t="inlineStr">
        <is>
          <t>MANGUEIRAS E CONEXÕES-8.7 - MANGUEIRAS / CONEXÕES</t>
        </is>
      </c>
      <c r="D5933" t="n">
        <v>1087.6</v>
      </c>
      <c r="E5933" t="n">
        <v>-520664.1140624204</v>
      </c>
      <c r="F5933" t="inlineStr">
        <is>
          <t>MANGUEIRAS / CONEXÕES</t>
        </is>
      </c>
      <c r="G5933">
        <f>YEAR(A5933)</f>
        <v/>
      </c>
      <c r="H5933">
        <f>MONTH(A5933)</f>
        <v/>
      </c>
      <c r="I5933">
        <f>INDEX(mês[],Consolidado!H5933,2)</f>
        <v/>
      </c>
      <c r="J5933" t="inlineStr">
        <is>
          <t>DESCONHECIDO</t>
        </is>
      </c>
      <c r="K5933" t="inlineStr">
        <is>
          <t>A IDEAL</t>
        </is>
      </c>
    </row>
    <row r="5934">
      <c r="A5934" s="215" t="n">
        <v>46149</v>
      </c>
      <c r="B5934" t="inlineStr">
        <is>
          <t>FOLHA PGTO REF. MÊS 04/2026-12.1 - SALARIO</t>
        </is>
      </c>
      <c r="D5934" t="n">
        <v>53525.75</v>
      </c>
      <c r="E5934" t="n">
        <v>-574189.8640624204</v>
      </c>
      <c r="F5934" t="inlineStr">
        <is>
          <t>SALARIO</t>
        </is>
      </c>
      <c r="G5934">
        <f>YEAR(A5934)</f>
        <v/>
      </c>
      <c r="H5934">
        <f>MONTH(A5934)</f>
        <v/>
      </c>
      <c r="I5934">
        <f>INDEX(mês[],Consolidado!H5934,2)</f>
        <v/>
      </c>
      <c r="J5934" t="inlineStr">
        <is>
          <t>DESCONHECIDO</t>
        </is>
      </c>
      <c r="K5934" t="inlineStr">
        <is>
          <t>A IDEAL</t>
        </is>
      </c>
    </row>
    <row r="5935">
      <c r="A5935" s="215" t="n">
        <v>46149</v>
      </c>
      <c r="B5935" t="inlineStr">
        <is>
          <t>TRANSFERENCIA ENTRE BANCOS ITAÚ X CEF-2.1 - Transferência entre Bancos</t>
        </is>
      </c>
      <c r="C5935" t="n">
        <v>420000</v>
      </c>
      <c r="E5935" t="n">
        <v>-154189.8640624204</v>
      </c>
      <c r="F5935" t="inlineStr">
        <is>
          <t>Transferência Recebida</t>
        </is>
      </c>
      <c r="G5935">
        <f>YEAR(A5935)</f>
        <v/>
      </c>
      <c r="H5935">
        <f>MONTH(A5935)</f>
        <v/>
      </c>
      <c r="I5935">
        <f>INDEX(mês[],Consolidado!H5935,2)</f>
        <v/>
      </c>
      <c r="J5935" t="inlineStr">
        <is>
          <t>DESCONHECIDO</t>
        </is>
      </c>
      <c r="K5935" t="inlineStr">
        <is>
          <t>A IDEAL</t>
        </is>
      </c>
    </row>
    <row r="5936">
      <c r="A5936" s="215" t="n">
        <v>46149</v>
      </c>
      <c r="B5936" t="inlineStr">
        <is>
          <t>SALÁRIO SÓCIOS REF. 04/26-16.2 - DISTRIBUIÇÃO DE LUCRO AOS SOCIOS</t>
        </is>
      </c>
      <c r="D5936" t="n">
        <v>73000</v>
      </c>
      <c r="E5936" t="n">
        <v>-227189.8640624204</v>
      </c>
      <c r="F5936" t="inlineStr">
        <is>
          <t>Distribuição de Lucros</t>
        </is>
      </c>
      <c r="G5936">
        <f>YEAR(A5936)</f>
        <v/>
      </c>
      <c r="H5936">
        <f>MONTH(A5936)</f>
        <v/>
      </c>
      <c r="I5936">
        <f>INDEX(mês[],Consolidado!H5936,2)</f>
        <v/>
      </c>
      <c r="J5936" t="inlineStr">
        <is>
          <t>DESCONHECIDO</t>
        </is>
      </c>
      <c r="K5936" t="inlineStr">
        <is>
          <t>A IDEAL</t>
        </is>
      </c>
    </row>
    <row r="5937">
      <c r="A5937" s="215" t="n">
        <v>46149</v>
      </c>
      <c r="B5937" t="inlineStr">
        <is>
          <t>COMISSAO MAGNO DE LIMA-12.18 - COMISSÃO</t>
        </is>
      </c>
      <c r="D5937" t="n">
        <v>4488.66</v>
      </c>
      <c r="E5937" t="n">
        <v>-231678.5240624204</v>
      </c>
      <c r="F5937" t="inlineStr">
        <is>
          <t xml:space="preserve">COMISSÃO </t>
        </is>
      </c>
      <c r="G5937">
        <f>YEAR(A5937)</f>
        <v/>
      </c>
      <c r="H5937">
        <f>MONTH(A5937)</f>
        <v/>
      </c>
      <c r="I5937">
        <f>INDEX(mês[],Consolidado!H5937,2)</f>
        <v/>
      </c>
      <c r="J5937" t="inlineStr">
        <is>
          <t>DESCONHECIDO</t>
        </is>
      </c>
      <c r="K5937" t="inlineStr">
        <is>
          <t>A IDEAL</t>
        </is>
      </c>
    </row>
    <row r="5938">
      <c r="A5938" s="215" t="n">
        <v>46149</v>
      </c>
      <c r="B5938" t="inlineStr">
        <is>
          <t>EPIS-13.1 - EPIS</t>
        </is>
      </c>
      <c r="D5938" t="n">
        <v>558</v>
      </c>
      <c r="E5938" t="n">
        <v>-232236.5240624204</v>
      </c>
      <c r="F5938" t="inlineStr">
        <is>
          <t>EPIS</t>
        </is>
      </c>
      <c r="G5938">
        <f>YEAR(A5938)</f>
        <v/>
      </c>
      <c r="H5938">
        <f>MONTH(A5938)</f>
        <v/>
      </c>
      <c r="I5938">
        <f>INDEX(mês[],Consolidado!H5938,2)</f>
        <v/>
      </c>
      <c r="J5938" t="inlineStr">
        <is>
          <t>DESCONHECIDO</t>
        </is>
      </c>
      <c r="K5938" t="inlineStr">
        <is>
          <t>A IDEAL</t>
        </is>
      </c>
    </row>
    <row r="5939">
      <c r="A5939" s="215" t="n">
        <v>46149</v>
      </c>
      <c r="B5939" t="inlineStr">
        <is>
          <t>MATERIAIS INFORMÁTICA / MOUSE-11.13 - MATERIAIS DE INFORMATICA / COMPUTADOR</t>
        </is>
      </c>
      <c r="D5939" t="n">
        <v>151.86</v>
      </c>
      <c r="E5939" t="n">
        <v>-232388.3840624204</v>
      </c>
      <c r="F5939" t="inlineStr">
        <is>
          <t>MATERIAIS DE INFORMATICA / COMPUTADOR</t>
        </is>
      </c>
      <c r="G5939">
        <f>YEAR(A5939)</f>
        <v/>
      </c>
      <c r="H5939">
        <f>MONTH(A5939)</f>
        <v/>
      </c>
      <c r="I5939">
        <f>INDEX(mês[],Consolidado!H5939,2)</f>
        <v/>
      </c>
      <c r="J5939" t="inlineStr">
        <is>
          <t>DESCONHECIDO</t>
        </is>
      </c>
      <c r="K5939" t="inlineStr">
        <is>
          <t>A IDEAL</t>
        </is>
      </c>
    </row>
    <row r="5940">
      <c r="A5940" s="215" t="n">
        <v>46149</v>
      </c>
      <c r="B5940" t="inlineStr">
        <is>
          <t>MATERIAIS DE CONSUMO - TAPETES-8.9 - MATERIAIS DE CONSUMO EM OBRAS</t>
        </is>
      </c>
      <c r="D5940" t="n">
        <v>328.82</v>
      </c>
      <c r="E5940" t="n">
        <v>-232717.2040624204</v>
      </c>
      <c r="F5940" t="inlineStr">
        <is>
          <t xml:space="preserve">MATERIAIS DE CONSUMO EM OBRAS </t>
        </is>
      </c>
      <c r="G5940">
        <f>YEAR(A5940)</f>
        <v/>
      </c>
      <c r="H5940">
        <f>MONTH(A5940)</f>
        <v/>
      </c>
      <c r="I5940">
        <f>INDEX(mês[],Consolidado!H5940,2)</f>
        <v/>
      </c>
      <c r="J5940" t="inlineStr">
        <is>
          <t>DESCONHECIDO</t>
        </is>
      </c>
      <c r="K5940" t="inlineStr">
        <is>
          <t>A IDEAL</t>
        </is>
      </c>
    </row>
    <row r="5941">
      <c r="A5941" s="215" t="n">
        <v>46149</v>
      </c>
      <c r="B5941" t="inlineStr">
        <is>
          <t>MAQUINAS / EQUIPAMENTOS - RADIOS-8.5 - MAQUINAS / EQUIPAMENTOS - IMOBILIZADO</t>
        </is>
      </c>
      <c r="D5941" t="n">
        <v>647.58</v>
      </c>
      <c r="E5941" t="n">
        <v>-233364.7840624204</v>
      </c>
      <c r="F5941" t="inlineStr">
        <is>
          <t>Aquisição de Maquinas e Equipamentos</t>
        </is>
      </c>
      <c r="G5941">
        <f>YEAR(A5941)</f>
        <v/>
      </c>
      <c r="H5941">
        <f>MONTH(A5941)</f>
        <v/>
      </c>
      <c r="I5941">
        <f>INDEX(mês[],Consolidado!H5941,2)</f>
        <v/>
      </c>
      <c r="J5941" t="inlineStr">
        <is>
          <t>DESCONHECIDO</t>
        </is>
      </c>
      <c r="K5941" t="inlineStr">
        <is>
          <t>A IDEAL</t>
        </is>
      </c>
    </row>
    <row r="5942">
      <c r="A5942" s="215" t="n">
        <v>46149</v>
      </c>
      <c r="B5942" t="inlineStr">
        <is>
          <t>MANUTENÇÃO VEÍCULOS / OROCH-6.3 - MANUTENÇÃO/PEÇAS VEICULOS</t>
        </is>
      </c>
      <c r="D5942" t="n">
        <v>797.01</v>
      </c>
      <c r="E5942" t="n">
        <v>-234161.7940624204</v>
      </c>
      <c r="F5942" t="inlineStr">
        <is>
          <t>MANUTENÇÃO/PEÇAS  VEICULOS</t>
        </is>
      </c>
      <c r="G5942">
        <f>YEAR(A5942)</f>
        <v/>
      </c>
      <c r="H5942">
        <f>MONTH(A5942)</f>
        <v/>
      </c>
      <c r="I5942">
        <f>INDEX(mês[],Consolidado!H5942,2)</f>
        <v/>
      </c>
      <c r="J5942" t="inlineStr">
        <is>
          <t>DESCONHECIDO</t>
        </is>
      </c>
      <c r="K5942" t="inlineStr">
        <is>
          <t>A IDEAL</t>
        </is>
      </c>
    </row>
    <row r="5943">
      <c r="A5943" s="215" t="n">
        <v>46149</v>
      </c>
      <c r="B5943" t="inlineStr">
        <is>
          <t>MATERIAIS DE CONSUMO-8.9 - MATERIAIS DE CONSUMO EM OBRAS</t>
        </is>
      </c>
      <c r="D5943" t="n">
        <v>266.32</v>
      </c>
      <c r="E5943" t="n">
        <v>-234428.1140624204</v>
      </c>
      <c r="F5943" t="inlineStr">
        <is>
          <t xml:space="preserve">MATERIAIS DE CONSUMO EM OBRAS </t>
        </is>
      </c>
      <c r="G5943">
        <f>YEAR(A5943)</f>
        <v/>
      </c>
      <c r="H5943">
        <f>MONTH(A5943)</f>
        <v/>
      </c>
      <c r="I5943">
        <f>INDEX(mês[],Consolidado!H5943,2)</f>
        <v/>
      </c>
      <c r="J5943" t="inlineStr">
        <is>
          <t>DESCONHECIDO</t>
        </is>
      </c>
      <c r="K5943" t="inlineStr">
        <is>
          <t>A IDEAL</t>
        </is>
      </c>
    </row>
    <row r="5944">
      <c r="A5944" s="215" t="n">
        <v>46149</v>
      </c>
      <c r="B5944" t="inlineStr">
        <is>
          <t>CLAUDEMIR NUNES DA SILVA - PIX (62) 9 9193-5380-3.8 - SERVIÇO MOTOBOY / UBER</t>
        </is>
      </c>
      <c r="D5944" t="n">
        <v>100</v>
      </c>
      <c r="E5944" t="n">
        <v>-234528.1140624204</v>
      </c>
      <c r="F5944" t="inlineStr">
        <is>
          <t xml:space="preserve">SERVIÇO MOTOBOY / UBER </t>
        </is>
      </c>
      <c r="G5944">
        <f>YEAR(A5944)</f>
        <v/>
      </c>
      <c r="H5944">
        <f>MONTH(A5944)</f>
        <v/>
      </c>
      <c r="I5944">
        <f>INDEX(mês[],Consolidado!H5944,2)</f>
        <v/>
      </c>
      <c r="J5944" t="inlineStr">
        <is>
          <t>DESCONHECIDO</t>
        </is>
      </c>
      <c r="K5944" t="inlineStr">
        <is>
          <t>A IDEAL</t>
        </is>
      </c>
    </row>
    <row r="5945">
      <c r="A5945" s="215" t="n">
        <v>46149</v>
      </c>
      <c r="B5945" t="inlineStr">
        <is>
          <t>SIDNEI EVANGELISTA NERYS - ME - PIX 19.946.764/0001-00-12.5 - REFEIÇÕES FUNCIONARIOS</t>
        </is>
      </c>
      <c r="D5945" t="n">
        <v>25</v>
      </c>
      <c r="E5945" t="n">
        <v>-234553.1140624204</v>
      </c>
      <c r="F5945" t="inlineStr">
        <is>
          <t>REFEIÇÕES COLABORADORES</t>
        </is>
      </c>
      <c r="G5945">
        <f>YEAR(A5945)</f>
        <v/>
      </c>
      <c r="H5945">
        <f>MONTH(A5945)</f>
        <v/>
      </c>
      <c r="I5945">
        <f>INDEX(mês[],Consolidado!H5945,2)</f>
        <v/>
      </c>
      <c r="J5945" t="inlineStr">
        <is>
          <t>DESCONHECIDO</t>
        </is>
      </c>
      <c r="K5945" t="inlineStr">
        <is>
          <t>A IDEAL</t>
        </is>
      </c>
    </row>
    <row r="5946">
      <c r="A5946" s="215" t="n">
        <v>46149</v>
      </c>
      <c r="B5946" t="inlineStr">
        <is>
          <t>GABRIELLE ELIAS DE FREITAS - PIX (64) 9 9259-1215-10.1 - FRETE MATERIAIS E EQUIPAMENTOS</t>
        </is>
      </c>
      <c r="D5946" t="n">
        <v>800</v>
      </c>
      <c r="E5946" t="n">
        <v>-235353.1140624204</v>
      </c>
      <c r="F5946" t="inlineStr">
        <is>
          <t>FRETE MATERIAIS E EQUIPAMENTOS</t>
        </is>
      </c>
      <c r="G5946">
        <f>YEAR(A5946)</f>
        <v/>
      </c>
      <c r="H5946">
        <f>MONTH(A5946)</f>
        <v/>
      </c>
      <c r="I5946">
        <f>INDEX(mês[],Consolidado!H5946,2)</f>
        <v/>
      </c>
      <c r="J5946" t="inlineStr">
        <is>
          <t>DESCONHECIDO</t>
        </is>
      </c>
      <c r="K5946" t="inlineStr">
        <is>
          <t>A IDEAL</t>
        </is>
      </c>
    </row>
    <row r="5947">
      <c r="A5947" s="215" t="n">
        <v>46149</v>
      </c>
      <c r="B5947" t="inlineStr">
        <is>
          <t>GABRIELLE ELIAS DE FREITAS - PIX (64) 9 9259-1215-10.1 - FRETE MATERIAIS E EQUIPAMENTOS</t>
        </is>
      </c>
      <c r="D5947" t="n">
        <v>410</v>
      </c>
      <c r="E5947" t="n">
        <v>-235763.1140624204</v>
      </c>
      <c r="F5947" t="inlineStr">
        <is>
          <t>FRETE MATERIAIS E EQUIPAMENTOS</t>
        </is>
      </c>
      <c r="G5947">
        <f>YEAR(A5947)</f>
        <v/>
      </c>
      <c r="H5947">
        <f>MONTH(A5947)</f>
        <v/>
      </c>
      <c r="I5947">
        <f>INDEX(mês[],Consolidado!H5947,2)</f>
        <v/>
      </c>
      <c r="J5947" t="inlineStr">
        <is>
          <t>DESCONHECIDO</t>
        </is>
      </c>
      <c r="K5947" t="inlineStr">
        <is>
          <t>A IDEAL</t>
        </is>
      </c>
    </row>
    <row r="5948">
      <c r="A5948" s="215" t="n">
        <v>46149</v>
      </c>
      <c r="B5948" t="inlineStr">
        <is>
          <t>GABRIELLE ELIAS DE FREITAS - PIX (64) 9 9259-1215-10.1 - FRETE MATERIAIS E EQUIPAMENTOS</t>
        </is>
      </c>
      <c r="D5948" t="n">
        <v>90</v>
      </c>
      <c r="E5948" t="n">
        <v>-235853.1140624204</v>
      </c>
      <c r="F5948" t="inlineStr">
        <is>
          <t>FRETE MATERIAIS E EQUIPAMENTOS</t>
        </is>
      </c>
      <c r="G5948">
        <f>YEAR(A5948)</f>
        <v/>
      </c>
      <c r="H5948">
        <f>MONTH(A5948)</f>
        <v/>
      </c>
      <c r="I5948">
        <f>INDEX(mês[],Consolidado!H5948,2)</f>
        <v/>
      </c>
      <c r="J5948" t="inlineStr">
        <is>
          <t>DESCONHECIDO</t>
        </is>
      </c>
      <c r="K5948" t="inlineStr">
        <is>
          <t>A IDEAL</t>
        </is>
      </c>
    </row>
    <row r="5949">
      <c r="A5949" s="215" t="n">
        <v>46149</v>
      </c>
      <c r="B5949" t="inlineStr">
        <is>
          <t>CASSIO MURILO FERREIRA-12.3 - FERIAS</t>
        </is>
      </c>
      <c r="D5949" t="n">
        <v>2688.07</v>
      </c>
      <c r="E5949" t="n">
        <v>-238541.1840624204</v>
      </c>
      <c r="F5949" t="inlineStr">
        <is>
          <t xml:space="preserve">FERIAS </t>
        </is>
      </c>
      <c r="G5949">
        <f>YEAR(A5949)</f>
        <v/>
      </c>
      <c r="H5949">
        <f>MONTH(A5949)</f>
        <v/>
      </c>
      <c r="I5949">
        <f>INDEX(mês[],Consolidado!H5949,2)</f>
        <v/>
      </c>
      <c r="J5949" t="inlineStr">
        <is>
          <t>DESCONHECIDO</t>
        </is>
      </c>
      <c r="K5949" t="inlineStr">
        <is>
          <t>A IDEAL</t>
        </is>
      </c>
    </row>
    <row r="5950">
      <c r="A5950" s="215" t="n">
        <v>46149</v>
      </c>
      <c r="B5950" t="inlineStr">
        <is>
          <t>AVANTE SERVIÇOS - EDILSON NERIS DE OLIVEIRA LUZ-3.20 - SERVIÇO MÃO DE OBRA TERCERIZADA</t>
        </is>
      </c>
      <c r="D5950" t="n">
        <v>4000</v>
      </c>
      <c r="E5950" t="n">
        <v>-242541.1840624204</v>
      </c>
      <c r="F5950" t="inlineStr">
        <is>
          <t xml:space="preserve">SERVIÇOS DE CONSULTORIA </t>
        </is>
      </c>
      <c r="G5950">
        <f>YEAR(A5950)</f>
        <v/>
      </c>
      <c r="H5950">
        <f>MONTH(A5950)</f>
        <v/>
      </c>
      <c r="I5950">
        <f>INDEX(mês[],Consolidado!H5950,2)</f>
        <v/>
      </c>
      <c r="J5950" t="inlineStr">
        <is>
          <t>DESCONHECIDO</t>
        </is>
      </c>
      <c r="K5950" t="inlineStr">
        <is>
          <t>A IDEAL</t>
        </is>
      </c>
    </row>
    <row r="5951">
      <c r="A5951" s="215" t="n">
        <v>46149</v>
      </c>
      <c r="B5951" t="inlineStr">
        <is>
          <t>G17 AUTO POSTO LTDA - PIX 59.430.630/0001-49-6.4 - COMBUSTIVEL VEICULOS</t>
        </is>
      </c>
      <c r="D5951" t="n">
        <v>227.4</v>
      </c>
      <c r="E5951" t="n">
        <v>-242768.5840624204</v>
      </c>
      <c r="F5951" t="inlineStr">
        <is>
          <t>COMBUSTIVEL VEICULOS</t>
        </is>
      </c>
      <c r="G5951">
        <f>YEAR(A5951)</f>
        <v/>
      </c>
      <c r="H5951">
        <f>MONTH(A5951)</f>
        <v/>
      </c>
      <c r="I5951">
        <f>INDEX(mês[],Consolidado!H5951,2)</f>
        <v/>
      </c>
      <c r="J5951" t="inlineStr">
        <is>
          <t>DESCONHECIDO</t>
        </is>
      </c>
      <c r="K5951" t="inlineStr">
        <is>
          <t>A IDEAL</t>
        </is>
      </c>
    </row>
    <row r="5952">
      <c r="A5952" s="215" t="n">
        <v>46149</v>
      </c>
      <c r="B5952" t="inlineStr">
        <is>
          <t>TRINDADE CARTORIO DO 1 OFICIO - PIX 166268fa-d40a-4568-9266-fa3dbdb8229f-3.13 - SERVIÇO CARTORIO</t>
        </is>
      </c>
      <c r="D5952" t="n">
        <v>10.65</v>
      </c>
      <c r="E5952" t="n">
        <v>-242779.2340624204</v>
      </c>
      <c r="F5952" t="inlineStr">
        <is>
          <t>SERVIÇO CARTORIO</t>
        </is>
      </c>
      <c r="G5952">
        <f>YEAR(A5952)</f>
        <v/>
      </c>
      <c r="H5952">
        <f>MONTH(A5952)</f>
        <v/>
      </c>
      <c r="I5952">
        <f>INDEX(mês[],Consolidado!H5952,2)</f>
        <v/>
      </c>
      <c r="J5952" t="inlineStr">
        <is>
          <t>DESCONHECIDO</t>
        </is>
      </c>
      <c r="K5952" t="inlineStr">
        <is>
          <t>A IDEAL</t>
        </is>
      </c>
    </row>
    <row r="5953">
      <c r="A5953" s="215" t="n">
        <v>46150</v>
      </c>
      <c r="B5953" t="inlineStr">
        <is>
          <t>PASSAGEM FUNCIONÁRIOS KEVIN DE JESUS-12.9 - PASSAGENS FUNCIONARIOS</t>
        </is>
      </c>
      <c r="D5953" t="n">
        <v>200</v>
      </c>
      <c r="E5953" t="n">
        <v>-242979.2340624204</v>
      </c>
      <c r="F5953" t="inlineStr">
        <is>
          <t>PASSAGENS COLABORADORES</t>
        </is>
      </c>
      <c r="G5953">
        <f>YEAR(A5953)</f>
        <v/>
      </c>
      <c r="H5953">
        <f>MONTH(A5953)</f>
        <v/>
      </c>
      <c r="I5953">
        <f>INDEX(mês[],Consolidado!H5953,2)</f>
        <v/>
      </c>
      <c r="J5953" t="inlineStr">
        <is>
          <t>DESCONHECIDO</t>
        </is>
      </c>
      <c r="K5953" t="inlineStr">
        <is>
          <t>A IDEAL</t>
        </is>
      </c>
    </row>
    <row r="5954">
      <c r="A5954" s="215" t="n">
        <v>46150</v>
      </c>
      <c r="B5954" t="inlineStr">
        <is>
          <t>COMPRA DE 2 MAQUINAS DE JATO ABRASIVO DIRETO DE UBERABA-8.5 - MAQUINAS / EQUIPAMENTOS - IMOBILIZADO</t>
        </is>
      </c>
      <c r="D5954" t="n">
        <v>8500</v>
      </c>
      <c r="E5954" t="n">
        <v>-251479.2340624204</v>
      </c>
      <c r="F5954" t="inlineStr">
        <is>
          <t>Aquisição de Maquinas e Equipamentos</t>
        </is>
      </c>
      <c r="G5954">
        <f>YEAR(A5954)</f>
        <v/>
      </c>
      <c r="H5954">
        <f>MONTH(A5954)</f>
        <v/>
      </c>
      <c r="I5954">
        <f>INDEX(mês[],Consolidado!H5954,2)</f>
        <v/>
      </c>
      <c r="J5954" t="inlineStr">
        <is>
          <t>DESCONHECIDO</t>
        </is>
      </c>
      <c r="K5954" t="inlineStr">
        <is>
          <t>A IDEAL</t>
        </is>
      </c>
    </row>
    <row r="5955">
      <c r="A5955" s="215" t="n">
        <v>46150</v>
      </c>
      <c r="B5955" t="inlineStr">
        <is>
          <t>-1.1.2 - Venda Material</t>
        </is>
      </c>
      <c r="C5955" t="n">
        <v>11837.55</v>
      </c>
      <c r="E5955" t="n">
        <v>-239641.6840624204</v>
      </c>
      <c r="F5955" t="inlineStr">
        <is>
          <t>Outras Entradas Operacionais</t>
        </is>
      </c>
      <c r="G5955">
        <f>YEAR(A5955)</f>
        <v/>
      </c>
      <c r="H5955">
        <f>MONTH(A5955)</f>
        <v/>
      </c>
      <c r="I5955">
        <f>INDEX(mês[],Consolidado!H5955,2)</f>
        <v/>
      </c>
      <c r="J5955" t="inlineStr">
        <is>
          <t>DESCONHECIDO</t>
        </is>
      </c>
      <c r="K5955" t="inlineStr">
        <is>
          <t>A IDEAL</t>
        </is>
      </c>
    </row>
    <row r="5956">
      <c r="A5956" s="215" t="n">
        <v>46150</v>
      </c>
      <c r="B5956" t="inlineStr">
        <is>
          <t>MATERIAIS DE CONSUMO-8.9 - MATERIAIS DE CONSUMO EM OBRAS</t>
        </is>
      </c>
      <c r="D5956" t="n">
        <v>357.29</v>
      </c>
      <c r="E5956" t="n">
        <v>-239998.9740624204</v>
      </c>
      <c r="F5956" t="inlineStr">
        <is>
          <t xml:space="preserve">MATERIAIS DE CONSUMO EM OBRAS </t>
        </is>
      </c>
      <c r="G5956">
        <f>YEAR(A5956)</f>
        <v/>
      </c>
      <c r="H5956">
        <f>MONTH(A5956)</f>
        <v/>
      </c>
      <c r="I5956">
        <f>INDEX(mês[],Consolidado!H5956,2)</f>
        <v/>
      </c>
      <c r="J5956" t="inlineStr">
        <is>
          <t>DESCONHECIDO</t>
        </is>
      </c>
      <c r="K5956" t="inlineStr">
        <is>
          <t>A IDEAL</t>
        </is>
      </c>
    </row>
    <row r="5957">
      <c r="A5957" s="215" t="n">
        <v>46150</v>
      </c>
      <c r="B5957" t="inlineStr">
        <is>
          <t>EMPRESTIMO CONSIGNADO - FGTS FUNCIONÁRIO CASSIO MURILO-12.1 - SALARIO</t>
        </is>
      </c>
      <c r="D5957" t="n">
        <v>33.04</v>
      </c>
      <c r="E5957" t="n">
        <v>-240032.0140624204</v>
      </c>
      <c r="F5957" t="inlineStr">
        <is>
          <t>SALARIO</t>
        </is>
      </c>
      <c r="G5957">
        <f>YEAR(A5957)</f>
        <v/>
      </c>
      <c r="H5957">
        <f>MONTH(A5957)</f>
        <v/>
      </c>
      <c r="I5957">
        <f>INDEX(mês[],Consolidado!H5957,2)</f>
        <v/>
      </c>
      <c r="J5957" t="inlineStr">
        <is>
          <t>DESCONHECIDO</t>
        </is>
      </c>
      <c r="K5957" t="inlineStr">
        <is>
          <t>A IDEAL</t>
        </is>
      </c>
    </row>
    <row r="5958">
      <c r="A5958" s="215" t="n">
        <v>46150</v>
      </c>
      <c r="B5958" t="inlineStr">
        <is>
          <t>EL SHADAY FERRAGISTA MINACU LT - PIX 21.905.081/0001-49-8.14 - MANUTENÇÃO/PEÇAS MAQUINAS E EQUIPAMENTOS</t>
        </is>
      </c>
      <c r="D5958" t="n">
        <v>34</v>
      </c>
      <c r="E5958" t="n">
        <v>-240066.0140624204</v>
      </c>
      <c r="F5958" t="inlineStr">
        <is>
          <t>MANUTENÇÃO/PEÇAS MAQUINAS E EQUIPAMENTOS</t>
        </is>
      </c>
      <c r="G5958">
        <f>YEAR(A5958)</f>
        <v/>
      </c>
      <c r="H5958">
        <f>MONTH(A5958)</f>
        <v/>
      </c>
      <c r="I5958">
        <f>INDEX(mês[],Consolidado!H5958,2)</f>
        <v/>
      </c>
      <c r="J5958" t="inlineStr">
        <is>
          <t>DESCONHECIDO</t>
        </is>
      </c>
      <c r="K5958" t="inlineStr">
        <is>
          <t>A IDEAL</t>
        </is>
      </c>
    </row>
    <row r="5959">
      <c r="A5959" s="215" t="n">
        <v>46150</v>
      </c>
      <c r="B5959" t="inlineStr">
        <is>
          <t>LEANDRO ANTONIO LANDGRAFF - PIX (13) 9 9718-0808-12.5 - REFEIÇÕES FUNCIONARIOS</t>
        </is>
      </c>
      <c r="D5959" t="n">
        <v>992</v>
      </c>
      <c r="E5959" t="n">
        <v>-241058.0140624204</v>
      </c>
      <c r="F5959" t="inlineStr">
        <is>
          <t>REFEIÇÕES COLABORADORES</t>
        </is>
      </c>
      <c r="G5959">
        <f>YEAR(A5959)</f>
        <v/>
      </c>
      <c r="H5959">
        <f>MONTH(A5959)</f>
        <v/>
      </c>
      <c r="I5959">
        <f>INDEX(mês[],Consolidado!H5959,2)</f>
        <v/>
      </c>
      <c r="J5959" t="inlineStr">
        <is>
          <t>DESCONHECIDO</t>
        </is>
      </c>
      <c r="K5959" t="inlineStr">
        <is>
          <t>A IDEAL</t>
        </is>
      </c>
    </row>
    <row r="5960">
      <c r="A5960" s="215" t="n">
        <v>46150</v>
      </c>
      <c r="B5960" t="inlineStr">
        <is>
          <t>LOC BEM MAQUINAS E EQUIP. - PIX 40.407.701/0001-64-7.2 - LOCAÇÃO COMPRESSORES</t>
        </is>
      </c>
      <c r="D5960" t="n">
        <v>20000</v>
      </c>
      <c r="E5960" t="n">
        <v>-261058.0140624204</v>
      </c>
      <c r="F5960" t="inlineStr">
        <is>
          <t>LOCAÇÃO COMPRESSORES</t>
        </is>
      </c>
      <c r="G5960">
        <f>YEAR(A5960)</f>
        <v/>
      </c>
      <c r="H5960">
        <f>MONTH(A5960)</f>
        <v/>
      </c>
      <c r="I5960">
        <f>INDEX(mês[],Consolidado!H5960,2)</f>
        <v/>
      </c>
      <c r="J5960" t="inlineStr">
        <is>
          <t>DESCONHECIDO</t>
        </is>
      </c>
      <c r="K5960" t="inlineStr">
        <is>
          <t>A IDEAL</t>
        </is>
      </c>
    </row>
    <row r="5961">
      <c r="A5961" s="215" t="n">
        <v>46150</v>
      </c>
      <c r="B5961" t="inlineStr">
        <is>
          <t>LOCAÇÃO DE ANDAIMES-7.7 - LOCAÇÃO ANDAIMES</t>
        </is>
      </c>
      <c r="D5961" t="n">
        <v>23312.24</v>
      </c>
      <c r="E5961" t="n">
        <v>-284370.2540624204</v>
      </c>
      <c r="F5961" t="inlineStr">
        <is>
          <t>LOCAÇÃO ANDAIMES</t>
        </is>
      </c>
      <c r="G5961">
        <f>YEAR(A5961)</f>
        <v/>
      </c>
      <c r="H5961">
        <f>MONTH(A5961)</f>
        <v/>
      </c>
      <c r="I5961">
        <f>INDEX(mês[],Consolidado!H5961,2)</f>
        <v/>
      </c>
      <c r="J5961" t="inlineStr">
        <is>
          <t>DESCONHECIDO</t>
        </is>
      </c>
      <c r="K5961" t="inlineStr">
        <is>
          <t>A IDEAL</t>
        </is>
      </c>
    </row>
    <row r="5962">
      <c r="A5962" s="215" t="n">
        <v>46150</v>
      </c>
      <c r="B5962" t="inlineStr">
        <is>
          <t>SIDNEI EVANGELISTA NERYS - ME - PIX 19.946.764/0001-00-12.5 - REFEIÇÕES FUNCIONARIOS</t>
        </is>
      </c>
      <c r="D5962" t="n">
        <v>25</v>
      </c>
      <c r="E5962" t="n">
        <v>-284395.2540624204</v>
      </c>
      <c r="F5962" t="inlineStr">
        <is>
          <t>REFEIÇÕES COLABORADORES</t>
        </is>
      </c>
      <c r="G5962">
        <f>YEAR(A5962)</f>
        <v/>
      </c>
      <c r="H5962">
        <f>MONTH(A5962)</f>
        <v/>
      </c>
      <c r="I5962">
        <f>INDEX(mês[],Consolidado!H5962,2)</f>
        <v/>
      </c>
      <c r="J5962" t="inlineStr">
        <is>
          <t>DESCONHECIDO</t>
        </is>
      </c>
      <c r="K5962" t="inlineStr">
        <is>
          <t>A IDEAL</t>
        </is>
      </c>
    </row>
    <row r="5963">
      <c r="A5963" s="215" t="n">
        <v>46150</v>
      </c>
      <c r="B5963" t="inlineStr">
        <is>
          <t>SAMUEL NASCIMENTO E SILVA - PIX 018.715.421-03-8.9 - MATERIAIS DE CONSUMO EM OBRAS</t>
        </is>
      </c>
      <c r="D5963" t="n">
        <v>335</v>
      </c>
      <c r="E5963" t="n">
        <v>-284730.2540624204</v>
      </c>
      <c r="F5963" t="inlineStr">
        <is>
          <t xml:space="preserve">MATERIAIS DE CONSUMO EM OBRAS </t>
        </is>
      </c>
      <c r="G5963">
        <f>YEAR(A5963)</f>
        <v/>
      </c>
      <c r="H5963">
        <f>MONTH(A5963)</f>
        <v/>
      </c>
      <c r="I5963">
        <f>INDEX(mês[],Consolidado!H5963,2)</f>
        <v/>
      </c>
      <c r="J5963" t="inlineStr">
        <is>
          <t>DESCONHECIDO</t>
        </is>
      </c>
      <c r="K5963" t="inlineStr">
        <is>
          <t>A IDEAL</t>
        </is>
      </c>
    </row>
    <row r="5964">
      <c r="A5964" s="215" t="n">
        <v>46150</v>
      </c>
      <c r="B5964" t="inlineStr">
        <is>
          <t>SAMUEL NASCIMENTO E SILVA - PIX 018.715.421-03-15.8 - INFRAESTRUTURA SEDE - IMOBILIZADO</t>
        </is>
      </c>
      <c r="D5964" t="n">
        <v>1375</v>
      </c>
      <c r="E5964" t="n">
        <v>-286105.2540624204</v>
      </c>
      <c r="F5964" t="inlineStr">
        <is>
          <t>Construção da Nova Sede</t>
        </is>
      </c>
      <c r="G5964">
        <f>YEAR(A5964)</f>
        <v/>
      </c>
      <c r="H5964">
        <f>MONTH(A5964)</f>
        <v/>
      </c>
      <c r="I5964">
        <f>INDEX(mês[],Consolidado!H5964,2)</f>
        <v/>
      </c>
      <c r="J5964" t="inlineStr">
        <is>
          <t>DESCONHECIDO</t>
        </is>
      </c>
      <c r="K5964" t="inlineStr">
        <is>
          <t>A IDEAL</t>
        </is>
      </c>
    </row>
    <row r="5965">
      <c r="A5965" s="215" t="n">
        <v>46150</v>
      </c>
      <c r="B5965" t="inlineStr">
        <is>
          <t>REFEIÇÃO FUNCIONÁRIOS MARCELO PRUDENCIO / FRANCISCO RAFAEL-12.5 - REFEIÇÕES FUNCIONARIOS</t>
        </is>
      </c>
      <c r="D5965" t="n">
        <v>740</v>
      </c>
      <c r="E5965" t="n">
        <v>-286845.2540624204</v>
      </c>
      <c r="F5965" t="inlineStr">
        <is>
          <t>REFEIÇÕES COLABORADORES</t>
        </is>
      </c>
      <c r="G5965">
        <f>YEAR(A5965)</f>
        <v/>
      </c>
      <c r="H5965">
        <f>MONTH(A5965)</f>
        <v/>
      </c>
      <c r="I5965">
        <f>INDEX(mês[],Consolidado!H5965,2)</f>
        <v/>
      </c>
      <c r="J5965" t="inlineStr">
        <is>
          <t>DESCONHECIDO</t>
        </is>
      </c>
      <c r="K5965" t="inlineStr">
        <is>
          <t>A IDEAL</t>
        </is>
      </c>
    </row>
    <row r="5966">
      <c r="A5966" s="215" t="n">
        <v>46150</v>
      </c>
      <c r="B5966" t="inlineStr">
        <is>
          <t>COMPRA DE 270 GL DE TINTA EPOXI JOTUN-4.1 - TINTAS E SOLVENTES</t>
        </is>
      </c>
      <c r="D5966" t="n">
        <v>27000</v>
      </c>
      <c r="E5966" t="n">
        <v>-313845.2540624204</v>
      </c>
      <c r="F5966" t="inlineStr">
        <is>
          <t>TINTAS E SOLVENTES</t>
        </is>
      </c>
      <c r="G5966">
        <f>YEAR(A5966)</f>
        <v/>
      </c>
      <c r="H5966">
        <f>MONTH(A5966)</f>
        <v/>
      </c>
      <c r="I5966">
        <f>INDEX(mês[],Consolidado!H5966,2)</f>
        <v/>
      </c>
      <c r="J5966" t="inlineStr">
        <is>
          <t>DESCONHECIDO</t>
        </is>
      </c>
      <c r="K5966" t="inlineStr">
        <is>
          <t>A IDEAL</t>
        </is>
      </c>
    </row>
    <row r="5967">
      <c r="A5967" s="215" t="n">
        <v>46150</v>
      </c>
      <c r="B5967" t="inlineStr">
        <is>
          <t>JAIME RODRIGUES JARDIM - PIX 255.951.348-01-8.14 - MANUTENÇÃO/PEÇAS MAQUINAS E EQUIPAMENTOS</t>
        </is>
      </c>
      <c r="D5967" t="n">
        <v>760</v>
      </c>
      <c r="E5967" t="n">
        <v>-314605.2540624204</v>
      </c>
      <c r="F5967" t="inlineStr">
        <is>
          <t>MANUTENÇÃO/PEÇAS MAQUINAS E EQUIPAMENTOS</t>
        </is>
      </c>
      <c r="G5967">
        <f>YEAR(A5967)</f>
        <v/>
      </c>
      <c r="H5967">
        <f>MONTH(A5967)</f>
        <v/>
      </c>
      <c r="I5967">
        <f>INDEX(mês[],Consolidado!H5967,2)</f>
        <v/>
      </c>
      <c r="J5967" t="inlineStr">
        <is>
          <t>DESCONHECIDO</t>
        </is>
      </c>
      <c r="K5967" t="inlineStr">
        <is>
          <t>A IDEAL</t>
        </is>
      </c>
    </row>
    <row r="5968">
      <c r="A5968" s="215" t="n">
        <v>46150</v>
      </c>
      <c r="B5968" t="inlineStr">
        <is>
          <t>RODRIGO DANIEL DA CONCEIÇAO - PIX 017.143.291-60-3.2 - SERVIÇO ELETRICO</t>
        </is>
      </c>
      <c r="D5968" t="n">
        <v>500</v>
      </c>
      <c r="E5968" t="n">
        <v>-315105.2540624204</v>
      </c>
      <c r="F5968" t="inlineStr">
        <is>
          <t xml:space="preserve">SERVIÇO ELETRICO </t>
        </is>
      </c>
      <c r="G5968">
        <f>YEAR(A5968)</f>
        <v/>
      </c>
      <c r="H5968">
        <f>MONTH(A5968)</f>
        <v/>
      </c>
      <c r="I5968">
        <f>INDEX(mês[],Consolidado!H5968,2)</f>
        <v/>
      </c>
      <c r="J5968" t="inlineStr">
        <is>
          <t>DESCONHECIDO</t>
        </is>
      </c>
      <c r="K5968" t="inlineStr">
        <is>
          <t>A IDEAL</t>
        </is>
      </c>
    </row>
    <row r="5969">
      <c r="A5969" s="215" t="n">
        <v>46150</v>
      </c>
      <c r="B5969" t="inlineStr">
        <is>
          <t>SINDICATO-12.8 - SINDICATO</t>
        </is>
      </c>
      <c r="D5969" t="n">
        <v>571.71</v>
      </c>
      <c r="E5969" t="n">
        <v>-315676.9640624204</v>
      </c>
      <c r="F5969" t="inlineStr">
        <is>
          <t xml:space="preserve">SINDICATO </t>
        </is>
      </c>
      <c r="G5969">
        <f>YEAR(A5969)</f>
        <v/>
      </c>
      <c r="H5969">
        <f>MONTH(A5969)</f>
        <v/>
      </c>
      <c r="I5969">
        <f>INDEX(mês[],Consolidado!H5969,2)</f>
        <v/>
      </c>
      <c r="J5969" t="inlineStr">
        <is>
          <t>DESCONHECIDO</t>
        </is>
      </c>
      <c r="K5969" t="inlineStr">
        <is>
          <t>A IDEAL</t>
        </is>
      </c>
    </row>
    <row r="5970">
      <c r="A5970" s="215" t="n">
        <v>46150</v>
      </c>
      <c r="B5970" t="inlineStr">
        <is>
          <t>AJUDA DE CUSTO MES 04-2026-12.1 - SALARIO</t>
        </is>
      </c>
      <c r="D5970" t="n">
        <v>3000</v>
      </c>
      <c r="E5970" t="n">
        <v>-318676.9640624204</v>
      </c>
      <c r="F5970" t="inlineStr">
        <is>
          <t>SALARIO</t>
        </is>
      </c>
      <c r="G5970">
        <f>YEAR(A5970)</f>
        <v/>
      </c>
      <c r="H5970">
        <f>MONTH(A5970)</f>
        <v/>
      </c>
      <c r="I5970">
        <f>INDEX(mês[],Consolidado!H5970,2)</f>
        <v/>
      </c>
      <c r="J5970" t="inlineStr">
        <is>
          <t>DESCONHECIDO</t>
        </is>
      </c>
      <c r="K5970" t="inlineStr">
        <is>
          <t>A IDEAL</t>
        </is>
      </c>
    </row>
    <row r="5971">
      <c r="A5971" s="215" t="n">
        <v>46150</v>
      </c>
      <c r="B5971" t="inlineStr">
        <is>
          <t>CONTRATO PRESTAÇÃO DE SERVIÇO RICARDO MES 04-2026-12.1 - SALARIO</t>
        </is>
      </c>
      <c r="D5971" t="n">
        <v>9000</v>
      </c>
      <c r="E5971" t="n">
        <v>-327676.9640624204</v>
      </c>
      <c r="F5971" t="inlineStr">
        <is>
          <t>SALARIO</t>
        </is>
      </c>
      <c r="G5971">
        <f>YEAR(A5971)</f>
        <v/>
      </c>
      <c r="H5971">
        <f>MONTH(A5971)</f>
        <v/>
      </c>
      <c r="I5971">
        <f>INDEX(mês[],Consolidado!H5971,2)</f>
        <v/>
      </c>
      <c r="J5971" t="inlineStr">
        <is>
          <t>DESCONHECIDO</t>
        </is>
      </c>
      <c r="K5971" t="inlineStr">
        <is>
          <t>A IDEAL</t>
        </is>
      </c>
    </row>
    <row r="5972">
      <c r="A5972" s="215" t="n">
        <v>46150</v>
      </c>
      <c r="B5972" t="inlineStr">
        <is>
          <t>FOLHA PGTO REF. MÊS 04/2026-12.1 - SALARIO</t>
        </is>
      </c>
      <c r="D5972" t="n">
        <v>330.67</v>
      </c>
      <c r="E5972" t="n">
        <v>-328007.6340624204</v>
      </c>
      <c r="F5972" t="inlineStr">
        <is>
          <t>SALARIO</t>
        </is>
      </c>
      <c r="G5972">
        <f>YEAR(A5972)</f>
        <v/>
      </c>
      <c r="H5972">
        <f>MONTH(A5972)</f>
        <v/>
      </c>
      <c r="I5972">
        <f>INDEX(mês[],Consolidado!H5972,2)</f>
        <v/>
      </c>
      <c r="J5972" t="inlineStr">
        <is>
          <t>DESCONHECIDO</t>
        </is>
      </c>
      <c r="K5972" t="inlineStr">
        <is>
          <t>A IDEAL</t>
        </is>
      </c>
    </row>
    <row r="5973">
      <c r="A5973" s="215" t="n">
        <v>46150</v>
      </c>
      <c r="B5973" t="inlineStr">
        <is>
          <t>MARCO AURELIO SOUZA DE BARROS - PIX (62) 98544-7000-8.9 - MATERIAIS DE CONSUMO EM OBRAS</t>
        </is>
      </c>
      <c r="D5973" t="n">
        <v>590</v>
      </c>
      <c r="E5973" t="n">
        <v>-328597.6340624204</v>
      </c>
      <c r="F5973" t="inlineStr">
        <is>
          <t xml:space="preserve">MATERIAIS DE CONSUMO EM OBRAS </t>
        </is>
      </c>
      <c r="G5973">
        <f>YEAR(A5973)</f>
        <v/>
      </c>
      <c r="H5973">
        <f>MONTH(A5973)</f>
        <v/>
      </c>
      <c r="I5973">
        <f>INDEX(mês[],Consolidado!H5973,2)</f>
        <v/>
      </c>
      <c r="J5973" t="inlineStr">
        <is>
          <t>DESCONHECIDO</t>
        </is>
      </c>
      <c r="K5973" t="inlineStr">
        <is>
          <t>A IDEAL</t>
        </is>
      </c>
    </row>
    <row r="5974">
      <c r="A5974" s="215" t="n">
        <v>46153</v>
      </c>
      <c r="B5974" t="inlineStr">
        <is>
          <t>COMBUSTÍVEL VEÍCULOS-6.4 - COMBUSTIVEL VEICULOS</t>
        </is>
      </c>
      <c r="D5974" t="n">
        <v>215</v>
      </c>
      <c r="E5974" t="n">
        <v>-328812.6340624204</v>
      </c>
      <c r="F5974" t="inlineStr">
        <is>
          <t>COMBUSTIVEL VEICULOS</t>
        </is>
      </c>
      <c r="G5974">
        <f>YEAR(A5974)</f>
        <v/>
      </c>
      <c r="H5974">
        <f>MONTH(A5974)</f>
        <v/>
      </c>
      <c r="I5974">
        <f>INDEX(mês[],Consolidado!H5974,2)</f>
        <v/>
      </c>
      <c r="J5974" t="inlineStr">
        <is>
          <t>DESCONHECIDO</t>
        </is>
      </c>
      <c r="K5974" t="inlineStr">
        <is>
          <t>A IDEAL</t>
        </is>
      </c>
    </row>
    <row r="5975">
      <c r="A5975" s="215" t="n">
        <v>46153</v>
      </c>
      <c r="B5975" t="inlineStr">
        <is>
          <t>-1.1.1 - Recebimento de Clientes - prestação de serviço</t>
        </is>
      </c>
      <c r="C5975" t="n">
        <v>1992.69</v>
      </c>
      <c r="E5975" t="n">
        <v>-326819.9440624204</v>
      </c>
      <c r="F5975" t="inlineStr">
        <is>
          <t>Recebimento de Clientes</t>
        </is>
      </c>
      <c r="G5975">
        <f>YEAR(A5975)</f>
        <v/>
      </c>
      <c r="H5975">
        <f>MONTH(A5975)</f>
        <v/>
      </c>
      <c r="I5975">
        <f>INDEX(mês[],Consolidado!H5975,2)</f>
        <v/>
      </c>
      <c r="J5975" t="inlineStr">
        <is>
          <t>DESCONHECIDO</t>
        </is>
      </c>
      <c r="K5975" t="inlineStr">
        <is>
          <t>A IDEAL</t>
        </is>
      </c>
    </row>
    <row r="5976">
      <c r="A5976" s="215" t="n">
        <v>46153</v>
      </c>
      <c r="B5976" t="inlineStr">
        <is>
          <t>MANUTENÇÃO EQUIPAMENTOS-8.14 - MANUTENÇÃO/PEÇAS MAQUINAS E EQUIPAMENTOS</t>
        </is>
      </c>
      <c r="D5976" t="n">
        <v>450</v>
      </c>
      <c r="E5976" t="n">
        <v>-327269.9440624204</v>
      </c>
      <c r="F5976" t="inlineStr">
        <is>
          <t>MANUTENÇÃO/PEÇAS MAQUINAS E EQUIPAMENTOS</t>
        </is>
      </c>
      <c r="G5976">
        <f>YEAR(A5976)</f>
        <v/>
      </c>
      <c r="H5976">
        <f>MONTH(A5976)</f>
        <v/>
      </c>
      <c r="I5976">
        <f>INDEX(mês[],Consolidado!H5976,2)</f>
        <v/>
      </c>
      <c r="J5976" t="inlineStr">
        <is>
          <t>DESCONHECIDO</t>
        </is>
      </c>
      <c r="K5976" t="inlineStr">
        <is>
          <t>A IDEAL</t>
        </is>
      </c>
    </row>
    <row r="5977">
      <c r="A5977" s="215" t="n">
        <v>46153</v>
      </c>
      <c r="B5977" t="inlineStr">
        <is>
          <t>MANUTENÇÃO EQUIPAMENTOS-8.14 - MANUTENÇÃO/PEÇAS MAQUINAS E EQUIPAMENTOS</t>
        </is>
      </c>
      <c r="D5977" t="n">
        <v>269</v>
      </c>
      <c r="E5977" t="n">
        <v>-327538.9440624204</v>
      </c>
      <c r="F5977" t="inlineStr">
        <is>
          <t>MANUTENÇÃO/PEÇAS MAQUINAS E EQUIPAMENTOS</t>
        </is>
      </c>
      <c r="G5977">
        <f>YEAR(A5977)</f>
        <v/>
      </c>
      <c r="H5977">
        <f>MONTH(A5977)</f>
        <v/>
      </c>
      <c r="I5977">
        <f>INDEX(mês[],Consolidado!H5977,2)</f>
        <v/>
      </c>
      <c r="J5977" t="inlineStr">
        <is>
          <t>DESCONHECIDO</t>
        </is>
      </c>
      <c r="K5977" t="inlineStr">
        <is>
          <t>A IDEAL</t>
        </is>
      </c>
    </row>
    <row r="5978">
      <c r="A5978" s="215" t="n">
        <v>46153</v>
      </c>
      <c r="B5978" t="inlineStr">
        <is>
          <t>-1.1.2 - Venda Material</t>
        </is>
      </c>
      <c r="C5978" t="n">
        <v>19052.86</v>
      </c>
      <c r="E5978" t="n">
        <v>-308486.0840624204</v>
      </c>
      <c r="F5978" t="inlineStr">
        <is>
          <t>Outras Entradas Operacionais</t>
        </is>
      </c>
      <c r="G5978">
        <f>YEAR(A5978)</f>
        <v/>
      </c>
      <c r="H5978">
        <f>MONTH(A5978)</f>
        <v/>
      </c>
      <c r="I5978">
        <f>INDEX(mês[],Consolidado!H5978,2)</f>
        <v/>
      </c>
      <c r="J5978" t="inlineStr">
        <is>
          <t>DESCONHECIDO</t>
        </is>
      </c>
      <c r="K5978" t="inlineStr">
        <is>
          <t>A IDEAL</t>
        </is>
      </c>
    </row>
    <row r="5979">
      <c r="A5979" s="215" t="n">
        <v>46153</v>
      </c>
      <c r="B5979" t="inlineStr">
        <is>
          <t>MANUTENÇÃO OROCH-6.3 - MANUTENÇÃO/PEÇAS VEICULOS</t>
        </is>
      </c>
      <c r="D5979" t="n">
        <v>150</v>
      </c>
      <c r="E5979" t="n">
        <v>-308636.0840624204</v>
      </c>
      <c r="F5979" t="inlineStr">
        <is>
          <t>MANUTENÇÃO/PEÇAS  VEICULOS</t>
        </is>
      </c>
      <c r="G5979">
        <f>YEAR(A5979)</f>
        <v/>
      </c>
      <c r="H5979">
        <f>MONTH(A5979)</f>
        <v/>
      </c>
      <c r="I5979">
        <f>INDEX(mês[],Consolidado!H5979,2)</f>
        <v/>
      </c>
      <c r="J5979" t="inlineStr">
        <is>
          <t>DESCONHECIDO</t>
        </is>
      </c>
      <c r="K5979" t="inlineStr">
        <is>
          <t>A IDEAL</t>
        </is>
      </c>
    </row>
    <row r="5980">
      <c r="A5980" s="215" t="n">
        <v>46153</v>
      </c>
      <c r="B5980" t="inlineStr">
        <is>
          <t>COMBUSTÍVEL VEÍCULOS-6.4 - COMBUSTIVEL VEICULOS</t>
        </is>
      </c>
      <c r="D5980" t="n">
        <v>182.11</v>
      </c>
      <c r="E5980" t="n">
        <v>-308818.1940624204</v>
      </c>
      <c r="F5980" t="inlineStr">
        <is>
          <t>COMBUSTIVEL VEICULOS</t>
        </is>
      </c>
      <c r="G5980">
        <f>YEAR(A5980)</f>
        <v/>
      </c>
      <c r="H5980">
        <f>MONTH(A5980)</f>
        <v/>
      </c>
      <c r="I5980">
        <f>INDEX(mês[],Consolidado!H5980,2)</f>
        <v/>
      </c>
      <c r="J5980" t="inlineStr">
        <is>
          <t>DESCONHECIDO</t>
        </is>
      </c>
      <c r="K5980" t="inlineStr">
        <is>
          <t>A IDEAL</t>
        </is>
      </c>
    </row>
    <row r="5981">
      <c r="A5981" s="215" t="n">
        <v>46153</v>
      </c>
      <c r="B5981" t="inlineStr">
        <is>
          <t>MANUTENÇÃO BATEDOR DE TINTAS-8.14 - MANUTENÇÃO/PEÇAS MAQUINAS E EQUIPAMENTOS</t>
        </is>
      </c>
      <c r="D5981" t="n">
        <v>720</v>
      </c>
      <c r="E5981" t="n">
        <v>-309538.1940624204</v>
      </c>
      <c r="F5981" t="inlineStr">
        <is>
          <t>MANUTENÇÃO/PEÇAS MAQUINAS E EQUIPAMENTOS</t>
        </is>
      </c>
      <c r="G5981">
        <f>YEAR(A5981)</f>
        <v/>
      </c>
      <c r="H5981">
        <f>MONTH(A5981)</f>
        <v/>
      </c>
      <c r="I5981">
        <f>INDEX(mês[],Consolidado!H5981,2)</f>
        <v/>
      </c>
      <c r="J5981" t="inlineStr">
        <is>
          <t>DESCONHECIDO</t>
        </is>
      </c>
      <c r="K5981" t="inlineStr">
        <is>
          <t>A IDEAL</t>
        </is>
      </c>
    </row>
    <row r="5982">
      <c r="A5982" s="215" t="n">
        <v>46153</v>
      </c>
      <c r="B5982" t="inlineStr">
        <is>
          <t>-1.1.1 - Recebimento de Clientes - prestação de serviço</t>
        </is>
      </c>
      <c r="C5982" t="n">
        <v>27834.01</v>
      </c>
      <c r="E5982" t="n">
        <v>-281704.1840624204</v>
      </c>
      <c r="F5982" t="inlineStr">
        <is>
          <t>Recebimento de Clientes</t>
        </is>
      </c>
      <c r="G5982">
        <f>YEAR(A5982)</f>
        <v/>
      </c>
      <c r="H5982">
        <f>MONTH(A5982)</f>
        <v/>
      </c>
      <c r="I5982">
        <f>INDEX(mês[],Consolidado!H5982,2)</f>
        <v/>
      </c>
      <c r="J5982" t="inlineStr">
        <is>
          <t>DESCONHECIDO</t>
        </is>
      </c>
      <c r="K5982" t="inlineStr">
        <is>
          <t>A IDEAL</t>
        </is>
      </c>
    </row>
    <row r="5983">
      <c r="A5983" s="215" t="n">
        <v>46153</v>
      </c>
      <c r="B5983" t="inlineStr">
        <is>
          <t>-1.1.1 - Recebimento de Clientes - prestação de serviço</t>
        </is>
      </c>
      <c r="C5983" t="n">
        <v>19112.67</v>
      </c>
      <c r="E5983" t="n">
        <v>-262591.5140624204</v>
      </c>
      <c r="F5983" t="inlineStr">
        <is>
          <t>Recebimento de Clientes</t>
        </is>
      </c>
      <c r="G5983">
        <f>YEAR(A5983)</f>
        <v/>
      </c>
      <c r="H5983">
        <f>MONTH(A5983)</f>
        <v/>
      </c>
      <c r="I5983">
        <f>INDEX(mês[],Consolidado!H5983,2)</f>
        <v/>
      </c>
      <c r="J5983" t="inlineStr">
        <is>
          <t>DESCONHECIDO</t>
        </is>
      </c>
      <c r="K5983" t="inlineStr">
        <is>
          <t>A IDEAL</t>
        </is>
      </c>
    </row>
    <row r="5984">
      <c r="A5984" s="215" t="n">
        <v>46153</v>
      </c>
      <c r="B5984" t="inlineStr">
        <is>
          <t>FABIO HENRIQUE GABRIEL - PIX (62) 9 8540-7710-8.14 - MANUTENÇÃO/PEÇAS MAQUINAS E EQUIPAMENTOS</t>
        </is>
      </c>
      <c r="D5984" t="n">
        <v>49</v>
      </c>
      <c r="E5984" t="n">
        <v>-262640.5140624204</v>
      </c>
      <c r="F5984" t="inlineStr">
        <is>
          <t>MANUTENÇÃO/PEÇAS MAQUINAS E EQUIPAMENTOS</t>
        </is>
      </c>
      <c r="G5984">
        <f>YEAR(A5984)</f>
        <v/>
      </c>
      <c r="H5984">
        <f>MONTH(A5984)</f>
        <v/>
      </c>
      <c r="I5984">
        <f>INDEX(mês[],Consolidado!H5984,2)</f>
        <v/>
      </c>
      <c r="J5984" t="inlineStr">
        <is>
          <t>DESCONHECIDO</t>
        </is>
      </c>
      <c r="K5984" t="inlineStr">
        <is>
          <t>A IDEAL</t>
        </is>
      </c>
    </row>
    <row r="5985">
      <c r="A5985" s="215" t="n">
        <v>46153</v>
      </c>
      <c r="B5985" t="inlineStr">
        <is>
          <t>TIAGO NUNES DA SILV - PIX (62) 9 9846-6885-15.7 - DESPESA MANUTENÇÃO SEDE</t>
        </is>
      </c>
      <c r="D5985" t="n">
        <v>215</v>
      </c>
      <c r="E5985" t="n">
        <v>-262855.5140624204</v>
      </c>
      <c r="F5985" t="inlineStr">
        <is>
          <t>Construção da Nova Sede</t>
        </is>
      </c>
      <c r="G5985">
        <f>YEAR(A5985)</f>
        <v/>
      </c>
      <c r="H5985">
        <f>MONTH(A5985)</f>
        <v/>
      </c>
      <c r="I5985">
        <f>INDEX(mês[],Consolidado!H5985,2)</f>
        <v/>
      </c>
      <c r="J5985" t="inlineStr">
        <is>
          <t>DESCONHECIDO</t>
        </is>
      </c>
      <c r="K5985" t="inlineStr">
        <is>
          <t>A IDEAL</t>
        </is>
      </c>
    </row>
    <row r="5986">
      <c r="A5986" s="215" t="n">
        <v>46153</v>
      </c>
      <c r="B5986" t="inlineStr">
        <is>
          <t>LINHA VIRTUAL VOIP-11.6 - INTERNET / TELEFONE ADM</t>
        </is>
      </c>
      <c r="D5986" t="n">
        <v>200</v>
      </c>
      <c r="E5986" t="n">
        <v>-263055.5140624204</v>
      </c>
      <c r="F5986" t="inlineStr">
        <is>
          <t xml:space="preserve">INTERNET / TELEFONE ADM </t>
        </is>
      </c>
      <c r="G5986">
        <f>YEAR(A5986)</f>
        <v/>
      </c>
      <c r="H5986">
        <f>MONTH(A5986)</f>
        <v/>
      </c>
      <c r="I5986">
        <f>INDEX(mês[],Consolidado!H5986,2)</f>
        <v/>
      </c>
      <c r="J5986" t="inlineStr">
        <is>
          <t>DESCONHECIDO</t>
        </is>
      </c>
      <c r="K5986" t="inlineStr">
        <is>
          <t>A IDEAL</t>
        </is>
      </c>
    </row>
    <row r="5987">
      <c r="A5987" s="215" t="n">
        <v>46153</v>
      </c>
      <c r="B5987" t="inlineStr">
        <is>
          <t>MARIA DA FE VIDAL PASCOA - PIX 07.430.239/0001-40-6.4 - COMBUSTIVEL VEICULOS</t>
        </is>
      </c>
      <c r="D5987" t="n">
        <v>709.98</v>
      </c>
      <c r="E5987" t="n">
        <v>-263765.4940624204</v>
      </c>
      <c r="F5987" t="inlineStr">
        <is>
          <t>COMBUSTIVEL VEICULOS</t>
        </is>
      </c>
      <c r="G5987">
        <f>YEAR(A5987)</f>
        <v/>
      </c>
      <c r="H5987">
        <f>MONTH(A5987)</f>
        <v/>
      </c>
      <c r="I5987">
        <f>INDEX(mês[],Consolidado!H5987,2)</f>
        <v/>
      </c>
      <c r="J5987" t="inlineStr">
        <is>
          <t>DESCONHECIDO</t>
        </is>
      </c>
      <c r="K5987" t="inlineStr">
        <is>
          <t>A IDEAL</t>
        </is>
      </c>
    </row>
    <row r="5988">
      <c r="A5988" s="215" t="n">
        <v>46153</v>
      </c>
      <c r="B5988" t="inlineStr">
        <is>
          <t>MARIA DA FE VIDAL PASCOA - PIX 07.430.239/0001-40-8.13 - COMBUSTIVEL EQUIPAMENTOS</t>
        </is>
      </c>
      <c r="D5988" t="n">
        <v>104.32</v>
      </c>
      <c r="E5988" t="n">
        <v>-263869.8140624204</v>
      </c>
      <c r="F5988" t="inlineStr">
        <is>
          <t>COMBUSTIVEL EQUIPAMENTOS</t>
        </is>
      </c>
      <c r="G5988">
        <f>YEAR(A5988)</f>
        <v/>
      </c>
      <c r="H5988">
        <f>MONTH(A5988)</f>
        <v/>
      </c>
      <c r="I5988">
        <f>INDEX(mês[],Consolidado!H5988,2)</f>
        <v/>
      </c>
      <c r="J5988" t="inlineStr">
        <is>
          <t>DESCONHECIDO</t>
        </is>
      </c>
      <c r="K5988" t="inlineStr">
        <is>
          <t>A IDEAL</t>
        </is>
      </c>
    </row>
    <row r="5989">
      <c r="A5989" s="215" t="n">
        <v>46153</v>
      </c>
      <c r="B5989" t="inlineStr">
        <is>
          <t>INTERNET ADM-11.6 - INTERNET / TELEFONE ADM</t>
        </is>
      </c>
      <c r="D5989" t="n">
        <v>139.9</v>
      </c>
      <c r="E5989" t="n">
        <v>-264009.7140624204</v>
      </c>
      <c r="F5989" t="inlineStr">
        <is>
          <t xml:space="preserve">INTERNET / TELEFONE ADM </t>
        </is>
      </c>
      <c r="G5989">
        <f>YEAR(A5989)</f>
        <v/>
      </c>
      <c r="H5989">
        <f>MONTH(A5989)</f>
        <v/>
      </c>
      <c r="I5989">
        <f>INDEX(mês[],Consolidado!H5989,2)</f>
        <v/>
      </c>
      <c r="J5989" t="inlineStr">
        <is>
          <t>DESCONHECIDO</t>
        </is>
      </c>
      <c r="K5989" t="inlineStr">
        <is>
          <t>A IDEAL</t>
        </is>
      </c>
    </row>
    <row r="5990">
      <c r="A5990" s="215" t="n">
        <v>46153</v>
      </c>
      <c r="B5990" t="inlineStr">
        <is>
          <t>AUTO PEÇAS E MECANICA CARDOSO LTDA - PIX 15.299.929/0001-30-6.3 - MANUTENÇÃO/PEÇAS VEICULOS</t>
        </is>
      </c>
      <c r="D5990" t="n">
        <v>200</v>
      </c>
      <c r="E5990" t="n">
        <v>-264209.7140624204</v>
      </c>
      <c r="F5990" t="inlineStr">
        <is>
          <t>MANUTENÇÃO/PEÇAS  VEICULOS</t>
        </is>
      </c>
      <c r="G5990">
        <f>YEAR(A5990)</f>
        <v/>
      </c>
      <c r="H5990">
        <f>MONTH(A5990)</f>
        <v/>
      </c>
      <c r="I5990">
        <f>INDEX(mês[],Consolidado!H5990,2)</f>
        <v/>
      </c>
      <c r="J5990" t="inlineStr">
        <is>
          <t>DESCONHECIDO</t>
        </is>
      </c>
      <c r="K5990" t="inlineStr">
        <is>
          <t>A IDEAL</t>
        </is>
      </c>
    </row>
    <row r="5991">
      <c r="A5991" s="215" t="n">
        <v>46153</v>
      </c>
      <c r="B5991" t="inlineStr">
        <is>
          <t>AUTO PEÇAS E MECANICA CARDOSO LTDA - PIX 15.299.929/0001-30-6.3 - MANUTENÇÃO/PEÇAS VEICULOS</t>
        </is>
      </c>
      <c r="D5991" t="n">
        <v>1216.42</v>
      </c>
      <c r="E5991" t="n">
        <v>-265426.1340624204</v>
      </c>
      <c r="F5991" t="inlineStr">
        <is>
          <t>MANUTENÇÃO/PEÇAS  VEICULOS</t>
        </is>
      </c>
      <c r="G5991">
        <f>YEAR(A5991)</f>
        <v/>
      </c>
      <c r="H5991">
        <f>MONTH(A5991)</f>
        <v/>
      </c>
      <c r="I5991">
        <f>INDEX(mês[],Consolidado!H5991,2)</f>
        <v/>
      </c>
      <c r="J5991" t="inlineStr">
        <is>
          <t>DESCONHECIDO</t>
        </is>
      </c>
      <c r="K5991" t="inlineStr">
        <is>
          <t>A IDEAL</t>
        </is>
      </c>
    </row>
    <row r="5992">
      <c r="A5992" s="215" t="n">
        <v>46153</v>
      </c>
      <c r="B5992" t="inlineStr">
        <is>
          <t>FOLHA PGTO REF. MÊS 04/2026 CLAYTON DE LIMA-12.1 - SALARIO</t>
        </is>
      </c>
      <c r="D5992" t="n">
        <v>1919.88</v>
      </c>
      <c r="E5992" t="n">
        <v>-267346.0140624204</v>
      </c>
      <c r="F5992" t="inlineStr">
        <is>
          <t>SALARIO</t>
        </is>
      </c>
      <c r="G5992">
        <f>YEAR(A5992)</f>
        <v/>
      </c>
      <c r="H5992">
        <f>MONTH(A5992)</f>
        <v/>
      </c>
      <c r="I5992">
        <f>INDEX(mês[],Consolidado!H5992,2)</f>
        <v/>
      </c>
      <c r="J5992" t="inlineStr">
        <is>
          <t>DESCONHECIDO</t>
        </is>
      </c>
      <c r="K5992" t="inlineStr">
        <is>
          <t>A IDEAL</t>
        </is>
      </c>
    </row>
    <row r="5993">
      <c r="A5993" s="215" t="n">
        <v>46153</v>
      </c>
      <c r="B5993" t="inlineStr">
        <is>
          <t>ALINE AIRES PEREIRA - PIX 10.899.310/0001-43-8.14 - MANUTENÇÃO/PEÇAS MAQUINAS E EQUIPAMENTOS</t>
        </is>
      </c>
      <c r="D5993" t="n">
        <v>230</v>
      </c>
      <c r="E5993" t="n">
        <v>-267576.0140624204</v>
      </c>
      <c r="F5993" t="inlineStr">
        <is>
          <t>MANUTENÇÃO/PEÇAS MAQUINAS E EQUIPAMENTOS</t>
        </is>
      </c>
      <c r="G5993">
        <f>YEAR(A5993)</f>
        <v/>
      </c>
      <c r="H5993">
        <f>MONTH(A5993)</f>
        <v/>
      </c>
      <c r="I5993">
        <f>INDEX(mês[],Consolidado!H5993,2)</f>
        <v/>
      </c>
      <c r="J5993" t="inlineStr">
        <is>
          <t>DESCONHECIDO</t>
        </is>
      </c>
      <c r="K5993" t="inlineStr">
        <is>
          <t>A IDEAL</t>
        </is>
      </c>
    </row>
    <row r="5994">
      <c r="A5994" s="215" t="n">
        <v>46153</v>
      </c>
      <c r="B5994" t="inlineStr">
        <is>
          <t>VALE ALIMENTAÇÃO REF. 04/2026-12.13 - VALE ALIMENTAÇÃO</t>
        </is>
      </c>
      <c r="D5994" t="n">
        <v>628.67</v>
      </c>
      <c r="E5994" t="n">
        <v>-268204.6840624204</v>
      </c>
      <c r="F5994" t="inlineStr">
        <is>
          <t>VALE ALIMENTAÇÃO</t>
        </is>
      </c>
      <c r="G5994">
        <f>YEAR(A5994)</f>
        <v/>
      </c>
      <c r="H5994">
        <f>MONTH(A5994)</f>
        <v/>
      </c>
      <c r="I5994">
        <f>INDEX(mês[],Consolidado!H5994,2)</f>
        <v/>
      </c>
      <c r="J5994" t="inlineStr">
        <is>
          <t>DESCONHECIDO</t>
        </is>
      </c>
      <c r="K5994" t="inlineStr">
        <is>
          <t>A IDEAL</t>
        </is>
      </c>
    </row>
    <row r="5995">
      <c r="A5995" s="215" t="n">
        <v>46153</v>
      </c>
      <c r="B5995" t="inlineStr">
        <is>
          <t>ISS A IDEAL ISOLAMENTO-17.8 - ISS</t>
        </is>
      </c>
      <c r="D5995" t="n">
        <v>194.74</v>
      </c>
      <c r="E5995" t="n">
        <v>-268399.4240624204</v>
      </c>
      <c r="F5995" t="inlineStr">
        <is>
          <t xml:space="preserve">ISS </t>
        </is>
      </c>
      <c r="G5995">
        <f>YEAR(A5995)</f>
        <v/>
      </c>
      <c r="H5995">
        <f>MONTH(A5995)</f>
        <v/>
      </c>
      <c r="I5995">
        <f>INDEX(mês[],Consolidado!H5995,2)</f>
        <v/>
      </c>
      <c r="J5995" t="inlineStr">
        <is>
          <t>DESCONHECIDO</t>
        </is>
      </c>
      <c r="K5995" t="inlineStr">
        <is>
          <t>A IDEAL</t>
        </is>
      </c>
    </row>
    <row r="5996">
      <c r="A5996" s="215" t="n">
        <v>46153</v>
      </c>
      <c r="B5996" t="inlineStr">
        <is>
          <t>ISS-17.8 - ISS</t>
        </is>
      </c>
      <c r="D5996" t="n">
        <v>55</v>
      </c>
      <c r="E5996" t="n">
        <v>-268454.4240624204</v>
      </c>
      <c r="F5996" t="inlineStr">
        <is>
          <t xml:space="preserve">ISS </t>
        </is>
      </c>
      <c r="G5996">
        <f>YEAR(A5996)</f>
        <v/>
      </c>
      <c r="H5996">
        <f>MONTH(A5996)</f>
        <v/>
      </c>
      <c r="I5996">
        <f>INDEX(mês[],Consolidado!H5996,2)</f>
        <v/>
      </c>
      <c r="J5996" t="inlineStr">
        <is>
          <t>DESCONHECIDO</t>
        </is>
      </c>
      <c r="K5996" t="inlineStr">
        <is>
          <t>A IDEAL</t>
        </is>
      </c>
    </row>
    <row r="5997">
      <c r="A5997" s="215" t="n">
        <v>46153</v>
      </c>
      <c r="B5997" t="inlineStr">
        <is>
          <t>SINDICATO-12.8 - SINDICATO</t>
        </is>
      </c>
      <c r="D5997" t="n">
        <v>1114.15</v>
      </c>
      <c r="E5997" t="n">
        <v>-269568.5740624204</v>
      </c>
      <c r="F5997" t="inlineStr">
        <is>
          <t xml:space="preserve">SINDICATO </t>
        </is>
      </c>
      <c r="G5997">
        <f>YEAR(A5997)</f>
        <v/>
      </c>
      <c r="H5997">
        <f>MONTH(A5997)</f>
        <v/>
      </c>
      <c r="I5997">
        <f>INDEX(mês[],Consolidado!H5997,2)</f>
        <v/>
      </c>
      <c r="J5997" t="inlineStr">
        <is>
          <t>DESCONHECIDO</t>
        </is>
      </c>
      <c r="K5997" t="inlineStr">
        <is>
          <t>A IDEAL</t>
        </is>
      </c>
    </row>
    <row r="5998">
      <c r="A5998" s="215" t="n">
        <v>46153</v>
      </c>
      <c r="B5998" t="inlineStr">
        <is>
          <t>SEGUROS VEÍCULOS-6.5 - SEGUROS DE VEICULOS</t>
        </is>
      </c>
      <c r="D5998" t="n">
        <v>2719.89</v>
      </c>
      <c r="E5998" t="n">
        <v>-272288.4640624204</v>
      </c>
      <c r="F5998" t="inlineStr">
        <is>
          <t xml:space="preserve">SEGUROS DE VEICULOS </t>
        </is>
      </c>
      <c r="G5998">
        <f>YEAR(A5998)</f>
        <v/>
      </c>
      <c r="H5998">
        <f>MONTH(A5998)</f>
        <v/>
      </c>
      <c r="I5998">
        <f>INDEX(mês[],Consolidado!H5998,2)</f>
        <v/>
      </c>
      <c r="J5998" t="inlineStr">
        <is>
          <t>DESCONHECIDO</t>
        </is>
      </c>
      <c r="K5998" t="inlineStr">
        <is>
          <t>A IDEAL</t>
        </is>
      </c>
    </row>
    <row r="5999">
      <c r="A5999" s="215" t="n">
        <v>46153</v>
      </c>
      <c r="B5999" t="inlineStr">
        <is>
          <t>ALUGUEL MAGNO 10/05 A 10/06/26-5.3 - ALUGUEL ALOJAMENTO</t>
        </is>
      </c>
      <c r="D5999" t="n">
        <v>1000</v>
      </c>
      <c r="E5999" t="n">
        <v>-273288.4640624204</v>
      </c>
      <c r="F5999" t="inlineStr">
        <is>
          <t xml:space="preserve">ALUGUEL ALOJAMENTO </t>
        </is>
      </c>
      <c r="G5999">
        <f>YEAR(A5999)</f>
        <v/>
      </c>
      <c r="H5999">
        <f>MONTH(A5999)</f>
        <v/>
      </c>
      <c r="I5999">
        <f>INDEX(mês[],Consolidado!H5999,2)</f>
        <v/>
      </c>
      <c r="J5999" t="inlineStr">
        <is>
          <t>DESCONHECIDO</t>
        </is>
      </c>
      <c r="K5999" t="inlineStr">
        <is>
          <t>A IDEAL</t>
        </is>
      </c>
    </row>
    <row r="6000">
      <c r="A6000" s="215" t="n">
        <v>46153</v>
      </c>
      <c r="B6000" t="inlineStr">
        <is>
          <t>VALE ALIMENTAÇÃO REF. 04/26-12.13 - VALE ALIMENTAÇÃO</t>
        </is>
      </c>
      <c r="D6000" t="n">
        <v>1157.22</v>
      </c>
      <c r="E6000" t="n">
        <v>-274445.6840624204</v>
      </c>
      <c r="F6000" t="inlineStr">
        <is>
          <t>VALE ALIMENTAÇÃO</t>
        </is>
      </c>
      <c r="G6000">
        <f>YEAR(A6000)</f>
        <v/>
      </c>
      <c r="H6000">
        <f>MONTH(A6000)</f>
        <v/>
      </c>
      <c r="I6000">
        <f>INDEX(mês[],Consolidado!H6000,2)</f>
        <v/>
      </c>
      <c r="J6000" t="inlineStr">
        <is>
          <t>DESCONHECIDO</t>
        </is>
      </c>
      <c r="K6000" t="inlineStr">
        <is>
          <t>A IDEAL</t>
        </is>
      </c>
    </row>
    <row r="6001">
      <c r="A6001" s="215" t="n">
        <v>46153</v>
      </c>
      <c r="B6001" t="inlineStr">
        <is>
          <t>VALE ALIMENTAÇÃO REF. 04/2026-12.13 - VALE ALIMENTAÇÃO</t>
        </is>
      </c>
      <c r="D6001" t="n">
        <v>5060</v>
      </c>
      <c r="E6001" t="n">
        <v>-279505.6840624204</v>
      </c>
      <c r="F6001" t="inlineStr">
        <is>
          <t>VALE ALIMENTAÇÃO</t>
        </is>
      </c>
      <c r="G6001">
        <f>YEAR(A6001)</f>
        <v/>
      </c>
      <c r="H6001">
        <f>MONTH(A6001)</f>
        <v/>
      </c>
      <c r="I6001">
        <f>INDEX(mês[],Consolidado!H6001,2)</f>
        <v/>
      </c>
      <c r="J6001" t="inlineStr">
        <is>
          <t>DESCONHECIDO</t>
        </is>
      </c>
      <c r="K6001" t="inlineStr">
        <is>
          <t>A IDEAL</t>
        </is>
      </c>
    </row>
    <row r="6002">
      <c r="A6002" s="215" t="n">
        <v>46153</v>
      </c>
      <c r="B6002" t="inlineStr">
        <is>
          <t>VALE ALIMENTAÇÃO REF. 04/26-12.13 - VALE ALIMENTAÇÃO</t>
        </is>
      </c>
      <c r="D6002" t="n">
        <v>7154.46</v>
      </c>
      <c r="E6002" t="n">
        <v>-286660.1440624204</v>
      </c>
      <c r="F6002" t="inlineStr">
        <is>
          <t>VALE ALIMENTAÇÃO</t>
        </is>
      </c>
      <c r="G6002">
        <f>YEAR(A6002)</f>
        <v/>
      </c>
      <c r="H6002">
        <f>MONTH(A6002)</f>
        <v/>
      </c>
      <c r="I6002">
        <f>INDEX(mês[],Consolidado!H6002,2)</f>
        <v/>
      </c>
      <c r="J6002" t="inlineStr">
        <is>
          <t>DESCONHECIDO</t>
        </is>
      </c>
      <c r="K6002" t="inlineStr">
        <is>
          <t>A IDEAL</t>
        </is>
      </c>
    </row>
    <row r="6003">
      <c r="A6003" s="215" t="n">
        <v>46153</v>
      </c>
      <c r="B6003" t="inlineStr">
        <is>
          <t>VALE ALIMENTAÇÃO REF. 04/26-12.13 - VALE ALIMENTAÇÃO</t>
        </is>
      </c>
      <c r="D6003" t="n">
        <v>1850</v>
      </c>
      <c r="E6003" t="n">
        <v>-288510.1440624204</v>
      </c>
      <c r="F6003" t="inlineStr">
        <is>
          <t>VALE ALIMENTAÇÃO</t>
        </is>
      </c>
      <c r="G6003">
        <f>YEAR(A6003)</f>
        <v/>
      </c>
      <c r="H6003">
        <f>MONTH(A6003)</f>
        <v/>
      </c>
      <c r="I6003">
        <f>INDEX(mês[],Consolidado!H6003,2)</f>
        <v/>
      </c>
      <c r="J6003" t="inlineStr">
        <is>
          <t>DESCONHECIDO</t>
        </is>
      </c>
      <c r="K6003" t="inlineStr">
        <is>
          <t>A IDEAL</t>
        </is>
      </c>
    </row>
    <row r="6004">
      <c r="A6004" s="215" t="n">
        <v>46153</v>
      </c>
      <c r="B6004" t="inlineStr">
        <is>
          <t>VALE ALIMENTAÇÃO REF. MES 04/26-12.13 - VALE ALIMENTAÇÃO</t>
        </is>
      </c>
      <c r="D6004" t="n">
        <v>8841</v>
      </c>
      <c r="E6004" t="n">
        <v>-297351.1440624204</v>
      </c>
      <c r="F6004" t="inlineStr">
        <is>
          <t>VALE ALIMENTAÇÃO</t>
        </is>
      </c>
      <c r="G6004">
        <f>YEAR(A6004)</f>
        <v/>
      </c>
      <c r="H6004">
        <f>MONTH(A6004)</f>
        <v/>
      </c>
      <c r="I6004">
        <f>INDEX(mês[],Consolidado!H6004,2)</f>
        <v/>
      </c>
      <c r="J6004" t="inlineStr">
        <is>
          <t>DESCONHECIDO</t>
        </is>
      </c>
      <c r="K6004" t="inlineStr">
        <is>
          <t>A IDEAL</t>
        </is>
      </c>
    </row>
    <row r="6005">
      <c r="A6005" s="215" t="n">
        <v>46153</v>
      </c>
      <c r="B6005" t="inlineStr">
        <is>
          <t>VALE ALIMENTAÇÃO REF. 04/26-12.13 - VALE ALIMENTAÇÃO</t>
        </is>
      </c>
      <c r="D6005" t="n">
        <v>200</v>
      </c>
      <c r="E6005" t="n">
        <v>-297551.1440624204</v>
      </c>
      <c r="F6005" t="inlineStr">
        <is>
          <t>VALE ALIMENTAÇÃO</t>
        </is>
      </c>
      <c r="G6005">
        <f>YEAR(A6005)</f>
        <v/>
      </c>
      <c r="H6005">
        <f>MONTH(A6005)</f>
        <v/>
      </c>
      <c r="I6005">
        <f>INDEX(mês[],Consolidado!H6005,2)</f>
        <v/>
      </c>
      <c r="J6005" t="inlineStr">
        <is>
          <t>DESCONHECIDO</t>
        </is>
      </c>
      <c r="K6005" t="inlineStr">
        <is>
          <t>A IDEAL</t>
        </is>
      </c>
    </row>
    <row r="6006">
      <c r="A6006" s="215" t="n">
        <v>46153</v>
      </c>
      <c r="B6006" t="inlineStr">
        <is>
          <t>VALE ALIMENTAÇÃO REF. 04/2026-12.13 - VALE ALIMENTAÇÃO</t>
        </is>
      </c>
      <c r="D6006" t="n">
        <v>640</v>
      </c>
      <c r="E6006" t="n">
        <v>-298191.1440624204</v>
      </c>
      <c r="F6006" t="inlineStr">
        <is>
          <t>VALE ALIMENTAÇÃO</t>
        </is>
      </c>
      <c r="G6006">
        <f>YEAR(A6006)</f>
        <v/>
      </c>
      <c r="H6006">
        <f>MONTH(A6006)</f>
        <v/>
      </c>
      <c r="I6006">
        <f>INDEX(mês[],Consolidado!H6006,2)</f>
        <v/>
      </c>
      <c r="J6006" t="inlineStr">
        <is>
          <t>DESCONHECIDO</t>
        </is>
      </c>
      <c r="K6006" t="inlineStr">
        <is>
          <t>A IDEAL</t>
        </is>
      </c>
    </row>
    <row r="6007">
      <c r="A6007" s="215" t="n">
        <v>46153</v>
      </c>
      <c r="B6007" t="inlineStr">
        <is>
          <t>VALE ALIMENTAÇÃO REF. 04/26-12.13 - VALE ALIMENTAÇÃO</t>
        </is>
      </c>
      <c r="D6007" t="n">
        <v>8800</v>
      </c>
      <c r="E6007" t="n">
        <v>-306991.1440624204</v>
      </c>
      <c r="F6007" t="inlineStr">
        <is>
          <t>VALE ALIMENTAÇÃO</t>
        </is>
      </c>
      <c r="G6007">
        <f>YEAR(A6007)</f>
        <v/>
      </c>
      <c r="H6007">
        <f>MONTH(A6007)</f>
        <v/>
      </c>
      <c r="I6007">
        <f>INDEX(mês[],Consolidado!H6007,2)</f>
        <v/>
      </c>
      <c r="J6007" t="inlineStr">
        <is>
          <t>DESCONHECIDO</t>
        </is>
      </c>
      <c r="K6007" t="inlineStr">
        <is>
          <t>A IDEAL</t>
        </is>
      </c>
    </row>
    <row r="6008">
      <c r="A6008" s="215" t="n">
        <v>46153</v>
      </c>
      <c r="B6008" t="inlineStr">
        <is>
          <t>VALE ALIMENTAÇÃO REF. MES 04/26-12.13 - VALE ALIMENTAÇÃO</t>
        </is>
      </c>
      <c r="D6008" t="n">
        <v>26170</v>
      </c>
      <c r="E6008" t="n">
        <v>-333161.1440624204</v>
      </c>
      <c r="F6008" t="inlineStr">
        <is>
          <t>VALE ALIMENTAÇÃO</t>
        </is>
      </c>
      <c r="G6008">
        <f>YEAR(A6008)</f>
        <v/>
      </c>
      <c r="H6008">
        <f>MONTH(A6008)</f>
        <v/>
      </c>
      <c r="I6008">
        <f>INDEX(mês[],Consolidado!H6008,2)</f>
        <v/>
      </c>
      <c r="J6008" t="inlineStr">
        <is>
          <t>DESCONHECIDO</t>
        </is>
      </c>
      <c r="K6008" t="inlineStr">
        <is>
          <t>A IDEAL</t>
        </is>
      </c>
    </row>
    <row r="6009">
      <c r="A6009" s="215" t="n">
        <v>46153</v>
      </c>
      <c r="B6009" t="inlineStr">
        <is>
          <t>VALE ALIMENTAÇÃO REF. 04/2026-12.13 - VALE ALIMENTAÇÃO</t>
        </is>
      </c>
      <c r="D6009" t="n">
        <v>8938.01</v>
      </c>
      <c r="E6009" t="n">
        <v>-342099.1540624204</v>
      </c>
      <c r="F6009" t="inlineStr">
        <is>
          <t>VALE ALIMENTAÇÃO</t>
        </is>
      </c>
      <c r="G6009">
        <f>YEAR(A6009)</f>
        <v/>
      </c>
      <c r="H6009">
        <f>MONTH(A6009)</f>
        <v/>
      </c>
      <c r="I6009">
        <f>INDEX(mês[],Consolidado!H6009,2)</f>
        <v/>
      </c>
      <c r="J6009" t="inlineStr">
        <is>
          <t>DESCONHECIDO</t>
        </is>
      </c>
      <c r="K6009" t="inlineStr">
        <is>
          <t>A IDEAL</t>
        </is>
      </c>
    </row>
    <row r="6010">
      <c r="A6010" s="215" t="n">
        <v>46153</v>
      </c>
      <c r="B6010" t="inlineStr">
        <is>
          <t>R. CONCEIÇÃO DAS ALAGOAS Nº 596 REF.10/05 A 10/06-5.3 - ALUGUEL ALOJAMENTO</t>
        </is>
      </c>
      <c r="D6010" t="n">
        <v>2098.95</v>
      </c>
      <c r="E6010" t="n">
        <v>-344198.1040624204</v>
      </c>
      <c r="F6010" t="inlineStr">
        <is>
          <t xml:space="preserve">ALUGUEL ALOJAMENTO </t>
        </is>
      </c>
      <c r="G6010">
        <f>YEAR(A6010)</f>
        <v/>
      </c>
      <c r="H6010">
        <f>MONTH(A6010)</f>
        <v/>
      </c>
      <c r="I6010">
        <f>INDEX(mês[],Consolidado!H6010,2)</f>
        <v/>
      </c>
      <c r="J6010" t="inlineStr">
        <is>
          <t>DESCONHECIDO</t>
        </is>
      </c>
      <c r="K6010" t="inlineStr">
        <is>
          <t>A IDEAL</t>
        </is>
      </c>
    </row>
    <row r="6011">
      <c r="A6011" s="215" t="n">
        <v>46153</v>
      </c>
      <c r="B6011" t="inlineStr">
        <is>
          <t>UNIMED GENILDO MÊS 05/2026-12.10 - PLANO DE SAUDE</t>
        </is>
      </c>
      <c r="D6011" t="n">
        <v>4018.2</v>
      </c>
      <c r="E6011" t="n">
        <v>-348216.3040624204</v>
      </c>
      <c r="F6011" t="inlineStr">
        <is>
          <t xml:space="preserve">PLANO DE SAUDE </t>
        </is>
      </c>
      <c r="G6011">
        <f>YEAR(A6011)</f>
        <v/>
      </c>
      <c r="H6011">
        <f>MONTH(A6011)</f>
        <v/>
      </c>
      <c r="I6011">
        <f>INDEX(mês[],Consolidado!H6011,2)</f>
        <v/>
      </c>
      <c r="J6011" t="inlineStr">
        <is>
          <t>DESCONHECIDO</t>
        </is>
      </c>
      <c r="K6011" t="inlineStr">
        <is>
          <t>A IDEAL</t>
        </is>
      </c>
    </row>
    <row r="6012">
      <c r="A6012" s="215" t="n">
        <v>46153</v>
      </c>
      <c r="B6012" t="inlineStr">
        <is>
          <t>UNIMED GILVAN MÊS 05/2026-12.10 - PLANO DE SAUDE</t>
        </is>
      </c>
      <c r="D6012" t="n">
        <v>2830.89</v>
      </c>
      <c r="E6012" t="n">
        <v>-351047.1940624204</v>
      </c>
      <c r="F6012" t="inlineStr">
        <is>
          <t xml:space="preserve">PLANO DE SAUDE </t>
        </is>
      </c>
      <c r="G6012">
        <f>YEAR(A6012)</f>
        <v/>
      </c>
      <c r="H6012">
        <f>MONTH(A6012)</f>
        <v/>
      </c>
      <c r="I6012">
        <f>INDEX(mês[],Consolidado!H6012,2)</f>
        <v/>
      </c>
      <c r="J6012" t="inlineStr">
        <is>
          <t>DESCONHECIDO</t>
        </is>
      </c>
      <c r="K6012" t="inlineStr">
        <is>
          <t>A IDEAL</t>
        </is>
      </c>
    </row>
    <row r="6013">
      <c r="A6013" s="215" t="n">
        <v>46153</v>
      </c>
      <c r="B6013" t="inlineStr">
        <is>
          <t>PLANO DE SAÚDE REF. MÊS 05/2026-12.10 - PLANO DE SAUDE</t>
        </is>
      </c>
      <c r="D6013" t="n">
        <v>1937.61</v>
      </c>
      <c r="E6013" t="n">
        <v>-352984.8040624204</v>
      </c>
      <c r="F6013" t="inlineStr">
        <is>
          <t xml:space="preserve">PLANO DE SAUDE </t>
        </is>
      </c>
      <c r="G6013">
        <f>YEAR(A6013)</f>
        <v/>
      </c>
      <c r="H6013">
        <f>MONTH(A6013)</f>
        <v/>
      </c>
      <c r="I6013">
        <f>INDEX(mês[],Consolidado!H6013,2)</f>
        <v/>
      </c>
      <c r="J6013" t="inlineStr">
        <is>
          <t>DESCONHECIDO</t>
        </is>
      </c>
      <c r="K6013" t="inlineStr">
        <is>
          <t>A IDEAL</t>
        </is>
      </c>
    </row>
    <row r="6014">
      <c r="A6014" s="215" t="n">
        <v>46153</v>
      </c>
      <c r="B6014" t="inlineStr">
        <is>
          <t>MARIA ÂNGELA - R. SANTO ANTÔNIO QD 04 LT 07 Nº 207  BAIRRO CENTRO-5.3 - ALUGUEL ALOJAMENTO</t>
        </is>
      </c>
      <c r="D6014" t="n">
        <v>2223.4</v>
      </c>
      <c r="E6014" t="n">
        <v>-355208.2040624204</v>
      </c>
      <c r="F6014" t="inlineStr">
        <is>
          <t xml:space="preserve">ALUGUEL ALOJAMENTO </t>
        </is>
      </c>
      <c r="G6014">
        <f>YEAR(A6014)</f>
        <v/>
      </c>
      <c r="H6014">
        <f>MONTH(A6014)</f>
        <v/>
      </c>
      <c r="I6014">
        <f>INDEX(mês[],Consolidado!H6014,2)</f>
        <v/>
      </c>
      <c r="J6014" t="inlineStr">
        <is>
          <t>DESCONHECIDO</t>
        </is>
      </c>
      <c r="K6014" t="inlineStr">
        <is>
          <t>A IDEAL</t>
        </is>
      </c>
    </row>
    <row r="6015">
      <c r="A6015" s="215" t="n">
        <v>46153</v>
      </c>
      <c r="B6015" t="inlineStr">
        <is>
          <t>RUA DOS ANDRADES N 211 PERIODO 10-05 A 10-06-5.3 - ALUGUEL ALOJAMENTO</t>
        </is>
      </c>
      <c r="D6015" t="n">
        <v>4800</v>
      </c>
      <c r="E6015" t="n">
        <v>-360008.2040624204</v>
      </c>
      <c r="F6015" t="inlineStr">
        <is>
          <t xml:space="preserve">ALUGUEL ALOJAMENTO </t>
        </is>
      </c>
      <c r="G6015">
        <f>YEAR(A6015)</f>
        <v/>
      </c>
      <c r="H6015">
        <f>MONTH(A6015)</f>
        <v/>
      </c>
      <c r="I6015">
        <f>INDEX(mês[],Consolidado!H6015,2)</f>
        <v/>
      </c>
      <c r="J6015" t="inlineStr">
        <is>
          <t>DESCONHECIDO</t>
        </is>
      </c>
      <c r="K6015" t="inlineStr">
        <is>
          <t>A IDEAL</t>
        </is>
      </c>
    </row>
    <row r="6016">
      <c r="A6016" s="215" t="n">
        <v>46153</v>
      </c>
      <c r="B6016" t="inlineStr">
        <is>
          <t>MARIA ÂNGELA - R. SANTO ANTONIO S/N-5.3 - ALUGUEL ALOJAMENTO</t>
        </is>
      </c>
      <c r="D6016" t="n">
        <v>1482.6</v>
      </c>
      <c r="E6016" t="n">
        <v>-361490.8040624204</v>
      </c>
      <c r="F6016" t="inlineStr">
        <is>
          <t xml:space="preserve">ALUGUEL ALOJAMENTO </t>
        </is>
      </c>
      <c r="G6016">
        <f>YEAR(A6016)</f>
        <v/>
      </c>
      <c r="H6016">
        <f>MONTH(A6016)</f>
        <v/>
      </c>
      <c r="I6016">
        <f>INDEX(mês[],Consolidado!H6016,2)</f>
        <v/>
      </c>
      <c r="J6016" t="inlineStr">
        <is>
          <t>DESCONHECIDO</t>
        </is>
      </c>
      <c r="K6016" t="inlineStr">
        <is>
          <t>A IDEAL</t>
        </is>
      </c>
    </row>
    <row r="6017">
      <c r="A6017" s="215" t="n">
        <v>46153</v>
      </c>
      <c r="B6017" t="inlineStr">
        <is>
          <t>APRIGIO JOAQUIM RODRIGUES-16.2 - DISTRIBUIÇÃO DE LUCRO AOS SOCIOS</t>
        </is>
      </c>
      <c r="D6017" t="n">
        <v>1000</v>
      </c>
      <c r="E6017" t="n">
        <v>-362490.8040624204</v>
      </c>
      <c r="F6017" t="inlineStr">
        <is>
          <t>Distribuição de Lucros</t>
        </is>
      </c>
      <c r="G6017">
        <f>YEAR(A6017)</f>
        <v/>
      </c>
      <c r="H6017">
        <f>MONTH(A6017)</f>
        <v/>
      </c>
      <c r="I6017">
        <f>INDEX(mês[],Consolidado!H6017,2)</f>
        <v/>
      </c>
      <c r="J6017" t="inlineStr">
        <is>
          <t>DESCONHECIDO</t>
        </is>
      </c>
      <c r="K6017" t="inlineStr">
        <is>
          <t>A IDEAL</t>
        </is>
      </c>
    </row>
    <row r="6018">
      <c r="A6018" s="215" t="n">
        <v>46153</v>
      </c>
      <c r="B6018" t="inlineStr">
        <is>
          <t>CASA DE CALDAS GILVAN GENILDO REF. MÊS 04/26-16.2 - DISTRIBUIÇÃO DE LUCRO AOS SOCIOS</t>
        </is>
      </c>
      <c r="D6018" t="n">
        <v>2598.43</v>
      </c>
      <c r="E6018" t="n">
        <v>-365089.2340624204</v>
      </c>
      <c r="F6018" t="inlineStr">
        <is>
          <t>Distribuição de Lucros</t>
        </is>
      </c>
      <c r="G6018">
        <f>YEAR(A6018)</f>
        <v/>
      </c>
      <c r="H6018">
        <f>MONTH(A6018)</f>
        <v/>
      </c>
      <c r="I6018">
        <f>INDEX(mês[],Consolidado!H6018,2)</f>
        <v/>
      </c>
      <c r="J6018" t="inlineStr">
        <is>
          <t>DESCONHECIDO</t>
        </is>
      </c>
      <c r="K6018" t="inlineStr">
        <is>
          <t>A IDEAL</t>
        </is>
      </c>
    </row>
    <row r="6019">
      <c r="A6019" s="215" t="n">
        <v>46153</v>
      </c>
      <c r="B6019" t="inlineStr">
        <is>
          <t>ALIMENTAÇÃO ADM-11.5 - ALIMENTAÇÃO ADM</t>
        </is>
      </c>
      <c r="D6019" t="n">
        <v>215.95</v>
      </c>
      <c r="E6019" t="n">
        <v>-365305.1840624204</v>
      </c>
      <c r="F6019" t="inlineStr">
        <is>
          <t>ALIMENTAÇÃO ADM</t>
        </is>
      </c>
      <c r="G6019">
        <f>YEAR(A6019)</f>
        <v/>
      </c>
      <c r="H6019">
        <f>MONTH(A6019)</f>
        <v/>
      </c>
      <c r="I6019">
        <f>INDEX(mês[],Consolidado!H6019,2)</f>
        <v/>
      </c>
      <c r="J6019" t="inlineStr">
        <is>
          <t>DESCONHECIDO</t>
        </is>
      </c>
      <c r="K6019" t="inlineStr">
        <is>
          <t>A IDEAL</t>
        </is>
      </c>
    </row>
    <row r="6020">
      <c r="A6020" s="215" t="n">
        <v>46153</v>
      </c>
      <c r="B6020" t="inlineStr">
        <is>
          <t>VISITA TECNICA RICARDO  JALLES MACHADO-6.4 - COMBUSTIVEL VEICULOS</t>
        </is>
      </c>
      <c r="D6020" t="n">
        <v>450</v>
      </c>
      <c r="E6020" t="n">
        <v>-365755.1840624204</v>
      </c>
      <c r="F6020" t="inlineStr">
        <is>
          <t>COMBUSTIVEL VEICULOS</t>
        </is>
      </c>
      <c r="G6020">
        <f>YEAR(A6020)</f>
        <v/>
      </c>
      <c r="H6020">
        <f>MONTH(A6020)</f>
        <v/>
      </c>
      <c r="I6020">
        <f>INDEX(mês[],Consolidado!H6020,2)</f>
        <v/>
      </c>
      <c r="J6020" t="inlineStr">
        <is>
          <t>DESCONHECIDO</t>
        </is>
      </c>
      <c r="K6020" t="inlineStr">
        <is>
          <t>A IDEAL</t>
        </is>
      </c>
    </row>
    <row r="6021">
      <c r="A6021" s="215" t="n">
        <v>46154</v>
      </c>
      <c r="B6021" t="inlineStr">
        <is>
          <t>HELTON DA SILVA GOMES-12.3 - FERIAS</t>
        </is>
      </c>
      <c r="D6021" t="n">
        <v>5000</v>
      </c>
      <c r="E6021" t="n">
        <v>-370755.1840624204</v>
      </c>
      <c r="F6021" t="inlineStr">
        <is>
          <t xml:space="preserve">FERIAS </t>
        </is>
      </c>
      <c r="G6021">
        <f>YEAR(A6021)</f>
        <v/>
      </c>
      <c r="H6021">
        <f>MONTH(A6021)</f>
        <v/>
      </c>
      <c r="I6021">
        <f>INDEX(mês[],Consolidado!H6021,2)</f>
        <v/>
      </c>
      <c r="J6021" t="inlineStr">
        <is>
          <t>DESCONHECIDO</t>
        </is>
      </c>
      <c r="K6021" t="inlineStr">
        <is>
          <t>A IDEAL</t>
        </is>
      </c>
    </row>
    <row r="6022">
      <c r="A6022" s="215" t="n">
        <v>46154</v>
      </c>
      <c r="B6022" t="inlineStr">
        <is>
          <t>SISTEMA OBRA PRIMA-11.8 - SISTEMA / SERVIDOR</t>
        </is>
      </c>
      <c r="D6022" t="n">
        <v>860.1</v>
      </c>
      <c r="E6022" t="n">
        <v>-371615.2840624204</v>
      </c>
      <c r="F6022" t="inlineStr">
        <is>
          <t xml:space="preserve">SISTEMA / SERVIDOR </t>
        </is>
      </c>
      <c r="G6022">
        <f>YEAR(A6022)</f>
        <v/>
      </c>
      <c r="H6022">
        <f>MONTH(A6022)</f>
        <v/>
      </c>
      <c r="I6022">
        <f>INDEX(mês[],Consolidado!H6022,2)</f>
        <v/>
      </c>
      <c r="J6022" t="inlineStr">
        <is>
          <t>DESCONHECIDO</t>
        </is>
      </c>
      <c r="K6022" t="inlineStr">
        <is>
          <t>A IDEAL</t>
        </is>
      </c>
    </row>
    <row r="6023">
      <c r="A6023" s="215" t="n">
        <v>46154</v>
      </c>
      <c r="B6023" t="inlineStr">
        <is>
          <t>VISITA VIAGEM TECNICA VALDMAR-6.4 - COMBUSTIVEL VEICULOS</t>
        </is>
      </c>
      <c r="D6023" t="n">
        <v>750</v>
      </c>
      <c r="E6023" t="n">
        <v>-372365.2840624204</v>
      </c>
      <c r="F6023" t="inlineStr">
        <is>
          <t>COMBUSTIVEL VEICULOS</t>
        </is>
      </c>
      <c r="G6023">
        <f>YEAR(A6023)</f>
        <v/>
      </c>
      <c r="H6023">
        <f>MONTH(A6023)</f>
        <v/>
      </c>
      <c r="I6023">
        <f>INDEX(mês[],Consolidado!H6023,2)</f>
        <v/>
      </c>
      <c r="J6023" t="inlineStr">
        <is>
          <t>DESCONHECIDO</t>
        </is>
      </c>
      <c r="K6023" t="inlineStr">
        <is>
          <t>A IDEAL</t>
        </is>
      </c>
    </row>
    <row r="6024">
      <c r="A6024" s="215" t="n">
        <v>46154</v>
      </c>
      <c r="B6024" t="inlineStr">
        <is>
          <t>MOACIR BERNARDO DE BRITO SANTO - PIX moacirbritosantos@gmail.com-3.8 - SERVIÇO MOTOBOY / UBER</t>
        </is>
      </c>
      <c r="D6024" t="n">
        <v>60</v>
      </c>
      <c r="E6024" t="n">
        <v>-372425.2840624204</v>
      </c>
      <c r="F6024" t="inlineStr">
        <is>
          <t xml:space="preserve">SERVIÇO MOTOBOY / UBER </t>
        </is>
      </c>
      <c r="G6024">
        <f>YEAR(A6024)</f>
        <v/>
      </c>
      <c r="H6024">
        <f>MONTH(A6024)</f>
        <v/>
      </c>
      <c r="I6024">
        <f>INDEX(mês[],Consolidado!H6024,2)</f>
        <v/>
      </c>
      <c r="J6024" t="inlineStr">
        <is>
          <t>DESCONHECIDO</t>
        </is>
      </c>
      <c r="K6024" t="inlineStr">
        <is>
          <t>A IDEAL</t>
        </is>
      </c>
    </row>
    <row r="6025">
      <c r="A6025" s="215" t="n">
        <v>46154</v>
      </c>
      <c r="B6025" t="inlineStr">
        <is>
          <t>FEIRA DE EVENTO BRASMIN - 2027-3.19 - SERVIÇO BRINDES E ACESSORIOS E EVENTOS</t>
        </is>
      </c>
      <c r="D6025" t="n">
        <v>1510</v>
      </c>
      <c r="E6025" t="n">
        <v>-373935.2840624204</v>
      </c>
      <c r="F6025" t="inlineStr">
        <is>
          <t>SERVIÇO BRINDES E ACESSORIOS</t>
        </is>
      </c>
      <c r="G6025">
        <f>YEAR(A6025)</f>
        <v/>
      </c>
      <c r="H6025">
        <f>MONTH(A6025)</f>
        <v/>
      </c>
      <c r="I6025">
        <f>INDEX(mês[],Consolidado!H6025,2)</f>
        <v/>
      </c>
      <c r="J6025" t="inlineStr">
        <is>
          <t>DESCONHECIDO</t>
        </is>
      </c>
      <c r="K6025" t="inlineStr">
        <is>
          <t>A IDEAL</t>
        </is>
      </c>
    </row>
    <row r="6026">
      <c r="A6026" s="215" t="n">
        <v>46154</v>
      </c>
      <c r="B6026" t="inlineStr">
        <is>
          <t>BONIFICAÇÃO EUROCHEM-12.17 - BONIFICAÇOES</t>
        </is>
      </c>
      <c r="D6026" t="n">
        <v>6000</v>
      </c>
      <c r="E6026" t="n">
        <v>-379935.2840624204</v>
      </c>
      <c r="F6026" t="inlineStr">
        <is>
          <t>BONIFICAÇOES</t>
        </is>
      </c>
      <c r="G6026">
        <f>YEAR(A6026)</f>
        <v/>
      </c>
      <c r="H6026">
        <f>MONTH(A6026)</f>
        <v/>
      </c>
      <c r="I6026">
        <f>INDEX(mês[],Consolidado!H6026,2)</f>
        <v/>
      </c>
      <c r="J6026" t="inlineStr">
        <is>
          <t>DESCONHECIDO</t>
        </is>
      </c>
      <c r="K6026" t="inlineStr">
        <is>
          <t>A IDEAL</t>
        </is>
      </c>
    </row>
    <row r="6027">
      <c r="A6027" s="215" t="n">
        <v>46154</v>
      </c>
      <c r="B6027" t="inlineStr">
        <is>
          <t>RUIMAR ALBINO FERREIRA - PIX (62) 9 9341-0359-10.1 - FRETE MATERIAIS E EQUIPAMENTOS</t>
        </is>
      </c>
      <c r="D6027" t="n">
        <v>70</v>
      </c>
      <c r="E6027" t="n">
        <v>-380005.2840624204</v>
      </c>
      <c r="F6027" t="inlineStr">
        <is>
          <t>FRETE MATERIAIS E EQUIPAMENTOS</t>
        </is>
      </c>
      <c r="G6027">
        <f>YEAR(A6027)</f>
        <v/>
      </c>
      <c r="H6027">
        <f>MONTH(A6027)</f>
        <v/>
      </c>
      <c r="I6027">
        <f>INDEX(mês[],Consolidado!H6027,2)</f>
        <v/>
      </c>
      <c r="J6027" t="inlineStr">
        <is>
          <t>DESCONHECIDO</t>
        </is>
      </c>
      <c r="K6027" t="inlineStr">
        <is>
          <t>A IDEAL</t>
        </is>
      </c>
    </row>
    <row r="6028">
      <c r="A6028" s="215" t="n">
        <v>46154</v>
      </c>
      <c r="B6028" t="inlineStr">
        <is>
          <t>VALE ALIMENTAÇÃO REF. 04/2026-12.13 - VALE ALIMENTAÇÃO</t>
        </is>
      </c>
      <c r="D6028" t="n">
        <v>2440</v>
      </c>
      <c r="E6028" t="n">
        <v>-382445.2840624204</v>
      </c>
      <c r="F6028" t="inlineStr">
        <is>
          <t>VALE ALIMENTAÇÃO</t>
        </is>
      </c>
      <c r="G6028">
        <f>YEAR(A6028)</f>
        <v/>
      </c>
      <c r="H6028">
        <f>MONTH(A6028)</f>
        <v/>
      </c>
      <c r="I6028">
        <f>INDEX(mês[],Consolidado!H6028,2)</f>
        <v/>
      </c>
      <c r="J6028" t="inlineStr">
        <is>
          <t>DESCONHECIDO</t>
        </is>
      </c>
      <c r="K6028" t="inlineStr">
        <is>
          <t>A IDEAL</t>
        </is>
      </c>
    </row>
    <row r="6029">
      <c r="A6029" s="215" t="n">
        <v>46154</v>
      </c>
      <c r="B6029" t="inlineStr">
        <is>
          <t>PROCESSO JUDICIAL JUAN TELL SOUZA-9.3 - DESPESAS COM PROCESSOS - DIVERSOS</t>
        </is>
      </c>
      <c r="D6029" t="n">
        <v>4714.32</v>
      </c>
      <c r="E6029" t="n">
        <v>-387159.6040624204</v>
      </c>
      <c r="F6029" t="inlineStr">
        <is>
          <t>Despesas Contingenciais</t>
        </is>
      </c>
      <c r="G6029">
        <f>YEAR(A6029)</f>
        <v/>
      </c>
      <c r="H6029">
        <f>MONTH(A6029)</f>
        <v/>
      </c>
      <c r="I6029">
        <f>INDEX(mês[],Consolidado!H6029,2)</f>
        <v/>
      </c>
      <c r="J6029" t="inlineStr">
        <is>
          <t>DESCONHECIDO</t>
        </is>
      </c>
      <c r="K6029" t="inlineStr">
        <is>
          <t>A IDEAL</t>
        </is>
      </c>
    </row>
    <row r="6030">
      <c r="A6030" s="215" t="n">
        <v>46154</v>
      </c>
      <c r="B6030" t="inlineStr">
        <is>
          <t>GABRIEL FAUSTINO RODRIGUES - CEF AG: 0964 CC: 8610981582 / CPF 101.467.279-16-12.7 - TRANSPORTE FUNCIONARIOS</t>
        </is>
      </c>
      <c r="D6030" t="n">
        <v>1250</v>
      </c>
      <c r="E6030" t="n">
        <v>-388409.6040624204</v>
      </c>
      <c r="F6030" t="inlineStr">
        <is>
          <t xml:space="preserve">TRANSPORTE DE COLABORADORES </t>
        </is>
      </c>
      <c r="G6030">
        <f>YEAR(A6030)</f>
        <v/>
      </c>
      <c r="H6030">
        <f>MONTH(A6030)</f>
        <v/>
      </c>
      <c r="I6030">
        <f>INDEX(mês[],Consolidado!H6030,2)</f>
        <v/>
      </c>
      <c r="J6030" t="inlineStr">
        <is>
          <t>DESCONHECIDO</t>
        </is>
      </c>
      <c r="K6030" t="inlineStr">
        <is>
          <t>A IDEAL</t>
        </is>
      </c>
    </row>
    <row r="6031">
      <c r="A6031" s="215" t="n">
        <v>46154</v>
      </c>
      <c r="B6031" t="inlineStr">
        <is>
          <t>-1.1.1 - Recebimento de Clientes - prestação de serviço</t>
        </is>
      </c>
      <c r="C6031" t="n">
        <v>36269.39</v>
      </c>
      <c r="E6031" t="n">
        <v>-352140.2140624204</v>
      </c>
      <c r="F6031" t="inlineStr">
        <is>
          <t>Recebimento de Clientes</t>
        </is>
      </c>
      <c r="G6031">
        <f>YEAR(A6031)</f>
        <v/>
      </c>
      <c r="H6031">
        <f>MONTH(A6031)</f>
        <v/>
      </c>
      <c r="I6031">
        <f>INDEX(mês[],Consolidado!H6031,2)</f>
        <v/>
      </c>
      <c r="J6031" t="inlineStr">
        <is>
          <t>DESCONHECIDO</t>
        </is>
      </c>
      <c r="K6031" t="inlineStr">
        <is>
          <t>A IDEAL</t>
        </is>
      </c>
    </row>
    <row r="6032">
      <c r="A6032" s="215" t="n">
        <v>46154</v>
      </c>
      <c r="B6032" t="inlineStr">
        <is>
          <t>OPCAO UNIFORMES LTDA - EPP - PIX 01.388.774/0001-02-13.2 - UNIFORMES</t>
        </is>
      </c>
      <c r="D6032" t="n">
        <v>346.5</v>
      </c>
      <c r="E6032" t="n">
        <v>-352486.7140624204</v>
      </c>
      <c r="F6032" t="inlineStr">
        <is>
          <t>UNIFORMES</t>
        </is>
      </c>
      <c r="G6032">
        <f>YEAR(A6032)</f>
        <v/>
      </c>
      <c r="H6032">
        <f>MONTH(A6032)</f>
        <v/>
      </c>
      <c r="I6032">
        <f>INDEX(mês[],Consolidado!H6032,2)</f>
        <v/>
      </c>
      <c r="J6032" t="inlineStr">
        <is>
          <t>DESCONHECIDO</t>
        </is>
      </c>
      <c r="K6032" t="inlineStr">
        <is>
          <t>A IDEAL</t>
        </is>
      </c>
    </row>
    <row r="6033">
      <c r="A6033" s="215" t="n">
        <v>46154</v>
      </c>
      <c r="B6033" t="inlineStr">
        <is>
          <t>MASSA CORRIDA P/ PAREDE DE DRYWAL-15.8 - INFRAESTRUTURA SEDE - IMOBILIZADO</t>
        </is>
      </c>
      <c r="D6033" t="n">
        <v>52.68</v>
      </c>
      <c r="E6033" t="n">
        <v>-352539.3940624204</v>
      </c>
      <c r="F6033" t="inlineStr">
        <is>
          <t>Construção da Nova Sede</t>
        </is>
      </c>
      <c r="G6033">
        <f>YEAR(A6033)</f>
        <v/>
      </c>
      <c r="H6033">
        <f>MONTH(A6033)</f>
        <v/>
      </c>
      <c r="I6033">
        <f>INDEX(mês[],Consolidado!H6033,2)</f>
        <v/>
      </c>
      <c r="J6033" t="inlineStr">
        <is>
          <t>DESCONHECIDO</t>
        </is>
      </c>
      <c r="K6033" t="inlineStr">
        <is>
          <t>A IDEAL</t>
        </is>
      </c>
    </row>
    <row r="6034">
      <c r="A6034" s="215" t="n">
        <v>46155</v>
      </c>
      <c r="B6034" t="inlineStr">
        <is>
          <t>UNIFORMES-13.2 - UNIFORMES</t>
        </is>
      </c>
      <c r="D6034" t="n">
        <v>2592</v>
      </c>
      <c r="E6034" t="n">
        <v>-355131.3940624204</v>
      </c>
      <c r="F6034" t="inlineStr">
        <is>
          <t>UNIFORMES</t>
        </is>
      </c>
      <c r="G6034">
        <f>YEAR(A6034)</f>
        <v/>
      </c>
      <c r="H6034">
        <f>MONTH(A6034)</f>
        <v/>
      </c>
      <c r="I6034">
        <f>INDEX(mês[],Consolidado!H6034,2)</f>
        <v/>
      </c>
      <c r="J6034" t="inlineStr">
        <is>
          <t>DESCONHECIDO</t>
        </is>
      </c>
      <c r="K6034" t="inlineStr">
        <is>
          <t>A IDEAL</t>
        </is>
      </c>
    </row>
    <row r="6035">
      <c r="A6035" s="215" t="n">
        <v>46155</v>
      </c>
      <c r="B6035" t="inlineStr">
        <is>
          <t>EPIS-13.1 - EPIS</t>
        </is>
      </c>
      <c r="D6035" t="n">
        <v>805.5</v>
      </c>
      <c r="E6035" t="n">
        <v>-355936.8940624204</v>
      </c>
      <c r="F6035" t="inlineStr">
        <is>
          <t>EPIS</t>
        </is>
      </c>
      <c r="G6035">
        <f>YEAR(A6035)</f>
        <v/>
      </c>
      <c r="H6035">
        <f>MONTH(A6035)</f>
        <v/>
      </c>
      <c r="I6035">
        <f>INDEX(mês[],Consolidado!H6035,2)</f>
        <v/>
      </c>
      <c r="J6035" t="inlineStr">
        <is>
          <t>DESCONHECIDO</t>
        </is>
      </c>
      <c r="K6035" t="inlineStr">
        <is>
          <t>A IDEAL</t>
        </is>
      </c>
    </row>
    <row r="6036">
      <c r="A6036" s="215" t="n">
        <v>46155</v>
      </c>
      <c r="B6036" t="inlineStr">
        <is>
          <t>MANGUEIRAS E CONEXÕES-8.7 - MANGUEIRAS / CONEXÕES</t>
        </is>
      </c>
      <c r="D6036" t="n">
        <v>608.86</v>
      </c>
      <c r="E6036" t="n">
        <v>-356545.7540624204</v>
      </c>
      <c r="F6036" t="inlineStr">
        <is>
          <t>MANGUEIRAS / CONEXÕES</t>
        </is>
      </c>
      <c r="G6036">
        <f>YEAR(A6036)</f>
        <v/>
      </c>
      <c r="H6036">
        <f>MONTH(A6036)</f>
        <v/>
      </c>
      <c r="I6036">
        <f>INDEX(mês[],Consolidado!H6036,2)</f>
        <v/>
      </c>
      <c r="J6036" t="inlineStr">
        <is>
          <t>DESCONHECIDO</t>
        </is>
      </c>
      <c r="K6036" t="inlineStr">
        <is>
          <t>A IDEAL</t>
        </is>
      </c>
    </row>
    <row r="6037">
      <c r="A6037" s="215" t="n">
        <v>46155</v>
      </c>
      <c r="B6037" t="inlineStr">
        <is>
          <t>VENDA VEICULO ONIBUS - PLACA HWL-2C60-6.11 - COMPRA/VENDA VEICULOS</t>
        </is>
      </c>
      <c r="C6037" t="n">
        <v>2500</v>
      </c>
      <c r="E6037" t="n">
        <v>-354045.7540624204</v>
      </c>
      <c r="F6037" t="inlineStr">
        <is>
          <t>Compra de Veiculo</t>
        </is>
      </c>
      <c r="G6037">
        <f>YEAR(A6037)</f>
        <v/>
      </c>
      <c r="H6037">
        <f>MONTH(A6037)</f>
        <v/>
      </c>
      <c r="I6037">
        <f>INDEX(mês[],Consolidado!H6037,2)</f>
        <v/>
      </c>
      <c r="J6037" t="inlineStr">
        <is>
          <t>DESCONHECIDO</t>
        </is>
      </c>
      <c r="K6037" t="inlineStr">
        <is>
          <t>A IDEAL</t>
        </is>
      </c>
    </row>
    <row r="6038">
      <c r="A6038" s="215" t="n">
        <v>46155</v>
      </c>
      <c r="B6038" t="inlineStr">
        <is>
          <t>TRANSFERÊNCIA ENTRE BANCOS CEF X ITAÚ-2.1 - Transferência entre Bancos</t>
        </is>
      </c>
      <c r="C6038" t="n">
        <v>481414.96</v>
      </c>
      <c r="E6038" t="n">
        <v>127369.2059375796</v>
      </c>
      <c r="F6038" t="inlineStr">
        <is>
          <t>Transferência Recebida</t>
        </is>
      </c>
      <c r="G6038">
        <f>YEAR(A6038)</f>
        <v/>
      </c>
      <c r="H6038">
        <f>MONTH(A6038)</f>
        <v/>
      </c>
      <c r="I6038">
        <f>INDEX(mês[],Consolidado!H6038,2)</f>
        <v/>
      </c>
      <c r="J6038" t="inlineStr">
        <is>
          <t>DESCONHECIDO</t>
        </is>
      </c>
      <c r="K6038" t="inlineStr">
        <is>
          <t>A IDEAL</t>
        </is>
      </c>
    </row>
    <row r="6039">
      <c r="A6039" s="215" t="n">
        <v>46155</v>
      </c>
      <c r="B6039" t="inlineStr">
        <is>
          <t>GUIA JUCEG - CERTIDÃO SIMPLIFICADA-3.13 - SERVIÇO CARTORIO</t>
        </is>
      </c>
      <c r="D6039" t="n">
        <v>77</v>
      </c>
      <c r="E6039" t="n">
        <v>127292.2059375796</v>
      </c>
      <c r="F6039" t="inlineStr">
        <is>
          <t>SERVIÇO CARTORIO</t>
        </is>
      </c>
      <c r="G6039">
        <f>YEAR(A6039)</f>
        <v/>
      </c>
      <c r="H6039">
        <f>MONTH(A6039)</f>
        <v/>
      </c>
      <c r="I6039">
        <f>INDEX(mês[],Consolidado!H6039,2)</f>
        <v/>
      </c>
      <c r="J6039" t="inlineStr">
        <is>
          <t>DESCONHECIDO</t>
        </is>
      </c>
      <c r="K6039" t="inlineStr">
        <is>
          <t>A IDEAL</t>
        </is>
      </c>
    </row>
    <row r="6040">
      <c r="A6040" s="215" t="n">
        <v>46155</v>
      </c>
      <c r="B6040" t="inlineStr">
        <is>
          <t>GERARDO BASTOS PNEUS E PECAS L - PIX 07.270.366/0001-20-6.3 - MANUTENÇÃO/PEÇAS VEICULOS</t>
        </is>
      </c>
      <c r="D6040" t="n">
        <v>1570.18</v>
      </c>
      <c r="E6040" t="n">
        <v>125722.0259375796</v>
      </c>
      <c r="F6040" t="inlineStr">
        <is>
          <t>MANUTENÇÃO/PEÇAS  VEICULOS</t>
        </is>
      </c>
      <c r="G6040">
        <f>YEAR(A6040)</f>
        <v/>
      </c>
      <c r="H6040">
        <f>MONTH(A6040)</f>
        <v/>
      </c>
      <c r="I6040">
        <f>INDEX(mês[],Consolidado!H6040,2)</f>
        <v/>
      </c>
      <c r="J6040" t="inlineStr">
        <is>
          <t>DESCONHECIDO</t>
        </is>
      </c>
      <c r="K6040" t="inlineStr">
        <is>
          <t>A IDEAL</t>
        </is>
      </c>
    </row>
    <row r="6041">
      <c r="A6041" s="215" t="n">
        <v>46155</v>
      </c>
      <c r="B6041" t="inlineStr">
        <is>
          <t>R. 02 Nº 199 JK REF. 01/05 A 31/05-5.3 - ALUGUEL ALOJAMENTO</t>
        </is>
      </c>
      <c r="D6041" t="n">
        <v>6500</v>
      </c>
      <c r="E6041" t="n">
        <v>119222.0259375796</v>
      </c>
      <c r="F6041" t="inlineStr">
        <is>
          <t xml:space="preserve">ALUGUEL ALOJAMENTO </t>
        </is>
      </c>
      <c r="G6041">
        <f>YEAR(A6041)</f>
        <v/>
      </c>
      <c r="H6041">
        <f>MONTH(A6041)</f>
        <v/>
      </c>
      <c r="I6041">
        <f>INDEX(mês[],Consolidado!H6041,2)</f>
        <v/>
      </c>
      <c r="J6041" t="inlineStr">
        <is>
          <t>DESCONHECIDO</t>
        </is>
      </c>
      <c r="K6041" t="inlineStr">
        <is>
          <t>A IDEAL</t>
        </is>
      </c>
    </row>
    <row r="6042">
      <c r="A6042" s="215" t="n">
        <v>46155</v>
      </c>
      <c r="B6042" t="inlineStr">
        <is>
          <t>COMBUSTÍVEL EQUIPAMENTOS-8.13 - COMBUSTIVEL EQUIPAMENTOS</t>
        </is>
      </c>
      <c r="D6042" t="n">
        <v>808.1300000582837</v>
      </c>
      <c r="E6042" t="n">
        <v>118413.8959375213</v>
      </c>
      <c r="F6042" t="inlineStr">
        <is>
          <t>COMBUSTIVEL EQUIPAMENTOS</t>
        </is>
      </c>
      <c r="G6042">
        <f>YEAR(A6042)</f>
        <v/>
      </c>
      <c r="H6042">
        <f>MONTH(A6042)</f>
        <v/>
      </c>
      <c r="I6042">
        <f>INDEX(mês[],Consolidado!H6042,2)</f>
        <v/>
      </c>
      <c r="J6042" t="inlineStr">
        <is>
          <t>DESCONHECIDO</t>
        </is>
      </c>
      <c r="K6042" t="inlineStr">
        <is>
          <t>A IDEAL</t>
        </is>
      </c>
    </row>
    <row r="6043">
      <c r="A6043" s="215" t="n">
        <v>46155</v>
      </c>
      <c r="B6043" t="inlineStr">
        <is>
          <t>COMBUSTIVEL VEÍCULOS-6.4 - COMBUSTIVEL VEICULOS</t>
        </is>
      </c>
      <c r="D6043" t="n">
        <v>194.4</v>
      </c>
      <c r="E6043" t="n">
        <v>118219.4959375213</v>
      </c>
      <c r="F6043" t="inlineStr">
        <is>
          <t>COMBUSTIVEL VEICULOS</t>
        </is>
      </c>
      <c r="G6043">
        <f>YEAR(A6043)</f>
        <v/>
      </c>
      <c r="H6043">
        <f>MONTH(A6043)</f>
        <v/>
      </c>
      <c r="I6043">
        <f>INDEX(mês[],Consolidado!H6043,2)</f>
        <v/>
      </c>
      <c r="J6043" t="inlineStr">
        <is>
          <t>DESCONHECIDO</t>
        </is>
      </c>
      <c r="K6043" t="inlineStr">
        <is>
          <t>A IDEAL</t>
        </is>
      </c>
    </row>
    <row r="6044">
      <c r="A6044" s="215" t="n">
        <v>46155</v>
      </c>
      <c r="B6044" t="inlineStr">
        <is>
          <t>COMBUSTÍVEL EQUIPAMENTOS-8.13 - COMBUSTIVEL EQUIPAMENTOS</t>
        </is>
      </c>
      <c r="D6044" t="n">
        <v>395.65</v>
      </c>
      <c r="E6044" t="n">
        <v>117823.8459375213</v>
      </c>
      <c r="F6044" t="inlineStr">
        <is>
          <t>COMBUSTIVEL EQUIPAMENTOS</t>
        </is>
      </c>
      <c r="G6044">
        <f>YEAR(A6044)</f>
        <v/>
      </c>
      <c r="H6044">
        <f>MONTH(A6044)</f>
        <v/>
      </c>
      <c r="I6044">
        <f>INDEX(mês[],Consolidado!H6044,2)</f>
        <v/>
      </c>
      <c r="J6044" t="inlineStr">
        <is>
          <t>DESCONHECIDO</t>
        </is>
      </c>
      <c r="K6044" t="inlineStr">
        <is>
          <t>A IDEAL</t>
        </is>
      </c>
    </row>
    <row r="6045">
      <c r="A6045" s="215" t="n">
        <v>46155</v>
      </c>
      <c r="B6045" t="inlineStr">
        <is>
          <t>COMBUSTÍVEL EQUIPAMENTOS-8.13 - COMBUSTIVEL EQUIPAMENTOS</t>
        </is>
      </c>
      <c r="D6045" t="n">
        <v>403.33</v>
      </c>
      <c r="E6045" t="n">
        <v>117420.5159375213</v>
      </c>
      <c r="F6045" t="inlineStr">
        <is>
          <t>COMBUSTIVEL EQUIPAMENTOS</t>
        </is>
      </c>
      <c r="G6045">
        <f>YEAR(A6045)</f>
        <v/>
      </c>
      <c r="H6045">
        <f>MONTH(A6045)</f>
        <v/>
      </c>
      <c r="I6045">
        <f>INDEX(mês[],Consolidado!H6045,2)</f>
        <v/>
      </c>
      <c r="J6045" t="inlineStr">
        <is>
          <t>DESCONHECIDO</t>
        </is>
      </c>
      <c r="K6045" t="inlineStr">
        <is>
          <t>A IDEAL</t>
        </is>
      </c>
    </row>
    <row r="6046">
      <c r="A6046" s="215" t="n">
        <v>46155</v>
      </c>
      <c r="B6046" t="inlineStr">
        <is>
          <t>COMBUSTÍVEL VEÍCULOS-6.4 - COMBUSTIVEL VEICULOS</t>
        </is>
      </c>
      <c r="D6046" t="n">
        <v>143.11</v>
      </c>
      <c r="E6046" t="n">
        <v>117277.4059375213</v>
      </c>
      <c r="F6046" t="inlineStr">
        <is>
          <t>COMBUSTIVEL VEICULOS</t>
        </is>
      </c>
      <c r="G6046">
        <f>YEAR(A6046)</f>
        <v/>
      </c>
      <c r="H6046">
        <f>MONTH(A6046)</f>
        <v/>
      </c>
      <c r="I6046">
        <f>INDEX(mês[],Consolidado!H6046,2)</f>
        <v/>
      </c>
      <c r="J6046" t="inlineStr">
        <is>
          <t>DESCONHECIDO</t>
        </is>
      </c>
      <c r="K6046" t="inlineStr">
        <is>
          <t>A IDEAL</t>
        </is>
      </c>
    </row>
    <row r="6047">
      <c r="A6047" s="215" t="n">
        <v>46155</v>
      </c>
      <c r="B6047" t="inlineStr">
        <is>
          <t>COMBUSTÍVEL VEÍCULOS-6.4 - COMBUSTIVEL VEICULOS</t>
        </is>
      </c>
      <c r="D6047" t="n">
        <v>194.98</v>
      </c>
      <c r="E6047" t="n">
        <v>117082.4259375213</v>
      </c>
      <c r="F6047" t="inlineStr">
        <is>
          <t>COMBUSTIVEL VEICULOS</t>
        </is>
      </c>
      <c r="G6047">
        <f>YEAR(A6047)</f>
        <v/>
      </c>
      <c r="H6047">
        <f>MONTH(A6047)</f>
        <v/>
      </c>
      <c r="I6047">
        <f>INDEX(mês[],Consolidado!H6047,2)</f>
        <v/>
      </c>
      <c r="J6047" t="inlineStr">
        <is>
          <t>DESCONHECIDO</t>
        </is>
      </c>
      <c r="K6047" t="inlineStr">
        <is>
          <t>A IDEAL</t>
        </is>
      </c>
    </row>
    <row r="6048">
      <c r="A6048" s="215" t="n">
        <v>46155</v>
      </c>
      <c r="B6048" t="inlineStr">
        <is>
          <t>COMBUSTÍVEL VEÍCULOS-6.4 - COMBUSTIVEL VEICULOS</t>
        </is>
      </c>
      <c r="D6048" t="n">
        <v>114.28</v>
      </c>
      <c r="E6048" t="n">
        <v>116968.1459375213</v>
      </c>
      <c r="F6048" t="inlineStr">
        <is>
          <t>COMBUSTIVEL VEICULOS</t>
        </is>
      </c>
      <c r="G6048">
        <f>YEAR(A6048)</f>
        <v/>
      </c>
      <c r="H6048">
        <f>MONTH(A6048)</f>
        <v/>
      </c>
      <c r="I6048">
        <f>INDEX(mês[],Consolidado!H6048,2)</f>
        <v/>
      </c>
      <c r="J6048" t="inlineStr">
        <is>
          <t>DESCONHECIDO</t>
        </is>
      </c>
      <c r="K6048" t="inlineStr">
        <is>
          <t>A IDEAL</t>
        </is>
      </c>
    </row>
    <row r="6049">
      <c r="A6049" s="215" t="n">
        <v>46155</v>
      </c>
      <c r="B6049" t="inlineStr">
        <is>
          <t>COMBUSTÍVEL VEÍCULOS-6.4 - COMBUSTIVEL VEICULOS</t>
        </is>
      </c>
      <c r="D6049" t="n">
        <v>228.74</v>
      </c>
      <c r="E6049" t="n">
        <v>116739.4059375213</v>
      </c>
      <c r="F6049" t="inlineStr">
        <is>
          <t>COMBUSTIVEL VEICULOS</t>
        </is>
      </c>
      <c r="G6049">
        <f>YEAR(A6049)</f>
        <v/>
      </c>
      <c r="H6049">
        <f>MONTH(A6049)</f>
        <v/>
      </c>
      <c r="I6049">
        <f>INDEX(mês[],Consolidado!H6049,2)</f>
        <v/>
      </c>
      <c r="J6049" t="inlineStr">
        <is>
          <t>DESCONHECIDO</t>
        </is>
      </c>
      <c r="K6049" t="inlineStr">
        <is>
          <t>A IDEAL</t>
        </is>
      </c>
    </row>
    <row r="6050">
      <c r="A6050" s="215" t="n">
        <v>46155</v>
      </c>
      <c r="B6050" t="inlineStr">
        <is>
          <t>COMBUSTÍVEL EQUIPAMENTOS-8.13 - COMBUSTIVEL EQUIPAMENTOS</t>
        </is>
      </c>
      <c r="D6050" t="n">
        <v>659.37</v>
      </c>
      <c r="E6050" t="n">
        <v>116080.0359375213</v>
      </c>
      <c r="F6050" t="inlineStr">
        <is>
          <t>COMBUSTIVEL EQUIPAMENTOS</t>
        </is>
      </c>
      <c r="G6050">
        <f>YEAR(A6050)</f>
        <v/>
      </c>
      <c r="H6050">
        <f>MONTH(A6050)</f>
        <v/>
      </c>
      <c r="I6050">
        <f>INDEX(mês[],Consolidado!H6050,2)</f>
        <v/>
      </c>
      <c r="J6050" t="inlineStr">
        <is>
          <t>DESCONHECIDO</t>
        </is>
      </c>
      <c r="K6050" t="inlineStr">
        <is>
          <t>A IDEAL</t>
        </is>
      </c>
    </row>
    <row r="6051">
      <c r="A6051" s="215" t="n">
        <v>46155</v>
      </c>
      <c r="B6051" t="inlineStr">
        <is>
          <t>COMBUSTÍVEL EQUIPAMENTOS-8.13 - COMBUSTIVEL EQUIPAMENTOS</t>
        </is>
      </c>
      <c r="D6051" t="n">
        <v>200.92</v>
      </c>
      <c r="E6051" t="n">
        <v>115879.1159375213</v>
      </c>
      <c r="F6051" t="inlineStr">
        <is>
          <t>COMBUSTIVEL EQUIPAMENTOS</t>
        </is>
      </c>
      <c r="G6051">
        <f>YEAR(A6051)</f>
        <v/>
      </c>
      <c r="H6051">
        <f>MONTH(A6051)</f>
        <v/>
      </c>
      <c r="I6051">
        <f>INDEX(mês[],Consolidado!H6051,2)</f>
        <v/>
      </c>
      <c r="J6051" t="inlineStr">
        <is>
          <t>DESCONHECIDO</t>
        </is>
      </c>
      <c r="K6051" t="inlineStr">
        <is>
          <t>A IDEAL</t>
        </is>
      </c>
    </row>
    <row r="6052">
      <c r="A6052" s="215" t="n">
        <v>46155</v>
      </c>
      <c r="B6052" t="inlineStr">
        <is>
          <t>COMBUSTÍVEL VEÍCULOS-6.4 - COMBUSTIVEL VEICULOS</t>
        </is>
      </c>
      <c r="D6052" t="n">
        <v>234.45</v>
      </c>
      <c r="E6052" t="n">
        <v>115644.6659375213</v>
      </c>
      <c r="F6052" t="inlineStr">
        <is>
          <t>COMBUSTIVEL VEICULOS</t>
        </is>
      </c>
      <c r="G6052">
        <f>YEAR(A6052)</f>
        <v/>
      </c>
      <c r="H6052">
        <f>MONTH(A6052)</f>
        <v/>
      </c>
      <c r="I6052">
        <f>INDEX(mês[],Consolidado!H6052,2)</f>
        <v/>
      </c>
      <c r="J6052" t="inlineStr">
        <is>
          <t>DESCONHECIDO</t>
        </is>
      </c>
      <c r="K6052" t="inlineStr">
        <is>
          <t>A IDEAL</t>
        </is>
      </c>
    </row>
    <row r="6053">
      <c r="A6053" s="215" t="n">
        <v>46155</v>
      </c>
      <c r="B6053" t="inlineStr">
        <is>
          <t>COMBUSTÍVEL EQUIPAMENTOS-8.13 - COMBUSTIVEL EQUIPAMENTOS</t>
        </is>
      </c>
      <c r="D6053" t="n">
        <v>354.57</v>
      </c>
      <c r="E6053" t="n">
        <v>115290.0959375213</v>
      </c>
      <c r="F6053" t="inlineStr">
        <is>
          <t>COMBUSTIVEL EQUIPAMENTOS</t>
        </is>
      </c>
      <c r="G6053">
        <f>YEAR(A6053)</f>
        <v/>
      </c>
      <c r="H6053">
        <f>MONTH(A6053)</f>
        <v/>
      </c>
      <c r="I6053">
        <f>INDEX(mês[],Consolidado!H6053,2)</f>
        <v/>
      </c>
      <c r="J6053" t="inlineStr">
        <is>
          <t>DESCONHECIDO</t>
        </is>
      </c>
      <c r="K6053" t="inlineStr">
        <is>
          <t>A IDEAL</t>
        </is>
      </c>
    </row>
    <row r="6054">
      <c r="A6054" s="215" t="n">
        <v>46155</v>
      </c>
      <c r="B6054" t="inlineStr">
        <is>
          <t>COMBUSTÍVEL VEÍCULOS-6.4 - COMBUSTIVEL VEICULOS</t>
        </is>
      </c>
      <c r="D6054" t="n">
        <v>142.55</v>
      </c>
      <c r="E6054" t="n">
        <v>115147.5459375213</v>
      </c>
      <c r="F6054" t="inlineStr">
        <is>
          <t>COMBUSTIVEL VEICULOS</t>
        </is>
      </c>
      <c r="G6054">
        <f>YEAR(A6054)</f>
        <v/>
      </c>
      <c r="H6054">
        <f>MONTH(A6054)</f>
        <v/>
      </c>
      <c r="I6054">
        <f>INDEX(mês[],Consolidado!H6054,2)</f>
        <v/>
      </c>
      <c r="J6054" t="inlineStr">
        <is>
          <t>DESCONHECIDO</t>
        </is>
      </c>
      <c r="K6054" t="inlineStr">
        <is>
          <t>A IDEAL</t>
        </is>
      </c>
    </row>
    <row r="6055">
      <c r="A6055" s="215" t="n">
        <v>46155</v>
      </c>
      <c r="B6055" t="inlineStr">
        <is>
          <t>COMBUSTÍVEL VEÍCULOS-6.4 - COMBUSTIVEL VEICULOS</t>
        </is>
      </c>
      <c r="D6055" t="n">
        <v>128.25</v>
      </c>
      <c r="E6055" t="n">
        <v>115019.2959375213</v>
      </c>
      <c r="F6055" t="inlineStr">
        <is>
          <t>COMBUSTIVEL VEICULOS</t>
        </is>
      </c>
      <c r="G6055">
        <f>YEAR(A6055)</f>
        <v/>
      </c>
      <c r="H6055">
        <f>MONTH(A6055)</f>
        <v/>
      </c>
      <c r="I6055">
        <f>INDEX(mês[],Consolidado!H6055,2)</f>
        <v/>
      </c>
      <c r="J6055" t="inlineStr">
        <is>
          <t>DESCONHECIDO</t>
        </is>
      </c>
      <c r="K6055" t="inlineStr">
        <is>
          <t>A IDEAL</t>
        </is>
      </c>
    </row>
    <row r="6056">
      <c r="A6056" s="215" t="n">
        <v>46155</v>
      </c>
      <c r="B6056" t="inlineStr">
        <is>
          <t>COMBUSTÍVEL VEÍCULOS-6.4 - COMBUSTIVEL VEICULOS</t>
        </is>
      </c>
      <c r="D6056" t="n">
        <v>220.38</v>
      </c>
      <c r="E6056" t="n">
        <v>114798.9159375213</v>
      </c>
      <c r="F6056" t="inlineStr">
        <is>
          <t>COMBUSTIVEL VEICULOS</t>
        </is>
      </c>
      <c r="G6056">
        <f>YEAR(A6056)</f>
        <v/>
      </c>
      <c r="H6056">
        <f>MONTH(A6056)</f>
        <v/>
      </c>
      <c r="I6056">
        <f>INDEX(mês[],Consolidado!H6056,2)</f>
        <v/>
      </c>
      <c r="J6056" t="inlineStr">
        <is>
          <t>DESCONHECIDO</t>
        </is>
      </c>
      <c r="K6056" t="inlineStr">
        <is>
          <t>A IDEAL</t>
        </is>
      </c>
    </row>
    <row r="6057">
      <c r="A6057" s="215" t="n">
        <v>46155</v>
      </c>
      <c r="B6057" t="inlineStr">
        <is>
          <t>COMBUSTÍVEL VEÍCULOS-6.4 - COMBUSTIVEL VEICULOS</t>
        </is>
      </c>
      <c r="D6057" t="n">
        <v>265.68</v>
      </c>
      <c r="E6057" t="n">
        <v>114533.2359375213</v>
      </c>
      <c r="F6057" t="inlineStr">
        <is>
          <t>COMBUSTIVEL VEICULOS</t>
        </is>
      </c>
      <c r="G6057">
        <f>YEAR(A6057)</f>
        <v/>
      </c>
      <c r="H6057">
        <f>MONTH(A6057)</f>
        <v/>
      </c>
      <c r="I6057">
        <f>INDEX(mês[],Consolidado!H6057,2)</f>
        <v/>
      </c>
      <c r="J6057" t="inlineStr">
        <is>
          <t>DESCONHECIDO</t>
        </is>
      </c>
      <c r="K6057" t="inlineStr">
        <is>
          <t>A IDEAL</t>
        </is>
      </c>
    </row>
    <row r="6058">
      <c r="A6058" s="215" t="n">
        <v>46155</v>
      </c>
      <c r="B6058" t="inlineStr">
        <is>
          <t>COMBUSTÍVEL VEÍCULOS-6.4 - COMBUSTIVEL VEICULOS</t>
        </is>
      </c>
      <c r="D6058" t="n">
        <v>130.84</v>
      </c>
      <c r="E6058" t="n">
        <v>114402.3959375213</v>
      </c>
      <c r="F6058" t="inlineStr">
        <is>
          <t>COMBUSTIVEL VEICULOS</t>
        </is>
      </c>
      <c r="G6058">
        <f>YEAR(A6058)</f>
        <v/>
      </c>
      <c r="H6058">
        <f>MONTH(A6058)</f>
        <v/>
      </c>
      <c r="I6058">
        <f>INDEX(mês[],Consolidado!H6058,2)</f>
        <v/>
      </c>
      <c r="J6058" t="inlineStr">
        <is>
          <t>DESCONHECIDO</t>
        </is>
      </c>
      <c r="K6058" t="inlineStr">
        <is>
          <t>A IDEAL</t>
        </is>
      </c>
    </row>
    <row r="6059">
      <c r="A6059" s="215" t="n">
        <v>46155</v>
      </c>
      <c r="B6059" t="inlineStr">
        <is>
          <t>COMBUSTÍVEL VEÍCULOS-6.4 - COMBUSTIVEL VEICULOS</t>
        </is>
      </c>
      <c r="D6059" t="n">
        <v>169.66</v>
      </c>
      <c r="E6059" t="n">
        <v>114232.7359375213</v>
      </c>
      <c r="F6059" t="inlineStr">
        <is>
          <t>COMBUSTIVEL VEICULOS</t>
        </is>
      </c>
      <c r="G6059">
        <f>YEAR(A6059)</f>
        <v/>
      </c>
      <c r="H6059">
        <f>MONTH(A6059)</f>
        <v/>
      </c>
      <c r="I6059">
        <f>INDEX(mês[],Consolidado!H6059,2)</f>
        <v/>
      </c>
      <c r="J6059" t="inlineStr">
        <is>
          <t>DESCONHECIDO</t>
        </is>
      </c>
      <c r="K6059" t="inlineStr">
        <is>
          <t>A IDEAL</t>
        </is>
      </c>
    </row>
    <row r="6060">
      <c r="A6060" s="215" t="n">
        <v>46155</v>
      </c>
      <c r="B6060" t="inlineStr">
        <is>
          <t>COMBUSTÍVEL VEÍCULOS-6.4 - COMBUSTIVEL VEICULOS</t>
        </is>
      </c>
      <c r="D6060" t="n">
        <v>231.6</v>
      </c>
      <c r="E6060" t="n">
        <v>114001.1359375213</v>
      </c>
      <c r="F6060" t="inlineStr">
        <is>
          <t>COMBUSTIVEL VEICULOS</t>
        </is>
      </c>
      <c r="G6060">
        <f>YEAR(A6060)</f>
        <v/>
      </c>
      <c r="H6060">
        <f>MONTH(A6060)</f>
        <v/>
      </c>
      <c r="I6060">
        <f>INDEX(mês[],Consolidado!H6060,2)</f>
        <v/>
      </c>
      <c r="J6060" t="inlineStr">
        <is>
          <t>DESCONHECIDO</t>
        </is>
      </c>
      <c r="K6060" t="inlineStr">
        <is>
          <t>A IDEAL</t>
        </is>
      </c>
    </row>
    <row r="6061">
      <c r="A6061" s="215" t="n">
        <v>46155</v>
      </c>
      <c r="B6061" t="inlineStr">
        <is>
          <t>COMBUSTÍVEL VEÍCULOS-6.4 - COMBUSTIVEL VEICULOS</t>
        </is>
      </c>
      <c r="D6061" t="n">
        <v>220.9</v>
      </c>
      <c r="E6061" t="n">
        <v>113780.2359375213</v>
      </c>
      <c r="F6061" t="inlineStr">
        <is>
          <t>COMBUSTIVEL VEICULOS</t>
        </is>
      </c>
      <c r="G6061">
        <f>YEAR(A6061)</f>
        <v/>
      </c>
      <c r="H6061">
        <f>MONTH(A6061)</f>
        <v/>
      </c>
      <c r="I6061">
        <f>INDEX(mês[],Consolidado!H6061,2)</f>
        <v/>
      </c>
      <c r="J6061" t="inlineStr">
        <is>
          <t>DESCONHECIDO</t>
        </is>
      </c>
      <c r="K6061" t="inlineStr">
        <is>
          <t>A IDEAL</t>
        </is>
      </c>
    </row>
    <row r="6062">
      <c r="A6062" s="215" t="n">
        <v>46155</v>
      </c>
      <c r="B6062" t="inlineStr">
        <is>
          <t>JOSE MARCOS ROCHA - PIX 44.815.152/0001-18-15.8 - INFRAESTRUTURA SEDE - IMOBILIZADO</t>
        </is>
      </c>
      <c r="D6062" t="n">
        <v>340</v>
      </c>
      <c r="E6062" t="n">
        <v>113440.2359375213</v>
      </c>
      <c r="F6062" t="inlineStr">
        <is>
          <t>Construção da Nova Sede</t>
        </is>
      </c>
      <c r="G6062">
        <f>YEAR(A6062)</f>
        <v/>
      </c>
      <c r="H6062">
        <f>MONTH(A6062)</f>
        <v/>
      </c>
      <c r="I6062">
        <f>INDEX(mês[],Consolidado!H6062,2)</f>
        <v/>
      </c>
      <c r="J6062" t="inlineStr">
        <is>
          <t>DESCONHECIDO</t>
        </is>
      </c>
      <c r="K6062" t="inlineStr">
        <is>
          <t>A IDEAL</t>
        </is>
      </c>
    </row>
    <row r="6063">
      <c r="A6063" s="215" t="n">
        <v>46155</v>
      </c>
      <c r="B6063" t="inlineStr">
        <is>
          <t>RESTAURANTE DA LILI - PIX (13) 9 9718-0808-12.5 - REFEIÇÕES FUNCIONARIOS</t>
        </is>
      </c>
      <c r="D6063" t="n">
        <v>1860</v>
      </c>
      <c r="E6063" t="n">
        <v>111580.2359375213</v>
      </c>
      <c r="F6063" t="inlineStr">
        <is>
          <t>REFEIÇÕES COLABORADORES</t>
        </is>
      </c>
      <c r="G6063">
        <f>YEAR(A6063)</f>
        <v/>
      </c>
      <c r="H6063">
        <f>MONTH(A6063)</f>
        <v/>
      </c>
      <c r="I6063">
        <f>INDEX(mês[],Consolidado!H6063,2)</f>
        <v/>
      </c>
      <c r="J6063" t="inlineStr">
        <is>
          <t>DESCONHECIDO</t>
        </is>
      </c>
      <c r="K6063" t="inlineStr">
        <is>
          <t>A IDEAL</t>
        </is>
      </c>
    </row>
    <row r="6064">
      <c r="A6064" s="215" t="n">
        <v>46155</v>
      </c>
      <c r="B6064" t="inlineStr">
        <is>
          <t>DESP. REF. 04/05 A 10/05-6.10 - SERVIÇO LAVA JATO</t>
        </is>
      </c>
      <c r="D6064" t="n">
        <v>140</v>
      </c>
      <c r="E6064" t="n">
        <v>111440.2359375213</v>
      </c>
      <c r="F6064" t="inlineStr">
        <is>
          <t>SERVIÇO LAVA JATO</t>
        </is>
      </c>
      <c r="G6064">
        <f>YEAR(A6064)</f>
        <v/>
      </c>
      <c r="H6064">
        <f>MONTH(A6064)</f>
        <v/>
      </c>
      <c r="I6064">
        <f>INDEX(mês[],Consolidado!H6064,2)</f>
        <v/>
      </c>
      <c r="J6064" t="inlineStr">
        <is>
          <t>DESCONHECIDO</t>
        </is>
      </c>
      <c r="K6064" t="inlineStr">
        <is>
          <t>A IDEAL</t>
        </is>
      </c>
    </row>
    <row r="6065">
      <c r="A6065" s="215" t="n">
        <v>46155</v>
      </c>
      <c r="B6065" t="inlineStr">
        <is>
          <t>DESP. REF. 04/05 A 10/05-5.5 - ENERGIA ALOJAMENTO</t>
        </is>
      </c>
      <c r="D6065" t="n">
        <v>200</v>
      </c>
      <c r="E6065" t="n">
        <v>111240.2359375213</v>
      </c>
      <c r="F6065" t="inlineStr">
        <is>
          <t>ENERGIA ALOJAMENTO</t>
        </is>
      </c>
      <c r="G6065">
        <f>YEAR(A6065)</f>
        <v/>
      </c>
      <c r="H6065">
        <f>MONTH(A6065)</f>
        <v/>
      </c>
      <c r="I6065">
        <f>INDEX(mês[],Consolidado!H6065,2)</f>
        <v/>
      </c>
      <c r="J6065" t="inlineStr">
        <is>
          <t>DESCONHECIDO</t>
        </is>
      </c>
      <c r="K6065" t="inlineStr">
        <is>
          <t>A IDEAL</t>
        </is>
      </c>
    </row>
    <row r="6066">
      <c r="A6066" s="215" t="n">
        <v>46155</v>
      </c>
      <c r="B6066" t="inlineStr">
        <is>
          <t>DESP. REF. 04/05 A 10/05-11.14 - INTERNET OBRAS</t>
        </is>
      </c>
      <c r="D6066" t="n">
        <v>214.8</v>
      </c>
      <c r="E6066" t="n">
        <v>111025.4359375213</v>
      </c>
      <c r="F6066" t="inlineStr">
        <is>
          <t xml:space="preserve">INTERNET OBRAS </t>
        </is>
      </c>
      <c r="G6066">
        <f>YEAR(A6066)</f>
        <v/>
      </c>
      <c r="H6066">
        <f>MONTH(A6066)</f>
        <v/>
      </c>
      <c r="I6066">
        <f>INDEX(mês[],Consolidado!H6066,2)</f>
        <v/>
      </c>
      <c r="J6066" t="inlineStr">
        <is>
          <t>DESCONHECIDO</t>
        </is>
      </c>
      <c r="K6066" t="inlineStr">
        <is>
          <t>A IDEAL</t>
        </is>
      </c>
    </row>
    <row r="6067">
      <c r="A6067" s="215" t="n">
        <v>46155</v>
      </c>
      <c r="B6067" t="inlineStr">
        <is>
          <t>COMBUSTÍVEL VEÍCULOS-6.4 - COMBUSTIVEL VEICULOS</t>
        </is>
      </c>
      <c r="D6067" t="n">
        <v>458</v>
      </c>
      <c r="E6067" t="n">
        <v>110567.4359375213</v>
      </c>
      <c r="F6067" t="inlineStr">
        <is>
          <t>COMBUSTIVEL VEICULOS</t>
        </is>
      </c>
      <c r="G6067">
        <f>YEAR(A6067)</f>
        <v/>
      </c>
      <c r="H6067">
        <f>MONTH(A6067)</f>
        <v/>
      </c>
      <c r="I6067">
        <f>INDEX(mês[],Consolidado!H6067,2)</f>
        <v/>
      </c>
      <c r="J6067" t="inlineStr">
        <is>
          <t>DESCONHECIDO</t>
        </is>
      </c>
      <c r="K6067" t="inlineStr">
        <is>
          <t>A IDEAL</t>
        </is>
      </c>
    </row>
    <row r="6068">
      <c r="A6068" s="215" t="n">
        <v>46155</v>
      </c>
      <c r="B6068" t="inlineStr">
        <is>
          <t>MATERIAIS DE LIMPEZA / COMBUSTIVEL VEÍCULOS-8.11 - MATERIAIS DE LIMPEZA / HIGIENE</t>
        </is>
      </c>
      <c r="D6068" t="n">
        <v>298.55</v>
      </c>
      <c r="E6068" t="n">
        <v>110268.8859375213</v>
      </c>
      <c r="F6068" t="inlineStr">
        <is>
          <t xml:space="preserve">MATERIAIS DE LIMPEZA / HIGIENE </t>
        </is>
      </c>
      <c r="G6068">
        <f>YEAR(A6068)</f>
        <v/>
      </c>
      <c r="H6068">
        <f>MONTH(A6068)</f>
        <v/>
      </c>
      <c r="I6068">
        <f>INDEX(mês[],Consolidado!H6068,2)</f>
        <v/>
      </c>
      <c r="J6068" t="inlineStr">
        <is>
          <t>DESCONHECIDO</t>
        </is>
      </c>
      <c r="K6068" t="inlineStr">
        <is>
          <t>A IDEAL</t>
        </is>
      </c>
    </row>
    <row r="6069">
      <c r="A6069" s="215" t="n">
        <v>46155</v>
      </c>
      <c r="B6069" t="inlineStr">
        <is>
          <t>MARCO AURELIO SOUZA DE BARROS - PIX (62) 98544-7000-8.14 - MANUTENÇÃO/PEÇAS MAQUINAS E EQUIPAMENTOS</t>
        </is>
      </c>
      <c r="D6069" t="n">
        <v>3000</v>
      </c>
      <c r="E6069" t="n">
        <v>107268.8859375213</v>
      </c>
      <c r="F6069" t="inlineStr">
        <is>
          <t>MANUTENÇÃO/PEÇAS MAQUINAS E EQUIPAMENTOS</t>
        </is>
      </c>
      <c r="G6069">
        <f>YEAR(A6069)</f>
        <v/>
      </c>
      <c r="H6069">
        <f>MONTH(A6069)</f>
        <v/>
      </c>
      <c r="I6069">
        <f>INDEX(mês[],Consolidado!H6069,2)</f>
        <v/>
      </c>
      <c r="J6069" t="inlineStr">
        <is>
          <t>DESCONHECIDO</t>
        </is>
      </c>
      <c r="K6069" t="inlineStr">
        <is>
          <t>A IDEAL</t>
        </is>
      </c>
    </row>
    <row r="6070">
      <c r="A6070" s="215" t="n">
        <v>46155</v>
      </c>
      <c r="B6070" t="inlineStr">
        <is>
          <t>VISITA GENILDO NA OBRA CBM - NIOBIO ARAXA-6.4 - COMBUSTIVEL VEICULOS</t>
        </is>
      </c>
      <c r="D6070" t="n">
        <v>778.118999187847</v>
      </c>
      <c r="E6070" t="n">
        <v>106490.7669383334</v>
      </c>
      <c r="F6070" t="inlineStr">
        <is>
          <t>COMBUSTIVEL VEICULOS</t>
        </is>
      </c>
      <c r="G6070">
        <f>YEAR(A6070)</f>
        <v/>
      </c>
      <c r="H6070">
        <f>MONTH(A6070)</f>
        <v/>
      </c>
      <c r="I6070">
        <f>INDEX(mês[],Consolidado!H6070,2)</f>
        <v/>
      </c>
      <c r="J6070" t="inlineStr">
        <is>
          <t>DESCONHECIDO</t>
        </is>
      </c>
      <c r="K6070" t="inlineStr">
        <is>
          <t>A IDEAL</t>
        </is>
      </c>
    </row>
    <row r="6071">
      <c r="A6071" s="215" t="n">
        <v>46155</v>
      </c>
      <c r="B6071" t="inlineStr">
        <is>
          <t>VISITA GENILDO NA OBRA CBM - NIOBIO ARAXA-5.1 - HOTEL FUNCIONARIOS</t>
        </is>
      </c>
      <c r="D6071" t="n">
        <v>134.8786319437972</v>
      </c>
      <c r="E6071" t="n">
        <v>106355.8883063897</v>
      </c>
      <c r="F6071" t="inlineStr">
        <is>
          <t xml:space="preserve">HOTEL COLABORADORES </t>
        </is>
      </c>
      <c r="G6071">
        <f>YEAR(A6071)</f>
        <v/>
      </c>
      <c r="H6071">
        <f>MONTH(A6071)</f>
        <v/>
      </c>
      <c r="I6071">
        <f>INDEX(mês[],Consolidado!H6071,2)</f>
        <v/>
      </c>
      <c r="J6071" t="inlineStr">
        <is>
          <t>DESCONHECIDO</t>
        </is>
      </c>
      <c r="K6071" t="inlineStr">
        <is>
          <t>A IDEAL</t>
        </is>
      </c>
    </row>
    <row r="6072">
      <c r="A6072" s="215" t="n">
        <v>46155</v>
      </c>
      <c r="B6072" t="inlineStr">
        <is>
          <t>VISITA GENILDO NA OBRA CBM - NIOBIO ARAXA-12.5 - REFEIÇÕES FUNCIONARIOS</t>
        </is>
      </c>
      <c r="D6072" t="n">
        <v>340.2723688683558</v>
      </c>
      <c r="E6072" t="n">
        <v>106015.6159375213</v>
      </c>
      <c r="F6072" t="inlineStr">
        <is>
          <t>REFEIÇÕES COLABORADORES</t>
        </is>
      </c>
      <c r="G6072">
        <f>YEAR(A6072)</f>
        <v/>
      </c>
      <c r="H6072">
        <f>MONTH(A6072)</f>
        <v/>
      </c>
      <c r="I6072">
        <f>INDEX(mês[],Consolidado!H6072,2)</f>
        <v/>
      </c>
      <c r="J6072" t="inlineStr">
        <is>
          <t>DESCONHECIDO</t>
        </is>
      </c>
      <c r="K6072" t="inlineStr">
        <is>
          <t>A IDEAL</t>
        </is>
      </c>
    </row>
    <row r="6073">
      <c r="A6073" s="215" t="n">
        <v>46155</v>
      </c>
      <c r="B6073" t="inlineStr">
        <is>
          <t>VIAGEM VISITA TECNICA GENILDO-6.4 - COMBUSTIVEL VEICULOS</t>
        </is>
      </c>
      <c r="D6073" t="n">
        <v>778.1106817677498</v>
      </c>
      <c r="E6073" t="n">
        <v>105237.5052557536</v>
      </c>
      <c r="F6073" t="inlineStr">
        <is>
          <t>COMBUSTIVEL VEICULOS</t>
        </is>
      </c>
      <c r="G6073">
        <f>YEAR(A6073)</f>
        <v/>
      </c>
      <c r="H6073">
        <f>MONTH(A6073)</f>
        <v/>
      </c>
      <c r="I6073">
        <f>INDEX(mês[],Consolidado!H6073,2)</f>
        <v/>
      </c>
      <c r="J6073" t="inlineStr">
        <is>
          <t>DESCONHECIDO</t>
        </is>
      </c>
      <c r="K6073" t="inlineStr">
        <is>
          <t>A IDEAL</t>
        </is>
      </c>
    </row>
    <row r="6074">
      <c r="A6074" s="215" t="n">
        <v>46155</v>
      </c>
      <c r="B6074" t="inlineStr">
        <is>
          <t>VIAGEM VISITA TECNICA GENILDO-5.1 - HOTEL FUNCIONARIOS</t>
        </is>
      </c>
      <c r="D6074" t="n">
        <v>134.8781543186317</v>
      </c>
      <c r="E6074" t="n">
        <v>105102.6271014349</v>
      </c>
      <c r="F6074" t="inlineStr">
        <is>
          <t xml:space="preserve">HOTEL COLABORADORES </t>
        </is>
      </c>
      <c r="G6074">
        <f>YEAR(A6074)</f>
        <v/>
      </c>
      <c r="H6074">
        <f>MONTH(A6074)</f>
        <v/>
      </c>
      <c r="I6074">
        <f>INDEX(mês[],Consolidado!H6074,2)</f>
        <v/>
      </c>
      <c r="J6074" t="inlineStr">
        <is>
          <t>DESCONHECIDO</t>
        </is>
      </c>
      <c r="K6074" t="inlineStr">
        <is>
          <t>A IDEAL</t>
        </is>
      </c>
    </row>
    <row r="6075">
      <c r="A6075" s="215" t="n">
        <v>46155</v>
      </c>
      <c r="B6075" t="inlineStr">
        <is>
          <t>VIAGEM VISITA TECNICA GENILDO-12.5 - REFEIÇÕES FUNCIONARIOS</t>
        </is>
      </c>
      <c r="D6075" t="n">
        <v>340.2711639136185</v>
      </c>
      <c r="E6075" t="n">
        <v>104762.3559375213</v>
      </c>
      <c r="F6075" t="inlineStr">
        <is>
          <t>REFEIÇÕES COLABORADORES</t>
        </is>
      </c>
      <c r="G6075">
        <f>YEAR(A6075)</f>
        <v/>
      </c>
      <c r="H6075">
        <f>MONTH(A6075)</f>
        <v/>
      </c>
      <c r="I6075">
        <f>INDEX(mês[],Consolidado!H6075,2)</f>
        <v/>
      </c>
      <c r="J6075" t="inlineStr">
        <is>
          <t>DESCONHECIDO</t>
        </is>
      </c>
      <c r="K6075" t="inlineStr">
        <is>
          <t>A IDEAL</t>
        </is>
      </c>
    </row>
    <row r="6076">
      <c r="A6076" s="215" t="n">
        <v>46155</v>
      </c>
      <c r="B6076" t="inlineStr">
        <is>
          <t>COMBUSTÍVEL VEÍCULOS-6.4 - COMBUSTIVEL VEICULOS</t>
        </is>
      </c>
      <c r="D6076" t="n">
        <v>84.34</v>
      </c>
      <c r="E6076" t="n">
        <v>104678.0159375213</v>
      </c>
      <c r="F6076" t="inlineStr">
        <is>
          <t>COMBUSTIVEL VEICULOS</t>
        </is>
      </c>
      <c r="G6076">
        <f>YEAR(A6076)</f>
        <v/>
      </c>
      <c r="H6076">
        <f>MONTH(A6076)</f>
        <v/>
      </c>
      <c r="I6076">
        <f>INDEX(mês[],Consolidado!H6076,2)</f>
        <v/>
      </c>
      <c r="J6076" t="inlineStr">
        <is>
          <t>DESCONHECIDO</t>
        </is>
      </c>
      <c r="K6076" t="inlineStr">
        <is>
          <t>A IDEAL</t>
        </is>
      </c>
    </row>
    <row r="6077">
      <c r="A6077" s="215" t="n">
        <v>46155</v>
      </c>
      <c r="B6077" t="inlineStr">
        <is>
          <t>MATERIAIS DE CONSUMO-8.9 - MATERIAIS DE CONSUMO EM OBRAS</t>
        </is>
      </c>
      <c r="D6077" t="n">
        <v>68</v>
      </c>
      <c r="E6077" t="n">
        <v>104610.0159375213</v>
      </c>
      <c r="F6077" t="inlineStr">
        <is>
          <t xml:space="preserve">MATERIAIS DE CONSUMO EM OBRAS </t>
        </is>
      </c>
      <c r="G6077">
        <f>YEAR(A6077)</f>
        <v/>
      </c>
      <c r="H6077">
        <f>MONTH(A6077)</f>
        <v/>
      </c>
      <c r="I6077">
        <f>INDEX(mês[],Consolidado!H6077,2)</f>
        <v/>
      </c>
      <c r="J6077" t="inlineStr">
        <is>
          <t>DESCONHECIDO</t>
        </is>
      </c>
      <c r="K6077" t="inlineStr">
        <is>
          <t>A IDEAL</t>
        </is>
      </c>
    </row>
    <row r="6078">
      <c r="A6078" s="215" t="n">
        <v>46155</v>
      </c>
      <c r="B6078" t="inlineStr">
        <is>
          <t>DESPESAS REF. 29/04 A 07/05/26-6.6 - PEDAGIOS</t>
        </is>
      </c>
      <c r="D6078" t="n">
        <v>140</v>
      </c>
      <c r="E6078" t="n">
        <v>104470.0159375213</v>
      </c>
      <c r="F6078" t="inlineStr">
        <is>
          <t xml:space="preserve">PEDAGIOS </t>
        </is>
      </c>
      <c r="G6078">
        <f>YEAR(A6078)</f>
        <v/>
      </c>
      <c r="H6078">
        <f>MONTH(A6078)</f>
        <v/>
      </c>
      <c r="I6078">
        <f>INDEX(mês[],Consolidado!H6078,2)</f>
        <v/>
      </c>
      <c r="J6078" t="inlineStr">
        <is>
          <t>DESCONHECIDO</t>
        </is>
      </c>
      <c r="K6078" t="inlineStr">
        <is>
          <t>A IDEAL</t>
        </is>
      </c>
    </row>
    <row r="6079">
      <c r="A6079" s="215" t="n">
        <v>46155</v>
      </c>
      <c r="B6079" t="inlineStr">
        <is>
          <t>DESPESAS REF. 29/04 A 07/05/26-3.8 - SERVIÇO MOTOBOY / UBER</t>
        </is>
      </c>
      <c r="D6079" t="n">
        <v>160</v>
      </c>
      <c r="E6079" t="n">
        <v>104310.0159375213</v>
      </c>
      <c r="F6079" t="inlineStr">
        <is>
          <t xml:space="preserve">SERVIÇO MOTOBOY / UBER </t>
        </is>
      </c>
      <c r="G6079">
        <f>YEAR(A6079)</f>
        <v/>
      </c>
      <c r="H6079">
        <f>MONTH(A6079)</f>
        <v/>
      </c>
      <c r="I6079">
        <f>INDEX(mês[],Consolidado!H6079,2)</f>
        <v/>
      </c>
      <c r="J6079" t="inlineStr">
        <is>
          <t>DESCONHECIDO</t>
        </is>
      </c>
      <c r="K6079" t="inlineStr">
        <is>
          <t>A IDEAL</t>
        </is>
      </c>
    </row>
    <row r="6080">
      <c r="A6080" s="215" t="n">
        <v>46155</v>
      </c>
      <c r="B6080" t="inlineStr">
        <is>
          <t>DESPESAS REF. 29/04 A 07/05/26-8.6 - MATERIAIS / FERRAMENTAS MANUAIS</t>
        </is>
      </c>
      <c r="D6080" t="n">
        <v>31.9</v>
      </c>
      <c r="E6080" t="n">
        <v>104278.1159375213</v>
      </c>
      <c r="F6080" t="inlineStr">
        <is>
          <t xml:space="preserve">MATERIAIS / FERRAMENTAS  MANUAIS </t>
        </is>
      </c>
      <c r="G6080">
        <f>YEAR(A6080)</f>
        <v/>
      </c>
      <c r="H6080">
        <f>MONTH(A6080)</f>
        <v/>
      </c>
      <c r="I6080">
        <f>INDEX(mês[],Consolidado!H6080,2)</f>
        <v/>
      </c>
      <c r="J6080" t="inlineStr">
        <is>
          <t>DESCONHECIDO</t>
        </is>
      </c>
      <c r="K6080" t="inlineStr">
        <is>
          <t>A IDEAL</t>
        </is>
      </c>
    </row>
    <row r="6081">
      <c r="A6081" s="215" t="n">
        <v>46155</v>
      </c>
      <c r="B6081" t="inlineStr">
        <is>
          <t>DESPESAS REF. 29/04 A 07/05/26-11.14 - INTERNET OBRAS</t>
        </is>
      </c>
      <c r="D6081" t="n">
        <v>104.9</v>
      </c>
      <c r="E6081" t="n">
        <v>104173.2159375213</v>
      </c>
      <c r="F6081" t="inlineStr">
        <is>
          <t xml:space="preserve">INTERNET OBRAS </t>
        </is>
      </c>
      <c r="G6081">
        <f>YEAR(A6081)</f>
        <v/>
      </c>
      <c r="H6081">
        <f>MONTH(A6081)</f>
        <v/>
      </c>
      <c r="I6081">
        <f>INDEX(mês[],Consolidado!H6081,2)</f>
        <v/>
      </c>
      <c r="J6081" t="inlineStr">
        <is>
          <t>DESCONHECIDO</t>
        </is>
      </c>
      <c r="K6081" t="inlineStr">
        <is>
          <t>A IDEAL</t>
        </is>
      </c>
    </row>
    <row r="6082">
      <c r="A6082" s="215" t="n">
        <v>46155</v>
      </c>
      <c r="B6082" t="inlineStr">
        <is>
          <t>DESPESAS REF. 29/04 A 07/05/26-11.18 - CAMPANHA SOCIAS E EDUCATIVAS</t>
        </is>
      </c>
      <c r="D6082" t="n">
        <v>29.36</v>
      </c>
      <c r="E6082" t="n">
        <v>104143.8559375213</v>
      </c>
      <c r="F6082" t="inlineStr">
        <is>
          <t>SERVIÇO GOOGLE ADS</t>
        </is>
      </c>
      <c r="G6082">
        <f>YEAR(A6082)</f>
        <v/>
      </c>
      <c r="H6082">
        <f>MONTH(A6082)</f>
        <v/>
      </c>
      <c r="I6082">
        <f>INDEX(mês[],Consolidado!H6082,2)</f>
        <v/>
      </c>
      <c r="J6082" t="inlineStr">
        <is>
          <t>DESCONHECIDO</t>
        </is>
      </c>
      <c r="K6082" t="inlineStr">
        <is>
          <t>A IDEAL</t>
        </is>
      </c>
    </row>
    <row r="6083">
      <c r="A6083" s="215" t="n">
        <v>46155</v>
      </c>
      <c r="B6083" t="inlineStr">
        <is>
          <t>W&amp;S SAURA - PIX 01.238..801/0001-52-7.4 - LOCAÇÃO EQUIPAMENTOS</t>
        </is>
      </c>
      <c r="D6083" t="n">
        <v>4800</v>
      </c>
      <c r="E6083" t="n">
        <v>99343.85593752129</v>
      </c>
      <c r="F6083" t="inlineStr">
        <is>
          <t xml:space="preserve">LOCAÇÃO EQUIPAMENTOS </t>
        </is>
      </c>
      <c r="G6083">
        <f>YEAR(A6083)</f>
        <v/>
      </c>
      <c r="H6083">
        <f>MONTH(A6083)</f>
        <v/>
      </c>
      <c r="I6083">
        <f>INDEX(mês[],Consolidado!H6083,2)</f>
        <v/>
      </c>
      <c r="J6083" t="inlineStr">
        <is>
          <t>DESCONHECIDO</t>
        </is>
      </c>
      <c r="K6083" t="inlineStr">
        <is>
          <t>A IDEAL</t>
        </is>
      </c>
    </row>
    <row r="6084">
      <c r="A6084" s="215" t="n">
        <v>46155</v>
      </c>
      <c r="B6084" t="inlineStr">
        <is>
          <t>RESTAURANTE MATA FOME - PIX 57.730.611/0001-02-12.5 - REFEIÇÕES FUNCIONARIOS</t>
        </is>
      </c>
      <c r="D6084" t="n">
        <v>3829</v>
      </c>
      <c r="E6084" t="n">
        <v>95514.85593752129</v>
      </c>
      <c r="F6084" t="inlineStr">
        <is>
          <t>REFEIÇÕES COLABORADORES</t>
        </is>
      </c>
      <c r="G6084">
        <f>YEAR(A6084)</f>
        <v/>
      </c>
      <c r="H6084">
        <f>MONTH(A6084)</f>
        <v/>
      </c>
      <c r="I6084">
        <f>INDEX(mês[],Consolidado!H6084,2)</f>
        <v/>
      </c>
      <c r="J6084" t="inlineStr">
        <is>
          <t>DESCONHECIDO</t>
        </is>
      </c>
      <c r="K6084" t="inlineStr">
        <is>
          <t>A IDEAL</t>
        </is>
      </c>
    </row>
    <row r="6085">
      <c r="A6085" s="215" t="n">
        <v>46155</v>
      </c>
      <c r="B6085" t="inlineStr">
        <is>
          <t>RESTAURANTE MARINA - PIX 50.531.065/0001-31-12.5 - REFEIÇÕES FUNCIONARIOS</t>
        </is>
      </c>
      <c r="D6085" t="n">
        <v>4338</v>
      </c>
      <c r="E6085" t="n">
        <v>91176.85593752129</v>
      </c>
      <c r="F6085" t="inlineStr">
        <is>
          <t>REFEIÇÕES COLABORADORES</t>
        </is>
      </c>
      <c r="G6085">
        <f>YEAR(A6085)</f>
        <v/>
      </c>
      <c r="H6085">
        <f>MONTH(A6085)</f>
        <v/>
      </c>
      <c r="I6085">
        <f>INDEX(mês[],Consolidado!H6085,2)</f>
        <v/>
      </c>
      <c r="J6085" t="inlineStr">
        <is>
          <t>DESCONHECIDO</t>
        </is>
      </c>
      <c r="K6085" t="inlineStr">
        <is>
          <t>A IDEAL</t>
        </is>
      </c>
    </row>
    <row r="6086">
      <c r="A6086" s="215" t="n">
        <v>46155</v>
      </c>
      <c r="B6086" t="inlineStr">
        <is>
          <t>COMBUSTÍVE VEÍCULOS / MATERIAIS DE CONSUMO-6.4 - COMBUSTIVEL VEICULOS</t>
        </is>
      </c>
      <c r="D6086" t="n">
        <v>121.25</v>
      </c>
      <c r="E6086" t="n">
        <v>91055.60593752129</v>
      </c>
      <c r="F6086" t="inlineStr">
        <is>
          <t>COMBUSTIVEL VEICULOS</t>
        </is>
      </c>
      <c r="G6086">
        <f>YEAR(A6086)</f>
        <v/>
      </c>
      <c r="H6086">
        <f>MONTH(A6086)</f>
        <v/>
      </c>
      <c r="I6086">
        <f>INDEX(mês[],Consolidado!H6086,2)</f>
        <v/>
      </c>
      <c r="J6086" t="inlineStr">
        <is>
          <t>DESCONHECIDO</t>
        </is>
      </c>
      <c r="K6086" t="inlineStr">
        <is>
          <t>A IDEAL</t>
        </is>
      </c>
    </row>
    <row r="6087">
      <c r="A6087" s="215" t="n">
        <v>46155</v>
      </c>
      <c r="B6087" t="inlineStr">
        <is>
          <t>COMBUSTÍVE VEÍCULOS / MATERIAIS DE CONSUMO-8.9 - MATERIAIS DE CONSUMO EM OBRAS</t>
        </is>
      </c>
      <c r="D6087" t="n">
        <v>177</v>
      </c>
      <c r="E6087" t="n">
        <v>90878.60593752129</v>
      </c>
      <c r="F6087" t="inlineStr">
        <is>
          <t xml:space="preserve">MATERIAIS DE CONSUMO EM OBRAS </t>
        </is>
      </c>
      <c r="G6087">
        <f>YEAR(A6087)</f>
        <v/>
      </c>
      <c r="H6087">
        <f>MONTH(A6087)</f>
        <v/>
      </c>
      <c r="I6087">
        <f>INDEX(mês[],Consolidado!H6087,2)</f>
        <v/>
      </c>
      <c r="J6087" t="inlineStr">
        <is>
          <t>DESCONHECIDO</t>
        </is>
      </c>
      <c r="K6087" t="inlineStr">
        <is>
          <t>A IDEAL</t>
        </is>
      </c>
    </row>
    <row r="6088">
      <c r="A6088" s="215" t="n">
        <v>46155</v>
      </c>
      <c r="B6088" t="inlineStr">
        <is>
          <t>COMBUSTÍVEL VEÍCULOS-6.4 - COMBUSTIVEL VEICULOS</t>
        </is>
      </c>
      <c r="D6088" t="n">
        <v>100</v>
      </c>
      <c r="E6088" t="n">
        <v>90778.60593752129</v>
      </c>
      <c r="F6088" t="inlineStr">
        <is>
          <t>COMBUSTIVEL VEICULOS</t>
        </is>
      </c>
      <c r="G6088">
        <f>YEAR(A6088)</f>
        <v/>
      </c>
      <c r="H6088">
        <f>MONTH(A6088)</f>
        <v/>
      </c>
      <c r="I6088">
        <f>INDEX(mês[],Consolidado!H6088,2)</f>
        <v/>
      </c>
      <c r="J6088" t="inlineStr">
        <is>
          <t>DESCONHECIDO</t>
        </is>
      </c>
      <c r="K6088" t="inlineStr">
        <is>
          <t>A IDEAL</t>
        </is>
      </c>
    </row>
    <row r="6089">
      <c r="A6089" s="215" t="n">
        <v>46155</v>
      </c>
      <c r="B6089" t="inlineStr">
        <is>
          <t>COMBUSTÍVEL VEÍCULOS-6.4 - COMBUSTIVEL VEICULOS</t>
        </is>
      </c>
      <c r="D6089" t="n">
        <v>92.44</v>
      </c>
      <c r="E6089" t="n">
        <v>90686.16593752129</v>
      </c>
      <c r="F6089" t="inlineStr">
        <is>
          <t>COMBUSTIVEL VEICULOS</t>
        </is>
      </c>
      <c r="G6089">
        <f>YEAR(A6089)</f>
        <v/>
      </c>
      <c r="H6089">
        <f>MONTH(A6089)</f>
        <v/>
      </c>
      <c r="I6089">
        <f>INDEX(mês[],Consolidado!H6089,2)</f>
        <v/>
      </c>
      <c r="J6089" t="inlineStr">
        <is>
          <t>DESCONHECIDO</t>
        </is>
      </c>
      <c r="K6089" t="inlineStr">
        <is>
          <t>A IDEAL</t>
        </is>
      </c>
    </row>
    <row r="6090">
      <c r="A6090" s="215" t="n">
        <v>46155</v>
      </c>
      <c r="B6090" t="inlineStr">
        <is>
          <t>CURSO / TREINAMENTO RENATO-14.2 - CURSOS / TREINAMENTOS</t>
        </is>
      </c>
      <c r="D6090" t="n">
        <v>135.54</v>
      </c>
      <c r="E6090" t="n">
        <v>90550.6259375213</v>
      </c>
      <c r="F6090" t="inlineStr">
        <is>
          <t xml:space="preserve">CURSOS / TREINAMENTOS </t>
        </is>
      </c>
      <c r="G6090">
        <f>YEAR(A6090)</f>
        <v/>
      </c>
      <c r="H6090">
        <f>MONTH(A6090)</f>
        <v/>
      </c>
      <c r="I6090">
        <f>INDEX(mês[],Consolidado!H6090,2)</f>
        <v/>
      </c>
      <c r="J6090" t="inlineStr">
        <is>
          <t>DESCONHECIDO</t>
        </is>
      </c>
      <c r="K6090" t="inlineStr">
        <is>
          <t>A IDEAL</t>
        </is>
      </c>
    </row>
    <row r="6091">
      <c r="A6091" s="215" t="n">
        <v>46155</v>
      </c>
      <c r="B6091" t="inlineStr">
        <is>
          <t>JULIO CESAR DE OLIVEIRA QUEIROZ - PIX 416.142.593-72-12.7 - TRANSPORTE FUNCIONARIOS</t>
        </is>
      </c>
      <c r="D6091" t="n">
        <v>1600</v>
      </c>
      <c r="E6091" t="n">
        <v>88950.6259375213</v>
      </c>
      <c r="F6091" t="inlineStr">
        <is>
          <t xml:space="preserve">TRANSPORTE DE COLABORADORES </t>
        </is>
      </c>
      <c r="G6091">
        <f>YEAR(A6091)</f>
        <v/>
      </c>
      <c r="H6091">
        <f>MONTH(A6091)</f>
        <v/>
      </c>
      <c r="I6091">
        <f>INDEX(mês[],Consolidado!H6091,2)</f>
        <v/>
      </c>
      <c r="J6091" t="inlineStr">
        <is>
          <t>DESCONHECIDO</t>
        </is>
      </c>
      <c r="K6091" t="inlineStr">
        <is>
          <t>A IDEAL</t>
        </is>
      </c>
    </row>
    <row r="6092">
      <c r="A6092" s="215" t="n">
        <v>46155</v>
      </c>
      <c r="B6092" t="inlineStr">
        <is>
          <t>LOCAÇÃO CAÇAMBA-7.9 - LOCAÇAO CAÇAMBA P/ RESIDUOS</t>
        </is>
      </c>
      <c r="D6092" t="n">
        <v>3950</v>
      </c>
      <c r="E6092" t="n">
        <v>85000.6259375213</v>
      </c>
      <c r="F6092" t="inlineStr">
        <is>
          <t xml:space="preserve">LOCAÇAO CAÇAMBA P/ RESIDUOS </t>
        </is>
      </c>
      <c r="G6092">
        <f>YEAR(A6092)</f>
        <v/>
      </c>
      <c r="H6092">
        <f>MONTH(A6092)</f>
        <v/>
      </c>
      <c r="I6092">
        <f>INDEX(mês[],Consolidado!H6092,2)</f>
        <v/>
      </c>
      <c r="J6092" t="inlineStr">
        <is>
          <t>DESCONHECIDO</t>
        </is>
      </c>
      <c r="K6092" t="inlineStr">
        <is>
          <t>A IDEAL</t>
        </is>
      </c>
    </row>
    <row r="6093">
      <c r="A6093" s="215" t="n">
        <v>46155</v>
      </c>
      <c r="B6093" t="inlineStr">
        <is>
          <t>CONSULTA CONNECT REF. MÊS 04/2026-3.4 - SERVIÇO SERASA</t>
        </is>
      </c>
      <c r="D6093" t="n">
        <v>605.26</v>
      </c>
      <c r="E6093" t="n">
        <v>84395.3659375213</v>
      </c>
      <c r="F6093" t="inlineStr">
        <is>
          <t>SERVIÇO SERASA</t>
        </is>
      </c>
      <c r="G6093">
        <f>YEAR(A6093)</f>
        <v/>
      </c>
      <c r="H6093">
        <f>MONTH(A6093)</f>
        <v/>
      </c>
      <c r="I6093">
        <f>INDEX(mês[],Consolidado!H6093,2)</f>
        <v/>
      </c>
      <c r="J6093" t="inlineStr">
        <is>
          <t>DESCONHECIDO</t>
        </is>
      </c>
      <c r="K6093" t="inlineStr">
        <is>
          <t>A IDEAL</t>
        </is>
      </c>
    </row>
    <row r="6094">
      <c r="A6094" s="215" t="n">
        <v>46155</v>
      </c>
      <c r="B6094" t="inlineStr">
        <is>
          <t>HOSPEDAGEM DE SITE / E-MAIL-11.8 - SISTEMA / SERVIDOR</t>
        </is>
      </c>
      <c r="D6094" t="n">
        <v>1000.03</v>
      </c>
      <c r="E6094" t="n">
        <v>83395.33593752129</v>
      </c>
      <c r="F6094" t="inlineStr">
        <is>
          <t xml:space="preserve">SISTEMA / SERVIDOR </t>
        </is>
      </c>
      <c r="G6094">
        <f>YEAR(A6094)</f>
        <v/>
      </c>
      <c r="H6094">
        <f>MONTH(A6094)</f>
        <v/>
      </c>
      <c r="I6094">
        <f>INDEX(mês[],Consolidado!H6094,2)</f>
        <v/>
      </c>
      <c r="J6094" t="inlineStr">
        <is>
          <t>DESCONHECIDO</t>
        </is>
      </c>
      <c r="K6094" t="inlineStr">
        <is>
          <t>A IDEAL</t>
        </is>
      </c>
    </row>
    <row r="6095">
      <c r="A6095" s="215" t="n">
        <v>46155</v>
      </c>
      <c r="B6095" t="inlineStr">
        <is>
          <t>TRANSPORTE IDA E VOLTA DO COMPRESSOR-10.1 - FRETE MATERIAIS E EQUIPAMENTOS</t>
        </is>
      </c>
      <c r="D6095" t="n">
        <v>900</v>
      </c>
      <c r="E6095" t="n">
        <v>82495.33593752129</v>
      </c>
      <c r="F6095" t="inlineStr">
        <is>
          <t>FRETE MATERIAIS E EQUIPAMENTOS</t>
        </is>
      </c>
      <c r="G6095">
        <f>YEAR(A6095)</f>
        <v/>
      </c>
      <c r="H6095">
        <f>MONTH(A6095)</f>
        <v/>
      </c>
      <c r="I6095">
        <f>INDEX(mês[],Consolidado!H6095,2)</f>
        <v/>
      </c>
      <c r="J6095" t="inlineStr">
        <is>
          <t>DESCONHECIDO</t>
        </is>
      </c>
      <c r="K6095" t="inlineStr">
        <is>
          <t>A IDEAL</t>
        </is>
      </c>
    </row>
    <row r="6096">
      <c r="A6096" s="215" t="n">
        <v>46155</v>
      </c>
      <c r="B6096" t="inlineStr">
        <is>
          <t>DESPESAS DA OBRA-6.3 - MANUTENÇÃO/PEÇAS VEICULOS</t>
        </is>
      </c>
      <c r="D6096" t="n">
        <v>15</v>
      </c>
      <c r="E6096" t="n">
        <v>82480.33593752129</v>
      </c>
      <c r="F6096" t="inlineStr">
        <is>
          <t>MANUTENÇÃO/PEÇAS  VEICULOS</t>
        </is>
      </c>
      <c r="G6096">
        <f>YEAR(A6096)</f>
        <v/>
      </c>
      <c r="H6096">
        <f>MONTH(A6096)</f>
        <v/>
      </c>
      <c r="I6096">
        <f>INDEX(mês[],Consolidado!H6096,2)</f>
        <v/>
      </c>
      <c r="J6096" t="inlineStr">
        <is>
          <t>DESCONHECIDO</t>
        </is>
      </c>
      <c r="K6096" t="inlineStr">
        <is>
          <t>A IDEAL</t>
        </is>
      </c>
    </row>
    <row r="6097">
      <c r="A6097" s="215" t="n">
        <v>46155</v>
      </c>
      <c r="B6097" t="inlineStr">
        <is>
          <t>DESPESAS DA OBRA-12.5 - REFEIÇÕES FUNCIONARIOS</t>
        </is>
      </c>
      <c r="D6097" t="n">
        <v>90</v>
      </c>
      <c r="E6097" t="n">
        <v>82390.33593752129</v>
      </c>
      <c r="F6097" t="inlineStr">
        <is>
          <t>REFEIÇÕES COLABORADORES</t>
        </is>
      </c>
      <c r="G6097">
        <f>YEAR(A6097)</f>
        <v/>
      </c>
      <c r="H6097">
        <f>MONTH(A6097)</f>
        <v/>
      </c>
      <c r="I6097">
        <f>INDEX(mês[],Consolidado!H6097,2)</f>
        <v/>
      </c>
      <c r="J6097" t="inlineStr">
        <is>
          <t>DESCONHECIDO</t>
        </is>
      </c>
      <c r="K6097" t="inlineStr">
        <is>
          <t>A IDEAL</t>
        </is>
      </c>
    </row>
    <row r="6098">
      <c r="A6098" s="215" t="n">
        <v>46155</v>
      </c>
      <c r="B6098" t="inlineStr">
        <is>
          <t>DESPESAS DA OBRA-8.9 - MATERIAIS DE CONSUMO EM OBRAS</t>
        </is>
      </c>
      <c r="D6098" t="n">
        <v>187</v>
      </c>
      <c r="E6098" t="n">
        <v>82203.33593752129</v>
      </c>
      <c r="F6098" t="inlineStr">
        <is>
          <t xml:space="preserve">MATERIAIS DE CONSUMO EM OBRAS </t>
        </is>
      </c>
      <c r="G6098">
        <f>YEAR(A6098)</f>
        <v/>
      </c>
      <c r="H6098">
        <f>MONTH(A6098)</f>
        <v/>
      </c>
      <c r="I6098">
        <f>INDEX(mês[],Consolidado!H6098,2)</f>
        <v/>
      </c>
      <c r="J6098" t="inlineStr">
        <is>
          <t>DESCONHECIDO</t>
        </is>
      </c>
      <c r="K6098" t="inlineStr">
        <is>
          <t>A IDEAL</t>
        </is>
      </c>
    </row>
    <row r="6099">
      <c r="A6099" s="215" t="n">
        <v>46155</v>
      </c>
      <c r="B6099" t="inlineStr">
        <is>
          <t>DESPESAS DA OBRA-8.14 - MANUTENÇÃO/PEÇAS MAQUINAS E EQUIPAMENTOS</t>
        </is>
      </c>
      <c r="D6099" t="n">
        <v>48.7</v>
      </c>
      <c r="E6099" t="n">
        <v>82154.63593752129</v>
      </c>
      <c r="F6099" t="inlineStr">
        <is>
          <t>MANUTENÇÃO/PEÇAS MAQUINAS E EQUIPAMENTOS</t>
        </is>
      </c>
      <c r="G6099">
        <f>YEAR(A6099)</f>
        <v/>
      </c>
      <c r="H6099">
        <f>MONTH(A6099)</f>
        <v/>
      </c>
      <c r="I6099">
        <f>INDEX(mês[],Consolidado!H6099,2)</f>
        <v/>
      </c>
      <c r="J6099" t="inlineStr">
        <is>
          <t>DESCONHECIDO</t>
        </is>
      </c>
      <c r="K6099" t="inlineStr">
        <is>
          <t>A IDEAL</t>
        </is>
      </c>
    </row>
    <row r="6100">
      <c r="A6100" s="215" t="n">
        <v>46155</v>
      </c>
      <c r="B6100" t="inlineStr">
        <is>
          <t>VIAGEM VISITA VALDMAR-6.4 - COMBUSTIVEL VEICULOS</t>
        </is>
      </c>
      <c r="D6100" t="n">
        <v>11.99576320371445</v>
      </c>
      <c r="E6100" t="n">
        <v>82142.64017431758</v>
      </c>
      <c r="F6100" t="inlineStr">
        <is>
          <t>COMBUSTIVEL VEICULOS</t>
        </is>
      </c>
      <c r="G6100">
        <f>YEAR(A6100)</f>
        <v/>
      </c>
      <c r="H6100">
        <f>MONTH(A6100)</f>
        <v/>
      </c>
      <c r="I6100">
        <f>INDEX(mês[],Consolidado!H6100,2)</f>
        <v/>
      </c>
      <c r="J6100" t="inlineStr">
        <is>
          <t>DESCONHECIDO</t>
        </is>
      </c>
      <c r="K6100" t="inlineStr">
        <is>
          <t>A IDEAL</t>
        </is>
      </c>
    </row>
    <row r="6101">
      <c r="A6101" s="215" t="n">
        <v>46155</v>
      </c>
      <c r="B6101" t="inlineStr">
        <is>
          <t>VIAGEM VISITA VALDMAR-5.1 - HOTEL FUNCIONARIOS</t>
        </is>
      </c>
      <c r="D6101" t="n">
        <v>4.904236796285549</v>
      </c>
      <c r="E6101" t="n">
        <v>82137.7359375213</v>
      </c>
      <c r="F6101" t="inlineStr">
        <is>
          <t xml:space="preserve">HOTEL COLABORADORES </t>
        </is>
      </c>
      <c r="G6101">
        <f>YEAR(A6101)</f>
        <v/>
      </c>
      <c r="H6101">
        <f>MONTH(A6101)</f>
        <v/>
      </c>
      <c r="I6101">
        <f>INDEX(mês[],Consolidado!H6101,2)</f>
        <v/>
      </c>
      <c r="J6101" t="inlineStr">
        <is>
          <t>DESCONHECIDO</t>
        </is>
      </c>
      <c r="K6101" t="inlineStr">
        <is>
          <t>A IDEAL</t>
        </is>
      </c>
    </row>
    <row r="6102">
      <c r="A6102" s="215" t="n">
        <v>46155</v>
      </c>
      <c r="B6102" t="inlineStr">
        <is>
          <t>COMBUSTIVEL VEICULOS / ALIM. ADM E MAN. VEICULOS-6.3 - MANUTENÇÃO/PEÇAS VEICULOS</t>
        </is>
      </c>
      <c r="D6102" t="n">
        <v>200</v>
      </c>
      <c r="E6102" t="n">
        <v>81937.7359375213</v>
      </c>
      <c r="F6102" t="inlineStr">
        <is>
          <t>MANUTENÇÃO/PEÇAS  VEICULOS</t>
        </is>
      </c>
      <c r="G6102">
        <f>YEAR(A6102)</f>
        <v/>
      </c>
      <c r="H6102">
        <f>MONTH(A6102)</f>
        <v/>
      </c>
      <c r="I6102">
        <f>INDEX(mês[],Consolidado!H6102,2)</f>
        <v/>
      </c>
      <c r="J6102" t="inlineStr">
        <is>
          <t>DESCONHECIDO</t>
        </is>
      </c>
      <c r="K6102" t="inlineStr">
        <is>
          <t>A IDEAL</t>
        </is>
      </c>
    </row>
    <row r="6103">
      <c r="A6103" s="215" t="n">
        <v>46155</v>
      </c>
      <c r="B6103" t="inlineStr">
        <is>
          <t>COMBUSTIVEL VEICULOS / ALIM. ADM E MAN. VEICULOS-6.4 - COMBUSTIVEL VEICULOS</t>
        </is>
      </c>
      <c r="D6103" t="n">
        <v>859.04</v>
      </c>
      <c r="E6103" t="n">
        <v>81078.69593752129</v>
      </c>
      <c r="F6103" t="inlineStr">
        <is>
          <t>COMBUSTIVEL VEICULOS</t>
        </is>
      </c>
      <c r="G6103">
        <f>YEAR(A6103)</f>
        <v/>
      </c>
      <c r="H6103">
        <f>MONTH(A6103)</f>
        <v/>
      </c>
      <c r="I6103">
        <f>INDEX(mês[],Consolidado!H6103,2)</f>
        <v/>
      </c>
      <c r="J6103" t="inlineStr">
        <is>
          <t>DESCONHECIDO</t>
        </is>
      </c>
      <c r="K6103" t="inlineStr">
        <is>
          <t>A IDEAL</t>
        </is>
      </c>
    </row>
    <row r="6104">
      <c r="A6104" s="215" t="n">
        <v>46155</v>
      </c>
      <c r="B6104" t="inlineStr">
        <is>
          <t>COMBUSTIVEL VEICULOS / ALIM. ADM E MAN. VEICULOS-11.5 - ALIMENTAÇÃO ADM</t>
        </is>
      </c>
      <c r="D6104" t="n">
        <v>119.69</v>
      </c>
      <c r="E6104" t="n">
        <v>80959.0059375213</v>
      </c>
      <c r="F6104" t="inlineStr">
        <is>
          <t>ALIMENTAÇÃO ADM</t>
        </is>
      </c>
      <c r="G6104">
        <f>YEAR(A6104)</f>
        <v/>
      </c>
      <c r="H6104">
        <f>MONTH(A6104)</f>
        <v/>
      </c>
      <c r="I6104">
        <f>INDEX(mês[],Consolidado!H6104,2)</f>
        <v/>
      </c>
      <c r="J6104" t="inlineStr">
        <is>
          <t>DESCONHECIDO</t>
        </is>
      </c>
      <c r="K6104" t="inlineStr">
        <is>
          <t>A IDEAL</t>
        </is>
      </c>
    </row>
    <row r="6105">
      <c r="A6105" s="215" t="n">
        <v>46155</v>
      </c>
      <c r="B6105" t="inlineStr">
        <is>
          <t>DESPESAS REF. 01/05 A 05/05/26-6.10 - SERVIÇO LAVA JATO</t>
        </is>
      </c>
      <c r="D6105" t="n">
        <v>150</v>
      </c>
      <c r="E6105" t="n">
        <v>80809.0059375213</v>
      </c>
      <c r="F6105" t="inlineStr">
        <is>
          <t>SERVIÇO LAVA JATO</t>
        </is>
      </c>
      <c r="G6105">
        <f>YEAR(A6105)</f>
        <v/>
      </c>
      <c r="H6105">
        <f>MONTH(A6105)</f>
        <v/>
      </c>
      <c r="I6105">
        <f>INDEX(mês[],Consolidado!H6105,2)</f>
        <v/>
      </c>
      <c r="J6105" t="inlineStr">
        <is>
          <t>DESCONHECIDO</t>
        </is>
      </c>
      <c r="K6105" t="inlineStr">
        <is>
          <t>A IDEAL</t>
        </is>
      </c>
    </row>
    <row r="6106">
      <c r="A6106" s="215" t="n">
        <v>46155</v>
      </c>
      <c r="B6106" t="inlineStr">
        <is>
          <t>DESPESAS REF. 01/05 A 05/05/26-6.4 - COMBUSTIVEL VEICULOS</t>
        </is>
      </c>
      <c r="D6106" t="n">
        <v>274.36</v>
      </c>
      <c r="E6106" t="n">
        <v>80534.6459375213</v>
      </c>
      <c r="F6106" t="inlineStr">
        <is>
          <t>COMBUSTIVEL VEICULOS</t>
        </is>
      </c>
      <c r="G6106">
        <f>YEAR(A6106)</f>
        <v/>
      </c>
      <c r="H6106">
        <f>MONTH(A6106)</f>
        <v/>
      </c>
      <c r="I6106">
        <f>INDEX(mês[],Consolidado!H6106,2)</f>
        <v/>
      </c>
      <c r="J6106" t="inlineStr">
        <is>
          <t>DESCONHECIDO</t>
        </is>
      </c>
      <c r="K6106" t="inlineStr">
        <is>
          <t>A IDEAL</t>
        </is>
      </c>
    </row>
    <row r="6107">
      <c r="A6107" s="215" t="n">
        <v>46155</v>
      </c>
      <c r="B6107" t="inlineStr">
        <is>
          <t>DESPESAS REF. 01/05 A 05/05/26-8.11 - MATERIAIS DE LIMPEZA / HIGIENE</t>
        </is>
      </c>
      <c r="D6107" t="n">
        <v>68.95999999999999</v>
      </c>
      <c r="E6107" t="n">
        <v>80465.6859375213</v>
      </c>
      <c r="F6107" t="inlineStr">
        <is>
          <t xml:space="preserve">MATERIAIS DE LIMPEZA / HIGIENE </t>
        </is>
      </c>
      <c r="G6107">
        <f>YEAR(A6107)</f>
        <v/>
      </c>
      <c r="H6107">
        <f>MONTH(A6107)</f>
        <v/>
      </c>
      <c r="I6107">
        <f>INDEX(mês[],Consolidado!H6107,2)</f>
        <v/>
      </c>
      <c r="J6107" t="inlineStr">
        <is>
          <t>DESCONHECIDO</t>
        </is>
      </c>
      <c r="K6107" t="inlineStr">
        <is>
          <t>A IDEAL</t>
        </is>
      </c>
    </row>
    <row r="6108">
      <c r="A6108" s="215" t="n">
        <v>46155</v>
      </c>
      <c r="B6108" t="inlineStr">
        <is>
          <t>DESPESAS REF. 01/05 A 05/05/26-12.5 - REFEIÇÕES FUNCIONARIOS</t>
        </is>
      </c>
      <c r="D6108" t="n">
        <v>271.09</v>
      </c>
      <c r="E6108" t="n">
        <v>80194.5959375213</v>
      </c>
      <c r="F6108" t="inlineStr">
        <is>
          <t>REFEIÇÕES COLABORADORES</t>
        </is>
      </c>
      <c r="G6108">
        <f>YEAR(A6108)</f>
        <v/>
      </c>
      <c r="H6108">
        <f>MONTH(A6108)</f>
        <v/>
      </c>
      <c r="I6108">
        <f>INDEX(mês[],Consolidado!H6108,2)</f>
        <v/>
      </c>
      <c r="J6108" t="inlineStr">
        <is>
          <t>DESCONHECIDO</t>
        </is>
      </c>
      <c r="K6108" t="inlineStr">
        <is>
          <t>A IDEAL</t>
        </is>
      </c>
    </row>
    <row r="6109">
      <c r="A6109" s="215" t="n">
        <v>46155</v>
      </c>
      <c r="B6109" t="inlineStr">
        <is>
          <t>DESPESAS REF. 01/05 A 05/05/26-11.18 - CAMPANHA SOCIAS E EDUCATIVAS</t>
        </is>
      </c>
      <c r="D6109" t="n">
        <v>220</v>
      </c>
      <c r="E6109" t="n">
        <v>79974.5959375213</v>
      </c>
      <c r="F6109" t="inlineStr">
        <is>
          <t>SERVIÇO GOOGLE ADS</t>
        </is>
      </c>
      <c r="G6109">
        <f>YEAR(A6109)</f>
        <v/>
      </c>
      <c r="H6109">
        <f>MONTH(A6109)</f>
        <v/>
      </c>
      <c r="I6109">
        <f>INDEX(mês[],Consolidado!H6109,2)</f>
        <v/>
      </c>
      <c r="J6109" t="inlineStr">
        <is>
          <t>DESCONHECIDO</t>
        </is>
      </c>
      <c r="K6109" t="inlineStr">
        <is>
          <t>A IDEAL</t>
        </is>
      </c>
    </row>
    <row r="6110">
      <c r="A6110" s="215" t="n">
        <v>46155</v>
      </c>
      <c r="B6110" t="inlineStr">
        <is>
          <t>DESPESAS REF. 01/05 A 05/05/26-12.9 - PASSAGENS FUNCIONARIOS</t>
        </is>
      </c>
      <c r="D6110" t="n">
        <v>200</v>
      </c>
      <c r="E6110" t="n">
        <v>79774.5959375213</v>
      </c>
      <c r="F6110" t="inlineStr">
        <is>
          <t>PASSAGENS COLABORADORES</t>
        </is>
      </c>
      <c r="G6110">
        <f>YEAR(A6110)</f>
        <v/>
      </c>
      <c r="H6110">
        <f>MONTH(A6110)</f>
        <v/>
      </c>
      <c r="I6110">
        <f>INDEX(mês[],Consolidado!H6110,2)</f>
        <v/>
      </c>
      <c r="J6110" t="inlineStr">
        <is>
          <t>DESCONHECIDO</t>
        </is>
      </c>
      <c r="K6110" t="inlineStr">
        <is>
          <t>A IDEAL</t>
        </is>
      </c>
    </row>
    <row r="6111">
      <c r="A6111" s="215" t="n">
        <v>46155</v>
      </c>
      <c r="B6111" t="inlineStr">
        <is>
          <t>COMBUSTÍVEL VEÍCULOS / EQUIPAMENTOS-6.4 - COMBUSTIVEL VEICULOS</t>
        </is>
      </c>
      <c r="D6111" t="n">
        <v>1395.73</v>
      </c>
      <c r="E6111" t="n">
        <v>78378.8659375213</v>
      </c>
      <c r="F6111" t="inlineStr">
        <is>
          <t>COMBUSTIVEL VEICULOS</t>
        </is>
      </c>
      <c r="G6111">
        <f>YEAR(A6111)</f>
        <v/>
      </c>
      <c r="H6111">
        <f>MONTH(A6111)</f>
        <v/>
      </c>
      <c r="I6111">
        <f>INDEX(mês[],Consolidado!H6111,2)</f>
        <v/>
      </c>
      <c r="J6111" t="inlineStr">
        <is>
          <t>DESCONHECIDO</t>
        </is>
      </c>
      <c r="K6111" t="inlineStr">
        <is>
          <t>A IDEAL</t>
        </is>
      </c>
    </row>
    <row r="6112">
      <c r="A6112" s="215" t="n">
        <v>46155</v>
      </c>
      <c r="B6112" t="inlineStr">
        <is>
          <t>COMBUSTÍVEL VEÍCULOS / EQUIPAMENTOS-8.13 - COMBUSTIVEL EQUIPAMENTOS</t>
        </is>
      </c>
      <c r="D6112" t="n">
        <v>790.4299999999999</v>
      </c>
      <c r="E6112" t="n">
        <v>77588.4359375213</v>
      </c>
      <c r="F6112" t="inlineStr">
        <is>
          <t>COMBUSTIVEL EQUIPAMENTOS</t>
        </is>
      </c>
      <c r="G6112">
        <f>YEAR(A6112)</f>
        <v/>
      </c>
      <c r="H6112">
        <f>MONTH(A6112)</f>
        <v/>
      </c>
      <c r="I6112">
        <f>INDEX(mês[],Consolidado!H6112,2)</f>
        <v/>
      </c>
      <c r="J6112" t="inlineStr">
        <is>
          <t>DESCONHECIDO</t>
        </is>
      </c>
      <c r="K6112" t="inlineStr">
        <is>
          <t>A IDEAL</t>
        </is>
      </c>
    </row>
    <row r="6113">
      <c r="A6113" s="215" t="n">
        <v>46155</v>
      </c>
      <c r="B6113" t="inlineStr">
        <is>
          <t>KILFLEX DO BRASIL EIRELI - PIX 08.607.750/0002-19-8.7 - MANGUEIRAS / CONEXÕES</t>
        </is>
      </c>
      <c r="D6113" t="n">
        <v>1181.4</v>
      </c>
      <c r="E6113" t="n">
        <v>76407.0359375213</v>
      </c>
      <c r="F6113" t="inlineStr">
        <is>
          <t>MANGUEIRAS / CONEXÕES</t>
        </is>
      </c>
      <c r="G6113">
        <f>YEAR(A6113)</f>
        <v/>
      </c>
      <c r="H6113">
        <f>MONTH(A6113)</f>
        <v/>
      </c>
      <c r="I6113">
        <f>INDEX(mês[],Consolidado!H6113,2)</f>
        <v/>
      </c>
      <c r="J6113" t="inlineStr">
        <is>
          <t>DESCONHECIDO</t>
        </is>
      </c>
      <c r="K6113" t="inlineStr">
        <is>
          <t>A IDEAL</t>
        </is>
      </c>
    </row>
    <row r="6114">
      <c r="A6114" s="215" t="n">
        <v>46155</v>
      </c>
      <c r="B6114" t="inlineStr">
        <is>
          <t>CAIXA ROTATIVO REF. MÊS 04/2026-6.10 - SERVIÇO LAVA JATO</t>
        </is>
      </c>
      <c r="D6114" t="n">
        <v>840</v>
      </c>
      <c r="E6114" t="n">
        <v>75567.0359375213</v>
      </c>
      <c r="F6114" t="inlineStr">
        <is>
          <t>SERVIÇO LAVA JATO</t>
        </is>
      </c>
      <c r="G6114">
        <f>YEAR(A6114)</f>
        <v/>
      </c>
      <c r="H6114">
        <f>MONTH(A6114)</f>
        <v/>
      </c>
      <c r="I6114">
        <f>INDEX(mês[],Consolidado!H6114,2)</f>
        <v/>
      </c>
      <c r="J6114" t="inlineStr">
        <is>
          <t>DESCONHECIDO</t>
        </is>
      </c>
      <c r="K6114" t="inlineStr">
        <is>
          <t>A IDEAL</t>
        </is>
      </c>
    </row>
    <row r="6115">
      <c r="A6115" s="215" t="n">
        <v>46155</v>
      </c>
      <c r="B6115" t="inlineStr">
        <is>
          <t>CAIXA ROTATIVO REF. MÊS 04/2026-6.3 - MANUTENÇÃO/PEÇAS VEICULOS</t>
        </is>
      </c>
      <c r="D6115" t="n">
        <v>40</v>
      </c>
      <c r="E6115" t="n">
        <v>75527.0359375213</v>
      </c>
      <c r="F6115" t="inlineStr">
        <is>
          <t>MANUTENÇÃO/PEÇAS  VEICULOS</t>
        </is>
      </c>
      <c r="G6115">
        <f>YEAR(A6115)</f>
        <v/>
      </c>
      <c r="H6115">
        <f>MONTH(A6115)</f>
        <v/>
      </c>
      <c r="I6115">
        <f>INDEX(mês[],Consolidado!H6115,2)</f>
        <v/>
      </c>
      <c r="J6115" t="inlineStr">
        <is>
          <t>DESCONHECIDO</t>
        </is>
      </c>
      <c r="K6115" t="inlineStr">
        <is>
          <t>A IDEAL</t>
        </is>
      </c>
    </row>
    <row r="6116">
      <c r="A6116" s="215" t="n">
        <v>46155</v>
      </c>
      <c r="B6116" t="inlineStr">
        <is>
          <t>CAIXA ROTATIVO REF. MÊS 04/2026-3.19 - SERVIÇO BRINDES E ACESSORIOS E EVENTOS</t>
        </is>
      </c>
      <c r="D6116" t="n">
        <v>112.87</v>
      </c>
      <c r="E6116" t="n">
        <v>75414.16593752129</v>
      </c>
      <c r="F6116" t="inlineStr">
        <is>
          <t>SERVIÇO BRINDES E ACESSORIOS</t>
        </is>
      </c>
      <c r="G6116">
        <f>YEAR(A6116)</f>
        <v/>
      </c>
      <c r="H6116">
        <f>MONTH(A6116)</f>
        <v/>
      </c>
      <c r="I6116">
        <f>INDEX(mês[],Consolidado!H6116,2)</f>
        <v/>
      </c>
      <c r="J6116" t="inlineStr">
        <is>
          <t>DESCONHECIDO</t>
        </is>
      </c>
      <c r="K6116" t="inlineStr">
        <is>
          <t>A IDEAL</t>
        </is>
      </c>
    </row>
    <row r="6117">
      <c r="A6117" s="215" t="n">
        <v>46155</v>
      </c>
      <c r="B6117" t="inlineStr">
        <is>
          <t>CAIXA ROTATIVO REF. MÊS 04/2026-8.10 - MATERIAS DE ESCRITORIO</t>
        </is>
      </c>
      <c r="D6117" t="n">
        <v>30.6</v>
      </c>
      <c r="E6117" t="n">
        <v>75383.5659375213</v>
      </c>
      <c r="F6117" t="inlineStr">
        <is>
          <t xml:space="preserve">MATERIAS DE ESCRITORIO / PAPELARIA </t>
        </is>
      </c>
      <c r="G6117">
        <f>YEAR(A6117)</f>
        <v/>
      </c>
      <c r="H6117">
        <f>MONTH(A6117)</f>
        <v/>
      </c>
      <c r="I6117">
        <f>INDEX(mês[],Consolidado!H6117,2)</f>
        <v/>
      </c>
      <c r="J6117" t="inlineStr">
        <is>
          <t>DESCONHECIDO</t>
        </is>
      </c>
      <c r="K6117" t="inlineStr">
        <is>
          <t>A IDEAL</t>
        </is>
      </c>
    </row>
    <row r="6118">
      <c r="A6118" s="215" t="n">
        <v>46155</v>
      </c>
      <c r="B6118" t="inlineStr">
        <is>
          <t>CAIXA ROTATIVO REF. MÊS 04/2026-3.16 - SERVIÇO PLOTAGEM / ADESIVO / PLACAS / CRACHAS</t>
        </is>
      </c>
      <c r="D6118" t="n">
        <v>20</v>
      </c>
      <c r="E6118" t="n">
        <v>75363.5659375213</v>
      </c>
      <c r="F6118" t="inlineStr">
        <is>
          <t xml:space="preserve">SERVIÇO PLOTAGEM / ADESIVO / PLACAS / CRACHAS </t>
        </is>
      </c>
      <c r="G6118">
        <f>YEAR(A6118)</f>
        <v/>
      </c>
      <c r="H6118">
        <f>MONTH(A6118)</f>
        <v/>
      </c>
      <c r="I6118">
        <f>INDEX(mês[],Consolidado!H6118,2)</f>
        <v/>
      </c>
      <c r="J6118" t="inlineStr">
        <is>
          <t>DESCONHECIDO</t>
        </is>
      </c>
      <c r="K6118" t="inlineStr">
        <is>
          <t>A IDEAL</t>
        </is>
      </c>
    </row>
    <row r="6119">
      <c r="A6119" s="215" t="n">
        <v>46155</v>
      </c>
      <c r="B6119" t="inlineStr">
        <is>
          <t>DESP. REF. 27/04 A 03/05-6.10 - SERVIÇO LAVA JATO</t>
        </is>
      </c>
      <c r="D6119" t="n">
        <v>80</v>
      </c>
      <c r="E6119" t="n">
        <v>75283.5659375213</v>
      </c>
      <c r="F6119" t="inlineStr">
        <is>
          <t>SERVIÇO LAVA JATO</t>
        </is>
      </c>
      <c r="G6119">
        <f>YEAR(A6119)</f>
        <v/>
      </c>
      <c r="H6119">
        <f>MONTH(A6119)</f>
        <v/>
      </c>
      <c r="I6119">
        <f>INDEX(mês[],Consolidado!H6119,2)</f>
        <v/>
      </c>
      <c r="J6119" t="inlineStr">
        <is>
          <t>DESCONHECIDO</t>
        </is>
      </c>
      <c r="K6119" t="inlineStr">
        <is>
          <t>A IDEAL</t>
        </is>
      </c>
    </row>
    <row r="6120">
      <c r="A6120" s="215" t="n">
        <v>46155</v>
      </c>
      <c r="B6120" t="inlineStr">
        <is>
          <t>VITOR FERREIRA DOS - PIX 55.391.069/0001-85-15.8 - INFRAESTRUTURA SEDE - IMOBILIZADO</t>
        </is>
      </c>
      <c r="D6120" t="n">
        <v>975.8</v>
      </c>
      <c r="E6120" t="n">
        <v>74307.7659375213</v>
      </c>
      <c r="F6120" t="inlineStr">
        <is>
          <t>Construção da Nova Sede</t>
        </is>
      </c>
      <c r="G6120">
        <f>YEAR(A6120)</f>
        <v/>
      </c>
      <c r="H6120">
        <f>MONTH(A6120)</f>
        <v/>
      </c>
      <c r="I6120">
        <f>INDEX(mês[],Consolidado!H6120,2)</f>
        <v/>
      </c>
      <c r="J6120" t="inlineStr">
        <is>
          <t>DESCONHECIDO</t>
        </is>
      </c>
      <c r="K6120" t="inlineStr">
        <is>
          <t>A IDEAL</t>
        </is>
      </c>
    </row>
    <row r="6121">
      <c r="A6121" s="215" t="n">
        <v>46155</v>
      </c>
      <c r="B6121" t="inlineStr">
        <is>
          <t>HOTEL KI SONO - PIX 04.802.946/0001-22-5.1 - HOTEL FUNCIONARIOS</t>
        </is>
      </c>
      <c r="D6121" t="n">
        <v>7500</v>
      </c>
      <c r="E6121" t="n">
        <v>66807.7659375213</v>
      </c>
      <c r="F6121" t="inlineStr">
        <is>
          <t xml:space="preserve">HOTEL COLABORADORES </t>
        </is>
      </c>
      <c r="G6121">
        <f>YEAR(A6121)</f>
        <v/>
      </c>
      <c r="H6121">
        <f>MONTH(A6121)</f>
        <v/>
      </c>
      <c r="I6121">
        <f>INDEX(mês[],Consolidado!H6121,2)</f>
        <v/>
      </c>
      <c r="J6121" t="inlineStr">
        <is>
          <t>DESCONHECIDO</t>
        </is>
      </c>
      <c r="K6121" t="inlineStr">
        <is>
          <t>A IDEAL</t>
        </is>
      </c>
    </row>
    <row r="6122">
      <c r="A6122" s="215" t="n">
        <v>46155</v>
      </c>
      <c r="B6122" t="inlineStr">
        <is>
          <t>COMBUSTÍVEL VEÍCULOS-6.4 - COMBUSTIVEL VEICULOS</t>
        </is>
      </c>
      <c r="D6122" t="n">
        <v>92.36</v>
      </c>
      <c r="E6122" t="n">
        <v>66715.4059375213</v>
      </c>
      <c r="F6122" t="inlineStr">
        <is>
          <t>COMBUSTIVEL VEICULOS</t>
        </is>
      </c>
      <c r="G6122">
        <f>YEAR(A6122)</f>
        <v/>
      </c>
      <c r="H6122">
        <f>MONTH(A6122)</f>
        <v/>
      </c>
      <c r="I6122">
        <f>INDEX(mês[],Consolidado!H6122,2)</f>
        <v/>
      </c>
      <c r="J6122" t="inlineStr">
        <is>
          <t>DESCONHECIDO</t>
        </is>
      </c>
      <c r="K6122" t="inlineStr">
        <is>
          <t>A IDEAL</t>
        </is>
      </c>
    </row>
    <row r="6123">
      <c r="A6123" s="215" t="n">
        <v>46155</v>
      </c>
      <c r="B6123" t="inlineStr">
        <is>
          <t>SISTEMA / SERVIDOR-11.8 - SISTEMA / SERVIDOR</t>
        </is>
      </c>
      <c r="D6123" t="n">
        <v>778.74</v>
      </c>
      <c r="E6123" t="n">
        <v>65936.66593752129</v>
      </c>
      <c r="F6123" t="inlineStr">
        <is>
          <t xml:space="preserve">SISTEMA / SERVIDOR </t>
        </is>
      </c>
      <c r="G6123">
        <f>YEAR(A6123)</f>
        <v/>
      </c>
      <c r="H6123">
        <f>MONTH(A6123)</f>
        <v/>
      </c>
      <c r="I6123">
        <f>INDEX(mês[],Consolidado!H6123,2)</f>
        <v/>
      </c>
      <c r="J6123" t="inlineStr">
        <is>
          <t>DESCONHECIDO</t>
        </is>
      </c>
      <c r="K6123" t="inlineStr">
        <is>
          <t>A IDEAL</t>
        </is>
      </c>
    </row>
    <row r="6124">
      <c r="A6124" s="215" t="n">
        <v>46155</v>
      </c>
      <c r="B6124" t="inlineStr">
        <is>
          <t>COMBUSTÍVEL VEÍCULOS-6.4 - COMBUSTIVEL VEICULOS</t>
        </is>
      </c>
      <c r="D6124" t="n">
        <v>590.74</v>
      </c>
      <c r="E6124" t="n">
        <v>65345.92593752129</v>
      </c>
      <c r="F6124" t="inlineStr">
        <is>
          <t>COMBUSTIVEL VEICULOS</t>
        </is>
      </c>
      <c r="G6124">
        <f>YEAR(A6124)</f>
        <v/>
      </c>
      <c r="H6124">
        <f>MONTH(A6124)</f>
        <v/>
      </c>
      <c r="I6124">
        <f>INDEX(mês[],Consolidado!H6124,2)</f>
        <v/>
      </c>
      <c r="J6124" t="inlineStr">
        <is>
          <t>DESCONHECIDO</t>
        </is>
      </c>
      <c r="K6124" t="inlineStr">
        <is>
          <t>A IDEAL</t>
        </is>
      </c>
    </row>
    <row r="6125">
      <c r="A6125" s="215" t="n">
        <v>46155</v>
      </c>
      <c r="B6125" t="inlineStr">
        <is>
          <t>TINTAS E SOLVENTES-4.1 - TINTAS E SOLVENTES</t>
        </is>
      </c>
      <c r="D6125" t="n">
        <v>123.3</v>
      </c>
      <c r="E6125" t="n">
        <v>65222.6259375213</v>
      </c>
      <c r="F6125" t="inlineStr">
        <is>
          <t>TINTAS E SOLVENTES</t>
        </is>
      </c>
      <c r="G6125">
        <f>YEAR(A6125)</f>
        <v/>
      </c>
      <c r="H6125">
        <f>MONTH(A6125)</f>
        <v/>
      </c>
      <c r="I6125">
        <f>INDEX(mês[],Consolidado!H6125,2)</f>
        <v/>
      </c>
      <c r="J6125" t="inlineStr">
        <is>
          <t>DESCONHECIDO</t>
        </is>
      </c>
      <c r="K6125" t="inlineStr">
        <is>
          <t>A IDEAL</t>
        </is>
      </c>
    </row>
    <row r="6126">
      <c r="A6126" s="215" t="n">
        <v>46155</v>
      </c>
      <c r="B6126" t="inlineStr">
        <is>
          <t>COMBUSTÍVEL VEÍCULOS-6.4 - COMBUSTIVEL VEICULOS</t>
        </is>
      </c>
      <c r="D6126" t="n">
        <v>109.43</v>
      </c>
      <c r="E6126" t="n">
        <v>65113.1959375213</v>
      </c>
      <c r="F6126" t="inlineStr">
        <is>
          <t>COMBUSTIVEL VEICULOS</t>
        </is>
      </c>
      <c r="G6126">
        <f>YEAR(A6126)</f>
        <v/>
      </c>
      <c r="H6126">
        <f>MONTH(A6126)</f>
        <v/>
      </c>
      <c r="I6126">
        <f>INDEX(mês[],Consolidado!H6126,2)</f>
        <v/>
      </c>
      <c r="J6126" t="inlineStr">
        <is>
          <t>DESCONHECIDO</t>
        </is>
      </c>
      <c r="K6126" t="inlineStr">
        <is>
          <t>A IDEAL</t>
        </is>
      </c>
    </row>
    <row r="6127">
      <c r="A6127" s="215" t="n">
        <v>46155</v>
      </c>
      <c r="B6127" t="inlineStr">
        <is>
          <t>LOCAÇÃO DE CONTAINER REF. PERÍODO 04/05 A 04/06-7.6 - LOCAÇÃO CONTAINER</t>
        </is>
      </c>
      <c r="D6127" t="n">
        <v>1300</v>
      </c>
      <c r="E6127" t="n">
        <v>63813.1959375213</v>
      </c>
      <c r="F6127" t="inlineStr">
        <is>
          <t xml:space="preserve">LOCAÇÃO CONTAINER </t>
        </is>
      </c>
      <c r="G6127">
        <f>YEAR(A6127)</f>
        <v/>
      </c>
      <c r="H6127">
        <f>MONTH(A6127)</f>
        <v/>
      </c>
      <c r="I6127">
        <f>INDEX(mês[],Consolidado!H6127,2)</f>
        <v/>
      </c>
      <c r="J6127" t="inlineStr">
        <is>
          <t>DESCONHECIDO</t>
        </is>
      </c>
      <c r="K6127" t="inlineStr">
        <is>
          <t>A IDEAL</t>
        </is>
      </c>
    </row>
    <row r="6128">
      <c r="A6128" s="215" t="n">
        <v>46155</v>
      </c>
      <c r="B6128" t="inlineStr">
        <is>
          <t>MATERIAIS DE CONSUMO-8.9 - MATERIAIS DE CONSUMO EM OBRAS</t>
        </is>
      </c>
      <c r="D6128" t="n">
        <v>280</v>
      </c>
      <c r="E6128" t="n">
        <v>63533.1959375213</v>
      </c>
      <c r="F6128" t="inlineStr">
        <is>
          <t xml:space="preserve">MATERIAIS DE CONSUMO EM OBRAS </t>
        </is>
      </c>
      <c r="G6128">
        <f>YEAR(A6128)</f>
        <v/>
      </c>
      <c r="H6128">
        <f>MONTH(A6128)</f>
        <v/>
      </c>
      <c r="I6128">
        <f>INDEX(mês[],Consolidado!H6128,2)</f>
        <v/>
      </c>
      <c r="J6128" t="inlineStr">
        <is>
          <t>DESCONHECIDO</t>
        </is>
      </c>
      <c r="K6128" t="inlineStr">
        <is>
          <t>A IDEAL</t>
        </is>
      </c>
    </row>
    <row r="6129">
      <c r="A6129" s="215" t="n">
        <v>46155</v>
      </c>
      <c r="B6129" t="inlineStr">
        <is>
          <t>DESPESAS REF. 24/04 A 01/05/26-6.4 - COMBUSTIVEL VEICULOS</t>
        </is>
      </c>
      <c r="D6129" t="n">
        <v>347.56</v>
      </c>
      <c r="E6129" t="n">
        <v>63185.6359375213</v>
      </c>
      <c r="F6129" t="inlineStr">
        <is>
          <t>COMBUSTIVEL VEICULOS</t>
        </is>
      </c>
      <c r="G6129">
        <f>YEAR(A6129)</f>
        <v/>
      </c>
      <c r="H6129">
        <f>MONTH(A6129)</f>
        <v/>
      </c>
      <c r="I6129">
        <f>INDEX(mês[],Consolidado!H6129,2)</f>
        <v/>
      </c>
      <c r="J6129" t="inlineStr">
        <is>
          <t>DESCONHECIDO</t>
        </is>
      </c>
      <c r="K6129" t="inlineStr">
        <is>
          <t>A IDEAL</t>
        </is>
      </c>
    </row>
    <row r="6130">
      <c r="A6130" s="215" t="n">
        <v>46155</v>
      </c>
      <c r="B6130" t="inlineStr">
        <is>
          <t>DESPESAS REF. 24/04 A 01/05/26-12.5 - REFEIÇÕES FUNCIONARIOS</t>
        </is>
      </c>
      <c r="D6130" t="n">
        <v>446.49</v>
      </c>
      <c r="E6130" t="n">
        <v>62739.14593752129</v>
      </c>
      <c r="F6130" t="inlineStr">
        <is>
          <t>REFEIÇÕES COLABORADORES</t>
        </is>
      </c>
      <c r="G6130">
        <f>YEAR(A6130)</f>
        <v/>
      </c>
      <c r="H6130">
        <f>MONTH(A6130)</f>
        <v/>
      </c>
      <c r="I6130">
        <f>INDEX(mês[],Consolidado!H6130,2)</f>
        <v/>
      </c>
      <c r="J6130" t="inlineStr">
        <is>
          <t>DESCONHECIDO</t>
        </is>
      </c>
      <c r="K6130" t="inlineStr">
        <is>
          <t>A IDEAL</t>
        </is>
      </c>
    </row>
    <row r="6131">
      <c r="A6131" s="215" t="n">
        <v>46155</v>
      </c>
      <c r="B6131" t="inlineStr">
        <is>
          <t>DESPESAS REF. 24/04 A 01/05/26-6.6 - PEDAGIOS</t>
        </is>
      </c>
      <c r="D6131" t="n">
        <v>8.800000000000001</v>
      </c>
      <c r="E6131" t="n">
        <v>62730.3459375213</v>
      </c>
      <c r="F6131" t="inlineStr">
        <is>
          <t xml:space="preserve">PEDAGIOS </t>
        </is>
      </c>
      <c r="G6131">
        <f>YEAR(A6131)</f>
        <v/>
      </c>
      <c r="H6131">
        <f>MONTH(A6131)</f>
        <v/>
      </c>
      <c r="I6131">
        <f>INDEX(mês[],Consolidado!H6131,2)</f>
        <v/>
      </c>
      <c r="J6131" t="inlineStr">
        <is>
          <t>DESCONHECIDO</t>
        </is>
      </c>
      <c r="K6131" t="inlineStr">
        <is>
          <t>A IDEAL</t>
        </is>
      </c>
    </row>
    <row r="6132">
      <c r="A6132" s="215" t="n">
        <v>46155</v>
      </c>
      <c r="B6132" t="inlineStr">
        <is>
          <t>DESPESAS REF. 24/04 A 01/05/26-8.14 - MANUTENÇÃO/PEÇAS MAQUINAS E EQUIPAMENTOS</t>
        </is>
      </c>
      <c r="D6132" t="n">
        <v>15</v>
      </c>
      <c r="E6132" t="n">
        <v>62715.3459375213</v>
      </c>
      <c r="F6132" t="inlineStr">
        <is>
          <t>MANUTENÇÃO/PEÇAS MAQUINAS E EQUIPAMENTOS</t>
        </is>
      </c>
      <c r="G6132">
        <f>YEAR(A6132)</f>
        <v/>
      </c>
      <c r="H6132">
        <f>MONTH(A6132)</f>
        <v/>
      </c>
      <c r="I6132">
        <f>INDEX(mês[],Consolidado!H6132,2)</f>
        <v/>
      </c>
      <c r="J6132" t="inlineStr">
        <is>
          <t>DESCONHECIDO</t>
        </is>
      </c>
      <c r="K6132" t="inlineStr">
        <is>
          <t>A IDEAL</t>
        </is>
      </c>
    </row>
    <row r="6133">
      <c r="A6133" s="215" t="n">
        <v>46155</v>
      </c>
      <c r="B6133" t="inlineStr">
        <is>
          <t>DESPESAS REF. 24/04 A 01/05/26-8.11 - MATERIAIS DE LIMPEZA / HIGIENE</t>
        </is>
      </c>
      <c r="D6133" t="n">
        <v>13.99</v>
      </c>
      <c r="E6133" t="n">
        <v>62701.35593752129</v>
      </c>
      <c r="F6133" t="inlineStr">
        <is>
          <t xml:space="preserve">MATERIAIS DE LIMPEZA / HIGIENE </t>
        </is>
      </c>
      <c r="G6133">
        <f>YEAR(A6133)</f>
        <v/>
      </c>
      <c r="H6133">
        <f>MONTH(A6133)</f>
        <v/>
      </c>
      <c r="I6133">
        <f>INDEX(mês[],Consolidado!H6133,2)</f>
        <v/>
      </c>
      <c r="J6133" t="inlineStr">
        <is>
          <t>DESCONHECIDO</t>
        </is>
      </c>
      <c r="K6133" t="inlineStr">
        <is>
          <t>A IDEAL</t>
        </is>
      </c>
    </row>
    <row r="6134">
      <c r="A6134" s="215" t="n">
        <v>46155</v>
      </c>
      <c r="B6134" t="inlineStr">
        <is>
          <t>DESPESAS REF. 24/04 A 01/05/26-8.10 - MATERIAS DE ESCRITORIO</t>
        </is>
      </c>
      <c r="D6134" t="n">
        <v>4</v>
      </c>
      <c r="E6134" t="n">
        <v>62697.35593752129</v>
      </c>
      <c r="F6134" t="inlineStr">
        <is>
          <t xml:space="preserve">MATERIAS DE ESCRITORIO / PAPELARIA </t>
        </is>
      </c>
      <c r="G6134">
        <f>YEAR(A6134)</f>
        <v/>
      </c>
      <c r="H6134">
        <f>MONTH(A6134)</f>
        <v/>
      </c>
      <c r="I6134">
        <f>INDEX(mês[],Consolidado!H6134,2)</f>
        <v/>
      </c>
      <c r="J6134" t="inlineStr">
        <is>
          <t>DESCONHECIDO</t>
        </is>
      </c>
      <c r="K6134" t="inlineStr">
        <is>
          <t>A IDEAL</t>
        </is>
      </c>
    </row>
    <row r="6135">
      <c r="A6135" s="215" t="n">
        <v>46155</v>
      </c>
      <c r="B6135" t="inlineStr">
        <is>
          <t>DESPESAS REF. 24/04 A 01/05/26-8.9 - MATERIAIS DE CONSUMO EM OBRAS</t>
        </is>
      </c>
      <c r="D6135" t="n">
        <v>28.97</v>
      </c>
      <c r="E6135" t="n">
        <v>62668.3859375213</v>
      </c>
      <c r="F6135" t="inlineStr">
        <is>
          <t xml:space="preserve">MATERIAIS DE CONSUMO EM OBRAS </t>
        </is>
      </c>
      <c r="G6135">
        <f>YEAR(A6135)</f>
        <v/>
      </c>
      <c r="H6135">
        <f>MONTH(A6135)</f>
        <v/>
      </c>
      <c r="I6135">
        <f>INDEX(mês[],Consolidado!H6135,2)</f>
        <v/>
      </c>
      <c r="J6135" t="inlineStr">
        <is>
          <t>DESCONHECIDO</t>
        </is>
      </c>
      <c r="K6135" t="inlineStr">
        <is>
          <t>A IDEAL</t>
        </is>
      </c>
    </row>
    <row r="6136">
      <c r="A6136" s="215" t="n">
        <v>46155</v>
      </c>
      <c r="B6136" t="inlineStr">
        <is>
          <t>DESPESAS REF. 24/04 A 01/05/26-3.19 - SERVIÇO BRINDES E ACESSORIOS E EVENTOS</t>
        </is>
      </c>
      <c r="D6136" t="n">
        <v>89.95999999999999</v>
      </c>
      <c r="E6136" t="n">
        <v>62578.42593752129</v>
      </c>
      <c r="F6136" t="inlineStr">
        <is>
          <t>SERVIÇO BRINDES E ACESSORIOS</t>
        </is>
      </c>
      <c r="G6136">
        <f>YEAR(A6136)</f>
        <v/>
      </c>
      <c r="H6136">
        <f>MONTH(A6136)</f>
        <v/>
      </c>
      <c r="I6136">
        <f>INDEX(mês[],Consolidado!H6136,2)</f>
        <v/>
      </c>
      <c r="J6136" t="inlineStr">
        <is>
          <t>DESCONHECIDO</t>
        </is>
      </c>
      <c r="K6136" t="inlineStr">
        <is>
          <t>A IDEAL</t>
        </is>
      </c>
    </row>
    <row r="6137">
      <c r="A6137" s="215" t="n">
        <v>46155</v>
      </c>
      <c r="B6137" t="inlineStr">
        <is>
          <t>DESPESAS REF. 24/04 A 01/05/26-8.10 - MATERIAS DE ESCRITORIO</t>
        </is>
      </c>
      <c r="D6137" t="n">
        <v>42.89</v>
      </c>
      <c r="E6137" t="n">
        <v>62535.53593752129</v>
      </c>
      <c r="F6137" t="inlineStr">
        <is>
          <t xml:space="preserve">MATERIAS DE ESCRITORIO / PAPELARIA </t>
        </is>
      </c>
      <c r="G6137">
        <f>YEAR(A6137)</f>
        <v/>
      </c>
      <c r="H6137">
        <f>MONTH(A6137)</f>
        <v/>
      </c>
      <c r="I6137">
        <f>INDEX(mês[],Consolidado!H6137,2)</f>
        <v/>
      </c>
      <c r="J6137" t="inlineStr">
        <is>
          <t>DESCONHECIDO</t>
        </is>
      </c>
      <c r="K6137" t="inlineStr">
        <is>
          <t>A IDEAL</t>
        </is>
      </c>
    </row>
    <row r="6138">
      <c r="A6138" s="215" t="n">
        <v>46155</v>
      </c>
      <c r="B6138" t="inlineStr">
        <is>
          <t>DESPESAS REF. 24/04 A 01/05/26-8.9 - MATERIAIS DE CONSUMO EM OBRAS</t>
        </is>
      </c>
      <c r="D6138" t="n">
        <v>186.5</v>
      </c>
      <c r="E6138" t="n">
        <v>62349.03593752129</v>
      </c>
      <c r="F6138" t="inlineStr">
        <is>
          <t xml:space="preserve">MATERIAIS DE CONSUMO EM OBRAS </t>
        </is>
      </c>
      <c r="G6138">
        <f>YEAR(A6138)</f>
        <v/>
      </c>
      <c r="H6138">
        <f>MONTH(A6138)</f>
        <v/>
      </c>
      <c r="I6138">
        <f>INDEX(mês[],Consolidado!H6138,2)</f>
        <v/>
      </c>
      <c r="J6138" t="inlineStr">
        <is>
          <t>DESCONHECIDO</t>
        </is>
      </c>
      <c r="K6138" t="inlineStr">
        <is>
          <t>A IDEAL</t>
        </is>
      </c>
    </row>
    <row r="6139">
      <c r="A6139" s="215" t="n">
        <v>46155</v>
      </c>
      <c r="B6139" t="inlineStr">
        <is>
          <t>DESPESAS REF. 24/04 A 01/05/26-13.1 - EPIS</t>
        </is>
      </c>
      <c r="D6139" t="n">
        <v>55</v>
      </c>
      <c r="E6139" t="n">
        <v>62294.03593752129</v>
      </c>
      <c r="F6139" t="inlineStr">
        <is>
          <t>EPIS</t>
        </is>
      </c>
      <c r="G6139">
        <f>YEAR(A6139)</f>
        <v/>
      </c>
      <c r="H6139">
        <f>MONTH(A6139)</f>
        <v/>
      </c>
      <c r="I6139">
        <f>INDEX(mês[],Consolidado!H6139,2)</f>
        <v/>
      </c>
      <c r="J6139" t="inlineStr">
        <is>
          <t>DESCONHECIDO</t>
        </is>
      </c>
      <c r="K6139" t="inlineStr">
        <is>
          <t>A IDEAL</t>
        </is>
      </c>
    </row>
    <row r="6140">
      <c r="A6140" s="215" t="n">
        <v>46155</v>
      </c>
      <c r="B6140" t="inlineStr">
        <is>
          <t>MARIA ALVES FERREIRA - PIX 58.937.476/0001-33-12.5 - REFEIÇÕES FUNCIONARIOS</t>
        </is>
      </c>
      <c r="D6140" t="n">
        <v>50</v>
      </c>
      <c r="E6140" t="n">
        <v>62244.03593752129</v>
      </c>
      <c r="F6140" t="inlineStr">
        <is>
          <t>REFEIÇÕES COLABORADORES</t>
        </is>
      </c>
      <c r="G6140">
        <f>YEAR(A6140)</f>
        <v/>
      </c>
      <c r="H6140">
        <f>MONTH(A6140)</f>
        <v/>
      </c>
      <c r="I6140">
        <f>INDEX(mês[],Consolidado!H6140,2)</f>
        <v/>
      </c>
      <c r="J6140" t="inlineStr">
        <is>
          <t>DESCONHECIDO</t>
        </is>
      </c>
      <c r="K6140" t="inlineStr">
        <is>
          <t>A IDEAL</t>
        </is>
      </c>
    </row>
    <row r="6141">
      <c r="A6141" s="215" t="n">
        <v>46155</v>
      </c>
      <c r="B6141" t="inlineStr">
        <is>
          <t>A F CONSULTORIA EMPRESARIAL LTDA - PIX 31.340.669/0001-56-11.10 - CONTABILIDADE</t>
        </is>
      </c>
      <c r="D6141" t="n">
        <v>2155.78</v>
      </c>
      <c r="E6141" t="n">
        <v>60088.25593752129</v>
      </c>
      <c r="F6141" t="inlineStr">
        <is>
          <t>HONORÁRIOS CONTÁBEIS</t>
        </is>
      </c>
      <c r="G6141">
        <f>YEAR(A6141)</f>
        <v/>
      </c>
      <c r="H6141">
        <f>MONTH(A6141)</f>
        <v/>
      </c>
      <c r="I6141">
        <f>INDEX(mês[],Consolidado!H6141,2)</f>
        <v/>
      </c>
      <c r="J6141" t="inlineStr">
        <is>
          <t>DESCONHECIDO</t>
        </is>
      </c>
      <c r="K6141" t="inlineStr">
        <is>
          <t>A IDEAL</t>
        </is>
      </c>
    </row>
    <row r="6142">
      <c r="A6142" s="215" t="n">
        <v>46155</v>
      </c>
      <c r="B6142" t="inlineStr">
        <is>
          <t>REFEIÇÕES FUNCIONÁRIOS 16/04 A 30/04/26-12.5 - REFEIÇÕES FUNCIONARIOS</t>
        </is>
      </c>
      <c r="D6142" t="n">
        <v>1716</v>
      </c>
      <c r="E6142" t="n">
        <v>58372.25593752129</v>
      </c>
      <c r="F6142" t="inlineStr">
        <is>
          <t>REFEIÇÕES COLABORADORES</t>
        </is>
      </c>
      <c r="G6142">
        <f>YEAR(A6142)</f>
        <v/>
      </c>
      <c r="H6142">
        <f>MONTH(A6142)</f>
        <v/>
      </c>
      <c r="I6142">
        <f>INDEX(mês[],Consolidado!H6142,2)</f>
        <v/>
      </c>
      <c r="J6142" t="inlineStr">
        <is>
          <t>DESCONHECIDO</t>
        </is>
      </c>
      <c r="K6142" t="inlineStr">
        <is>
          <t>A IDEAL</t>
        </is>
      </c>
    </row>
    <row r="6143">
      <c r="A6143" s="215" t="n">
        <v>46155</v>
      </c>
      <c r="B6143" t="inlineStr">
        <is>
          <t>MATERIAIS DE CONSUMO-8.9 - MATERIAIS DE CONSUMO EM OBRAS</t>
        </is>
      </c>
      <c r="D6143" t="n">
        <v>337.61</v>
      </c>
      <c r="E6143" t="n">
        <v>58034.64593752129</v>
      </c>
      <c r="F6143" t="inlineStr">
        <is>
          <t xml:space="preserve">MATERIAIS DE CONSUMO EM OBRAS </t>
        </is>
      </c>
      <c r="G6143">
        <f>YEAR(A6143)</f>
        <v/>
      </c>
      <c r="H6143">
        <f>MONTH(A6143)</f>
        <v/>
      </c>
      <c r="I6143">
        <f>INDEX(mês[],Consolidado!H6143,2)</f>
        <v/>
      </c>
      <c r="J6143" t="inlineStr">
        <is>
          <t>DESCONHECIDO</t>
        </is>
      </c>
      <c r="K6143" t="inlineStr">
        <is>
          <t>A IDEAL</t>
        </is>
      </c>
    </row>
    <row r="6144">
      <c r="A6144" s="215" t="n">
        <v>46155</v>
      </c>
      <c r="B6144" t="inlineStr">
        <is>
          <t>FRETE SÃO PAULO X GOIÂNIA-10.1 - FRETE MATERIAIS E EQUIPAMENTOS</t>
        </is>
      </c>
      <c r="D6144" t="n">
        <v>292.25</v>
      </c>
      <c r="E6144" t="n">
        <v>57742.39593752129</v>
      </c>
      <c r="F6144" t="inlineStr">
        <is>
          <t>FRETE MATERIAIS E EQUIPAMENTOS</t>
        </is>
      </c>
      <c r="G6144">
        <f>YEAR(A6144)</f>
        <v/>
      </c>
      <c r="H6144">
        <f>MONTH(A6144)</f>
        <v/>
      </c>
      <c r="I6144">
        <f>INDEX(mês[],Consolidado!H6144,2)</f>
        <v/>
      </c>
      <c r="J6144" t="inlineStr">
        <is>
          <t>DESCONHECIDO</t>
        </is>
      </c>
      <c r="K6144" t="inlineStr">
        <is>
          <t>A IDEAL</t>
        </is>
      </c>
    </row>
    <row r="6145">
      <c r="A6145" s="215" t="n">
        <v>46155</v>
      </c>
      <c r="B6145" t="inlineStr">
        <is>
          <t>TINTAS E SOLVENTES-4.1 - TINTAS E SOLVENTES</t>
        </is>
      </c>
      <c r="D6145" t="n">
        <v>900</v>
      </c>
      <c r="E6145" t="n">
        <v>56842.39593752129</v>
      </c>
      <c r="F6145" t="inlineStr">
        <is>
          <t>TINTAS E SOLVENTES</t>
        </is>
      </c>
      <c r="G6145">
        <f>YEAR(A6145)</f>
        <v/>
      </c>
      <c r="H6145">
        <f>MONTH(A6145)</f>
        <v/>
      </c>
      <c r="I6145">
        <f>INDEX(mês[],Consolidado!H6145,2)</f>
        <v/>
      </c>
      <c r="J6145" t="inlineStr">
        <is>
          <t>DESCONHECIDO</t>
        </is>
      </c>
      <c r="K6145" t="inlineStr">
        <is>
          <t>A IDEAL</t>
        </is>
      </c>
    </row>
    <row r="6146">
      <c r="A6146" s="215" t="n">
        <v>46155</v>
      </c>
      <c r="B6146" t="inlineStr">
        <is>
          <t>PLANO ODONTOLÓGICO REF. 04/2026-12.10 - PLANO DE SAUDE</t>
        </is>
      </c>
      <c r="D6146" t="n">
        <v>207.57</v>
      </c>
      <c r="E6146" t="n">
        <v>56634.82593752129</v>
      </c>
      <c r="F6146" t="inlineStr">
        <is>
          <t xml:space="preserve">PLANO DE SAUDE </t>
        </is>
      </c>
      <c r="G6146">
        <f>YEAR(A6146)</f>
        <v/>
      </c>
      <c r="H6146">
        <f>MONTH(A6146)</f>
        <v/>
      </c>
      <c r="I6146">
        <f>INDEX(mês[],Consolidado!H6146,2)</f>
        <v/>
      </c>
      <c r="J6146" t="inlineStr">
        <is>
          <t>DESCONHECIDO</t>
        </is>
      </c>
      <c r="K6146" t="inlineStr">
        <is>
          <t>A IDEAL</t>
        </is>
      </c>
    </row>
    <row r="6147">
      <c r="A6147" s="215" t="n">
        <v>46155</v>
      </c>
      <c r="B6147" t="inlineStr">
        <is>
          <t>LOCAÇÃO VEÍCULO REF. 20/03 A 19/04/26-7.8 - LOCAÇAO VEICULOS</t>
        </is>
      </c>
      <c r="D6147" t="n">
        <v>3925.83</v>
      </c>
      <c r="E6147" t="n">
        <v>52708.99593752129</v>
      </c>
      <c r="F6147" t="inlineStr">
        <is>
          <t xml:space="preserve">LOCAÇAO VEICULOS </t>
        </is>
      </c>
      <c r="G6147">
        <f>YEAR(A6147)</f>
        <v/>
      </c>
      <c r="H6147">
        <f>MONTH(A6147)</f>
        <v/>
      </c>
      <c r="I6147">
        <f>INDEX(mês[],Consolidado!H6147,2)</f>
        <v/>
      </c>
      <c r="J6147" t="inlineStr">
        <is>
          <t>DESCONHECIDO</t>
        </is>
      </c>
      <c r="K6147" t="inlineStr">
        <is>
          <t>A IDEAL</t>
        </is>
      </c>
    </row>
    <row r="6148">
      <c r="A6148" s="215" t="n">
        <v>46155</v>
      </c>
      <c r="B6148" t="inlineStr">
        <is>
          <t>TINTAS E SOLVENTES-4.1 - TINTAS E SOLVENTES</t>
        </is>
      </c>
      <c r="D6148" t="n">
        <v>1829.66</v>
      </c>
      <c r="E6148" t="n">
        <v>50879.3359375213</v>
      </c>
      <c r="F6148" t="inlineStr">
        <is>
          <t>TINTAS E SOLVENTES</t>
        </is>
      </c>
      <c r="G6148">
        <f>YEAR(A6148)</f>
        <v/>
      </c>
      <c r="H6148">
        <f>MONTH(A6148)</f>
        <v/>
      </c>
      <c r="I6148">
        <f>INDEX(mês[],Consolidado!H6148,2)</f>
        <v/>
      </c>
      <c r="J6148" t="inlineStr">
        <is>
          <t>DESCONHECIDO</t>
        </is>
      </c>
      <c r="K6148" t="inlineStr">
        <is>
          <t>A IDEAL</t>
        </is>
      </c>
    </row>
    <row r="6149">
      <c r="A6149" s="215" t="n">
        <v>46155</v>
      </c>
      <c r="B6149" t="inlineStr">
        <is>
          <t>SISTEMA/SERVIDOR REF. 04/2026-11.8 - SISTEMA / SERVIDOR</t>
        </is>
      </c>
      <c r="D6149" t="n">
        <v>2009.53</v>
      </c>
      <c r="E6149" t="n">
        <v>48869.8059375213</v>
      </c>
      <c r="F6149" t="inlineStr">
        <is>
          <t xml:space="preserve">SISTEMA / SERVIDOR </t>
        </is>
      </c>
      <c r="G6149">
        <f>YEAR(A6149)</f>
        <v/>
      </c>
      <c r="H6149">
        <f>MONTH(A6149)</f>
        <v/>
      </c>
      <c r="I6149">
        <f>INDEX(mês[],Consolidado!H6149,2)</f>
        <v/>
      </c>
      <c r="J6149" t="inlineStr">
        <is>
          <t>DESCONHECIDO</t>
        </is>
      </c>
      <c r="K6149" t="inlineStr">
        <is>
          <t>A IDEAL</t>
        </is>
      </c>
    </row>
    <row r="6150">
      <c r="A6150" s="215" t="n">
        <v>46155</v>
      </c>
      <c r="B6150" t="inlineStr">
        <is>
          <t>EPIS-13.1 - EPIS</t>
        </is>
      </c>
      <c r="D6150" t="n">
        <v>596.58</v>
      </c>
      <c r="E6150" t="n">
        <v>48273.2259375213</v>
      </c>
      <c r="F6150" t="inlineStr">
        <is>
          <t>EPIS</t>
        </is>
      </c>
      <c r="G6150">
        <f>YEAR(A6150)</f>
        <v/>
      </c>
      <c r="H6150">
        <f>MONTH(A6150)</f>
        <v/>
      </c>
      <c r="I6150">
        <f>INDEX(mês[],Consolidado!H6150,2)</f>
        <v/>
      </c>
      <c r="J6150" t="inlineStr">
        <is>
          <t>DESCONHECIDO</t>
        </is>
      </c>
      <c r="K6150" t="inlineStr">
        <is>
          <t>A IDEAL</t>
        </is>
      </c>
    </row>
    <row r="6151">
      <c r="A6151" s="215" t="n">
        <v>46155</v>
      </c>
      <c r="B6151" t="inlineStr">
        <is>
          <t>LOCAÇÃO BANHEIROS QUÍMICOS REF. 12/03 A 11/04-7.11 - LOCAÇAO BANHEIRO QUIMICO</t>
        </is>
      </c>
      <c r="D6151" t="n">
        <v>861.85</v>
      </c>
      <c r="E6151" t="n">
        <v>47411.3759375213</v>
      </c>
      <c r="F6151" t="inlineStr">
        <is>
          <t xml:space="preserve">LOCAÇAO BANHEIRO QUIMICO </t>
        </is>
      </c>
      <c r="G6151">
        <f>YEAR(A6151)</f>
        <v/>
      </c>
      <c r="H6151">
        <f>MONTH(A6151)</f>
        <v/>
      </c>
      <c r="I6151">
        <f>INDEX(mês[],Consolidado!H6151,2)</f>
        <v/>
      </c>
      <c r="J6151" t="inlineStr">
        <is>
          <t>DESCONHECIDO</t>
        </is>
      </c>
      <c r="K6151" t="inlineStr">
        <is>
          <t>A IDEAL</t>
        </is>
      </c>
    </row>
    <row r="6152">
      <c r="A6152" s="215" t="n">
        <v>46155</v>
      </c>
      <c r="B6152" t="inlineStr">
        <is>
          <t>MAQUINAS / EQUIPAMENTOS-8.5 - MAQUINAS / EQUIPAMENTOS - IMOBILIZADO</t>
        </is>
      </c>
      <c r="D6152" t="n">
        <v>284</v>
      </c>
      <c r="E6152" t="n">
        <v>47127.3759375213</v>
      </c>
      <c r="F6152" t="inlineStr">
        <is>
          <t>Aquisição de Maquinas e Equipamentos</t>
        </is>
      </c>
      <c r="G6152">
        <f>YEAR(A6152)</f>
        <v/>
      </c>
      <c r="H6152">
        <f>MONTH(A6152)</f>
        <v/>
      </c>
      <c r="I6152">
        <f>INDEX(mês[],Consolidado!H6152,2)</f>
        <v/>
      </c>
      <c r="J6152" t="inlineStr">
        <is>
          <t>DESCONHECIDO</t>
        </is>
      </c>
      <c r="K6152" t="inlineStr">
        <is>
          <t>A IDEAL</t>
        </is>
      </c>
    </row>
    <row r="6153">
      <c r="A6153" s="215" t="n">
        <v>46155</v>
      </c>
      <c r="B6153" t="inlineStr">
        <is>
          <t>EPIS-13.1 - EPIS</t>
        </is>
      </c>
      <c r="D6153" t="n">
        <v>273.62</v>
      </c>
      <c r="E6153" t="n">
        <v>46853.75593752129</v>
      </c>
      <c r="F6153" t="inlineStr">
        <is>
          <t>EPIS</t>
        </is>
      </c>
      <c r="G6153">
        <f>YEAR(A6153)</f>
        <v/>
      </c>
      <c r="H6153">
        <f>MONTH(A6153)</f>
        <v/>
      </c>
      <c r="I6153">
        <f>INDEX(mês[],Consolidado!H6153,2)</f>
        <v/>
      </c>
      <c r="J6153" t="inlineStr">
        <is>
          <t>DESCONHECIDO</t>
        </is>
      </c>
      <c r="K6153" t="inlineStr">
        <is>
          <t>A IDEAL</t>
        </is>
      </c>
    </row>
    <row r="6154">
      <c r="A6154" s="215" t="n">
        <v>46155</v>
      </c>
      <c r="B6154" t="inlineStr">
        <is>
          <t>MOVEIS ALOJAMENTO-5.6 - MOVEIS OBRAS</t>
        </is>
      </c>
      <c r="D6154" t="n">
        <v>237.5</v>
      </c>
      <c r="E6154" t="n">
        <v>46616.25593752129</v>
      </c>
      <c r="F6154" t="inlineStr">
        <is>
          <t xml:space="preserve">MOVEIS OBRAS </t>
        </is>
      </c>
      <c r="G6154">
        <f>YEAR(A6154)</f>
        <v/>
      </c>
      <c r="H6154">
        <f>MONTH(A6154)</f>
        <v/>
      </c>
      <c r="I6154">
        <f>INDEX(mês[],Consolidado!H6154,2)</f>
        <v/>
      </c>
      <c r="J6154" t="inlineStr">
        <is>
          <t>DESCONHECIDO</t>
        </is>
      </c>
      <c r="K6154" t="inlineStr">
        <is>
          <t>A IDEAL</t>
        </is>
      </c>
    </row>
    <row r="6155">
      <c r="A6155" s="215" t="n">
        <v>46155</v>
      </c>
      <c r="B6155" t="inlineStr">
        <is>
          <t>MAQUINAS / EQUIPAMENTOS-8.5 - MAQUINAS / EQUIPAMENTOS - IMOBILIZADO</t>
        </is>
      </c>
      <c r="D6155" t="n">
        <v>3333</v>
      </c>
      <c r="E6155" t="n">
        <v>43283.25593752129</v>
      </c>
      <c r="F6155" t="inlineStr">
        <is>
          <t>Aquisição de Maquinas e Equipamentos</t>
        </is>
      </c>
      <c r="G6155">
        <f>YEAR(A6155)</f>
        <v/>
      </c>
      <c r="H6155">
        <f>MONTH(A6155)</f>
        <v/>
      </c>
      <c r="I6155">
        <f>INDEX(mês[],Consolidado!H6155,2)</f>
        <v/>
      </c>
      <c r="J6155" t="inlineStr">
        <is>
          <t>DESCONHECIDO</t>
        </is>
      </c>
      <c r="K6155" t="inlineStr">
        <is>
          <t>A IDEAL</t>
        </is>
      </c>
    </row>
    <row r="6156">
      <c r="A6156" s="215" t="n">
        <v>46155</v>
      </c>
      <c r="B6156" t="inlineStr">
        <is>
          <t>MATERIAIS DE CONSUMO-8.9 - MATERIAIS DE CONSUMO EM OBRAS</t>
        </is>
      </c>
      <c r="D6156" t="n">
        <v>1697</v>
      </c>
      <c r="E6156" t="n">
        <v>41586.25593752129</v>
      </c>
      <c r="F6156" t="inlineStr">
        <is>
          <t xml:space="preserve">MATERIAIS DE CONSUMO EM OBRAS </t>
        </is>
      </c>
      <c r="G6156">
        <f>YEAR(A6156)</f>
        <v/>
      </c>
      <c r="H6156">
        <f>MONTH(A6156)</f>
        <v/>
      </c>
      <c r="I6156">
        <f>INDEX(mês[],Consolidado!H6156,2)</f>
        <v/>
      </c>
      <c r="J6156" t="inlineStr">
        <is>
          <t>DESCONHECIDO</t>
        </is>
      </c>
      <c r="K6156" t="inlineStr">
        <is>
          <t>A IDEAL</t>
        </is>
      </c>
    </row>
    <row r="6157">
      <c r="A6157" s="215" t="n">
        <v>46155</v>
      </c>
      <c r="B6157" t="inlineStr">
        <is>
          <t>MATERIAIS DE CONSUMO-8.9 - MATERIAIS DE CONSUMO EM OBRAS</t>
        </is>
      </c>
      <c r="D6157" t="n">
        <v>800</v>
      </c>
      <c r="E6157" t="n">
        <v>40786.25593752129</v>
      </c>
      <c r="F6157" t="inlineStr">
        <is>
          <t xml:space="preserve">MATERIAIS DE CONSUMO EM OBRAS </t>
        </is>
      </c>
      <c r="G6157">
        <f>YEAR(A6157)</f>
        <v/>
      </c>
      <c r="H6157">
        <f>MONTH(A6157)</f>
        <v/>
      </c>
      <c r="I6157">
        <f>INDEX(mês[],Consolidado!H6157,2)</f>
        <v/>
      </c>
      <c r="J6157" t="inlineStr">
        <is>
          <t>DESCONHECIDO</t>
        </is>
      </c>
      <c r="K6157" t="inlineStr">
        <is>
          <t>A IDEAL</t>
        </is>
      </c>
    </row>
    <row r="6158">
      <c r="A6158" s="215" t="n">
        <v>46155</v>
      </c>
      <c r="B6158" t="inlineStr">
        <is>
          <t>UNIFORMES-13.2 - UNIFORMES</t>
        </is>
      </c>
      <c r="D6158" t="n">
        <v>1448.66</v>
      </c>
      <c r="E6158" t="n">
        <v>39337.5959375213</v>
      </c>
      <c r="F6158" t="inlineStr">
        <is>
          <t>UNIFORMES</t>
        </is>
      </c>
      <c r="G6158">
        <f>YEAR(A6158)</f>
        <v/>
      </c>
      <c r="H6158">
        <f>MONTH(A6158)</f>
        <v/>
      </c>
      <c r="I6158">
        <f>INDEX(mês[],Consolidado!H6158,2)</f>
        <v/>
      </c>
      <c r="J6158" t="inlineStr">
        <is>
          <t>DESCONHECIDO</t>
        </is>
      </c>
      <c r="K6158" t="inlineStr">
        <is>
          <t>A IDEAL</t>
        </is>
      </c>
    </row>
    <row r="6159">
      <c r="A6159" s="215" t="n">
        <v>46155</v>
      </c>
      <c r="B6159" t="inlineStr">
        <is>
          <t>TINTAS E SOLVENTES-4.1 - TINTAS E SOLVENTES</t>
        </is>
      </c>
      <c r="D6159" t="n">
        <v>717.1</v>
      </c>
      <c r="E6159" t="n">
        <v>38620.49593752129</v>
      </c>
      <c r="F6159" t="inlineStr">
        <is>
          <t>TINTAS E SOLVENTES</t>
        </is>
      </c>
      <c r="G6159">
        <f>YEAR(A6159)</f>
        <v/>
      </c>
      <c r="H6159">
        <f>MONTH(A6159)</f>
        <v/>
      </c>
      <c r="I6159">
        <f>INDEX(mês[],Consolidado!H6159,2)</f>
        <v/>
      </c>
      <c r="J6159" t="inlineStr">
        <is>
          <t>DESCONHECIDO</t>
        </is>
      </c>
      <c r="K6159" t="inlineStr">
        <is>
          <t>A IDEAL</t>
        </is>
      </c>
    </row>
    <row r="6160">
      <c r="A6160" s="215" t="n">
        <v>46155</v>
      </c>
      <c r="B6160" t="inlineStr">
        <is>
          <t>EPIS-13.1 - EPIS</t>
        </is>
      </c>
      <c r="D6160" t="n">
        <v>1498</v>
      </c>
      <c r="E6160" t="n">
        <v>37122.49593752129</v>
      </c>
      <c r="F6160" t="inlineStr">
        <is>
          <t>EPIS</t>
        </is>
      </c>
      <c r="G6160">
        <f>YEAR(A6160)</f>
        <v/>
      </c>
      <c r="H6160">
        <f>MONTH(A6160)</f>
        <v/>
      </c>
      <c r="I6160">
        <f>INDEX(mês[],Consolidado!H6160,2)</f>
        <v/>
      </c>
      <c r="J6160" t="inlineStr">
        <is>
          <t>DESCONHECIDO</t>
        </is>
      </c>
      <c r="K6160" t="inlineStr">
        <is>
          <t>A IDEAL</t>
        </is>
      </c>
    </row>
    <row r="6161">
      <c r="A6161" s="215" t="n">
        <v>46155</v>
      </c>
      <c r="B6161" t="inlineStr">
        <is>
          <t>EPIS-13.1 - EPIS</t>
        </is>
      </c>
      <c r="D6161" t="n">
        <v>980.78</v>
      </c>
      <c r="E6161" t="n">
        <v>36141.71593752129</v>
      </c>
      <c r="F6161" t="inlineStr">
        <is>
          <t>EPIS</t>
        </is>
      </c>
      <c r="G6161">
        <f>YEAR(A6161)</f>
        <v/>
      </c>
      <c r="H6161">
        <f>MONTH(A6161)</f>
        <v/>
      </c>
      <c r="I6161">
        <f>INDEX(mês[],Consolidado!H6161,2)</f>
        <v/>
      </c>
      <c r="J6161" t="inlineStr">
        <is>
          <t>DESCONHECIDO</t>
        </is>
      </c>
      <c r="K6161" t="inlineStr">
        <is>
          <t>A IDEAL</t>
        </is>
      </c>
    </row>
    <row r="6162">
      <c r="A6162" s="215" t="n">
        <v>46155</v>
      </c>
      <c r="B6162" t="inlineStr">
        <is>
          <t>EPIS-13.1 - EPIS</t>
        </is>
      </c>
      <c r="D6162" t="n">
        <v>1854.6</v>
      </c>
      <c r="E6162" t="n">
        <v>34287.1159375213</v>
      </c>
      <c r="F6162" t="inlineStr">
        <is>
          <t>EPIS</t>
        </is>
      </c>
      <c r="G6162">
        <f>YEAR(A6162)</f>
        <v/>
      </c>
      <c r="H6162">
        <f>MONTH(A6162)</f>
        <v/>
      </c>
      <c r="I6162">
        <f>INDEX(mês[],Consolidado!H6162,2)</f>
        <v/>
      </c>
      <c r="J6162" t="inlineStr">
        <is>
          <t>DESCONHECIDO</t>
        </is>
      </c>
      <c r="K6162" t="inlineStr">
        <is>
          <t>A IDEAL</t>
        </is>
      </c>
    </row>
    <row r="6163">
      <c r="A6163" s="215" t="n">
        <v>46155</v>
      </c>
      <c r="B6163" t="inlineStr">
        <is>
          <t>EPIS-13.1 - EPIS</t>
        </is>
      </c>
      <c r="D6163" t="n">
        <v>1228.35</v>
      </c>
      <c r="E6163" t="n">
        <v>33058.7659375213</v>
      </c>
      <c r="F6163" t="inlineStr">
        <is>
          <t>EPIS</t>
        </is>
      </c>
      <c r="G6163">
        <f>YEAR(A6163)</f>
        <v/>
      </c>
      <c r="H6163">
        <f>MONTH(A6163)</f>
        <v/>
      </c>
      <c r="I6163">
        <f>INDEX(mês[],Consolidado!H6163,2)</f>
        <v/>
      </c>
      <c r="J6163" t="inlineStr">
        <is>
          <t>DESCONHECIDO</t>
        </is>
      </c>
      <c r="K6163" t="inlineStr">
        <is>
          <t>A IDEAL</t>
        </is>
      </c>
    </row>
    <row r="6164">
      <c r="A6164" s="215" t="n">
        <v>46155</v>
      </c>
      <c r="B6164" t="inlineStr">
        <is>
          <t>JAA COMPRESSORES LTDA - PIX 54.908.880/0001-28-8.14 - MANUTENÇÃO/PEÇAS MAQUINAS E EQUIPAMENTOS</t>
        </is>
      </c>
      <c r="D6164" t="n">
        <v>1539.78</v>
      </c>
      <c r="E6164" t="n">
        <v>31518.9859375213</v>
      </c>
      <c r="F6164" t="inlineStr">
        <is>
          <t>MANUTENÇÃO/PEÇAS MAQUINAS E EQUIPAMENTOS</t>
        </is>
      </c>
      <c r="G6164">
        <f>YEAR(A6164)</f>
        <v/>
      </c>
      <c r="H6164">
        <f>MONTH(A6164)</f>
        <v/>
      </c>
      <c r="I6164">
        <f>INDEX(mês[],Consolidado!H6164,2)</f>
        <v/>
      </c>
      <c r="J6164" t="inlineStr">
        <is>
          <t>DESCONHECIDO</t>
        </is>
      </c>
      <c r="K6164" t="inlineStr">
        <is>
          <t>A IDEAL</t>
        </is>
      </c>
    </row>
    <row r="6165">
      <c r="A6165" s="215" t="n">
        <v>46155</v>
      </c>
      <c r="B6165" t="inlineStr">
        <is>
          <t>MANUTENÇÃO COMPRESSOR DE AR GA37-8.14 - MANUTENÇÃO/PEÇAS MAQUINAS E EQUIPAMENTOS</t>
        </is>
      </c>
      <c r="D6165" t="n">
        <v>1037.92</v>
      </c>
      <c r="E6165" t="n">
        <v>30481.0659375213</v>
      </c>
      <c r="F6165" t="inlineStr">
        <is>
          <t>MANUTENÇÃO/PEÇAS MAQUINAS E EQUIPAMENTOS</t>
        </is>
      </c>
      <c r="G6165">
        <f>YEAR(A6165)</f>
        <v/>
      </c>
      <c r="H6165">
        <f>MONTH(A6165)</f>
        <v/>
      </c>
      <c r="I6165">
        <f>INDEX(mês[],Consolidado!H6165,2)</f>
        <v/>
      </c>
      <c r="J6165" t="inlineStr">
        <is>
          <t>DESCONHECIDO</t>
        </is>
      </c>
      <c r="K6165" t="inlineStr">
        <is>
          <t>A IDEAL</t>
        </is>
      </c>
    </row>
    <row r="6166">
      <c r="A6166" s="215" t="n">
        <v>46155</v>
      </c>
      <c r="B6166" t="inlineStr">
        <is>
          <t>UNIFORMES-13.2 - UNIFORMES</t>
        </is>
      </c>
      <c r="D6166" t="n">
        <v>690</v>
      </c>
      <c r="E6166" t="n">
        <v>29791.0659375213</v>
      </c>
      <c r="F6166" t="inlineStr">
        <is>
          <t>UNIFORMES</t>
        </is>
      </c>
      <c r="G6166">
        <f>YEAR(A6166)</f>
        <v/>
      </c>
      <c r="H6166">
        <f>MONTH(A6166)</f>
        <v/>
      </c>
      <c r="I6166">
        <f>INDEX(mês[],Consolidado!H6166,2)</f>
        <v/>
      </c>
      <c r="J6166" t="inlineStr">
        <is>
          <t>DESCONHECIDO</t>
        </is>
      </c>
      <c r="K6166" t="inlineStr">
        <is>
          <t>A IDEAL</t>
        </is>
      </c>
    </row>
    <row r="6167">
      <c r="A6167" s="215" t="n">
        <v>46155</v>
      </c>
      <c r="B6167" t="inlineStr">
        <is>
          <t>TINTAS E SOLVENTES-4.1 - TINTAS E SOLVENTES</t>
        </is>
      </c>
      <c r="D6167" t="n">
        <v>1491</v>
      </c>
      <c r="E6167" t="n">
        <v>28300.0659375213</v>
      </c>
      <c r="F6167" t="inlineStr">
        <is>
          <t>TINTAS E SOLVENTES</t>
        </is>
      </c>
      <c r="G6167">
        <f>YEAR(A6167)</f>
        <v/>
      </c>
      <c r="H6167">
        <f>MONTH(A6167)</f>
        <v/>
      </c>
      <c r="I6167">
        <f>INDEX(mês[],Consolidado!H6167,2)</f>
        <v/>
      </c>
      <c r="J6167" t="inlineStr">
        <is>
          <t>DESCONHECIDO</t>
        </is>
      </c>
      <c r="K6167" t="inlineStr">
        <is>
          <t>A IDEAL</t>
        </is>
      </c>
    </row>
    <row r="6168">
      <c r="A6168" s="215" t="n">
        <v>46155</v>
      </c>
      <c r="B6168" t="inlineStr">
        <is>
          <t>EPIS-13.1 - EPIS</t>
        </is>
      </c>
      <c r="D6168" t="n">
        <v>2483.56</v>
      </c>
      <c r="E6168" t="n">
        <v>25816.50593752129</v>
      </c>
      <c r="F6168" t="inlineStr">
        <is>
          <t>EPIS</t>
        </is>
      </c>
      <c r="G6168">
        <f>YEAR(A6168)</f>
        <v/>
      </c>
      <c r="H6168">
        <f>MONTH(A6168)</f>
        <v/>
      </c>
      <c r="I6168">
        <f>INDEX(mês[],Consolidado!H6168,2)</f>
        <v/>
      </c>
      <c r="J6168" t="inlineStr">
        <is>
          <t>DESCONHECIDO</t>
        </is>
      </c>
      <c r="K6168" t="inlineStr">
        <is>
          <t>A IDEAL</t>
        </is>
      </c>
    </row>
    <row r="6169">
      <c r="A6169" s="215" t="n">
        <v>46155</v>
      </c>
      <c r="B6169" t="inlineStr">
        <is>
          <t>ABRASIVO MINERAL-4.2 - ABRASIVOS</t>
        </is>
      </c>
      <c r="D6169" t="n">
        <v>6500</v>
      </c>
      <c r="E6169" t="n">
        <v>19316.50593752129</v>
      </c>
      <c r="F6169" t="inlineStr">
        <is>
          <t>ABRASIVOS</t>
        </is>
      </c>
      <c r="G6169">
        <f>YEAR(A6169)</f>
        <v/>
      </c>
      <c r="H6169">
        <f>MONTH(A6169)</f>
        <v/>
      </c>
      <c r="I6169">
        <f>INDEX(mês[],Consolidado!H6169,2)</f>
        <v/>
      </c>
      <c r="J6169" t="inlineStr">
        <is>
          <t>DESCONHECIDO</t>
        </is>
      </c>
      <c r="K6169" t="inlineStr">
        <is>
          <t>A IDEAL</t>
        </is>
      </c>
    </row>
    <row r="6170">
      <c r="A6170" s="215" t="n">
        <v>46155</v>
      </c>
      <c r="B6170" t="inlineStr">
        <is>
          <t>MULTA FIM DE CONTRATO 04/2026-11.8 - SISTEMA / SERVIDOR</t>
        </is>
      </c>
      <c r="D6170" t="n">
        <v>1172.38</v>
      </c>
      <c r="E6170" t="n">
        <v>18144.1259375213</v>
      </c>
      <c r="F6170" t="inlineStr">
        <is>
          <t xml:space="preserve">SISTEMA / SERVIDOR </t>
        </is>
      </c>
      <c r="G6170">
        <f>YEAR(A6170)</f>
        <v/>
      </c>
      <c r="H6170">
        <f>MONTH(A6170)</f>
        <v/>
      </c>
      <c r="I6170">
        <f>INDEX(mês[],Consolidado!H6170,2)</f>
        <v/>
      </c>
      <c r="J6170" t="inlineStr">
        <is>
          <t>DESCONHECIDO</t>
        </is>
      </c>
      <c r="K6170" t="inlineStr">
        <is>
          <t>A IDEAL</t>
        </is>
      </c>
    </row>
    <row r="6171">
      <c r="A6171" s="215" t="n">
        <v>46155</v>
      </c>
      <c r="B6171" t="inlineStr">
        <is>
          <t>TINTAS E SOLVENTES-4.1 - TINTAS E SOLVENTES</t>
        </is>
      </c>
      <c r="D6171" t="n">
        <v>7300.79</v>
      </c>
      <c r="E6171" t="n">
        <v>10843.3359375213</v>
      </c>
      <c r="F6171" t="inlineStr">
        <is>
          <t>TINTAS E SOLVENTES</t>
        </is>
      </c>
      <c r="G6171">
        <f>YEAR(A6171)</f>
        <v/>
      </c>
      <c r="H6171">
        <f>MONTH(A6171)</f>
        <v/>
      </c>
      <c r="I6171">
        <f>INDEX(mês[],Consolidado!H6171,2)</f>
        <v/>
      </c>
      <c r="J6171" t="inlineStr">
        <is>
          <t>DESCONHECIDO</t>
        </is>
      </c>
      <c r="K6171" t="inlineStr">
        <is>
          <t>A IDEAL</t>
        </is>
      </c>
    </row>
    <row r="6172">
      <c r="A6172" s="215" t="n">
        <v>46155</v>
      </c>
      <c r="B6172" t="inlineStr">
        <is>
          <t>EPIS-13.1 - EPIS</t>
        </is>
      </c>
      <c r="D6172" t="n">
        <v>3710.7</v>
      </c>
      <c r="E6172" t="n">
        <v>7132.635937521297</v>
      </c>
      <c r="F6172" t="inlineStr">
        <is>
          <t>EPIS</t>
        </is>
      </c>
      <c r="G6172">
        <f>YEAR(A6172)</f>
        <v/>
      </c>
      <c r="H6172">
        <f>MONTH(A6172)</f>
        <v/>
      </c>
      <c r="I6172">
        <f>INDEX(mês[],Consolidado!H6172,2)</f>
        <v/>
      </c>
      <c r="J6172" t="inlineStr">
        <is>
          <t>DESCONHECIDO</t>
        </is>
      </c>
      <c r="K6172" t="inlineStr">
        <is>
          <t>A IDEAL</t>
        </is>
      </c>
    </row>
    <row r="6173">
      <c r="A6173" s="215" t="n">
        <v>46155</v>
      </c>
      <c r="B6173" t="inlineStr">
        <is>
          <t>UNIFORMES-13.2 - UNIFORMES</t>
        </is>
      </c>
      <c r="D6173" t="n">
        <v>2574.97</v>
      </c>
      <c r="E6173" t="n">
        <v>4557.665937521297</v>
      </c>
      <c r="F6173" t="inlineStr">
        <is>
          <t>UNIFORMES</t>
        </is>
      </c>
      <c r="G6173">
        <f>YEAR(A6173)</f>
        <v/>
      </c>
      <c r="H6173">
        <f>MONTH(A6173)</f>
        <v/>
      </c>
      <c r="I6173">
        <f>INDEX(mês[],Consolidado!H6173,2)</f>
        <v/>
      </c>
      <c r="J6173" t="inlineStr">
        <is>
          <t>DESCONHECIDO</t>
        </is>
      </c>
      <c r="K6173" t="inlineStr">
        <is>
          <t>A IDEAL</t>
        </is>
      </c>
    </row>
    <row r="6174">
      <c r="A6174" s="215" t="n">
        <v>46155</v>
      </c>
      <c r="B6174" t="inlineStr">
        <is>
          <t>EPIS-13.1 - EPIS</t>
        </is>
      </c>
      <c r="D6174" t="n">
        <v>1187.67</v>
      </c>
      <c r="E6174" t="n">
        <v>3369.995937521297</v>
      </c>
      <c r="F6174" t="inlineStr">
        <is>
          <t>EPIS</t>
        </is>
      </c>
      <c r="G6174">
        <f>YEAR(A6174)</f>
        <v/>
      </c>
      <c r="H6174">
        <f>MONTH(A6174)</f>
        <v/>
      </c>
      <c r="I6174">
        <f>INDEX(mês[],Consolidado!H6174,2)</f>
        <v/>
      </c>
      <c r="J6174" t="inlineStr">
        <is>
          <t>DESCONHECIDO</t>
        </is>
      </c>
      <c r="K6174" t="inlineStr">
        <is>
          <t>A IDEAL</t>
        </is>
      </c>
    </row>
    <row r="6175">
      <c r="A6175" s="215" t="n">
        <v>46155</v>
      </c>
      <c r="B6175" t="inlineStr">
        <is>
          <t>EPIS-13.1 - EPIS</t>
        </is>
      </c>
      <c r="D6175" t="n">
        <v>722.3099999999999</v>
      </c>
      <c r="E6175" t="n">
        <v>2647.685937521297</v>
      </c>
      <c r="F6175" t="inlineStr">
        <is>
          <t>EPIS</t>
        </is>
      </c>
      <c r="G6175">
        <f>YEAR(A6175)</f>
        <v/>
      </c>
      <c r="H6175">
        <f>MONTH(A6175)</f>
        <v/>
      </c>
      <c r="I6175">
        <f>INDEX(mês[],Consolidado!H6175,2)</f>
        <v/>
      </c>
      <c r="J6175" t="inlineStr">
        <is>
          <t>DESCONHECIDO</t>
        </is>
      </c>
      <c r="K6175" t="inlineStr">
        <is>
          <t>A IDEAL</t>
        </is>
      </c>
    </row>
    <row r="6176">
      <c r="A6176" s="215" t="n">
        <v>46155</v>
      </c>
      <c r="B6176" t="inlineStr">
        <is>
          <t>EPIS-13.1 - EPIS</t>
        </is>
      </c>
      <c r="D6176" t="n">
        <v>1425.58</v>
      </c>
      <c r="E6176" t="n">
        <v>1222.105937521296</v>
      </c>
      <c r="F6176" t="inlineStr">
        <is>
          <t>EPIS</t>
        </is>
      </c>
      <c r="G6176">
        <f>YEAR(A6176)</f>
        <v/>
      </c>
      <c r="H6176">
        <f>MONTH(A6176)</f>
        <v/>
      </c>
      <c r="I6176">
        <f>INDEX(mês[],Consolidado!H6176,2)</f>
        <v/>
      </c>
      <c r="J6176" t="inlineStr">
        <is>
          <t>DESCONHECIDO</t>
        </is>
      </c>
      <c r="K6176" t="inlineStr">
        <is>
          <t>A IDEAL</t>
        </is>
      </c>
    </row>
    <row r="6177">
      <c r="A6177" s="215" t="n">
        <v>46155</v>
      </c>
      <c r="B6177" t="inlineStr">
        <is>
          <t>MATERIAIS DE ESCRITÓRIO-8.10 - MATERIAS DE ESCRITORIO</t>
        </is>
      </c>
      <c r="D6177" t="n">
        <v>680</v>
      </c>
      <c r="E6177" t="n">
        <v>542.1059375212966</v>
      </c>
      <c r="F6177" t="inlineStr">
        <is>
          <t xml:space="preserve">MATERIAS DE ESCRITORIO / PAPELARIA </t>
        </is>
      </c>
      <c r="G6177">
        <f>YEAR(A6177)</f>
        <v/>
      </c>
      <c r="H6177">
        <f>MONTH(A6177)</f>
        <v/>
      </c>
      <c r="I6177">
        <f>INDEX(mês[],Consolidado!H6177,2)</f>
        <v/>
      </c>
      <c r="J6177" t="inlineStr">
        <is>
          <t>DESCONHECIDO</t>
        </is>
      </c>
      <c r="K6177" t="inlineStr">
        <is>
          <t>A IDEAL</t>
        </is>
      </c>
    </row>
    <row r="6178">
      <c r="A6178" s="215" t="n">
        <v>46155</v>
      </c>
      <c r="B6178" t="inlineStr">
        <is>
          <t>MATERIAIS DE CONSUMO-8.9 - MATERIAIS DE CONSUMO EM OBRAS</t>
        </is>
      </c>
      <c r="D6178" t="n">
        <v>44</v>
      </c>
      <c r="E6178" t="n">
        <v>498.1059375212966</v>
      </c>
      <c r="F6178" t="inlineStr">
        <is>
          <t xml:space="preserve">MATERIAIS DE CONSUMO EM OBRAS </t>
        </is>
      </c>
      <c r="G6178">
        <f>YEAR(A6178)</f>
        <v/>
      </c>
      <c r="H6178">
        <f>MONTH(A6178)</f>
        <v/>
      </c>
      <c r="I6178">
        <f>INDEX(mês[],Consolidado!H6178,2)</f>
        <v/>
      </c>
      <c r="J6178" t="inlineStr">
        <is>
          <t>DESCONHECIDO</t>
        </is>
      </c>
      <c r="K6178" t="inlineStr">
        <is>
          <t>A IDEAL</t>
        </is>
      </c>
    </row>
    <row r="6179">
      <c r="A6179" s="215" t="n">
        <v>46156</v>
      </c>
      <c r="B6179" t="inlineStr">
        <is>
          <t>R. DOS ABACATEIROS QD 34 LT 15 CASA 04 REF. 05/26-5.4 - AGUA ALOJAMENTO</t>
        </is>
      </c>
      <c r="D6179" t="n">
        <v>55.2</v>
      </c>
      <c r="E6179" t="n">
        <v>442.9059375212966</v>
      </c>
      <c r="F6179" t="inlineStr">
        <is>
          <t>AGUA ALOJAMENTO</t>
        </is>
      </c>
      <c r="G6179">
        <f>YEAR(A6179)</f>
        <v/>
      </c>
      <c r="H6179">
        <f>MONTH(A6179)</f>
        <v/>
      </c>
      <c r="I6179">
        <f>INDEX(mês[],Consolidado!H6179,2)</f>
        <v/>
      </c>
      <c r="J6179" t="inlineStr">
        <is>
          <t>DESCONHECIDO</t>
        </is>
      </c>
      <c r="K6179" t="inlineStr">
        <is>
          <t>A IDEAL</t>
        </is>
      </c>
    </row>
    <row r="6180">
      <c r="A6180" s="215" t="n">
        <v>46156</v>
      </c>
      <c r="B6180" t="inlineStr">
        <is>
          <t>RUA 419 Nº 85 QD 27 LT 11 PONTAL NORTE REF. 04/26-5.4 - AGUA ALOJAMENTO</t>
        </is>
      </c>
      <c r="D6180" t="n">
        <v>148.98</v>
      </c>
      <c r="E6180" t="n">
        <v>293.9259375212966</v>
      </c>
      <c r="F6180" t="inlineStr">
        <is>
          <t>AGUA ALOJAMENTO</t>
        </is>
      </c>
      <c r="G6180">
        <f>YEAR(A6180)</f>
        <v/>
      </c>
      <c r="H6180">
        <f>MONTH(A6180)</f>
        <v/>
      </c>
      <c r="I6180">
        <f>INDEX(mês[],Consolidado!H6180,2)</f>
        <v/>
      </c>
      <c r="J6180" t="inlineStr">
        <is>
          <t>DESCONHECIDO</t>
        </is>
      </c>
      <c r="K6180" t="inlineStr">
        <is>
          <t>A IDEAL</t>
        </is>
      </c>
    </row>
    <row r="6181">
      <c r="A6181" s="215" t="n">
        <v>46156</v>
      </c>
      <c r="B6181" t="inlineStr">
        <is>
          <t>RUA 419 Nº 85 QD 27 LT 11 PONTAL NORTE REF. 04/26-5.5 - ENERGIA ALOJAMENTO</t>
        </is>
      </c>
      <c r="D6181" t="n">
        <v>309.67</v>
      </c>
      <c r="E6181" t="n">
        <v>-15.74406247870342</v>
      </c>
      <c r="F6181" t="inlineStr">
        <is>
          <t>ENERGIA ALOJAMENTO</t>
        </is>
      </c>
      <c r="G6181">
        <f>YEAR(A6181)</f>
        <v/>
      </c>
      <c r="H6181">
        <f>MONTH(A6181)</f>
        <v/>
      </c>
      <c r="I6181">
        <f>INDEX(mês[],Consolidado!H6181,2)</f>
        <v/>
      </c>
      <c r="J6181" t="inlineStr">
        <is>
          <t>DESCONHECIDO</t>
        </is>
      </c>
      <c r="K6181" t="inlineStr">
        <is>
          <t>A IDEAL</t>
        </is>
      </c>
    </row>
    <row r="6182">
      <c r="A6182" s="215" t="n">
        <v>46156</v>
      </c>
      <c r="B6182" t="inlineStr">
        <is>
          <t>SANEAMENTO RUA . 2, 199 JK CATALÃO  MES 04/2026-5.4 - AGUA ALOJAMENTO</t>
        </is>
      </c>
      <c r="D6182" t="n">
        <v>970.8099999999999</v>
      </c>
      <c r="E6182" t="n">
        <v>-986.5540624787034</v>
      </c>
      <c r="F6182" t="inlineStr">
        <is>
          <t>AGUA ALOJAMENTO</t>
        </is>
      </c>
      <c r="G6182">
        <f>YEAR(A6182)</f>
        <v/>
      </c>
      <c r="H6182">
        <f>MONTH(A6182)</f>
        <v/>
      </c>
      <c r="I6182">
        <f>INDEX(mês[],Consolidado!H6182,2)</f>
        <v/>
      </c>
      <c r="J6182" t="inlineStr">
        <is>
          <t>DESCONHECIDO</t>
        </is>
      </c>
      <c r="K6182" t="inlineStr">
        <is>
          <t>A IDEAL</t>
        </is>
      </c>
    </row>
    <row r="6183">
      <c r="A6183" s="215" t="n">
        <v>46156</v>
      </c>
      <c r="B6183" t="inlineStr">
        <is>
          <t>SANEAMENTO RUA . 2, 44 JK CATALÃO  MES 04/2026-5.4 - AGUA ALOJAMENTO</t>
        </is>
      </c>
      <c r="D6183" t="n">
        <v>131.12</v>
      </c>
      <c r="E6183" t="n">
        <v>-1117.674062478703</v>
      </c>
      <c r="F6183" t="inlineStr">
        <is>
          <t>AGUA ALOJAMENTO</t>
        </is>
      </c>
      <c r="G6183">
        <f>YEAR(A6183)</f>
        <v/>
      </c>
      <c r="H6183">
        <f>MONTH(A6183)</f>
        <v/>
      </c>
      <c r="I6183">
        <f>INDEX(mês[],Consolidado!H6183,2)</f>
        <v/>
      </c>
      <c r="J6183" t="inlineStr">
        <is>
          <t>DESCONHECIDO</t>
        </is>
      </c>
      <c r="K6183" t="inlineStr">
        <is>
          <t>A IDEAL</t>
        </is>
      </c>
    </row>
    <row r="6184">
      <c r="A6184" s="215" t="n">
        <v>46156</v>
      </c>
      <c r="B6184" t="inlineStr">
        <is>
          <t>RUA . 2, 44 JK CATALÃO  MES 04/2026-5.5 - ENERGIA ALOJAMENTO</t>
        </is>
      </c>
      <c r="D6184" t="n">
        <v>206.57</v>
      </c>
      <c r="E6184" t="n">
        <v>-1324.244062478703</v>
      </c>
      <c r="F6184" t="inlineStr">
        <is>
          <t>ENERGIA ALOJAMENTO</t>
        </is>
      </c>
      <c r="G6184">
        <f>YEAR(A6184)</f>
        <v/>
      </c>
      <c r="H6184">
        <f>MONTH(A6184)</f>
        <v/>
      </c>
      <c r="I6184">
        <f>INDEX(mês[],Consolidado!H6184,2)</f>
        <v/>
      </c>
      <c r="J6184" t="inlineStr">
        <is>
          <t>DESCONHECIDO</t>
        </is>
      </c>
      <c r="K6184" t="inlineStr">
        <is>
          <t>A IDEAL</t>
        </is>
      </c>
    </row>
    <row r="6185">
      <c r="A6185" s="215" t="n">
        <v>46156</v>
      </c>
      <c r="B6185" t="inlineStr">
        <is>
          <t>RUA 413, 315 CASA 01 PONTAL NORTE REF. 04/2026-5.4 - AGUA ALOJAMENTO</t>
        </is>
      </c>
      <c r="D6185" t="n">
        <v>233.87</v>
      </c>
      <c r="E6185" t="n">
        <v>-1558.114062478703</v>
      </c>
      <c r="F6185" t="inlineStr">
        <is>
          <t>AGUA ALOJAMENTO</t>
        </is>
      </c>
      <c r="G6185">
        <f>YEAR(A6185)</f>
        <v/>
      </c>
      <c r="H6185">
        <f>MONTH(A6185)</f>
        <v/>
      </c>
      <c r="I6185">
        <f>INDEX(mês[],Consolidado!H6185,2)</f>
        <v/>
      </c>
      <c r="J6185" t="inlineStr">
        <is>
          <t>DESCONHECIDO</t>
        </is>
      </c>
      <c r="K6185" t="inlineStr">
        <is>
          <t>A IDEAL</t>
        </is>
      </c>
    </row>
    <row r="6186">
      <c r="A6186" s="215" t="n">
        <v>46156</v>
      </c>
      <c r="B6186" t="inlineStr">
        <is>
          <t>CLAUDEMIR NUNES DA SILVA - PIX (62) 9 9193-5380-3.8 - SERVIÇO MOTOBOY / UBER</t>
        </is>
      </c>
      <c r="D6186" t="n">
        <v>250</v>
      </c>
      <c r="E6186" t="n">
        <v>-1808.114062478703</v>
      </c>
      <c r="F6186" t="inlineStr">
        <is>
          <t xml:space="preserve">SERVIÇO MOTOBOY / UBER </t>
        </is>
      </c>
      <c r="G6186">
        <f>YEAR(A6186)</f>
        <v/>
      </c>
      <c r="H6186">
        <f>MONTH(A6186)</f>
        <v/>
      </c>
      <c r="I6186">
        <f>INDEX(mês[],Consolidado!H6186,2)</f>
        <v/>
      </c>
      <c r="J6186" t="inlineStr">
        <is>
          <t>DESCONHECIDO</t>
        </is>
      </c>
      <c r="K6186" t="inlineStr">
        <is>
          <t>A IDEAL</t>
        </is>
      </c>
    </row>
    <row r="6187">
      <c r="A6187" s="215" t="n">
        <v>46156</v>
      </c>
      <c r="B6187" t="inlineStr">
        <is>
          <t>RUA 413, Nº 315 BAIRRO PONTAL NORTE REF. 04/2026-5.5 - ENERGIA ALOJAMENTO</t>
        </is>
      </c>
      <c r="D6187" t="n">
        <v>270.79</v>
      </c>
      <c r="E6187" t="n">
        <v>-2078.904062478704</v>
      </c>
      <c r="F6187" t="inlineStr">
        <is>
          <t>ENERGIA ALOJAMENTO</t>
        </is>
      </c>
      <c r="G6187">
        <f>YEAR(A6187)</f>
        <v/>
      </c>
      <c r="H6187">
        <f>MONTH(A6187)</f>
        <v/>
      </c>
      <c r="I6187">
        <f>INDEX(mês[],Consolidado!H6187,2)</f>
        <v/>
      </c>
      <c r="J6187" t="inlineStr">
        <is>
          <t>DESCONHECIDO</t>
        </is>
      </c>
      <c r="K6187" t="inlineStr">
        <is>
          <t>A IDEAL</t>
        </is>
      </c>
    </row>
    <row r="6188">
      <c r="A6188" s="215" t="n">
        <v>46156</v>
      </c>
      <c r="B6188" t="inlineStr">
        <is>
          <t>R. 402 Nº 916 QD 64 LT 08 REF. 04/2026-5.4 - AGUA ALOJAMENTO</t>
        </is>
      </c>
      <c r="D6188" t="n">
        <v>387.33</v>
      </c>
      <c r="E6188" t="n">
        <v>-2466.234062478703</v>
      </c>
      <c r="F6188" t="inlineStr">
        <is>
          <t>AGUA ALOJAMENTO</t>
        </is>
      </c>
      <c r="G6188">
        <f>YEAR(A6188)</f>
        <v/>
      </c>
      <c r="H6188">
        <f>MONTH(A6188)</f>
        <v/>
      </c>
      <c r="I6188">
        <f>INDEX(mês[],Consolidado!H6188,2)</f>
        <v/>
      </c>
      <c r="J6188" t="inlineStr">
        <is>
          <t>DESCONHECIDO</t>
        </is>
      </c>
      <c r="K6188" t="inlineStr">
        <is>
          <t>A IDEAL</t>
        </is>
      </c>
    </row>
    <row r="6189">
      <c r="A6189" s="215" t="n">
        <v>46156</v>
      </c>
      <c r="B6189" t="inlineStr">
        <is>
          <t>RUA 402 Nº 916 CASA 02 BAIRRO PORTAL NORTE REF. 04/2026-5.5 - ENERGIA ALOJAMENTO</t>
        </is>
      </c>
      <c r="D6189" t="n">
        <v>272.84</v>
      </c>
      <c r="E6189" t="n">
        <v>-2739.074062478704</v>
      </c>
      <c r="F6189" t="inlineStr">
        <is>
          <t>ENERGIA ALOJAMENTO</t>
        </is>
      </c>
      <c r="G6189">
        <f>YEAR(A6189)</f>
        <v/>
      </c>
      <c r="H6189">
        <f>MONTH(A6189)</f>
        <v/>
      </c>
      <c r="I6189">
        <f>INDEX(mês[],Consolidado!H6189,2)</f>
        <v/>
      </c>
      <c r="J6189" t="inlineStr">
        <is>
          <t>DESCONHECIDO</t>
        </is>
      </c>
      <c r="K6189" t="inlineStr">
        <is>
          <t>A IDEAL</t>
        </is>
      </c>
    </row>
    <row r="6190">
      <c r="A6190" s="215" t="n">
        <v>46156</v>
      </c>
      <c r="B6190" t="inlineStr">
        <is>
          <t>R. DOS ABACATEIROS QD 34 LT 15 CASA 04 REF. 04/26-5.5 - ENERGIA ALOJAMENTO</t>
        </is>
      </c>
      <c r="D6190" t="n">
        <v>87.38</v>
      </c>
      <c r="E6190" t="n">
        <v>-2826.454062478703</v>
      </c>
      <c r="F6190" t="inlineStr">
        <is>
          <t>ENERGIA ALOJAMENTO</t>
        </is>
      </c>
      <c r="G6190">
        <f>YEAR(A6190)</f>
        <v/>
      </c>
      <c r="H6190">
        <f>MONTH(A6190)</f>
        <v/>
      </c>
      <c r="I6190">
        <f>INDEX(mês[],Consolidado!H6190,2)</f>
        <v/>
      </c>
      <c r="J6190" t="inlineStr">
        <is>
          <t>DESCONHECIDO</t>
        </is>
      </c>
      <c r="K6190" t="inlineStr">
        <is>
          <t>A IDEAL</t>
        </is>
      </c>
    </row>
    <row r="6191">
      <c r="A6191" s="215" t="n">
        <v>46156</v>
      </c>
      <c r="B6191" t="inlineStr">
        <is>
          <t>R. ALFEU MARRA Nº 65 CASA 02 REF. 04/26-5.5 - ENERGIA ALOJAMENTO</t>
        </is>
      </c>
      <c r="D6191" t="n">
        <v>337.34</v>
      </c>
      <c r="E6191" t="n">
        <v>-3163.794062478703</v>
      </c>
      <c r="F6191" t="inlineStr">
        <is>
          <t>ENERGIA ALOJAMENTO</t>
        </is>
      </c>
      <c r="G6191">
        <f>YEAR(A6191)</f>
        <v/>
      </c>
      <c r="H6191">
        <f>MONTH(A6191)</f>
        <v/>
      </c>
      <c r="I6191">
        <f>INDEX(mês[],Consolidado!H6191,2)</f>
        <v/>
      </c>
      <c r="J6191" t="inlineStr">
        <is>
          <t>DESCONHECIDO</t>
        </is>
      </c>
      <c r="K6191" t="inlineStr">
        <is>
          <t>A IDEAL</t>
        </is>
      </c>
    </row>
    <row r="6192">
      <c r="A6192" s="215" t="n">
        <v>46156</v>
      </c>
      <c r="B6192" t="inlineStr">
        <is>
          <t>HELTON DA SILVA GOMES-12.3 - FERIAS</t>
        </is>
      </c>
      <c r="D6192" t="n">
        <v>6299.41</v>
      </c>
      <c r="E6192" t="n">
        <v>-9463.204062478704</v>
      </c>
      <c r="F6192" t="inlineStr">
        <is>
          <t xml:space="preserve">FERIAS </t>
        </is>
      </c>
      <c r="G6192">
        <f>YEAR(A6192)</f>
        <v/>
      </c>
      <c r="H6192">
        <f>MONTH(A6192)</f>
        <v/>
      </c>
      <c r="I6192">
        <f>INDEX(mês[],Consolidado!H6192,2)</f>
        <v/>
      </c>
      <c r="J6192" t="inlineStr">
        <is>
          <t>DESCONHECIDO</t>
        </is>
      </c>
      <c r="K6192" t="inlineStr">
        <is>
          <t>A IDEAL</t>
        </is>
      </c>
    </row>
    <row r="6193">
      <c r="A6193" s="215" t="n">
        <v>46156</v>
      </c>
      <c r="B6193" t="inlineStr">
        <is>
          <t>HELTON DA SILVA GOMES-12.3 - FERIAS</t>
        </is>
      </c>
      <c r="D6193" t="n">
        <v>6727.09</v>
      </c>
      <c r="E6193" t="n">
        <v>-16190.2940624787</v>
      </c>
      <c r="F6193" t="inlineStr">
        <is>
          <t xml:space="preserve">FERIAS </t>
        </is>
      </c>
      <c r="G6193">
        <f>YEAR(A6193)</f>
        <v/>
      </c>
      <c r="H6193">
        <f>MONTH(A6193)</f>
        <v/>
      </c>
      <c r="I6193">
        <f>INDEX(mês[],Consolidado!H6193,2)</f>
        <v/>
      </c>
      <c r="J6193" t="inlineStr">
        <is>
          <t>DESCONHECIDO</t>
        </is>
      </c>
      <c r="K6193" t="inlineStr">
        <is>
          <t>A IDEAL</t>
        </is>
      </c>
    </row>
    <row r="6194">
      <c r="A6194" s="215" t="n">
        <v>46156</v>
      </c>
      <c r="B6194" t="inlineStr">
        <is>
          <t>R. OLIMPIA QD. 66A LT. AERA S/N REF. 04/2026-11.3 - ENERGIA ADM</t>
        </is>
      </c>
      <c r="D6194" t="n">
        <v>1868.54</v>
      </c>
      <c r="E6194" t="n">
        <v>-18058.83406247871</v>
      </c>
      <c r="F6194" t="inlineStr">
        <is>
          <t>ENERGIA ADM</t>
        </is>
      </c>
      <c r="G6194">
        <f>YEAR(A6194)</f>
        <v/>
      </c>
      <c r="H6194">
        <f>MONTH(A6194)</f>
        <v/>
      </c>
      <c r="I6194">
        <f>INDEX(mês[],Consolidado!H6194,2)</f>
        <v/>
      </c>
      <c r="J6194" t="inlineStr">
        <is>
          <t>DESCONHECIDO</t>
        </is>
      </c>
      <c r="K6194" t="inlineStr">
        <is>
          <t>A IDEAL</t>
        </is>
      </c>
    </row>
    <row r="6195">
      <c r="A6195" s="215" t="n">
        <v>46156</v>
      </c>
      <c r="B6195" t="inlineStr">
        <is>
          <t>LUCAS DA CRUZ DOS SANTOS-12.4 - MULTA RESCISORIAS FGTS</t>
        </is>
      </c>
      <c r="D6195" t="n">
        <v>3322.12</v>
      </c>
      <c r="E6195" t="n">
        <v>-21380.9540624787</v>
      </c>
      <c r="F6195" t="inlineStr">
        <is>
          <t>MULTA RESCISORIAS FGTS</t>
        </is>
      </c>
      <c r="G6195">
        <f>YEAR(A6195)</f>
        <v/>
      </c>
      <c r="H6195">
        <f>MONTH(A6195)</f>
        <v/>
      </c>
      <c r="I6195">
        <f>INDEX(mês[],Consolidado!H6195,2)</f>
        <v/>
      </c>
      <c r="J6195" t="inlineStr">
        <is>
          <t>DESCONHECIDO</t>
        </is>
      </c>
      <c r="K6195" t="inlineStr">
        <is>
          <t>A IDEAL</t>
        </is>
      </c>
    </row>
    <row r="6196">
      <c r="A6196" s="215" t="n">
        <v>46156</v>
      </c>
      <c r="B6196" t="inlineStr">
        <is>
          <t>LUCAS DA CRUZ DOS SANTOS-12.6 - ACERTO RESCISORIOS</t>
        </is>
      </c>
      <c r="D6196" t="n">
        <v>11221.19</v>
      </c>
      <c r="E6196" t="n">
        <v>-32602.1440624787</v>
      </c>
      <c r="F6196" t="inlineStr">
        <is>
          <t xml:space="preserve">ACERTO RESCISORIOS </t>
        </is>
      </c>
      <c r="G6196">
        <f>YEAR(A6196)</f>
        <v/>
      </c>
      <c r="H6196">
        <f>MONTH(A6196)</f>
        <v/>
      </c>
      <c r="I6196">
        <f>INDEX(mês[],Consolidado!H6196,2)</f>
        <v/>
      </c>
      <c r="J6196" t="inlineStr">
        <is>
          <t>DESCONHECIDO</t>
        </is>
      </c>
      <c r="K6196" t="inlineStr">
        <is>
          <t>A IDEAL</t>
        </is>
      </c>
    </row>
    <row r="6197">
      <c r="A6197" s="215" t="n">
        <v>46156</v>
      </c>
      <c r="B6197" t="inlineStr">
        <is>
          <t>ANDRE EDUARDO CASTILHO FILHO-12.6 - ACERTO RESCISORIOS</t>
        </is>
      </c>
      <c r="D6197" t="n">
        <v>194.6</v>
      </c>
      <c r="E6197" t="n">
        <v>-32796.74406247871</v>
      </c>
      <c r="F6197" t="inlineStr">
        <is>
          <t xml:space="preserve">ACERTO RESCISORIOS </t>
        </is>
      </c>
      <c r="G6197">
        <f>YEAR(A6197)</f>
        <v/>
      </c>
      <c r="H6197">
        <f>MONTH(A6197)</f>
        <v/>
      </c>
      <c r="I6197">
        <f>INDEX(mês[],Consolidado!H6197,2)</f>
        <v/>
      </c>
      <c r="J6197" t="inlineStr">
        <is>
          <t>DESCONHECIDO</t>
        </is>
      </c>
      <c r="K6197" t="inlineStr">
        <is>
          <t>A IDEAL</t>
        </is>
      </c>
    </row>
    <row r="6198">
      <c r="A6198" s="215" t="n">
        <v>46156</v>
      </c>
      <c r="B6198" t="inlineStr">
        <is>
          <t>R. OLIMPIA AREA QD 66-A REF. 05/2026-11.2 - AGUA ADM</t>
        </is>
      </c>
      <c r="D6198" t="n">
        <v>461.68</v>
      </c>
      <c r="E6198" t="n">
        <v>-33258.42406247871</v>
      </c>
      <c r="F6198" t="inlineStr">
        <is>
          <t>AGUA ADM</t>
        </is>
      </c>
      <c r="G6198">
        <f>YEAR(A6198)</f>
        <v/>
      </c>
      <c r="H6198">
        <f>MONTH(A6198)</f>
        <v/>
      </c>
      <c r="I6198">
        <f>INDEX(mês[],Consolidado!H6198,2)</f>
        <v/>
      </c>
      <c r="J6198" t="inlineStr">
        <is>
          <t>DESCONHECIDO</t>
        </is>
      </c>
      <c r="K6198" t="inlineStr">
        <is>
          <t>A IDEAL</t>
        </is>
      </c>
    </row>
    <row r="6199">
      <c r="A6199" s="215" t="n">
        <v>46156</v>
      </c>
      <c r="B6199" t="inlineStr">
        <is>
          <t>R. OLIMPIA AREA QD 66-A REF. 04/2026-11.2 - AGUA ADM</t>
        </is>
      </c>
      <c r="D6199" t="n">
        <v>116.1</v>
      </c>
      <c r="E6199" t="n">
        <v>-33374.5240624787</v>
      </c>
      <c r="F6199" t="inlineStr">
        <is>
          <t>AGUA ADM</t>
        </is>
      </c>
      <c r="G6199">
        <f>YEAR(A6199)</f>
        <v/>
      </c>
      <c r="H6199">
        <f>MONTH(A6199)</f>
        <v/>
      </c>
      <c r="I6199">
        <f>INDEX(mês[],Consolidado!H6199,2)</f>
        <v/>
      </c>
      <c r="J6199" t="inlineStr">
        <is>
          <t>DESCONHECIDO</t>
        </is>
      </c>
      <c r="K6199" t="inlineStr">
        <is>
          <t>A IDEAL</t>
        </is>
      </c>
    </row>
    <row r="6200">
      <c r="A6200" s="215" t="n">
        <v>46156</v>
      </c>
      <c r="B6200" t="inlineStr">
        <is>
          <t>R. ALFEU MARRA Nº 65 CASA 02 CENTRO REF. 04/2026-5.4 - AGUA ALOJAMENTO</t>
        </is>
      </c>
      <c r="D6200" t="n">
        <v>257.96</v>
      </c>
      <c r="E6200" t="n">
        <v>-33632.4840624787</v>
      </c>
      <c r="F6200" t="inlineStr">
        <is>
          <t>AGUA ALOJAMENTO</t>
        </is>
      </c>
      <c r="G6200">
        <f>YEAR(A6200)</f>
        <v/>
      </c>
      <c r="H6200">
        <f>MONTH(A6200)</f>
        <v/>
      </c>
      <c r="I6200">
        <f>INDEX(mês[],Consolidado!H6200,2)</f>
        <v/>
      </c>
      <c r="J6200" t="inlineStr">
        <is>
          <t>DESCONHECIDO</t>
        </is>
      </c>
      <c r="K6200" t="inlineStr">
        <is>
          <t>A IDEAL</t>
        </is>
      </c>
    </row>
    <row r="6201">
      <c r="A6201" s="215" t="n">
        <v>46156</v>
      </c>
      <c r="B6201" t="inlineStr">
        <is>
          <t>R. JACY GUIMARÃES, 12 REF. 04/2026-5.4 - AGUA ALOJAMENTO</t>
        </is>
      </c>
      <c r="D6201" t="n">
        <v>37.71</v>
      </c>
      <c r="E6201" t="n">
        <v>-33670.1940624787</v>
      </c>
      <c r="F6201" t="inlineStr">
        <is>
          <t>AGUA ALOJAMENTO</t>
        </is>
      </c>
      <c r="G6201">
        <f>YEAR(A6201)</f>
        <v/>
      </c>
      <c r="H6201">
        <f>MONTH(A6201)</f>
        <v/>
      </c>
      <c r="I6201">
        <f>INDEX(mês[],Consolidado!H6201,2)</f>
        <v/>
      </c>
      <c r="J6201" t="inlineStr">
        <is>
          <t>DESCONHECIDO</t>
        </is>
      </c>
      <c r="K6201" t="inlineStr">
        <is>
          <t>A IDEAL</t>
        </is>
      </c>
    </row>
    <row r="6202">
      <c r="A6202" s="215" t="n">
        <v>46156</v>
      </c>
      <c r="B6202" t="inlineStr">
        <is>
          <t>R. DOS ANDRADAS 211 REF. 05/2026-5.4 - AGUA ALOJAMENTO</t>
        </is>
      </c>
      <c r="D6202" t="n">
        <v>699.23</v>
      </c>
      <c r="E6202" t="n">
        <v>-34369.42406247871</v>
      </c>
      <c r="F6202" t="inlineStr">
        <is>
          <t>AGUA ALOJAMENTO</t>
        </is>
      </c>
      <c r="G6202">
        <f>YEAR(A6202)</f>
        <v/>
      </c>
      <c r="H6202">
        <f>MONTH(A6202)</f>
        <v/>
      </c>
      <c r="I6202">
        <f>INDEX(mês[],Consolidado!H6202,2)</f>
        <v/>
      </c>
      <c r="J6202" t="inlineStr">
        <is>
          <t>DESCONHECIDO</t>
        </is>
      </c>
      <c r="K6202" t="inlineStr">
        <is>
          <t>A IDEAL</t>
        </is>
      </c>
    </row>
    <row r="6203">
      <c r="A6203" s="215" t="n">
        <v>46156</v>
      </c>
      <c r="B6203" t="inlineStr">
        <is>
          <t>R. SANTO ANTÔNIO QD 04 LT 07 REF. 04/2026-5.4 - AGUA ALOJAMENTO</t>
        </is>
      </c>
      <c r="D6203" t="n">
        <v>215.86</v>
      </c>
      <c r="E6203" t="n">
        <v>-34585.28406247871</v>
      </c>
      <c r="F6203" t="inlineStr">
        <is>
          <t>AGUA ALOJAMENTO</t>
        </is>
      </c>
      <c r="G6203">
        <f>YEAR(A6203)</f>
        <v/>
      </c>
      <c r="H6203">
        <f>MONTH(A6203)</f>
        <v/>
      </c>
      <c r="I6203">
        <f>INDEX(mês[],Consolidado!H6203,2)</f>
        <v/>
      </c>
      <c r="J6203" t="inlineStr">
        <is>
          <t>DESCONHECIDO</t>
        </is>
      </c>
      <c r="K6203" t="inlineStr">
        <is>
          <t>A IDEAL</t>
        </is>
      </c>
    </row>
    <row r="6204">
      <c r="A6204" s="215" t="n">
        <v>46156</v>
      </c>
      <c r="B6204" t="inlineStr">
        <is>
          <t>R. JACY GUIMARAES 12 CS REF. 04/2026-5.5 - ENERGIA ALOJAMENTO</t>
        </is>
      </c>
      <c r="D6204" t="n">
        <v>86.42</v>
      </c>
      <c r="E6204" t="n">
        <v>-34671.7040624787</v>
      </c>
      <c r="F6204" t="inlineStr">
        <is>
          <t>ENERGIA ALOJAMENTO</t>
        </is>
      </c>
      <c r="G6204">
        <f>YEAR(A6204)</f>
        <v/>
      </c>
      <c r="H6204">
        <f>MONTH(A6204)</f>
        <v/>
      </c>
      <c r="I6204">
        <f>INDEX(mês[],Consolidado!H6204,2)</f>
        <v/>
      </c>
      <c r="J6204" t="inlineStr">
        <is>
          <t>DESCONHECIDO</t>
        </is>
      </c>
      <c r="K6204" t="inlineStr">
        <is>
          <t>A IDEAL</t>
        </is>
      </c>
    </row>
    <row r="6205">
      <c r="A6205" s="215" t="n">
        <v>46156</v>
      </c>
      <c r="B6205" t="inlineStr">
        <is>
          <t>R. CONCEIÇÃO DAS ALAGOAS Nº 596 REF. 05/26-5.4 - AGUA ALOJAMENTO</t>
        </is>
      </c>
      <c r="D6205" t="n">
        <v>89.29000000000001</v>
      </c>
      <c r="E6205" t="n">
        <v>-34760.99406247871</v>
      </c>
      <c r="F6205" t="inlineStr">
        <is>
          <t>AGUA ALOJAMENTO</t>
        </is>
      </c>
      <c r="G6205">
        <f>YEAR(A6205)</f>
        <v/>
      </c>
      <c r="H6205">
        <f>MONTH(A6205)</f>
        <v/>
      </c>
      <c r="I6205">
        <f>INDEX(mês[],Consolidado!H6205,2)</f>
        <v/>
      </c>
      <c r="J6205" t="inlineStr">
        <is>
          <t>DESCONHECIDO</t>
        </is>
      </c>
      <c r="K6205" t="inlineStr">
        <is>
          <t>A IDEAL</t>
        </is>
      </c>
    </row>
    <row r="6206">
      <c r="A6206" s="215" t="n">
        <v>46156</v>
      </c>
      <c r="B6206" t="inlineStr">
        <is>
          <t>R. SANTO ANTONIO QD 04 LT 07 REF. 04/2026-5.5 - ENERGIA ALOJAMENTO</t>
        </is>
      </c>
      <c r="D6206" t="n">
        <v>559.62</v>
      </c>
      <c r="E6206" t="n">
        <v>-35320.6140624787</v>
      </c>
      <c r="F6206" t="inlineStr">
        <is>
          <t>ENERGIA ALOJAMENTO</t>
        </is>
      </c>
      <c r="G6206">
        <f>YEAR(A6206)</f>
        <v/>
      </c>
      <c r="H6206">
        <f>MONTH(A6206)</f>
        <v/>
      </c>
      <c r="I6206">
        <f>INDEX(mês[],Consolidado!H6206,2)</f>
        <v/>
      </c>
      <c r="J6206" t="inlineStr">
        <is>
          <t>DESCONHECIDO</t>
        </is>
      </c>
      <c r="K6206" t="inlineStr">
        <is>
          <t>A IDEAL</t>
        </is>
      </c>
    </row>
    <row r="6207">
      <c r="A6207" s="215" t="n">
        <v>46156</v>
      </c>
      <c r="B6207" t="inlineStr">
        <is>
          <t>R. DOS ANDRADAS 211 REF. 04/2026-5.5 - ENERGIA ALOJAMENTO</t>
        </is>
      </c>
      <c r="D6207" t="n">
        <v>671.71</v>
      </c>
      <c r="E6207" t="n">
        <v>-35992.32406247871</v>
      </c>
      <c r="F6207" t="inlineStr">
        <is>
          <t>ENERGIA ALOJAMENTO</t>
        </is>
      </c>
      <c r="G6207">
        <f>YEAR(A6207)</f>
        <v/>
      </c>
      <c r="H6207">
        <f>MONTH(A6207)</f>
        <v/>
      </c>
      <c r="I6207">
        <f>INDEX(mês[],Consolidado!H6207,2)</f>
        <v/>
      </c>
      <c r="J6207" t="inlineStr">
        <is>
          <t>DESCONHECIDO</t>
        </is>
      </c>
      <c r="K6207" t="inlineStr">
        <is>
          <t>A IDEAL</t>
        </is>
      </c>
    </row>
    <row r="6208">
      <c r="A6208" s="215" t="n">
        <v>46156</v>
      </c>
      <c r="B6208" t="inlineStr">
        <is>
          <t>R. CONCEIÇÃO DAS ALAGOAS Nº 596 REF. 04/26-5.5 - ENERGIA ALOJAMENTO</t>
        </is>
      </c>
      <c r="D6208" t="n">
        <v>169.32</v>
      </c>
      <c r="E6208" t="n">
        <v>-36161.64406247871</v>
      </c>
      <c r="F6208" t="inlineStr">
        <is>
          <t>ENERGIA ALOJAMENTO</t>
        </is>
      </c>
      <c r="G6208">
        <f>YEAR(A6208)</f>
        <v/>
      </c>
      <c r="H6208">
        <f>MONTH(A6208)</f>
        <v/>
      </c>
      <c r="I6208">
        <f>INDEX(mês[],Consolidado!H6208,2)</f>
        <v/>
      </c>
      <c r="J6208" t="inlineStr">
        <is>
          <t>DESCONHECIDO</t>
        </is>
      </c>
      <c r="K6208" t="inlineStr">
        <is>
          <t>A IDEAL</t>
        </is>
      </c>
    </row>
    <row r="6209">
      <c r="A6209" s="215" t="n">
        <v>46156</v>
      </c>
      <c r="B6209" t="inlineStr">
        <is>
          <t>SONIA NILCE ARDUINI VIEIRA - PIX (34) 9 8817-0524-11.4 - IPTU</t>
        </is>
      </c>
      <c r="D6209" t="n">
        <v>1320</v>
      </c>
      <c r="E6209" t="n">
        <v>-37481.64406247871</v>
      </c>
      <c r="F6209" t="inlineStr">
        <is>
          <t>IPTU</t>
        </is>
      </c>
      <c r="G6209">
        <f>YEAR(A6209)</f>
        <v/>
      </c>
      <c r="H6209">
        <f>MONTH(A6209)</f>
        <v/>
      </c>
      <c r="I6209">
        <f>INDEX(mês[],Consolidado!H6209,2)</f>
        <v/>
      </c>
      <c r="J6209" t="inlineStr">
        <is>
          <t>DESCONHECIDO</t>
        </is>
      </c>
      <c r="K6209" t="inlineStr">
        <is>
          <t>A IDEAL</t>
        </is>
      </c>
    </row>
    <row r="6210">
      <c r="A6210" s="215" t="n">
        <v>46156</v>
      </c>
      <c r="B6210" t="inlineStr">
        <is>
          <t>VISITA TECNICA VALDMAR-6.4 - COMBUSTIVEL VEICULOS</t>
        </is>
      </c>
      <c r="D6210" t="n">
        <v>273</v>
      </c>
      <c r="E6210" t="n">
        <v>-37754.64406247871</v>
      </c>
      <c r="F6210" t="inlineStr">
        <is>
          <t>COMBUSTIVEL VEICULOS</t>
        </is>
      </c>
      <c r="G6210">
        <f>YEAR(A6210)</f>
        <v/>
      </c>
      <c r="H6210">
        <f>MONTH(A6210)</f>
        <v/>
      </c>
      <c r="I6210">
        <f>INDEX(mês[],Consolidado!H6210,2)</f>
        <v/>
      </c>
      <c r="J6210" t="inlineStr">
        <is>
          <t>DESCONHECIDO</t>
        </is>
      </c>
      <c r="K6210" t="inlineStr">
        <is>
          <t>A IDEAL</t>
        </is>
      </c>
    </row>
    <row r="6211">
      <c r="A6211" s="215" t="n">
        <v>46156</v>
      </c>
      <c r="B6211" t="inlineStr">
        <is>
          <t>VISITA TECNICA VALDMAR-12.5 - REFEIÇÕES FUNCIONARIOS</t>
        </is>
      </c>
      <c r="D6211" t="n">
        <v>27</v>
      </c>
      <c r="E6211" t="n">
        <v>-37781.64406247871</v>
      </c>
      <c r="F6211" t="inlineStr">
        <is>
          <t>REFEIÇÕES COLABORADORES</t>
        </is>
      </c>
      <c r="G6211">
        <f>YEAR(A6211)</f>
        <v/>
      </c>
      <c r="H6211">
        <f>MONTH(A6211)</f>
        <v/>
      </c>
      <c r="I6211">
        <f>INDEX(mês[],Consolidado!H6211,2)</f>
        <v/>
      </c>
      <c r="J6211" t="inlineStr">
        <is>
          <t>DESCONHECIDO</t>
        </is>
      </c>
      <c r="K6211" t="inlineStr">
        <is>
          <t>A IDEAL</t>
        </is>
      </c>
    </row>
    <row r="6212">
      <c r="A6212" s="215" t="n">
        <v>46156</v>
      </c>
      <c r="B6212" t="inlineStr">
        <is>
          <t>DESPESA REF. 11/05 A 15/05-12.5 - REFEIÇÕES FUNCIONARIOS</t>
        </is>
      </c>
      <c r="D6212" t="n">
        <v>480</v>
      </c>
      <c r="E6212" t="n">
        <v>-38261.64406247871</v>
      </c>
      <c r="F6212" t="inlineStr">
        <is>
          <t>REFEIÇÕES COLABORADORES</t>
        </is>
      </c>
      <c r="G6212">
        <f>YEAR(A6212)</f>
        <v/>
      </c>
      <c r="H6212">
        <f>MONTH(A6212)</f>
        <v/>
      </c>
      <c r="I6212">
        <f>INDEX(mês[],Consolidado!H6212,2)</f>
        <v/>
      </c>
      <c r="J6212" t="inlineStr">
        <is>
          <t>DESCONHECIDO</t>
        </is>
      </c>
      <c r="K6212" t="inlineStr">
        <is>
          <t>A IDEAL</t>
        </is>
      </c>
    </row>
    <row r="6213">
      <c r="A6213" s="215" t="n">
        <v>46156</v>
      </c>
      <c r="B6213" t="inlineStr">
        <is>
          <t>DESPESA REF. 11/05 A 15/05-12.9 - PASSAGENS FUNCIONARIOS</t>
        </is>
      </c>
      <c r="D6213" t="n">
        <v>50</v>
      </c>
      <c r="E6213" t="n">
        <v>-38311.64406247871</v>
      </c>
      <c r="F6213" t="inlineStr">
        <is>
          <t>PASSAGENS COLABORADORES</t>
        </is>
      </c>
      <c r="G6213">
        <f>YEAR(A6213)</f>
        <v/>
      </c>
      <c r="H6213">
        <f>MONTH(A6213)</f>
        <v/>
      </c>
      <c r="I6213">
        <f>INDEX(mês[],Consolidado!H6213,2)</f>
        <v/>
      </c>
      <c r="J6213" t="inlineStr">
        <is>
          <t>DESCONHECIDO</t>
        </is>
      </c>
      <c r="K6213" t="inlineStr">
        <is>
          <t>A IDEAL</t>
        </is>
      </c>
    </row>
    <row r="6214">
      <c r="A6214" s="215" t="n">
        <v>46156</v>
      </c>
      <c r="B6214" t="inlineStr">
        <is>
          <t>JOSE MARIA DE MELO SOUSA - PIX (86) 9 9977-0777-12.9 - PASSAGENS FUNCIONARIOS</t>
        </is>
      </c>
      <c r="D6214" t="n">
        <v>5746.74</v>
      </c>
      <c r="E6214" t="n">
        <v>-44058.3840624787</v>
      </c>
      <c r="F6214" t="inlineStr">
        <is>
          <t>PASSAGENS COLABORADORES</t>
        </is>
      </c>
      <c r="G6214">
        <f>YEAR(A6214)</f>
        <v/>
      </c>
      <c r="H6214">
        <f>MONTH(A6214)</f>
        <v/>
      </c>
      <c r="I6214">
        <f>INDEX(mês[],Consolidado!H6214,2)</f>
        <v/>
      </c>
      <c r="J6214" t="inlineStr">
        <is>
          <t>DESCONHECIDO</t>
        </is>
      </c>
      <c r="K6214" t="inlineStr">
        <is>
          <t>A IDEAL</t>
        </is>
      </c>
    </row>
    <row r="6215">
      <c r="A6215" s="215" t="n">
        <v>46156</v>
      </c>
      <c r="B6215" t="inlineStr">
        <is>
          <t>L P TORRES - ME - PIX 20.333.521/0001-78-14.1 - EXAMES</t>
        </is>
      </c>
      <c r="D6215" t="n">
        <v>80</v>
      </c>
      <c r="E6215" t="n">
        <v>-44138.3840624787</v>
      </c>
      <c r="F6215" t="inlineStr">
        <is>
          <t>EXAMES MÉDICOS</t>
        </is>
      </c>
      <c r="G6215">
        <f>YEAR(A6215)</f>
        <v/>
      </c>
      <c r="H6215">
        <f>MONTH(A6215)</f>
        <v/>
      </c>
      <c r="I6215">
        <f>INDEX(mês[],Consolidado!H6215,2)</f>
        <v/>
      </c>
      <c r="J6215" t="inlineStr">
        <is>
          <t>DESCONHECIDO</t>
        </is>
      </c>
      <c r="K6215" t="inlineStr">
        <is>
          <t>A IDEAL</t>
        </is>
      </c>
    </row>
    <row r="6216">
      <c r="A6216" s="215" t="n">
        <v>46157</v>
      </c>
      <c r="B6216" t="inlineStr">
        <is>
          <t>AR CONDICIONADO 1/4-8.5 - MAQUINAS / EQUIPAMENTOS - IMOBILIZADO</t>
        </is>
      </c>
      <c r="D6216" t="n">
        <v>739.75</v>
      </c>
      <c r="E6216" t="n">
        <v>-44878.1340624787</v>
      </c>
      <c r="F6216" t="inlineStr">
        <is>
          <t>Aquisição de Maquinas e Equipamentos</t>
        </is>
      </c>
      <c r="G6216">
        <f>YEAR(A6216)</f>
        <v/>
      </c>
      <c r="H6216">
        <f>MONTH(A6216)</f>
        <v/>
      </c>
      <c r="I6216">
        <f>INDEX(mês[],Consolidado!H6216,2)</f>
        <v/>
      </c>
      <c r="J6216" t="inlineStr">
        <is>
          <t>DESCONHECIDO</t>
        </is>
      </c>
      <c r="K6216" t="inlineStr">
        <is>
          <t>A IDEAL</t>
        </is>
      </c>
    </row>
    <row r="6217">
      <c r="A6217" s="215" t="n">
        <v>46157</v>
      </c>
      <c r="B6217" t="inlineStr">
        <is>
          <t>REFEIÇÕES COLABORADORES REF. 16/05 A 31/05-12.5 - REFEIÇÕES FUNCIONARIOS</t>
        </is>
      </c>
      <c r="D6217" t="n">
        <v>8940</v>
      </c>
      <c r="E6217" t="n">
        <v>-53818.1340624787</v>
      </c>
      <c r="F6217" t="inlineStr">
        <is>
          <t>REFEIÇÕES COLABORADORES</t>
        </is>
      </c>
      <c r="G6217">
        <f>YEAR(A6217)</f>
        <v/>
      </c>
      <c r="H6217">
        <f>MONTH(A6217)</f>
        <v/>
      </c>
      <c r="I6217">
        <f>INDEX(mês[],Consolidado!H6217,2)</f>
        <v/>
      </c>
      <c r="J6217" t="inlineStr">
        <is>
          <t>DESCONHECIDO</t>
        </is>
      </c>
      <c r="K6217" t="inlineStr">
        <is>
          <t>A IDEAL</t>
        </is>
      </c>
    </row>
    <row r="6218">
      <c r="A6218" s="215" t="n">
        <v>46157</v>
      </c>
      <c r="B6218" t="inlineStr">
        <is>
          <t>LUBRIFICANTES SAO JOAO LTDA - PIX 43.009.085/0001-81-6.3 - MANUTENÇÃO/PEÇAS VEICULOS</t>
        </is>
      </c>
      <c r="D6218" t="n">
        <v>407</v>
      </c>
      <c r="E6218" t="n">
        <v>-54225.1340624787</v>
      </c>
      <c r="F6218" t="inlineStr">
        <is>
          <t>MANUTENÇÃO/PEÇAS  VEICULOS</t>
        </is>
      </c>
      <c r="G6218">
        <f>YEAR(A6218)</f>
        <v/>
      </c>
      <c r="H6218">
        <f>MONTH(A6218)</f>
        <v/>
      </c>
      <c r="I6218">
        <f>INDEX(mês[],Consolidado!H6218,2)</f>
        <v/>
      </c>
      <c r="J6218" t="inlineStr">
        <is>
          <t>DESCONHECIDO</t>
        </is>
      </c>
      <c r="K6218" t="inlineStr">
        <is>
          <t>A IDEAL</t>
        </is>
      </c>
    </row>
    <row r="6219">
      <c r="A6219" s="215" t="n">
        <v>46157</v>
      </c>
      <c r="B6219" t="inlineStr">
        <is>
          <t>MAQTOP COMERCIO E MANUTENCAO D - PIX 04.125.773/0001-55-8.14 - MANUTENÇÃO/PEÇAS MAQUINAS E EQUIPAMENTOS</t>
        </is>
      </c>
      <c r="D6219" t="n">
        <v>1600</v>
      </c>
      <c r="E6219" t="n">
        <v>-55825.1340624787</v>
      </c>
      <c r="F6219" t="inlineStr">
        <is>
          <t>MANUTENÇÃO/PEÇAS MAQUINAS E EQUIPAMENTOS</t>
        </is>
      </c>
      <c r="G6219">
        <f>YEAR(A6219)</f>
        <v/>
      </c>
      <c r="H6219">
        <f>MONTH(A6219)</f>
        <v/>
      </c>
      <c r="I6219">
        <f>INDEX(mês[],Consolidado!H6219,2)</f>
        <v/>
      </c>
      <c r="J6219" t="inlineStr">
        <is>
          <t>DESCONHECIDO</t>
        </is>
      </c>
      <c r="K6219" t="inlineStr">
        <is>
          <t>A IDEAL</t>
        </is>
      </c>
    </row>
    <row r="6220">
      <c r="A6220" s="215" t="n">
        <v>46157</v>
      </c>
      <c r="B6220" t="inlineStr">
        <is>
          <t>G17 AUTO POSTO LTDA - PIX 59.430.630/0001-49-6.4 - COMBUSTIVEL VEICULOS</t>
        </is>
      </c>
      <c r="D6220" t="n">
        <v>370.9</v>
      </c>
      <c r="E6220" t="n">
        <v>-56196.03406247871</v>
      </c>
      <c r="F6220" t="inlineStr">
        <is>
          <t>COMBUSTIVEL VEICULOS</t>
        </is>
      </c>
      <c r="G6220">
        <f>YEAR(A6220)</f>
        <v/>
      </c>
      <c r="H6220">
        <f>MONTH(A6220)</f>
        <v/>
      </c>
      <c r="I6220">
        <f>INDEX(mês[],Consolidado!H6220,2)</f>
        <v/>
      </c>
      <c r="J6220" t="inlineStr">
        <is>
          <t>DESCONHECIDO</t>
        </is>
      </c>
      <c r="K6220" t="inlineStr">
        <is>
          <t>A IDEAL</t>
        </is>
      </c>
    </row>
    <row r="6221">
      <c r="A6221" s="215" t="n">
        <v>46157</v>
      </c>
      <c r="B6221" t="inlineStr">
        <is>
          <t>COBERTURA RECEPÇÃO-15.8 - INFRAESTRUTURA SEDE - IMOBILIZADO</t>
        </is>
      </c>
      <c r="D6221" t="n">
        <v>5895.44</v>
      </c>
      <c r="E6221" t="n">
        <v>-62091.4740624787</v>
      </c>
      <c r="F6221" t="inlineStr">
        <is>
          <t>Construção da Nova Sede</t>
        </is>
      </c>
      <c r="G6221">
        <f>YEAR(A6221)</f>
        <v/>
      </c>
      <c r="H6221">
        <f>MONTH(A6221)</f>
        <v/>
      </c>
      <c r="I6221">
        <f>INDEX(mês[],Consolidado!H6221,2)</f>
        <v/>
      </c>
      <c r="J6221" t="inlineStr">
        <is>
          <t>DESCONHECIDO</t>
        </is>
      </c>
      <c r="K6221" t="inlineStr">
        <is>
          <t>A IDEAL</t>
        </is>
      </c>
    </row>
    <row r="6222">
      <c r="A6222" s="215" t="n">
        <v>46157</v>
      </c>
      <c r="B6222" t="inlineStr">
        <is>
          <t>PLATIBANDA DA AIDEAL E LETREIRO E ILUMINAÇÃO-15.8 - INFRAESTRUTURA SEDE - IMOBILIZADO</t>
        </is>
      </c>
      <c r="D6222" t="n">
        <v>4052.16</v>
      </c>
      <c r="E6222" t="n">
        <v>-66143.6340624787</v>
      </c>
      <c r="F6222" t="inlineStr">
        <is>
          <t>Construção da Nova Sede</t>
        </is>
      </c>
      <c r="G6222">
        <f>YEAR(A6222)</f>
        <v/>
      </c>
      <c r="H6222">
        <f>MONTH(A6222)</f>
        <v/>
      </c>
      <c r="I6222">
        <f>INDEX(mês[],Consolidado!H6222,2)</f>
        <v/>
      </c>
      <c r="J6222" t="inlineStr">
        <is>
          <t>DESCONHECIDO</t>
        </is>
      </c>
      <c r="K6222" t="inlineStr">
        <is>
          <t>A IDEAL</t>
        </is>
      </c>
    </row>
    <row r="6223">
      <c r="A6223" s="215" t="n">
        <v>46157</v>
      </c>
      <c r="B6223" t="inlineStr">
        <is>
          <t>UBER-3.8 - SERVIÇO MOTOBOY / UBER</t>
        </is>
      </c>
      <c r="D6223" t="n">
        <v>570.12</v>
      </c>
      <c r="E6223" t="n">
        <v>-66713.75406247871</v>
      </c>
      <c r="F6223" t="inlineStr">
        <is>
          <t xml:space="preserve">SERVIÇO MOTOBOY / UBER </t>
        </is>
      </c>
      <c r="G6223">
        <f>YEAR(A6223)</f>
        <v/>
      </c>
      <c r="H6223">
        <f>MONTH(A6223)</f>
        <v/>
      </c>
      <c r="I6223">
        <f>INDEX(mês[],Consolidado!H6223,2)</f>
        <v/>
      </c>
      <c r="J6223" t="inlineStr">
        <is>
          <t>DESCONHECIDO</t>
        </is>
      </c>
      <c r="K6223" t="inlineStr">
        <is>
          <t>A IDEAL</t>
        </is>
      </c>
    </row>
    <row r="6224">
      <c r="A6224" s="215" t="n">
        <v>46157</v>
      </c>
      <c r="B6224" t="inlineStr">
        <is>
          <t>MANUTENÇÃO VEÍCULOS-6.3 - MANUTENÇÃO/PEÇAS VEICULOS</t>
        </is>
      </c>
      <c r="D6224" t="n">
        <v>363.72</v>
      </c>
      <c r="E6224" t="n">
        <v>-67077.47406247871</v>
      </c>
      <c r="F6224" t="inlineStr">
        <is>
          <t>MANUTENÇÃO/PEÇAS  VEICULOS</t>
        </is>
      </c>
      <c r="G6224">
        <f>YEAR(A6224)</f>
        <v/>
      </c>
      <c r="H6224">
        <f>MONTH(A6224)</f>
        <v/>
      </c>
      <c r="I6224">
        <f>INDEX(mês[],Consolidado!H6224,2)</f>
        <v/>
      </c>
      <c r="J6224" t="inlineStr">
        <is>
          <t>DESCONHECIDO</t>
        </is>
      </c>
      <c r="K6224" t="inlineStr">
        <is>
          <t>A IDEAL</t>
        </is>
      </c>
    </row>
    <row r="6225">
      <c r="A6225" s="215" t="n">
        <v>46157</v>
      </c>
      <c r="B6225" t="inlineStr">
        <is>
          <t>SEGURO RANGER GILVAN 1/10-6.5 - SEGUROS DE VEICULOS</t>
        </is>
      </c>
      <c r="D6225" t="n">
        <v>490.67</v>
      </c>
      <c r="E6225" t="n">
        <v>-67568.14406247871</v>
      </c>
      <c r="F6225" t="inlineStr">
        <is>
          <t xml:space="preserve">SEGUROS DE VEICULOS </t>
        </is>
      </c>
      <c r="G6225">
        <f>YEAR(A6225)</f>
        <v/>
      </c>
      <c r="H6225">
        <f>MONTH(A6225)</f>
        <v/>
      </c>
      <c r="I6225">
        <f>INDEX(mês[],Consolidado!H6225,2)</f>
        <v/>
      </c>
      <c r="J6225" t="inlineStr">
        <is>
          <t>DESCONHECIDO</t>
        </is>
      </c>
      <c r="K6225" t="inlineStr">
        <is>
          <t>A IDEAL</t>
        </is>
      </c>
    </row>
    <row r="6226">
      <c r="A6226" s="215" t="n">
        <v>46157</v>
      </c>
      <c r="B6226" t="inlineStr">
        <is>
          <t>MICROSOFT TEANS / REUNIÃO SISTEMA-11.8 - SISTEMA / SERVIDOR</t>
        </is>
      </c>
      <c r="D6226" t="n">
        <v>66.93000000000001</v>
      </c>
      <c r="E6226" t="n">
        <v>-67635.0740624787</v>
      </c>
      <c r="F6226" t="inlineStr">
        <is>
          <t xml:space="preserve">SISTEMA / SERVIDOR </t>
        </is>
      </c>
      <c r="G6226">
        <f>YEAR(A6226)</f>
        <v/>
      </c>
      <c r="H6226">
        <f>MONTH(A6226)</f>
        <v/>
      </c>
      <c r="I6226">
        <f>INDEX(mês[],Consolidado!H6226,2)</f>
        <v/>
      </c>
      <c r="J6226" t="inlineStr">
        <is>
          <t>DESCONHECIDO</t>
        </is>
      </c>
      <c r="K6226" t="inlineStr">
        <is>
          <t>A IDEAL</t>
        </is>
      </c>
    </row>
    <row r="6227">
      <c r="A6227" s="215" t="n">
        <v>46157</v>
      </c>
      <c r="B6227" t="inlineStr">
        <is>
          <t>TAG PEDAGIOS SAVEIRO-6.6 - PEDAGIOS</t>
        </is>
      </c>
      <c r="D6227" t="n">
        <v>50</v>
      </c>
      <c r="E6227" t="n">
        <v>-67685.0740624787</v>
      </c>
      <c r="F6227" t="inlineStr">
        <is>
          <t xml:space="preserve">PEDAGIOS </t>
        </is>
      </c>
      <c r="G6227">
        <f>YEAR(A6227)</f>
        <v/>
      </c>
      <c r="H6227">
        <f>MONTH(A6227)</f>
        <v/>
      </c>
      <c r="I6227">
        <f>INDEX(mês[],Consolidado!H6227,2)</f>
        <v/>
      </c>
      <c r="J6227" t="inlineStr">
        <is>
          <t>DESCONHECIDO</t>
        </is>
      </c>
      <c r="K6227" t="inlineStr">
        <is>
          <t>A IDEAL</t>
        </is>
      </c>
    </row>
    <row r="6228">
      <c r="A6228" s="215" t="n">
        <v>46157</v>
      </c>
      <c r="B6228" t="inlineStr">
        <is>
          <t>IFOOD / SABADO TRABALHO EDUARDO-11.5 - ALIMENTAÇÃO ADM</t>
        </is>
      </c>
      <c r="D6228" t="n">
        <v>87.06999999999999</v>
      </c>
      <c r="E6228" t="n">
        <v>-67772.14406247871</v>
      </c>
      <c r="F6228" t="inlineStr">
        <is>
          <t>ALIMENTAÇÃO ADM</t>
        </is>
      </c>
      <c r="G6228">
        <f>YEAR(A6228)</f>
        <v/>
      </c>
      <c r="H6228">
        <f>MONTH(A6228)</f>
        <v/>
      </c>
      <c r="I6228">
        <f>INDEX(mês[],Consolidado!H6228,2)</f>
        <v/>
      </c>
      <c r="J6228" t="inlineStr">
        <is>
          <t>DESCONHECIDO</t>
        </is>
      </c>
      <c r="K6228" t="inlineStr">
        <is>
          <t>A IDEAL</t>
        </is>
      </c>
    </row>
    <row r="6229">
      <c r="A6229" s="215" t="n">
        <v>46157</v>
      </c>
      <c r="B6229" t="inlineStr">
        <is>
          <t>STARLINK INTERNET MOSAIC UBA-11.14 - INTERNET OBRAS</t>
        </is>
      </c>
      <c r="D6229" t="n">
        <v>235.52</v>
      </c>
      <c r="E6229" t="n">
        <v>-68007.66406247871</v>
      </c>
      <c r="F6229" t="inlineStr">
        <is>
          <t xml:space="preserve">INTERNET OBRAS </t>
        </is>
      </c>
      <c r="G6229">
        <f>YEAR(A6229)</f>
        <v/>
      </c>
      <c r="H6229">
        <f>MONTH(A6229)</f>
        <v/>
      </c>
      <c r="I6229">
        <f>INDEX(mês[],Consolidado!H6229,2)</f>
        <v/>
      </c>
      <c r="J6229" t="inlineStr">
        <is>
          <t>DESCONHECIDO</t>
        </is>
      </c>
      <c r="K6229" t="inlineStr">
        <is>
          <t>A IDEAL</t>
        </is>
      </c>
    </row>
    <row r="6230">
      <c r="A6230" s="215" t="n">
        <v>46157</v>
      </c>
      <c r="B6230" t="inlineStr">
        <is>
          <t>STARLINK INTERNET CMOC CUBATAO-11.14 - INTERNET OBRAS</t>
        </is>
      </c>
      <c r="D6230" t="n">
        <v>235.52</v>
      </c>
      <c r="E6230" t="n">
        <v>-68243.1840624787</v>
      </c>
      <c r="F6230" t="inlineStr">
        <is>
          <t xml:space="preserve">INTERNET OBRAS </t>
        </is>
      </c>
      <c r="G6230">
        <f>YEAR(A6230)</f>
        <v/>
      </c>
      <c r="H6230">
        <f>MONTH(A6230)</f>
        <v/>
      </c>
      <c r="I6230">
        <f>INDEX(mês[],Consolidado!H6230,2)</f>
        <v/>
      </c>
      <c r="J6230" t="inlineStr">
        <is>
          <t>DESCONHECIDO</t>
        </is>
      </c>
      <c r="K6230" t="inlineStr">
        <is>
          <t>A IDEAL</t>
        </is>
      </c>
    </row>
    <row r="6231">
      <c r="A6231" s="215" t="n">
        <v>46157</v>
      </c>
      <c r="B6231" t="inlineStr">
        <is>
          <t>STARLINK INTERNET AABA-11.14 - INTERNET OBRAS</t>
        </is>
      </c>
      <c r="D6231" t="n">
        <v>235.52</v>
      </c>
      <c r="E6231" t="n">
        <v>-68478.7040624787</v>
      </c>
      <c r="F6231" t="inlineStr">
        <is>
          <t xml:space="preserve">INTERNET OBRAS </t>
        </is>
      </c>
      <c r="G6231">
        <f>YEAR(A6231)</f>
        <v/>
      </c>
      <c r="H6231">
        <f>MONTH(A6231)</f>
        <v/>
      </c>
      <c r="I6231">
        <f>INDEX(mês[],Consolidado!H6231,2)</f>
        <v/>
      </c>
      <c r="J6231" t="inlineStr">
        <is>
          <t>DESCONHECIDO</t>
        </is>
      </c>
      <c r="K6231" t="inlineStr">
        <is>
          <t>A IDEAL</t>
        </is>
      </c>
    </row>
    <row r="6232">
      <c r="A6232" s="215" t="n">
        <v>46157</v>
      </c>
      <c r="B6232" t="inlineStr">
        <is>
          <t>STARLINK GENILDO / INTERNET-11.6 - INTERNET / TELEFONE ADM</t>
        </is>
      </c>
      <c r="D6232" t="n">
        <v>315</v>
      </c>
      <c r="E6232" t="n">
        <v>-68793.7040624787</v>
      </c>
      <c r="F6232" t="inlineStr">
        <is>
          <t xml:space="preserve">INTERNET / TELEFONE ADM </t>
        </is>
      </c>
      <c r="G6232">
        <f>YEAR(A6232)</f>
        <v/>
      </c>
      <c r="H6232">
        <f>MONTH(A6232)</f>
        <v/>
      </c>
      <c r="I6232">
        <f>INDEX(mês[],Consolidado!H6232,2)</f>
        <v/>
      </c>
      <c r="J6232" t="inlineStr">
        <is>
          <t>DESCONHECIDO</t>
        </is>
      </c>
      <c r="K6232" t="inlineStr">
        <is>
          <t>A IDEAL</t>
        </is>
      </c>
    </row>
    <row r="6233">
      <c r="A6233" s="215" t="n">
        <v>46157</v>
      </c>
      <c r="B6233" t="inlineStr">
        <is>
          <t>STARLINK-11.14 - INTERNET OBRAS</t>
        </is>
      </c>
      <c r="D6233" t="n">
        <v>576</v>
      </c>
      <c r="E6233" t="n">
        <v>-69369.7040624787</v>
      </c>
      <c r="F6233" t="inlineStr">
        <is>
          <t xml:space="preserve">INTERNET OBRAS </t>
        </is>
      </c>
      <c r="G6233">
        <f>YEAR(A6233)</f>
        <v/>
      </c>
      <c r="H6233">
        <f>MONTH(A6233)</f>
        <v/>
      </c>
      <c r="I6233">
        <f>INDEX(mês[],Consolidado!H6233,2)</f>
        <v/>
      </c>
      <c r="J6233" t="inlineStr">
        <is>
          <t>DESCONHECIDO</t>
        </is>
      </c>
      <c r="K6233" t="inlineStr">
        <is>
          <t>A IDEAL</t>
        </is>
      </c>
    </row>
    <row r="6234">
      <c r="A6234" s="215" t="n">
        <v>46157</v>
      </c>
      <c r="B6234" t="inlineStr">
        <is>
          <t>JDL SEGURANCA CAMERAS, ALARMES E MOTOR 11/18-15.4 - DESPESAS C/ CONSTRUÇÃO ESCRITORIO ADM</t>
        </is>
      </c>
      <c r="D6234" t="n">
        <v>1000</v>
      </c>
      <c r="E6234" t="n">
        <v>-70369.7040624787</v>
      </c>
      <c r="F6234" t="inlineStr">
        <is>
          <t>Construção da Nova Sede</t>
        </is>
      </c>
      <c r="G6234">
        <f>YEAR(A6234)</f>
        <v/>
      </c>
      <c r="H6234">
        <f>MONTH(A6234)</f>
        <v/>
      </c>
      <c r="I6234">
        <f>INDEX(mês[],Consolidado!H6234,2)</f>
        <v/>
      </c>
      <c r="J6234" t="inlineStr">
        <is>
          <t>DESCONHECIDO</t>
        </is>
      </c>
      <c r="K6234" t="inlineStr">
        <is>
          <t>A IDEAL</t>
        </is>
      </c>
    </row>
    <row r="6235">
      <c r="A6235" s="215" t="n">
        <v>46157</v>
      </c>
      <c r="B6235" t="inlineStr">
        <is>
          <t>MAQUINAS / EQUIPAMENTOS - AIRLESS 1/10-8.5 - MAQUINAS / EQUIPAMENTOS - IMOBILIZADO</t>
        </is>
      </c>
      <c r="D6235" t="n">
        <v>2900</v>
      </c>
      <c r="E6235" t="n">
        <v>-73269.7040624787</v>
      </c>
      <c r="F6235" t="inlineStr">
        <is>
          <t>Aquisição de Maquinas e Equipamentos</t>
        </is>
      </c>
      <c r="G6235">
        <f>YEAR(A6235)</f>
        <v/>
      </c>
      <c r="H6235">
        <f>MONTH(A6235)</f>
        <v/>
      </c>
      <c r="I6235">
        <f>INDEX(mês[],Consolidado!H6235,2)</f>
        <v/>
      </c>
      <c r="J6235" t="inlineStr">
        <is>
          <t>DESCONHECIDO</t>
        </is>
      </c>
      <c r="K6235" t="inlineStr">
        <is>
          <t>A IDEAL</t>
        </is>
      </c>
    </row>
    <row r="6236">
      <c r="A6236" s="215" t="n">
        <v>46157</v>
      </c>
      <c r="B6236" t="inlineStr">
        <is>
          <t>MOVEIS ALOJAMENTO-5.6 - MOVEIS OBRAS</t>
        </is>
      </c>
      <c r="D6236" t="n">
        <v>1313</v>
      </c>
      <c r="E6236" t="n">
        <v>-74582.7040624787</v>
      </c>
      <c r="F6236" t="inlineStr">
        <is>
          <t xml:space="preserve">MOVEIS OBRAS </t>
        </is>
      </c>
      <c r="G6236">
        <f>YEAR(A6236)</f>
        <v/>
      </c>
      <c r="H6236">
        <f>MONTH(A6236)</f>
        <v/>
      </c>
      <c r="I6236">
        <f>INDEX(mês[],Consolidado!H6236,2)</f>
        <v/>
      </c>
      <c r="J6236" t="inlineStr">
        <is>
          <t>DESCONHECIDO</t>
        </is>
      </c>
      <c r="K6236" t="inlineStr">
        <is>
          <t>A IDEAL</t>
        </is>
      </c>
    </row>
    <row r="6237">
      <c r="A6237" s="215" t="n">
        <v>46157</v>
      </c>
      <c r="B6237" t="inlineStr">
        <is>
          <t>AZUL / VISITA TECNICA GENILDO GOIANIA X FORTALEZA 1/2-12.9 - PASSAGENS FUNCIONARIOS</t>
        </is>
      </c>
      <c r="D6237" t="n">
        <v>1066.17</v>
      </c>
      <c r="E6237" t="n">
        <v>-75648.8740624787</v>
      </c>
      <c r="F6237" t="inlineStr">
        <is>
          <t>PASSAGENS COLABORADORES</t>
        </is>
      </c>
      <c r="G6237">
        <f>YEAR(A6237)</f>
        <v/>
      </c>
      <c r="H6237">
        <f>MONTH(A6237)</f>
        <v/>
      </c>
      <c r="I6237">
        <f>INDEX(mês[],Consolidado!H6237,2)</f>
        <v/>
      </c>
      <c r="J6237" t="inlineStr">
        <is>
          <t>DESCONHECIDO</t>
        </is>
      </c>
      <c r="K6237" t="inlineStr">
        <is>
          <t>A IDEAL</t>
        </is>
      </c>
    </row>
    <row r="6238">
      <c r="A6238" s="215" t="n">
        <v>46157</v>
      </c>
      <c r="B6238" t="inlineStr">
        <is>
          <t>MANUTENÇÃO HB20-6.3 - MANUTENÇÃO/PEÇAS VEICULOS</t>
        </is>
      </c>
      <c r="D6238" t="n">
        <v>199</v>
      </c>
      <c r="E6238" t="n">
        <v>-75847.8740624787</v>
      </c>
      <c r="F6238" t="inlineStr">
        <is>
          <t>MANUTENÇÃO/PEÇAS  VEICULOS</t>
        </is>
      </c>
      <c r="G6238">
        <f>YEAR(A6238)</f>
        <v/>
      </c>
      <c r="H6238">
        <f>MONTH(A6238)</f>
        <v/>
      </c>
      <c r="I6238">
        <f>INDEX(mês[],Consolidado!H6238,2)</f>
        <v/>
      </c>
      <c r="J6238" t="inlineStr">
        <is>
          <t>DESCONHECIDO</t>
        </is>
      </c>
      <c r="K6238" t="inlineStr">
        <is>
          <t>A IDEAL</t>
        </is>
      </c>
    </row>
    <row r="6239">
      <c r="A6239" s="215" t="n">
        <v>46157</v>
      </c>
      <c r="B6239" t="inlineStr">
        <is>
          <t>MANUTENÇÃO HB20-6.3 - MANUTENÇÃO/PEÇAS VEICULOS</t>
        </is>
      </c>
      <c r="D6239" t="n">
        <v>674.36</v>
      </c>
      <c r="E6239" t="n">
        <v>-76522.2340624787</v>
      </c>
      <c r="F6239" t="inlineStr">
        <is>
          <t>MANUTENÇÃO/PEÇAS  VEICULOS</t>
        </is>
      </c>
      <c r="G6239">
        <f>YEAR(A6239)</f>
        <v/>
      </c>
      <c r="H6239">
        <f>MONTH(A6239)</f>
        <v/>
      </c>
      <c r="I6239">
        <f>INDEX(mês[],Consolidado!H6239,2)</f>
        <v/>
      </c>
      <c r="J6239" t="inlineStr">
        <is>
          <t>DESCONHECIDO</t>
        </is>
      </c>
      <c r="K6239" t="inlineStr">
        <is>
          <t>A IDEAL</t>
        </is>
      </c>
    </row>
    <row r="6240">
      <c r="A6240" s="215" t="n">
        <v>46157</v>
      </c>
      <c r="B6240" t="inlineStr">
        <is>
          <t>MANUTENÇÃO SAVEIRO-6.3 - MANUTENÇÃO/PEÇAS VEICULOS</t>
        </is>
      </c>
      <c r="D6240" t="n">
        <v>465</v>
      </c>
      <c r="E6240" t="n">
        <v>-76987.2340624787</v>
      </c>
      <c r="F6240" t="inlineStr">
        <is>
          <t>MANUTENÇÃO/PEÇAS  VEICULOS</t>
        </is>
      </c>
      <c r="G6240">
        <f>YEAR(A6240)</f>
        <v/>
      </c>
      <c r="H6240">
        <f>MONTH(A6240)</f>
        <v/>
      </c>
      <c r="I6240">
        <f>INDEX(mês[],Consolidado!H6240,2)</f>
        <v/>
      </c>
      <c r="J6240" t="inlineStr">
        <is>
          <t>DESCONHECIDO</t>
        </is>
      </c>
      <c r="K6240" t="inlineStr">
        <is>
          <t>A IDEAL</t>
        </is>
      </c>
    </row>
    <row r="6241">
      <c r="A6241" s="215" t="n">
        <v>46157</v>
      </c>
      <c r="B6241" t="inlineStr">
        <is>
          <t>CADEIRA DIRETOR P/ ADM 1/6-8.10 - MATERIAS DE ESCRITORIO</t>
        </is>
      </c>
      <c r="D6241" t="n">
        <v>1416.699979999435</v>
      </c>
      <c r="E6241" t="n">
        <v>-78403.93404247814</v>
      </c>
      <c r="F6241" t="inlineStr">
        <is>
          <t xml:space="preserve">MATERIAS DE ESCRITORIO / PAPELARIA </t>
        </is>
      </c>
      <c r="G6241">
        <f>YEAR(A6241)</f>
        <v/>
      </c>
      <c r="H6241">
        <f>MONTH(A6241)</f>
        <v/>
      </c>
      <c r="I6241">
        <f>INDEX(mês[],Consolidado!H6241,2)</f>
        <v/>
      </c>
      <c r="J6241" t="inlineStr">
        <is>
          <t>DESCONHECIDO</t>
        </is>
      </c>
      <c r="K6241" t="inlineStr">
        <is>
          <t>A IDEAL</t>
        </is>
      </c>
    </row>
    <row r="6242">
      <c r="A6242" s="215" t="n">
        <v>46157</v>
      </c>
      <c r="B6242" t="inlineStr">
        <is>
          <t>MANUTENÇÃO RANGER GILVAN 1/4-6.3 - MANUTENÇÃO/PEÇAS VEICULOS</t>
        </is>
      </c>
      <c r="D6242" t="n">
        <v>379.3400010614331</v>
      </c>
      <c r="E6242" t="n">
        <v>-78783.27404353957</v>
      </c>
      <c r="F6242" t="inlineStr">
        <is>
          <t>MANUTENÇÃO/PEÇAS  VEICULOS</t>
        </is>
      </c>
      <c r="G6242">
        <f>YEAR(A6242)</f>
        <v/>
      </c>
      <c r="H6242">
        <f>MONTH(A6242)</f>
        <v/>
      </c>
      <c r="I6242">
        <f>INDEX(mês[],Consolidado!H6242,2)</f>
        <v/>
      </c>
      <c r="J6242" t="inlineStr">
        <is>
          <t>DESCONHECIDO</t>
        </is>
      </c>
      <c r="K6242" t="inlineStr">
        <is>
          <t>A IDEAL</t>
        </is>
      </c>
    </row>
    <row r="6243">
      <c r="A6243" s="215" t="n">
        <v>46157</v>
      </c>
      <c r="B6243" t="inlineStr">
        <is>
          <t>MANUTENÇÃO RANGER GILVAN 1/4-6.3 - MANUTENÇÃO/PEÇAS VEICULOS</t>
        </is>
      </c>
      <c r="D6243" t="n">
        <v>289.46</v>
      </c>
      <c r="E6243" t="n">
        <v>-79072.73404353957</v>
      </c>
      <c r="F6243" t="inlineStr">
        <is>
          <t>MANUTENÇÃO/PEÇAS  VEICULOS</t>
        </is>
      </c>
      <c r="G6243">
        <f>YEAR(A6243)</f>
        <v/>
      </c>
      <c r="H6243">
        <f>MONTH(A6243)</f>
        <v/>
      </c>
      <c r="I6243">
        <f>INDEX(mês[],Consolidado!H6243,2)</f>
        <v/>
      </c>
      <c r="J6243" t="inlineStr">
        <is>
          <t>DESCONHECIDO</t>
        </is>
      </c>
      <c r="K6243" t="inlineStr">
        <is>
          <t>A IDEAL</t>
        </is>
      </c>
    </row>
    <row r="6244">
      <c r="A6244" s="215" t="n">
        <v>46157</v>
      </c>
      <c r="B6244" t="inlineStr">
        <is>
          <t>MANUTENÇÃO RANGER GENILDO 1/4-6.3 - MANUTENÇÃO/PEÇAS VEICULOS</t>
        </is>
      </c>
      <c r="D6244" t="n">
        <v>527.4299946094658</v>
      </c>
      <c r="E6244" t="n">
        <v>-79600.16403814904</v>
      </c>
      <c r="F6244" t="inlineStr">
        <is>
          <t>MANUTENÇÃO/PEÇAS  VEICULOS</t>
        </is>
      </c>
      <c r="G6244">
        <f>YEAR(A6244)</f>
        <v/>
      </c>
      <c r="H6244">
        <f>MONTH(A6244)</f>
        <v/>
      </c>
      <c r="I6244">
        <f>INDEX(mês[],Consolidado!H6244,2)</f>
        <v/>
      </c>
      <c r="J6244" t="inlineStr">
        <is>
          <t>DESCONHECIDO</t>
        </is>
      </c>
      <c r="K6244" t="inlineStr">
        <is>
          <t>A IDEAL</t>
        </is>
      </c>
    </row>
    <row r="6245">
      <c r="A6245" s="215" t="n">
        <v>46157</v>
      </c>
      <c r="B6245" t="inlineStr">
        <is>
          <t>MANUTENÇÃO RANGER GENILDO 1/4-6.3 - MANUTENÇÃO/PEÇAS VEICULOS</t>
        </is>
      </c>
      <c r="D6245" t="n">
        <v>767.8099999999999</v>
      </c>
      <c r="E6245" t="n">
        <v>-80367.97403814904</v>
      </c>
      <c r="F6245" t="inlineStr">
        <is>
          <t>MANUTENÇÃO/PEÇAS  VEICULOS</t>
        </is>
      </c>
      <c r="G6245">
        <f>YEAR(A6245)</f>
        <v/>
      </c>
      <c r="H6245">
        <f>MONTH(A6245)</f>
        <v/>
      </c>
      <c r="I6245">
        <f>INDEX(mês[],Consolidado!H6245,2)</f>
        <v/>
      </c>
      <c r="J6245" t="inlineStr">
        <is>
          <t>DESCONHECIDO</t>
        </is>
      </c>
      <c r="K6245" t="inlineStr">
        <is>
          <t>A IDEAL</t>
        </is>
      </c>
    </row>
    <row r="6246">
      <c r="A6246" s="215" t="n">
        <v>46157</v>
      </c>
      <c r="B6246" t="inlineStr">
        <is>
          <t>HONORARIO ADVOCATÍCIO 1/6-9.1 - HONORARIOS ADVOCATICIOS</t>
        </is>
      </c>
      <c r="D6246" t="n">
        <v>2778.5</v>
      </c>
      <c r="E6246" t="n">
        <v>-83146.47403814904</v>
      </c>
      <c r="F6246" t="inlineStr">
        <is>
          <t>HONORÁRIOS ADVOCATÍCIOS</t>
        </is>
      </c>
      <c r="G6246">
        <f>YEAR(A6246)</f>
        <v/>
      </c>
      <c r="H6246">
        <f>MONTH(A6246)</f>
        <v/>
      </c>
      <c r="I6246">
        <f>INDEX(mês[],Consolidado!H6246,2)</f>
        <v/>
      </c>
      <c r="J6246" t="inlineStr">
        <is>
          <t>DESCONHECIDO</t>
        </is>
      </c>
      <c r="K6246" t="inlineStr">
        <is>
          <t>A IDEAL</t>
        </is>
      </c>
    </row>
    <row r="6247">
      <c r="A6247" s="215" t="n">
        <v>46157</v>
      </c>
      <c r="B6247" t="inlineStr">
        <is>
          <t>MANUTENCAO SAVEIRO 1/4-6.3 - MANUTENÇÃO/PEÇAS VEICULOS</t>
        </is>
      </c>
      <c r="D6247" t="n">
        <v>374.989995</v>
      </c>
      <c r="E6247" t="n">
        <v>-83521.46403314904</v>
      </c>
      <c r="F6247" t="inlineStr">
        <is>
          <t>MANUTENÇÃO/PEÇAS  VEICULOS</t>
        </is>
      </c>
      <c r="G6247">
        <f>YEAR(A6247)</f>
        <v/>
      </c>
      <c r="H6247">
        <f>MONTH(A6247)</f>
        <v/>
      </c>
      <c r="I6247">
        <f>INDEX(mês[],Consolidado!H6247,2)</f>
        <v/>
      </c>
      <c r="J6247" t="inlineStr">
        <is>
          <t>DESCONHECIDO</t>
        </is>
      </c>
      <c r="K6247" t="inlineStr">
        <is>
          <t>A IDEAL</t>
        </is>
      </c>
    </row>
    <row r="6248">
      <c r="A6248" s="215" t="n">
        <v>46157</v>
      </c>
      <c r="B6248" t="inlineStr">
        <is>
          <t>MANUTENÇÃO SAVEIRO 1/4-6.3 - MANUTENÇÃO/PEÇAS VEICULOS</t>
        </is>
      </c>
      <c r="D6248" t="n">
        <v>636.4700051063604</v>
      </c>
      <c r="E6248" t="n">
        <v>-84157.93403825539</v>
      </c>
      <c r="F6248" t="inlineStr">
        <is>
          <t>MANUTENÇÃO/PEÇAS  VEICULOS</t>
        </is>
      </c>
      <c r="G6248">
        <f>YEAR(A6248)</f>
        <v/>
      </c>
      <c r="H6248">
        <f>MONTH(A6248)</f>
        <v/>
      </c>
      <c r="I6248">
        <f>INDEX(mês[],Consolidado!H6248,2)</f>
        <v/>
      </c>
      <c r="J6248" t="inlineStr">
        <is>
          <t>DESCONHECIDO</t>
        </is>
      </c>
      <c r="K6248" t="inlineStr">
        <is>
          <t>A IDEAL</t>
        </is>
      </c>
    </row>
    <row r="6249">
      <c r="A6249" s="215" t="n">
        <v>46157</v>
      </c>
      <c r="B6249" t="inlineStr">
        <is>
          <t>MANUTENÇÃO FIAT TORO 1/4-6.3 - MANUTENÇÃO/PEÇAS VEICULOS</t>
        </is>
      </c>
      <c r="D6249" t="n">
        <v>767.5</v>
      </c>
      <c r="E6249" t="n">
        <v>-84925.43403825539</v>
      </c>
      <c r="F6249" t="inlineStr">
        <is>
          <t>MANUTENÇÃO/PEÇAS  VEICULOS</t>
        </is>
      </c>
      <c r="G6249">
        <f>YEAR(A6249)</f>
        <v/>
      </c>
      <c r="H6249">
        <f>MONTH(A6249)</f>
        <v/>
      </c>
      <c r="I6249">
        <f>INDEX(mês[],Consolidado!H6249,2)</f>
        <v/>
      </c>
      <c r="J6249" t="inlineStr">
        <is>
          <t>DESCONHECIDO</t>
        </is>
      </c>
      <c r="K6249" t="inlineStr">
        <is>
          <t>A IDEAL</t>
        </is>
      </c>
    </row>
    <row r="6250">
      <c r="A6250" s="215" t="n">
        <v>46157</v>
      </c>
      <c r="B6250" t="inlineStr">
        <is>
          <t>MANUTENÇÃO FIAT TORO 1/4-6.3 - MANUTENÇÃO/PEÇAS VEICULOS</t>
        </is>
      </c>
      <c r="D6250" t="n">
        <v>357.87</v>
      </c>
      <c r="E6250" t="n">
        <v>-85283.3040382554</v>
      </c>
      <c r="F6250" t="inlineStr">
        <is>
          <t>MANUTENÇÃO/PEÇAS  VEICULOS</t>
        </is>
      </c>
      <c r="G6250">
        <f>YEAR(A6250)</f>
        <v/>
      </c>
      <c r="H6250">
        <f>MONTH(A6250)</f>
        <v/>
      </c>
      <c r="I6250">
        <f>INDEX(mês[],Consolidado!H6250,2)</f>
        <v/>
      </c>
      <c r="J6250" t="inlineStr">
        <is>
          <t>DESCONHECIDO</t>
        </is>
      </c>
      <c r="K6250" t="inlineStr">
        <is>
          <t>A IDEAL</t>
        </is>
      </c>
    </row>
    <row r="6251">
      <c r="A6251" s="215" t="n">
        <v>46157</v>
      </c>
      <c r="B6251" t="inlineStr">
        <is>
          <t>4 LIXADEIRAS PNEUMATICAS PUMA-8.5 - MAQUINAS / EQUIPAMENTOS - IMOBILIZADO</t>
        </is>
      </c>
      <c r="D6251" t="n">
        <v>1483.429983659291</v>
      </c>
      <c r="E6251" t="n">
        <v>-86766.73402191469</v>
      </c>
      <c r="F6251" t="inlineStr">
        <is>
          <t>Aquisição de Maquinas e Equipamentos</t>
        </is>
      </c>
      <c r="G6251">
        <f>YEAR(A6251)</f>
        <v/>
      </c>
      <c r="H6251">
        <f>MONTH(A6251)</f>
        <v/>
      </c>
      <c r="I6251">
        <f>INDEX(mês[],Consolidado!H6251,2)</f>
        <v/>
      </c>
      <c r="J6251" t="inlineStr">
        <is>
          <t>DESCONHECIDO</t>
        </is>
      </c>
      <c r="K6251" t="inlineStr">
        <is>
          <t>A IDEAL</t>
        </is>
      </c>
    </row>
    <row r="6252">
      <c r="A6252" s="215" t="n">
        <v>46157</v>
      </c>
      <c r="B6252" t="inlineStr">
        <is>
          <t>SEGURO RANGER SDN 5/10-6.5 - SEGUROS DE VEICULOS</t>
        </is>
      </c>
      <c r="D6252" t="n">
        <v>592.9400000000001</v>
      </c>
      <c r="E6252" t="n">
        <v>-87359.67402191469</v>
      </c>
      <c r="F6252" t="inlineStr">
        <is>
          <t xml:space="preserve">SEGUROS DE VEICULOS </t>
        </is>
      </c>
      <c r="G6252">
        <f>YEAR(A6252)</f>
        <v/>
      </c>
      <c r="H6252">
        <f>MONTH(A6252)</f>
        <v/>
      </c>
      <c r="I6252">
        <f>INDEX(mês[],Consolidado!H6252,2)</f>
        <v/>
      </c>
      <c r="J6252" t="inlineStr">
        <is>
          <t>DESCONHECIDO</t>
        </is>
      </c>
      <c r="K6252" t="inlineStr">
        <is>
          <t>A IDEAL</t>
        </is>
      </c>
    </row>
    <row r="6253">
      <c r="A6253" s="215" t="n">
        <v>46157</v>
      </c>
      <c r="B6253" t="inlineStr">
        <is>
          <t>MANUTENÇÃO RANGER SERENA PRW-6.3 - MANUTENÇÃO/PEÇAS VEICULOS</t>
        </is>
      </c>
      <c r="D6253" t="n">
        <v>932.0800186416</v>
      </c>
      <c r="E6253" t="n">
        <v>-88291.75404055629</v>
      </c>
      <c r="F6253" t="inlineStr">
        <is>
          <t>MANUTENÇÃO/PEÇAS  VEICULOS</t>
        </is>
      </c>
      <c r="G6253">
        <f>YEAR(A6253)</f>
        <v/>
      </c>
      <c r="H6253">
        <f>MONTH(A6253)</f>
        <v/>
      </c>
      <c r="I6253">
        <f>INDEX(mês[],Consolidado!H6253,2)</f>
        <v/>
      </c>
      <c r="J6253" t="inlineStr">
        <is>
          <t>DESCONHECIDO</t>
        </is>
      </c>
      <c r="K6253" t="inlineStr">
        <is>
          <t>A IDEAL</t>
        </is>
      </c>
    </row>
    <row r="6254">
      <c r="A6254" s="215" t="n">
        <v>46157</v>
      </c>
      <c r="B6254" t="inlineStr">
        <is>
          <t>SEGURO RANGER PRW 5/10-6.5 - SEGUROS DE VEICULOS</t>
        </is>
      </c>
      <c r="D6254" t="n">
        <v>560.09</v>
      </c>
      <c r="E6254" t="n">
        <v>-88851.84404055629</v>
      </c>
      <c r="F6254" t="inlineStr">
        <is>
          <t xml:space="preserve">SEGUROS DE VEICULOS </t>
        </is>
      </c>
      <c r="G6254">
        <f>YEAR(A6254)</f>
        <v/>
      </c>
      <c r="H6254">
        <f>MONTH(A6254)</f>
        <v/>
      </c>
      <c r="I6254">
        <f>INDEX(mês[],Consolidado!H6254,2)</f>
        <v/>
      </c>
      <c r="J6254" t="inlineStr">
        <is>
          <t>DESCONHECIDO</t>
        </is>
      </c>
      <c r="K6254" t="inlineStr">
        <is>
          <t>A IDEAL</t>
        </is>
      </c>
    </row>
    <row r="6255">
      <c r="A6255" s="215" t="n">
        <v>46157</v>
      </c>
      <c r="B6255" t="inlineStr">
        <is>
          <t>TABLETS PARA AS OBRAS 1/10-8.5 - MAQUINAS / EQUIPAMENTOS - IMOBILIZADO</t>
        </is>
      </c>
      <c r="D6255" t="n">
        <v>1218</v>
      </c>
      <c r="E6255" t="n">
        <v>-90069.84404055629</v>
      </c>
      <c r="F6255" t="inlineStr">
        <is>
          <t>Aquisição de Maquinas e Equipamentos</t>
        </is>
      </c>
      <c r="G6255">
        <f>YEAR(A6255)</f>
        <v/>
      </c>
      <c r="H6255">
        <f>MONTH(A6255)</f>
        <v/>
      </c>
      <c r="I6255">
        <f>INDEX(mês[],Consolidado!H6255,2)</f>
        <v/>
      </c>
      <c r="J6255" t="inlineStr">
        <is>
          <t>DESCONHECIDO</t>
        </is>
      </c>
      <c r="K6255" t="inlineStr">
        <is>
          <t>A IDEAL</t>
        </is>
      </c>
    </row>
    <row r="6256">
      <c r="A6256" s="215" t="n">
        <v>46157</v>
      </c>
      <c r="B6256" t="inlineStr">
        <is>
          <t>SERVIÇOS DE JARDINAGEM 1/8-15.8 - INFRAESTRUTURA SEDE - IMOBILIZADO</t>
        </is>
      </c>
      <c r="D6256" t="n">
        <v>4562.5</v>
      </c>
      <c r="E6256" t="n">
        <v>-94632.34404055629</v>
      </c>
      <c r="F6256" t="inlineStr">
        <is>
          <t>Construção da Nova Sede</t>
        </is>
      </c>
      <c r="G6256">
        <f>YEAR(A6256)</f>
        <v/>
      </c>
      <c r="H6256">
        <f>MONTH(A6256)</f>
        <v/>
      </c>
      <c r="I6256">
        <f>INDEX(mês[],Consolidado!H6256,2)</f>
        <v/>
      </c>
      <c r="J6256" t="inlineStr">
        <is>
          <t>DESCONHECIDO</t>
        </is>
      </c>
      <c r="K6256" t="inlineStr">
        <is>
          <t>A IDEAL</t>
        </is>
      </c>
    </row>
    <row r="6257">
      <c r="A6257" s="215" t="n">
        <v>46157</v>
      </c>
      <c r="B6257" t="inlineStr">
        <is>
          <t>INTERNET REF. 04/2026-11.14 - INTERNET OBRAS</t>
        </is>
      </c>
      <c r="D6257" t="n">
        <v>241.48</v>
      </c>
      <c r="E6257" t="n">
        <v>-94873.82404055628</v>
      </c>
      <c r="F6257" t="inlineStr">
        <is>
          <t xml:space="preserve">INTERNET OBRAS </t>
        </is>
      </c>
      <c r="G6257">
        <f>YEAR(A6257)</f>
        <v/>
      </c>
      <c r="H6257">
        <f>MONTH(A6257)</f>
        <v/>
      </c>
      <c r="I6257">
        <f>INDEX(mês[],Consolidado!H6257,2)</f>
        <v/>
      </c>
      <c r="J6257" t="inlineStr">
        <is>
          <t>DESCONHECIDO</t>
        </is>
      </c>
      <c r="K6257" t="inlineStr">
        <is>
          <t>A IDEAL</t>
        </is>
      </c>
    </row>
    <row r="6258">
      <c r="A6258" s="215" t="n">
        <v>46157</v>
      </c>
      <c r="B6258" t="inlineStr">
        <is>
          <t>REFEIÇÃO / PEDÁGIOS-12.5 - REFEIÇÕES FUNCIONARIOS</t>
        </is>
      </c>
      <c r="D6258" t="n">
        <v>45.9</v>
      </c>
      <c r="E6258" t="n">
        <v>-94919.72404055629</v>
      </c>
      <c r="F6258" t="inlineStr">
        <is>
          <t>REFEIÇÕES COLABORADORES</t>
        </is>
      </c>
      <c r="G6258">
        <f>YEAR(A6258)</f>
        <v/>
      </c>
      <c r="H6258">
        <f>MONTH(A6258)</f>
        <v/>
      </c>
      <c r="I6258">
        <f>INDEX(mês[],Consolidado!H6258,2)</f>
        <v/>
      </c>
      <c r="J6258" t="inlineStr">
        <is>
          <t>DESCONHECIDO</t>
        </is>
      </c>
      <c r="K6258" t="inlineStr">
        <is>
          <t>A IDEAL</t>
        </is>
      </c>
    </row>
    <row r="6259">
      <c r="A6259" s="215" t="n">
        <v>46157</v>
      </c>
      <c r="B6259" t="inlineStr">
        <is>
          <t>REFEIÇÃO / PEDÁGIOS-6.6 - PEDAGIOS</t>
        </is>
      </c>
      <c r="D6259" t="n">
        <v>58.1</v>
      </c>
      <c r="E6259" t="n">
        <v>-94977.82404055628</v>
      </c>
      <c r="F6259" t="inlineStr">
        <is>
          <t xml:space="preserve">PEDAGIOS </t>
        </is>
      </c>
      <c r="G6259">
        <f>YEAR(A6259)</f>
        <v/>
      </c>
      <c r="H6259">
        <f>MONTH(A6259)</f>
        <v/>
      </c>
      <c r="I6259">
        <f>INDEX(mês[],Consolidado!H6259,2)</f>
        <v/>
      </c>
      <c r="J6259" t="inlineStr">
        <is>
          <t>DESCONHECIDO</t>
        </is>
      </c>
      <c r="K6259" t="inlineStr">
        <is>
          <t>A IDEAL</t>
        </is>
      </c>
    </row>
    <row r="6260">
      <c r="A6260" s="215" t="n">
        <v>46157</v>
      </c>
      <c r="B6260" t="inlineStr">
        <is>
          <t>COMBUSTÍVEL VEÍCULOS-6.4 - COMBUSTIVEL VEICULOS</t>
        </is>
      </c>
      <c r="D6260" t="n">
        <v>237.44</v>
      </c>
      <c r="E6260" t="n">
        <v>-95215.26404055629</v>
      </c>
      <c r="F6260" t="inlineStr">
        <is>
          <t>COMBUSTIVEL VEICULOS</t>
        </is>
      </c>
      <c r="G6260">
        <f>YEAR(A6260)</f>
        <v/>
      </c>
      <c r="H6260">
        <f>MONTH(A6260)</f>
        <v/>
      </c>
      <c r="I6260">
        <f>INDEX(mês[],Consolidado!H6260,2)</f>
        <v/>
      </c>
      <c r="J6260" t="inlineStr">
        <is>
          <t>DESCONHECIDO</t>
        </is>
      </c>
      <c r="K6260" t="inlineStr">
        <is>
          <t>A IDEAL</t>
        </is>
      </c>
    </row>
    <row r="6261">
      <c r="A6261" s="215" t="n">
        <v>46157</v>
      </c>
      <c r="B6261" t="inlineStr">
        <is>
          <t>REF. FOLHA PAGAMENTO 04/2026-12.1 - SALARIO</t>
        </is>
      </c>
      <c r="D6261" t="n">
        <v>14220</v>
      </c>
      <c r="E6261" t="n">
        <v>-109435.2640405563</v>
      </c>
      <c r="F6261" t="inlineStr">
        <is>
          <t>SALARIO</t>
        </is>
      </c>
      <c r="G6261">
        <f>YEAR(A6261)</f>
        <v/>
      </c>
      <c r="H6261">
        <f>MONTH(A6261)</f>
        <v/>
      </c>
      <c r="I6261">
        <f>INDEX(mês[],Consolidado!H6261,2)</f>
        <v/>
      </c>
      <c r="J6261" t="inlineStr">
        <is>
          <t>DESCONHECIDO</t>
        </is>
      </c>
      <c r="K6261" t="inlineStr">
        <is>
          <t>A IDEAL</t>
        </is>
      </c>
    </row>
    <row r="6262">
      <c r="A6262" s="215" t="n">
        <v>46157</v>
      </c>
      <c r="B6262" t="inlineStr">
        <is>
          <t>CARLOS RITLER MOREIRA  CNPJ 58.255.772/0001-54-6.3 - MANUTENÇÃO/PEÇAS VEICULOS</t>
        </is>
      </c>
      <c r="D6262" t="n">
        <v>1691</v>
      </c>
      <c r="E6262" t="n">
        <v>-111126.2640405563</v>
      </c>
      <c r="F6262" t="inlineStr">
        <is>
          <t>MANUTENÇÃO/PEÇAS  VEICULOS</t>
        </is>
      </c>
      <c r="G6262">
        <f>YEAR(A6262)</f>
        <v/>
      </c>
      <c r="H6262">
        <f>MONTH(A6262)</f>
        <v/>
      </c>
      <c r="I6262">
        <f>INDEX(mês[],Consolidado!H6262,2)</f>
        <v/>
      </c>
      <c r="J6262" t="inlineStr">
        <is>
          <t>DESCONHECIDO</t>
        </is>
      </c>
      <c r="K6262" t="inlineStr">
        <is>
          <t>A IDEAL</t>
        </is>
      </c>
    </row>
    <row r="6263">
      <c r="A6263" s="215" t="n">
        <v>46157</v>
      </c>
      <c r="B6263" t="inlineStr">
        <is>
          <t>COMBUSTIVEL S/PLACA-6.4 - COMBUSTIVEL VEICULOS</t>
        </is>
      </c>
      <c r="D6263" t="n">
        <v>600</v>
      </c>
      <c r="E6263" t="n">
        <v>-111726.2640405563</v>
      </c>
      <c r="F6263" t="inlineStr">
        <is>
          <t>COMBUSTIVEL VEICULOS</t>
        </is>
      </c>
      <c r="G6263">
        <f>YEAR(A6263)</f>
        <v/>
      </c>
      <c r="H6263">
        <f>MONTH(A6263)</f>
        <v/>
      </c>
      <c r="I6263">
        <f>INDEX(mês[],Consolidado!H6263,2)</f>
        <v/>
      </c>
      <c r="J6263" t="inlineStr">
        <is>
          <t>DESCONHECIDO</t>
        </is>
      </c>
      <c r="K6263" t="inlineStr">
        <is>
          <t>A IDEAL</t>
        </is>
      </c>
    </row>
    <row r="6264">
      <c r="A6264" s="215" t="n">
        <v>46157</v>
      </c>
      <c r="B6264" t="inlineStr">
        <is>
          <t>IPVA SAVEIRO RB MBVS - PLACA QTN3I85 5º PARCELA-6.1 - IPVA</t>
        </is>
      </c>
      <c r="D6264" t="n">
        <v>228.07</v>
      </c>
      <c r="E6264" t="n">
        <v>-111954.3340405563</v>
      </c>
      <c r="F6264" t="inlineStr">
        <is>
          <t>IPVA</t>
        </is>
      </c>
      <c r="G6264">
        <f>YEAR(A6264)</f>
        <v/>
      </c>
      <c r="H6264">
        <f>MONTH(A6264)</f>
        <v/>
      </c>
      <c r="I6264">
        <f>INDEX(mês[],Consolidado!H6264,2)</f>
        <v/>
      </c>
      <c r="J6264" t="inlineStr">
        <is>
          <t>DESCONHECIDO</t>
        </is>
      </c>
      <c r="K6264" t="inlineStr">
        <is>
          <t>A IDEAL</t>
        </is>
      </c>
    </row>
    <row r="6265">
      <c r="A6265" s="215" t="n">
        <v>46157</v>
      </c>
      <c r="B6265" t="inlineStr">
        <is>
          <t>IPVA FIAT/TORO FREEDOM AT9 D - PLACA PLQ2I02 5º PARCELA-6.1 - IPVA</t>
        </is>
      </c>
      <c r="D6265" t="n">
        <v>442.44</v>
      </c>
      <c r="E6265" t="n">
        <v>-112396.7740405563</v>
      </c>
      <c r="F6265" t="inlineStr">
        <is>
          <t>IPVA</t>
        </is>
      </c>
      <c r="G6265">
        <f>YEAR(A6265)</f>
        <v/>
      </c>
      <c r="H6265">
        <f>MONTH(A6265)</f>
        <v/>
      </c>
      <c r="I6265">
        <f>INDEX(mês[],Consolidado!H6265,2)</f>
        <v/>
      </c>
      <c r="J6265" t="inlineStr">
        <is>
          <t>DESCONHECIDO</t>
        </is>
      </c>
      <c r="K6265" t="inlineStr">
        <is>
          <t>A IDEAL</t>
        </is>
      </c>
    </row>
    <row r="6266">
      <c r="A6266" s="215" t="n">
        <v>46157</v>
      </c>
      <c r="B6266" t="inlineStr">
        <is>
          <t>IPVA CHEVROLET/S10 LT DD4 - PLACA OBA1J57 5º PARCELA-6.1 - IPVA</t>
        </is>
      </c>
      <c r="D6266" t="n">
        <v>369.75</v>
      </c>
      <c r="E6266" t="n">
        <v>-112766.5240405563</v>
      </c>
      <c r="F6266" t="inlineStr">
        <is>
          <t>IPVA</t>
        </is>
      </c>
      <c r="G6266">
        <f>YEAR(A6266)</f>
        <v/>
      </c>
      <c r="H6266">
        <f>MONTH(A6266)</f>
        <v/>
      </c>
      <c r="I6266">
        <f>INDEX(mês[],Consolidado!H6266,2)</f>
        <v/>
      </c>
      <c r="J6266" t="inlineStr">
        <is>
          <t>DESCONHECIDO</t>
        </is>
      </c>
      <c r="K6266" t="inlineStr">
        <is>
          <t>A IDEAL</t>
        </is>
      </c>
    </row>
    <row r="6267">
      <c r="A6267" s="215" t="n">
        <v>46157</v>
      </c>
      <c r="B6267" t="inlineStr">
        <is>
          <t>IPVA I/FORD RANGER XLTCD3D4A - PLACA TFI0J58 5º PARCELA-6.1 - IPVA</t>
        </is>
      </c>
      <c r="D6267" t="n">
        <v>1044.29</v>
      </c>
      <c r="E6267" t="n">
        <v>-113810.8140405563</v>
      </c>
      <c r="F6267" t="inlineStr">
        <is>
          <t>IPVA</t>
        </is>
      </c>
      <c r="G6267">
        <f>YEAR(A6267)</f>
        <v/>
      </c>
      <c r="H6267">
        <f>MONTH(A6267)</f>
        <v/>
      </c>
      <c r="I6267">
        <f>INDEX(mês[],Consolidado!H6267,2)</f>
        <v/>
      </c>
      <c r="J6267" t="inlineStr">
        <is>
          <t>DESCONHECIDO</t>
        </is>
      </c>
      <c r="K6267" t="inlineStr">
        <is>
          <t>A IDEAL</t>
        </is>
      </c>
    </row>
    <row r="6268">
      <c r="A6268" s="215" t="n">
        <v>46157</v>
      </c>
      <c r="B6268" t="inlineStr">
        <is>
          <t>IPVA I/FORD RANGER XLTCD3D4A - PLACA SDN9A29 5º PARCELA-6.1 - IPVA</t>
        </is>
      </c>
      <c r="D6268" t="n">
        <v>974.15</v>
      </c>
      <c r="E6268" t="n">
        <v>-114784.9640405563</v>
      </c>
      <c r="F6268" t="inlineStr">
        <is>
          <t>IPVA</t>
        </is>
      </c>
      <c r="G6268">
        <f>YEAR(A6268)</f>
        <v/>
      </c>
      <c r="H6268">
        <f>MONTH(A6268)</f>
        <v/>
      </c>
      <c r="I6268">
        <f>INDEX(mês[],Consolidado!H6268,2)</f>
        <v/>
      </c>
      <c r="J6268" t="inlineStr">
        <is>
          <t>DESCONHECIDO</t>
        </is>
      </c>
      <c r="K6268" t="inlineStr">
        <is>
          <t>A IDEAL</t>
        </is>
      </c>
    </row>
    <row r="6269">
      <c r="A6269" s="215" t="n">
        <v>46157</v>
      </c>
      <c r="B6269" t="inlineStr">
        <is>
          <t>IPVA I/FORD RANGER XLTCD4A32C - PLACA RCF2A85 5º PARCELA-6.1 - IPVA</t>
        </is>
      </c>
      <c r="D6269" t="n">
        <v>611.46</v>
      </c>
      <c r="E6269" t="n">
        <v>-115396.4240405563</v>
      </c>
      <c r="F6269" t="inlineStr">
        <is>
          <t>IPVA</t>
        </is>
      </c>
      <c r="G6269">
        <f>YEAR(A6269)</f>
        <v/>
      </c>
      <c r="H6269">
        <f>MONTH(A6269)</f>
        <v/>
      </c>
      <c r="I6269">
        <f>INDEX(mês[],Consolidado!H6269,2)</f>
        <v/>
      </c>
      <c r="J6269" t="inlineStr">
        <is>
          <t>DESCONHECIDO</t>
        </is>
      </c>
      <c r="K6269" t="inlineStr">
        <is>
          <t>A IDEAL</t>
        </is>
      </c>
    </row>
    <row r="6270">
      <c r="A6270" s="215" t="n">
        <v>46157</v>
      </c>
      <c r="B6270" t="inlineStr">
        <is>
          <t>IPVA I/FORD RANGER XLTCD4A32C - PLACA PRW6F12 5º PARCELA-6.1 - IPVA</t>
        </is>
      </c>
      <c r="D6270" t="n">
        <v>573.75</v>
      </c>
      <c r="E6270" t="n">
        <v>-115970.1740405563</v>
      </c>
      <c r="F6270" t="inlineStr">
        <is>
          <t>IPVA</t>
        </is>
      </c>
      <c r="G6270">
        <f>YEAR(A6270)</f>
        <v/>
      </c>
      <c r="H6270">
        <f>MONTH(A6270)</f>
        <v/>
      </c>
      <c r="I6270">
        <f>INDEX(mês[],Consolidado!H6270,2)</f>
        <v/>
      </c>
      <c r="J6270" t="inlineStr">
        <is>
          <t>DESCONHECIDO</t>
        </is>
      </c>
      <c r="K6270" t="inlineStr">
        <is>
          <t>A IDEAL</t>
        </is>
      </c>
    </row>
    <row r="6271">
      <c r="A6271" s="215" t="n">
        <v>46157</v>
      </c>
      <c r="B6271" t="inlineStr">
        <is>
          <t>IPVA RENAULT/OROCH PRO 16 - PLACA TGI6D98 5º PARCELA-6.1 - IPVA</t>
        </is>
      </c>
      <c r="D6271" t="n">
        <v>410</v>
      </c>
      <c r="E6271" t="n">
        <v>-116380.1740405563</v>
      </c>
      <c r="F6271" t="inlineStr">
        <is>
          <t>IPVA</t>
        </is>
      </c>
      <c r="G6271">
        <f>YEAR(A6271)</f>
        <v/>
      </c>
      <c r="H6271">
        <f>MONTH(A6271)</f>
        <v/>
      </c>
      <c r="I6271">
        <f>INDEX(mês[],Consolidado!H6271,2)</f>
        <v/>
      </c>
      <c r="J6271" t="inlineStr">
        <is>
          <t>DESCONHECIDO</t>
        </is>
      </c>
      <c r="K6271" t="inlineStr">
        <is>
          <t>A IDEAL</t>
        </is>
      </c>
    </row>
    <row r="6272">
      <c r="A6272" s="215" t="n">
        <v>46157</v>
      </c>
      <c r="B6272" t="inlineStr">
        <is>
          <t>IPVA RENAULT/OROCH PRO 16 - PLACA SDK1B29 5º PARCELA-6.1 - IPVA</t>
        </is>
      </c>
      <c r="D6272" t="n">
        <v>368.96</v>
      </c>
      <c r="E6272" t="n">
        <v>-116749.1340405563</v>
      </c>
      <c r="F6272" t="inlineStr">
        <is>
          <t>IPVA</t>
        </is>
      </c>
      <c r="G6272">
        <f>YEAR(A6272)</f>
        <v/>
      </c>
      <c r="H6272">
        <f>MONTH(A6272)</f>
        <v/>
      </c>
      <c r="I6272">
        <f>INDEX(mês[],Consolidado!H6272,2)</f>
        <v/>
      </c>
      <c r="J6272" t="inlineStr">
        <is>
          <t>DESCONHECIDO</t>
        </is>
      </c>
      <c r="K6272" t="inlineStr">
        <is>
          <t>A IDEAL</t>
        </is>
      </c>
    </row>
    <row r="6273">
      <c r="A6273" s="215" t="n">
        <v>46157</v>
      </c>
      <c r="B6273" t="inlineStr">
        <is>
          <t>IPVA RENAULT/OROCH EXP 16 SCE - PLACA RTP7H45 5º PARCELA-6.1 - IPVA</t>
        </is>
      </c>
      <c r="D6273" t="n">
        <v>313.6</v>
      </c>
      <c r="E6273" t="n">
        <v>-117062.7340405563</v>
      </c>
      <c r="F6273" t="inlineStr">
        <is>
          <t>IPVA</t>
        </is>
      </c>
      <c r="G6273">
        <f>YEAR(A6273)</f>
        <v/>
      </c>
      <c r="H6273">
        <f>MONTH(A6273)</f>
        <v/>
      </c>
      <c r="I6273">
        <f>INDEX(mês[],Consolidado!H6273,2)</f>
        <v/>
      </c>
      <c r="J6273" t="inlineStr">
        <is>
          <t>DESCONHECIDO</t>
        </is>
      </c>
      <c r="K6273" t="inlineStr">
        <is>
          <t>A IDEAL</t>
        </is>
      </c>
    </row>
    <row r="6274">
      <c r="A6274" s="215" t="n">
        <v>46157</v>
      </c>
      <c r="B6274" t="inlineStr">
        <is>
          <t>IPVA FIAT/ARGO DRIVE 1.0 - PLACA PBE2E75 5º PARCELA-6.1 - IPVA</t>
        </is>
      </c>
      <c r="D6274" t="n">
        <v>158.87</v>
      </c>
      <c r="E6274" t="n">
        <v>-117221.6040405563</v>
      </c>
      <c r="F6274" t="inlineStr">
        <is>
          <t>IPVA</t>
        </is>
      </c>
      <c r="G6274">
        <f>YEAR(A6274)</f>
        <v/>
      </c>
      <c r="H6274">
        <f>MONTH(A6274)</f>
        <v/>
      </c>
      <c r="I6274">
        <f>INDEX(mês[],Consolidado!H6274,2)</f>
        <v/>
      </c>
      <c r="J6274" t="inlineStr">
        <is>
          <t>DESCONHECIDO</t>
        </is>
      </c>
      <c r="K6274" t="inlineStr">
        <is>
          <t>A IDEAL</t>
        </is>
      </c>
    </row>
    <row r="6275">
      <c r="A6275" s="215" t="n">
        <v>46157</v>
      </c>
      <c r="B6275" t="inlineStr">
        <is>
          <t>IPVA HYUNDAI/HB20S 1.6A PREM - PLACA QTS7F16 5º PARCELA-6.1 - IPVA</t>
        </is>
      </c>
      <c r="D6275" t="n">
        <v>285.5</v>
      </c>
      <c r="E6275" t="n">
        <v>-117507.1040405563</v>
      </c>
      <c r="F6275" t="inlineStr">
        <is>
          <t>IPVA</t>
        </is>
      </c>
      <c r="G6275">
        <f>YEAR(A6275)</f>
        <v/>
      </c>
      <c r="H6275">
        <f>MONTH(A6275)</f>
        <v/>
      </c>
      <c r="I6275">
        <f>INDEX(mês[],Consolidado!H6275,2)</f>
        <v/>
      </c>
      <c r="J6275" t="inlineStr">
        <is>
          <t>DESCONHECIDO</t>
        </is>
      </c>
      <c r="K6275" t="inlineStr">
        <is>
          <t>A IDEAL</t>
        </is>
      </c>
    </row>
    <row r="6276">
      <c r="A6276" s="215" t="n">
        <v>46157</v>
      </c>
      <c r="B6276" t="inlineStr">
        <is>
          <t>IPVA EFFA/21 - PLACA SDJ9E34 5º PARCELA-6.1 - IPVA</t>
        </is>
      </c>
      <c r="D6276" t="n">
        <v>334.66</v>
      </c>
      <c r="E6276" t="n">
        <v>-117841.7640405563</v>
      </c>
      <c r="F6276" t="inlineStr">
        <is>
          <t>IPVA</t>
        </is>
      </c>
      <c r="G6276">
        <f>YEAR(A6276)</f>
        <v/>
      </c>
      <c r="H6276">
        <f>MONTH(A6276)</f>
        <v/>
      </c>
      <c r="I6276">
        <f>INDEX(mês[],Consolidado!H6276,2)</f>
        <v/>
      </c>
      <c r="J6276" t="inlineStr">
        <is>
          <t>DESCONHECIDO</t>
        </is>
      </c>
      <c r="K6276" t="inlineStr">
        <is>
          <t>A IDEAL</t>
        </is>
      </c>
    </row>
    <row r="6277">
      <c r="A6277" s="215" t="n">
        <v>46157</v>
      </c>
      <c r="B6277" t="inlineStr">
        <is>
          <t>VALE ALIMENTAÇÃO REF. 04/26-12.13 - VALE ALIMENTAÇÃO</t>
        </is>
      </c>
      <c r="D6277" t="n">
        <v>1437.63</v>
      </c>
      <c r="E6277" t="n">
        <v>-119279.3940405563</v>
      </c>
      <c r="F6277" t="inlineStr">
        <is>
          <t>VALE ALIMENTAÇÃO</t>
        </is>
      </c>
      <c r="G6277">
        <f>YEAR(A6277)</f>
        <v/>
      </c>
      <c r="H6277">
        <f>MONTH(A6277)</f>
        <v/>
      </c>
      <c r="I6277">
        <f>INDEX(mês[],Consolidado!H6277,2)</f>
        <v/>
      </c>
      <c r="J6277" t="inlineStr">
        <is>
          <t>DESCONHECIDO</t>
        </is>
      </c>
      <c r="K6277" t="inlineStr">
        <is>
          <t>A IDEAL</t>
        </is>
      </c>
    </row>
    <row r="6278">
      <c r="A6278" s="215" t="n">
        <v>46157</v>
      </c>
      <c r="B6278" t="inlineStr">
        <is>
          <t>VALE ALIMENTAÇÃO REF. 04/26-12.13 - VALE ALIMENTAÇÃO</t>
        </is>
      </c>
      <c r="D6278" t="n">
        <v>1000</v>
      </c>
      <c r="E6278" t="n">
        <v>-120279.3940405563</v>
      </c>
      <c r="F6278" t="inlineStr">
        <is>
          <t>VALE ALIMENTAÇÃO</t>
        </is>
      </c>
      <c r="G6278">
        <f>YEAR(A6278)</f>
        <v/>
      </c>
      <c r="H6278">
        <f>MONTH(A6278)</f>
        <v/>
      </c>
      <c r="I6278">
        <f>INDEX(mês[],Consolidado!H6278,2)</f>
        <v/>
      </c>
      <c r="J6278" t="inlineStr">
        <is>
          <t>DESCONHECIDO</t>
        </is>
      </c>
      <c r="K6278" t="inlineStr">
        <is>
          <t>A IDEAL</t>
        </is>
      </c>
    </row>
    <row r="6279">
      <c r="A6279" s="215" t="n">
        <v>46157</v>
      </c>
      <c r="B6279" t="inlineStr">
        <is>
          <t>VALE ALIMENTAÇÃO REF. 04/26-12.13 - VALE ALIMENTAÇÃO</t>
        </is>
      </c>
      <c r="D6279" t="n">
        <v>16228.2</v>
      </c>
      <c r="E6279" t="n">
        <v>-136507.5940405563</v>
      </c>
      <c r="F6279" t="inlineStr">
        <is>
          <t>VALE ALIMENTAÇÃO</t>
        </is>
      </c>
      <c r="G6279">
        <f>YEAR(A6279)</f>
        <v/>
      </c>
      <c r="H6279">
        <f>MONTH(A6279)</f>
        <v/>
      </c>
      <c r="I6279">
        <f>INDEX(mês[],Consolidado!H6279,2)</f>
        <v/>
      </c>
      <c r="J6279" t="inlineStr">
        <is>
          <t>DESCONHECIDO</t>
        </is>
      </c>
      <c r="K6279" t="inlineStr">
        <is>
          <t>A IDEAL</t>
        </is>
      </c>
    </row>
    <row r="6280">
      <c r="A6280" s="215" t="n">
        <v>46157</v>
      </c>
      <c r="B6280" t="inlineStr">
        <is>
          <t>ISSQN PREST. SERV. RETIDO (1759) REF. 04/26-17.8 - ISS</t>
        </is>
      </c>
      <c r="D6280" t="n">
        <v>794.46</v>
      </c>
      <c r="E6280" t="n">
        <v>-137302.0540405563</v>
      </c>
      <c r="F6280" t="inlineStr">
        <is>
          <t xml:space="preserve">ISS </t>
        </is>
      </c>
      <c r="G6280">
        <f>YEAR(A6280)</f>
        <v/>
      </c>
      <c r="H6280">
        <f>MONTH(A6280)</f>
        <v/>
      </c>
      <c r="I6280">
        <f>INDEX(mês[],Consolidado!H6280,2)</f>
        <v/>
      </c>
      <c r="J6280" t="inlineStr">
        <is>
          <t>DESCONHECIDO</t>
        </is>
      </c>
      <c r="K6280" t="inlineStr">
        <is>
          <t>A IDEAL</t>
        </is>
      </c>
    </row>
    <row r="6281">
      <c r="A6281" s="215" t="n">
        <v>46157</v>
      </c>
      <c r="B6281" t="inlineStr">
        <is>
          <t>TAMIRES BEATRIZ DUARTE - PIX 63.670.121/0001-60-5.1 - HOTEL FUNCIONARIOS</t>
        </is>
      </c>
      <c r="D6281" t="n">
        <v>2250</v>
      </c>
      <c r="E6281" t="n">
        <v>-139552.0540405563</v>
      </c>
      <c r="F6281" t="inlineStr">
        <is>
          <t xml:space="preserve">HOTEL COLABORADORES </t>
        </is>
      </c>
      <c r="G6281">
        <f>YEAR(A6281)</f>
        <v/>
      </c>
      <c r="H6281">
        <f>MONTH(A6281)</f>
        <v/>
      </c>
      <c r="I6281">
        <f>INDEX(mês[],Consolidado!H6281,2)</f>
        <v/>
      </c>
      <c r="J6281" t="inlineStr">
        <is>
          <t>DESCONHECIDO</t>
        </is>
      </c>
      <c r="K6281" t="inlineStr">
        <is>
          <t>A IDEAL</t>
        </is>
      </c>
    </row>
    <row r="6282">
      <c r="A6282" s="215" t="n">
        <v>46157</v>
      </c>
      <c r="B6282" t="inlineStr">
        <is>
          <t>REFEIÇÕES COLABORADORES REF. 16/05 A 31/05-12.5 - REFEIÇÕES FUNCIONARIOS</t>
        </is>
      </c>
      <c r="D6282" t="n">
        <v>2508</v>
      </c>
      <c r="E6282" t="n">
        <v>-142060.0540405563</v>
      </c>
      <c r="F6282" t="inlineStr">
        <is>
          <t>REFEIÇÕES COLABORADORES</t>
        </is>
      </c>
      <c r="G6282">
        <f>YEAR(A6282)</f>
        <v/>
      </c>
      <c r="H6282">
        <f>MONTH(A6282)</f>
        <v/>
      </c>
      <c r="I6282">
        <f>INDEX(mês[],Consolidado!H6282,2)</f>
        <v/>
      </c>
      <c r="J6282" t="inlineStr">
        <is>
          <t>DESCONHECIDO</t>
        </is>
      </c>
      <c r="K6282" t="inlineStr">
        <is>
          <t>A IDEAL</t>
        </is>
      </c>
    </row>
    <row r="6283">
      <c r="A6283" s="215" t="n">
        <v>46157</v>
      </c>
      <c r="B6283" t="inlineStr">
        <is>
          <t>REFEIÇÕES COLABORADORES REF. 16/05 A 31/05-12.5 - REFEIÇÕES FUNCIONARIOS</t>
        </is>
      </c>
      <c r="D6283" t="n">
        <v>3424</v>
      </c>
      <c r="E6283" t="n">
        <v>-145484.0540405563</v>
      </c>
      <c r="F6283" t="inlineStr">
        <is>
          <t>REFEIÇÕES COLABORADORES</t>
        </is>
      </c>
      <c r="G6283">
        <f>YEAR(A6283)</f>
        <v/>
      </c>
      <c r="H6283">
        <f>MONTH(A6283)</f>
        <v/>
      </c>
      <c r="I6283">
        <f>INDEX(mês[],Consolidado!H6283,2)</f>
        <v/>
      </c>
      <c r="J6283" t="inlineStr">
        <is>
          <t>DESCONHECIDO</t>
        </is>
      </c>
      <c r="K6283" t="inlineStr">
        <is>
          <t>A IDEAL</t>
        </is>
      </c>
    </row>
    <row r="6284">
      <c r="A6284" s="215" t="n">
        <v>46157</v>
      </c>
      <c r="B6284" t="inlineStr">
        <is>
          <t>REFEIÇÕES COLABORADORES REF. 16/05 A 31/05-12.5 - REFEIÇÕES FUNCIONARIOS</t>
        </is>
      </c>
      <c r="D6284" t="n">
        <v>4525</v>
      </c>
      <c r="E6284" t="n">
        <v>-150009.0540405563</v>
      </c>
      <c r="F6284" t="inlineStr">
        <is>
          <t>REFEIÇÕES COLABORADORES</t>
        </is>
      </c>
      <c r="G6284">
        <f>YEAR(A6284)</f>
        <v/>
      </c>
      <c r="H6284">
        <f>MONTH(A6284)</f>
        <v/>
      </c>
      <c r="I6284">
        <f>INDEX(mês[],Consolidado!H6284,2)</f>
        <v/>
      </c>
      <c r="J6284" t="inlineStr">
        <is>
          <t>DESCONHECIDO</t>
        </is>
      </c>
      <c r="K6284" t="inlineStr">
        <is>
          <t>A IDEAL</t>
        </is>
      </c>
    </row>
    <row r="6285">
      <c r="A6285" s="215" t="n">
        <v>46157</v>
      </c>
      <c r="B6285" t="inlineStr">
        <is>
          <t>REFEIÇÕES COLABORADORES REF. 16/05 A 31/05-12.5 - REFEIÇÕES FUNCIONARIOS</t>
        </is>
      </c>
      <c r="D6285" t="n">
        <v>4240</v>
      </c>
      <c r="E6285" t="n">
        <v>-154249.0540405563</v>
      </c>
      <c r="F6285" t="inlineStr">
        <is>
          <t>REFEIÇÕES COLABORADORES</t>
        </is>
      </c>
      <c r="G6285">
        <f>YEAR(A6285)</f>
        <v/>
      </c>
      <c r="H6285">
        <f>MONTH(A6285)</f>
        <v/>
      </c>
      <c r="I6285">
        <f>INDEX(mês[],Consolidado!H6285,2)</f>
        <v/>
      </c>
      <c r="J6285" t="inlineStr">
        <is>
          <t>DESCONHECIDO</t>
        </is>
      </c>
      <c r="K6285" t="inlineStr">
        <is>
          <t>A IDEAL</t>
        </is>
      </c>
    </row>
    <row r="6286">
      <c r="A6286" s="215" t="n">
        <v>46157</v>
      </c>
      <c r="B6286" t="inlineStr">
        <is>
          <t>REFEIÇÕES COLABORADORES REF. 16/05 A 31/05-12.5 - REFEIÇÕES FUNCIONARIOS</t>
        </is>
      </c>
      <c r="D6286" t="n">
        <v>2152</v>
      </c>
      <c r="E6286" t="n">
        <v>-156401.0540405563</v>
      </c>
      <c r="F6286" t="inlineStr">
        <is>
          <t>REFEIÇÕES COLABORADORES</t>
        </is>
      </c>
      <c r="G6286">
        <f>YEAR(A6286)</f>
        <v/>
      </c>
      <c r="H6286">
        <f>MONTH(A6286)</f>
        <v/>
      </c>
      <c r="I6286">
        <f>INDEX(mês[],Consolidado!H6286,2)</f>
        <v/>
      </c>
      <c r="J6286" t="inlineStr">
        <is>
          <t>DESCONHECIDO</t>
        </is>
      </c>
      <c r="K6286" t="inlineStr">
        <is>
          <t>A IDEAL</t>
        </is>
      </c>
    </row>
    <row r="6287">
      <c r="A6287" s="215" t="n">
        <v>46157</v>
      </c>
      <c r="B6287" t="inlineStr">
        <is>
          <t>REFEIÇÕES COLABORADORES REF. 16/05 A 31/05-12.5 - REFEIÇÕES FUNCIONARIOS</t>
        </is>
      </c>
      <c r="D6287" t="n">
        <v>1775</v>
      </c>
      <c r="E6287" t="n">
        <v>-158176.0540405563</v>
      </c>
      <c r="F6287" t="inlineStr">
        <is>
          <t>REFEIÇÕES COLABORADORES</t>
        </is>
      </c>
      <c r="G6287">
        <f>YEAR(A6287)</f>
        <v/>
      </c>
      <c r="H6287">
        <f>MONTH(A6287)</f>
        <v/>
      </c>
      <c r="I6287">
        <f>INDEX(mês[],Consolidado!H6287,2)</f>
        <v/>
      </c>
      <c r="J6287" t="inlineStr">
        <is>
          <t>DESCONHECIDO</t>
        </is>
      </c>
      <c r="K6287" t="inlineStr">
        <is>
          <t>A IDEAL</t>
        </is>
      </c>
    </row>
    <row r="6288">
      <c r="A6288" s="215" t="n">
        <v>46157</v>
      </c>
      <c r="B6288" t="inlineStr">
        <is>
          <t>REFEIÇÕES COLABORADORES REF. 16/05 A 31/05-12.5 - REFEIÇÕES FUNCIONARIOS</t>
        </is>
      </c>
      <c r="D6288" t="n">
        <v>3288</v>
      </c>
      <c r="E6288" t="n">
        <v>-161464.0540405563</v>
      </c>
      <c r="F6288" t="inlineStr">
        <is>
          <t>REFEIÇÕES COLABORADORES</t>
        </is>
      </c>
      <c r="G6288">
        <f>YEAR(A6288)</f>
        <v/>
      </c>
      <c r="H6288">
        <f>MONTH(A6288)</f>
        <v/>
      </c>
      <c r="I6288">
        <f>INDEX(mês[],Consolidado!H6288,2)</f>
        <v/>
      </c>
      <c r="J6288" t="inlineStr">
        <is>
          <t>DESCONHECIDO</t>
        </is>
      </c>
      <c r="K6288" t="inlineStr">
        <is>
          <t>A IDEAL</t>
        </is>
      </c>
    </row>
    <row r="6289">
      <c r="A6289" s="215" t="n">
        <v>46157</v>
      </c>
      <c r="B6289" t="inlineStr">
        <is>
          <t>REFEIÇÕES COLABORADORES REF. 16/05 A 31/05-12.5 - REFEIÇÕES FUNCIONARIOS</t>
        </is>
      </c>
      <c r="D6289" t="n">
        <v>5232.5</v>
      </c>
      <c r="E6289" t="n">
        <v>-166696.5540405563</v>
      </c>
      <c r="F6289" t="inlineStr">
        <is>
          <t>REFEIÇÕES COLABORADORES</t>
        </is>
      </c>
      <c r="G6289">
        <f>YEAR(A6289)</f>
        <v/>
      </c>
      <c r="H6289">
        <f>MONTH(A6289)</f>
        <v/>
      </c>
      <c r="I6289">
        <f>INDEX(mês[],Consolidado!H6289,2)</f>
        <v/>
      </c>
      <c r="J6289" t="inlineStr">
        <is>
          <t>DESCONHECIDO</t>
        </is>
      </c>
      <c r="K6289" t="inlineStr">
        <is>
          <t>A IDEAL</t>
        </is>
      </c>
    </row>
    <row r="6290">
      <c r="A6290" s="215" t="n">
        <v>46157</v>
      </c>
      <c r="B6290" t="inlineStr">
        <is>
          <t>R. DOS ABACATEIROS APT 04 - GESTORLUCIANO - PIX (62) 9 8112-3739-5.3 - ALUGUEL ALOJAMENTO</t>
        </is>
      </c>
      <c r="D6290" t="n">
        <v>1370</v>
      </c>
      <c r="E6290" t="n">
        <v>-168066.5540405563</v>
      </c>
      <c r="F6290" t="inlineStr">
        <is>
          <t xml:space="preserve">ALUGUEL ALOJAMENTO </t>
        </is>
      </c>
      <c r="G6290">
        <f>YEAR(A6290)</f>
        <v/>
      </c>
      <c r="H6290">
        <f>MONTH(A6290)</f>
        <v/>
      </c>
      <c r="I6290">
        <f>INDEX(mês[],Consolidado!H6290,2)</f>
        <v/>
      </c>
      <c r="J6290" t="inlineStr">
        <is>
          <t>DESCONHECIDO</t>
        </is>
      </c>
      <c r="K6290" t="inlineStr">
        <is>
          <t>A IDEAL</t>
        </is>
      </c>
    </row>
    <row r="6291">
      <c r="A6291" s="215" t="n">
        <v>46157</v>
      </c>
      <c r="B6291" t="inlineStr">
        <is>
          <t>RUA DO NIQUEL COND. ACACIA APT. 102 REF. 15-05 A 15/06-5.3 - ALUGUEL ALOJAMENTO</t>
        </is>
      </c>
      <c r="D6291" t="n">
        <v>1160</v>
      </c>
      <c r="E6291" t="n">
        <v>-169226.5540405563</v>
      </c>
      <c r="F6291" t="inlineStr">
        <is>
          <t xml:space="preserve">ALUGUEL ALOJAMENTO </t>
        </is>
      </c>
      <c r="G6291">
        <f>YEAR(A6291)</f>
        <v/>
      </c>
      <c r="H6291">
        <f>MONTH(A6291)</f>
        <v/>
      </c>
      <c r="I6291">
        <f>INDEX(mês[],Consolidado!H6291,2)</f>
        <v/>
      </c>
      <c r="J6291" t="inlineStr">
        <is>
          <t>DESCONHECIDO</t>
        </is>
      </c>
      <c r="K6291" t="inlineStr">
        <is>
          <t>A IDEAL</t>
        </is>
      </c>
    </row>
    <row r="6292">
      <c r="A6292" s="215" t="n">
        <v>46157</v>
      </c>
      <c r="B6292" t="inlineStr">
        <is>
          <t>HONORÁRIO ADVOCATÍCIO - STELLA-9.1 - HONORARIOS ADVOCATICIOS</t>
        </is>
      </c>
      <c r="D6292" t="n">
        <v>250</v>
      </c>
      <c r="E6292" t="n">
        <v>-169476.5540405563</v>
      </c>
      <c r="F6292" t="inlineStr">
        <is>
          <t>HONORÁRIOS ADVOCATÍCIOS</t>
        </is>
      </c>
      <c r="G6292">
        <f>YEAR(A6292)</f>
        <v/>
      </c>
      <c r="H6292">
        <f>MONTH(A6292)</f>
        <v/>
      </c>
      <c r="I6292">
        <f>INDEX(mês[],Consolidado!H6292,2)</f>
        <v/>
      </c>
      <c r="J6292" t="inlineStr">
        <is>
          <t>DESCONHECIDO</t>
        </is>
      </c>
      <c r="K6292" t="inlineStr">
        <is>
          <t>A IDEAL</t>
        </is>
      </c>
    </row>
    <row r="6293">
      <c r="A6293" s="215" t="n">
        <v>46157</v>
      </c>
      <c r="B6293" t="inlineStr">
        <is>
          <t>COMBUSTÍVEL VEÍCULOS-6.4 - COMBUSTIVEL VEICULOS</t>
        </is>
      </c>
      <c r="D6293" t="n">
        <v>166.1</v>
      </c>
      <c r="E6293" t="n">
        <v>-169642.6540405563</v>
      </c>
      <c r="F6293" t="inlineStr">
        <is>
          <t>COMBUSTIVEL VEICULOS</t>
        </is>
      </c>
      <c r="G6293">
        <f>YEAR(A6293)</f>
        <v/>
      </c>
      <c r="H6293">
        <f>MONTH(A6293)</f>
        <v/>
      </c>
      <c r="I6293">
        <f>INDEX(mês[],Consolidado!H6293,2)</f>
        <v/>
      </c>
      <c r="J6293" t="inlineStr">
        <is>
          <t>DESCONHECIDO</t>
        </is>
      </c>
      <c r="K6293" t="inlineStr">
        <is>
          <t>A IDEAL</t>
        </is>
      </c>
    </row>
    <row r="6294">
      <c r="A6294" s="215" t="n">
        <v>46157</v>
      </c>
      <c r="B6294" t="inlineStr">
        <is>
          <t>-1.1.1 - Recebimento de Clientes - prestação de serviço</t>
        </is>
      </c>
      <c r="C6294" t="n">
        <v>92959.66</v>
      </c>
      <c r="E6294" t="n">
        <v>-76682.9940405563</v>
      </c>
      <c r="F6294" t="inlineStr">
        <is>
          <t>Recebimento de Clientes</t>
        </is>
      </c>
      <c r="G6294">
        <f>YEAR(A6294)</f>
        <v/>
      </c>
      <c r="H6294">
        <f>MONTH(A6294)</f>
        <v/>
      </c>
      <c r="I6294">
        <f>INDEX(mês[],Consolidado!H6294,2)</f>
        <v/>
      </c>
      <c r="J6294" t="inlineStr">
        <is>
          <t>DESCONHECIDO</t>
        </is>
      </c>
      <c r="K6294" t="inlineStr">
        <is>
          <t>A IDEAL</t>
        </is>
      </c>
    </row>
    <row r="6295">
      <c r="A6295" s="215" t="n">
        <v>46157</v>
      </c>
      <c r="B6295" t="inlineStr">
        <is>
          <t>-1.1.1 - Recebimento de Clientes - prestação de serviço</t>
        </is>
      </c>
      <c r="C6295" t="n">
        <v>1533.17</v>
      </c>
      <c r="E6295" t="n">
        <v>-75149.82404055628</v>
      </c>
      <c r="F6295" t="inlineStr">
        <is>
          <t>Recebimento de Clientes</t>
        </is>
      </c>
      <c r="G6295">
        <f>YEAR(A6295)</f>
        <v/>
      </c>
      <c r="H6295">
        <f>MONTH(A6295)</f>
        <v/>
      </c>
      <c r="I6295">
        <f>INDEX(mês[],Consolidado!H6295,2)</f>
        <v/>
      </c>
      <c r="J6295" t="inlineStr">
        <is>
          <t>DESCONHECIDO</t>
        </is>
      </c>
      <c r="K6295" t="inlineStr">
        <is>
          <t>A IDEAL</t>
        </is>
      </c>
    </row>
    <row r="6296">
      <c r="A6296" s="215" t="n">
        <v>46157</v>
      </c>
      <c r="B6296" t="inlineStr">
        <is>
          <t>-1.1.1 - Recebimento de Clientes - prestação de serviço</t>
        </is>
      </c>
      <c r="C6296" t="n">
        <v>3556.44</v>
      </c>
      <c r="E6296" t="n">
        <v>-71593.3840405563</v>
      </c>
      <c r="F6296" t="inlineStr">
        <is>
          <t>Recebimento de Clientes</t>
        </is>
      </c>
      <c r="G6296">
        <f>YEAR(A6296)</f>
        <v/>
      </c>
      <c r="H6296">
        <f>MONTH(A6296)</f>
        <v/>
      </c>
      <c r="I6296">
        <f>INDEX(mês[],Consolidado!H6296,2)</f>
        <v/>
      </c>
      <c r="J6296" t="inlineStr">
        <is>
          <t>DESCONHECIDO</t>
        </is>
      </c>
      <c r="K6296" t="inlineStr">
        <is>
          <t>A IDEAL</t>
        </is>
      </c>
    </row>
    <row r="6297">
      <c r="A6297" s="215" t="n">
        <v>46157</v>
      </c>
      <c r="B6297" t="inlineStr">
        <is>
          <t>-1.1.1 - Recebimento de Clientes - prestação de serviço</t>
        </is>
      </c>
      <c r="C6297" t="n">
        <v>55124.82</v>
      </c>
      <c r="E6297" t="n">
        <v>-16468.56404055629</v>
      </c>
      <c r="F6297" t="inlineStr">
        <is>
          <t>Recebimento de Clientes</t>
        </is>
      </c>
      <c r="G6297">
        <f>YEAR(A6297)</f>
        <v/>
      </c>
      <c r="H6297">
        <f>MONTH(A6297)</f>
        <v/>
      </c>
      <c r="I6297">
        <f>INDEX(mês[],Consolidado!H6297,2)</f>
        <v/>
      </c>
      <c r="J6297" t="inlineStr">
        <is>
          <t>DESCONHECIDO</t>
        </is>
      </c>
      <c r="K6297" t="inlineStr">
        <is>
          <t>A IDEAL</t>
        </is>
      </c>
    </row>
    <row r="6298">
      <c r="A6298" s="215" t="n">
        <v>46157</v>
      </c>
      <c r="B6298" t="inlineStr">
        <is>
          <t>-1.1.1 - Recebimento de Clientes - prestação de serviço</t>
        </is>
      </c>
      <c r="C6298" t="n">
        <v>60050.7</v>
      </c>
      <c r="E6298" t="n">
        <v>43582.13595944371</v>
      </c>
      <c r="F6298" t="inlineStr">
        <is>
          <t>Recebimento de Clientes</t>
        </is>
      </c>
      <c r="G6298">
        <f>YEAR(A6298)</f>
        <v/>
      </c>
      <c r="H6298">
        <f>MONTH(A6298)</f>
        <v/>
      </c>
      <c r="I6298">
        <f>INDEX(mês[],Consolidado!H6298,2)</f>
        <v/>
      </c>
      <c r="J6298" t="inlineStr">
        <is>
          <t>DESCONHECIDO</t>
        </is>
      </c>
      <c r="K6298" t="inlineStr">
        <is>
          <t>A IDEAL</t>
        </is>
      </c>
    </row>
    <row r="6299">
      <c r="A6299" s="215" t="n">
        <v>46160</v>
      </c>
      <c r="B6299" t="inlineStr">
        <is>
          <t>-1.1.1 - Recebimento de Clientes - prestação de serviço</t>
        </is>
      </c>
      <c r="C6299" t="n">
        <v>91629.64999999999</v>
      </c>
      <c r="E6299" t="n">
        <v>135211.7859594437</v>
      </c>
      <c r="F6299" t="inlineStr">
        <is>
          <t>Recebimento de Clientes</t>
        </is>
      </c>
      <c r="G6299">
        <f>YEAR(A6299)</f>
        <v/>
      </c>
      <c r="H6299">
        <f>MONTH(A6299)</f>
        <v/>
      </c>
      <c r="I6299">
        <f>INDEX(mês[],Consolidado!H6299,2)</f>
        <v/>
      </c>
      <c r="J6299" t="inlineStr">
        <is>
          <t>DESCONHECIDO</t>
        </is>
      </c>
      <c r="K6299" t="inlineStr">
        <is>
          <t>A IDEAL</t>
        </is>
      </c>
    </row>
    <row r="6300">
      <c r="A6300" s="215" t="n">
        <v>46160</v>
      </c>
      <c r="B6300" t="inlineStr">
        <is>
          <t>-1.1.1 - Recebimento de Clientes - prestação de serviço</t>
        </is>
      </c>
      <c r="C6300" t="n">
        <v>135587.01</v>
      </c>
      <c r="E6300" t="n">
        <v>270798.7959594437</v>
      </c>
      <c r="F6300" t="inlineStr">
        <is>
          <t>Recebimento de Clientes</t>
        </is>
      </c>
      <c r="G6300">
        <f>YEAR(A6300)</f>
        <v/>
      </c>
      <c r="H6300">
        <f>MONTH(A6300)</f>
        <v/>
      </c>
      <c r="I6300">
        <f>INDEX(mês[],Consolidado!H6300,2)</f>
        <v/>
      </c>
      <c r="J6300" t="inlineStr">
        <is>
          <t>DESCONHECIDO</t>
        </is>
      </c>
      <c r="K6300" t="inlineStr">
        <is>
          <t>A IDEAL</t>
        </is>
      </c>
    </row>
    <row r="6301">
      <c r="A6301" s="215" t="n">
        <v>46160</v>
      </c>
      <c r="B6301" t="inlineStr">
        <is>
          <t>-1.1.1 - Recebimento de Clientes - prestação de serviço</t>
        </is>
      </c>
      <c r="C6301" t="n">
        <v>53895.06</v>
      </c>
      <c r="E6301" t="n">
        <v>324693.8559594437</v>
      </c>
      <c r="F6301" t="inlineStr">
        <is>
          <t>Recebimento de Clientes</t>
        </is>
      </c>
      <c r="G6301">
        <f>YEAR(A6301)</f>
        <v/>
      </c>
      <c r="H6301">
        <f>MONTH(A6301)</f>
        <v/>
      </c>
      <c r="I6301">
        <f>INDEX(mês[],Consolidado!H6301,2)</f>
        <v/>
      </c>
      <c r="J6301" t="inlineStr">
        <is>
          <t>DESCONHECIDO</t>
        </is>
      </c>
      <c r="K6301" t="inlineStr">
        <is>
          <t>A IDEAL</t>
        </is>
      </c>
    </row>
    <row r="6302">
      <c r="A6302" s="215" t="n">
        <v>46160</v>
      </c>
      <c r="B6302" t="inlineStr">
        <is>
          <t>-1.1.1 - Recebimento de Clientes - prestação de serviço</t>
        </is>
      </c>
      <c r="C6302" t="n">
        <v>11805.41</v>
      </c>
      <c r="E6302" t="n">
        <v>336499.2659594437</v>
      </c>
      <c r="F6302" t="inlineStr">
        <is>
          <t>Recebimento de Clientes</t>
        </is>
      </c>
      <c r="G6302">
        <f>YEAR(A6302)</f>
        <v/>
      </c>
      <c r="H6302">
        <f>MONTH(A6302)</f>
        <v/>
      </c>
      <c r="I6302">
        <f>INDEX(mês[],Consolidado!H6302,2)</f>
        <v/>
      </c>
      <c r="J6302" t="inlineStr">
        <is>
          <t>DESCONHECIDO</t>
        </is>
      </c>
      <c r="K6302" t="inlineStr">
        <is>
          <t>A IDEAL</t>
        </is>
      </c>
    </row>
    <row r="6303">
      <c r="A6303" s="215" t="n">
        <v>46160</v>
      </c>
      <c r="B6303" t="inlineStr">
        <is>
          <t>FERRAMENTAS MANUAIS-8.6 - MATERIAIS / FERRAMENTAS MANUAIS</t>
        </is>
      </c>
      <c r="D6303" t="n">
        <v>400</v>
      </c>
      <c r="E6303" t="n">
        <v>336099.2659594437</v>
      </c>
      <c r="F6303" t="inlineStr">
        <is>
          <t xml:space="preserve">MATERIAIS / FERRAMENTAS  MANUAIS </t>
        </is>
      </c>
      <c r="G6303">
        <f>YEAR(A6303)</f>
        <v/>
      </c>
      <c r="H6303">
        <f>MONTH(A6303)</f>
        <v/>
      </c>
      <c r="I6303">
        <f>INDEX(mês[],Consolidado!H6303,2)</f>
        <v/>
      </c>
      <c r="J6303" t="inlineStr">
        <is>
          <t>DESCONHECIDO</t>
        </is>
      </c>
      <c r="K6303" t="inlineStr">
        <is>
          <t>A IDEAL</t>
        </is>
      </c>
    </row>
    <row r="6304">
      <c r="A6304" s="215" t="n">
        <v>46160</v>
      </c>
      <c r="B6304" t="inlineStr">
        <is>
          <t>FABIO ALVES MOREIRA - PIX (62) 9 9654-5405-5.1 - HOTEL FUNCIONARIOS</t>
        </is>
      </c>
      <c r="D6304" t="n">
        <v>250</v>
      </c>
      <c r="E6304" t="n">
        <v>335849.2659594437</v>
      </c>
      <c r="F6304" t="inlineStr">
        <is>
          <t xml:space="preserve">HOTEL COLABORADORES </t>
        </is>
      </c>
      <c r="G6304">
        <f>YEAR(A6304)</f>
        <v/>
      </c>
      <c r="H6304">
        <f>MONTH(A6304)</f>
        <v/>
      </c>
      <c r="I6304">
        <f>INDEX(mês[],Consolidado!H6304,2)</f>
        <v/>
      </c>
      <c r="J6304" t="inlineStr">
        <is>
          <t>DESCONHECIDO</t>
        </is>
      </c>
      <c r="K6304" t="inlineStr">
        <is>
          <t>A IDEAL</t>
        </is>
      </c>
    </row>
    <row r="6305">
      <c r="A6305" s="215" t="n">
        <v>46160</v>
      </c>
      <c r="B6305" t="inlineStr">
        <is>
          <t>AUXILIO MORADIA EZIO, THEYMES E JOÃO FLÁVIO-12.19 - AUXILIO MORADIA</t>
        </is>
      </c>
      <c r="D6305" t="n">
        <v>1950</v>
      </c>
      <c r="E6305" t="n">
        <v>333899.2659594437</v>
      </c>
      <c r="F6305" t="inlineStr">
        <is>
          <t xml:space="preserve">ALUGUEL ALOJAMENTO </t>
        </is>
      </c>
      <c r="G6305">
        <f>YEAR(A6305)</f>
        <v/>
      </c>
      <c r="H6305">
        <f>MONTH(A6305)</f>
        <v/>
      </c>
      <c r="I6305">
        <f>INDEX(mês[],Consolidado!H6305,2)</f>
        <v/>
      </c>
      <c r="J6305" t="inlineStr">
        <is>
          <t>DESCONHECIDO</t>
        </is>
      </c>
      <c r="K6305" t="inlineStr">
        <is>
          <t>A IDEAL</t>
        </is>
      </c>
    </row>
    <row r="6306">
      <c r="A6306" s="215" t="n">
        <v>46160</v>
      </c>
      <c r="B6306" t="inlineStr">
        <is>
          <t>PROCESSO TRABALHISTA WILSON COSTA DE ALMEIDA-9.2 - GUIAS TRABALHISTAS E PROCESSO</t>
        </is>
      </c>
      <c r="D6306" t="n">
        <v>13057</v>
      </c>
      <c r="E6306" t="n">
        <v>320842.2659594437</v>
      </c>
      <c r="F6306" t="inlineStr">
        <is>
          <t>Processos Trabalhistas</t>
        </is>
      </c>
      <c r="G6306">
        <f>YEAR(A6306)</f>
        <v/>
      </c>
      <c r="H6306">
        <f>MONTH(A6306)</f>
        <v/>
      </c>
      <c r="I6306">
        <f>INDEX(mês[],Consolidado!H6306,2)</f>
        <v/>
      </c>
      <c r="J6306" t="inlineStr">
        <is>
          <t>DESCONHECIDO</t>
        </is>
      </c>
      <c r="K6306" t="inlineStr">
        <is>
          <t>A IDEAL</t>
        </is>
      </c>
    </row>
    <row r="6307">
      <c r="A6307" s="215" t="n">
        <v>46160</v>
      </c>
      <c r="B6307" t="inlineStr">
        <is>
          <t>VISITA TECNICA GENILDO-6.4 - COMBUSTIVEL VEICULOS</t>
        </is>
      </c>
      <c r="D6307" t="n">
        <v>1200</v>
      </c>
      <c r="E6307" t="n">
        <v>319642.2659594437</v>
      </c>
      <c r="F6307" t="inlineStr">
        <is>
          <t>COMBUSTIVEL VEICULOS</t>
        </is>
      </c>
      <c r="G6307">
        <f>YEAR(A6307)</f>
        <v/>
      </c>
      <c r="H6307">
        <f>MONTH(A6307)</f>
        <v/>
      </c>
      <c r="I6307">
        <f>INDEX(mês[],Consolidado!H6307,2)</f>
        <v/>
      </c>
      <c r="J6307" t="inlineStr">
        <is>
          <t>DESCONHECIDO</t>
        </is>
      </c>
      <c r="K6307" t="inlineStr">
        <is>
          <t>A IDEAL</t>
        </is>
      </c>
    </row>
    <row r="6308">
      <c r="A6308" s="215" t="n">
        <v>46160</v>
      </c>
      <c r="B6308" t="inlineStr">
        <is>
          <t>VISITA TÉCNICA VALDMAR-6.4 - COMBUSTIVEL VEICULOS</t>
        </is>
      </c>
      <c r="D6308" t="n">
        <v>1000</v>
      </c>
      <c r="E6308" t="n">
        <v>318642.2659594437</v>
      </c>
      <c r="F6308" t="inlineStr">
        <is>
          <t>COMBUSTIVEL VEICULOS</t>
        </is>
      </c>
      <c r="G6308">
        <f>YEAR(A6308)</f>
        <v/>
      </c>
      <c r="H6308">
        <f>MONTH(A6308)</f>
        <v/>
      </c>
      <c r="I6308">
        <f>INDEX(mês[],Consolidado!H6308,2)</f>
        <v/>
      </c>
      <c r="J6308" t="inlineStr">
        <is>
          <t>DESCONHECIDO</t>
        </is>
      </c>
      <c r="K6308" t="inlineStr">
        <is>
          <t>A IDEAL</t>
        </is>
      </c>
    </row>
    <row r="6309">
      <c r="A6309" s="215" t="n">
        <v>46160</v>
      </c>
      <c r="B6309" t="inlineStr">
        <is>
          <t>ROSANGELA HELENA CPF 002.992.221-60-3.7 - SERVIÇO LIMPEZA ALOJAMENTO/ESCRITORIO</t>
        </is>
      </c>
      <c r="D6309" t="n">
        <v>2250</v>
      </c>
      <c r="E6309" t="n">
        <v>316392.2659594437</v>
      </c>
      <c r="F6309" t="inlineStr">
        <is>
          <t>SERVIÇO LIMPEZA ALOJAMENTO/ESCRITORIO</t>
        </is>
      </c>
      <c r="G6309">
        <f>YEAR(A6309)</f>
        <v/>
      </c>
      <c r="H6309">
        <f>MONTH(A6309)</f>
        <v/>
      </c>
      <c r="I6309">
        <f>INDEX(mês[],Consolidado!H6309,2)</f>
        <v/>
      </c>
      <c r="J6309" t="inlineStr">
        <is>
          <t>DESCONHECIDO</t>
        </is>
      </c>
      <c r="K6309" t="inlineStr">
        <is>
          <t>A IDEAL</t>
        </is>
      </c>
    </row>
    <row r="6310">
      <c r="A6310" s="215" t="n">
        <v>46160</v>
      </c>
      <c r="B6310" t="inlineStr">
        <is>
          <t>MATERIAIS DE LIMPEZA-8.11 - MATERIAIS DE LIMPEZA / HIGIENE</t>
        </is>
      </c>
      <c r="D6310" t="n">
        <v>750</v>
      </c>
      <c r="E6310" t="n">
        <v>315642.2659594437</v>
      </c>
      <c r="F6310" t="inlineStr">
        <is>
          <t xml:space="preserve">MATERIAIS DE LIMPEZA / HIGIENE </t>
        </is>
      </c>
      <c r="G6310">
        <f>YEAR(A6310)</f>
        <v/>
      </c>
      <c r="H6310">
        <f>MONTH(A6310)</f>
        <v/>
      </c>
      <c r="I6310">
        <f>INDEX(mês[],Consolidado!H6310,2)</f>
        <v/>
      </c>
      <c r="J6310" t="inlineStr">
        <is>
          <t>DESCONHECIDO</t>
        </is>
      </c>
      <c r="K6310" t="inlineStr">
        <is>
          <t>A IDEAL</t>
        </is>
      </c>
    </row>
    <row r="6311">
      <c r="A6311" s="215" t="n">
        <v>46160</v>
      </c>
      <c r="B6311" t="inlineStr">
        <is>
          <t>MATERIAIS DE LIMPEZA-8.11 - MATERIAIS DE LIMPEZA / HIGIENE</t>
        </is>
      </c>
      <c r="D6311" t="n">
        <v>750</v>
      </c>
      <c r="E6311" t="n">
        <v>314892.2659594437</v>
      </c>
      <c r="F6311" t="inlineStr">
        <is>
          <t xml:space="preserve">MATERIAIS DE LIMPEZA / HIGIENE </t>
        </is>
      </c>
      <c r="G6311">
        <f>YEAR(A6311)</f>
        <v/>
      </c>
      <c r="H6311">
        <f>MONTH(A6311)</f>
        <v/>
      </c>
      <c r="I6311">
        <f>INDEX(mês[],Consolidado!H6311,2)</f>
        <v/>
      </c>
      <c r="J6311" t="inlineStr">
        <is>
          <t>DESCONHECIDO</t>
        </is>
      </c>
      <c r="K6311" t="inlineStr">
        <is>
          <t>A IDEAL</t>
        </is>
      </c>
    </row>
    <row r="6312">
      <c r="A6312" s="215" t="n">
        <v>46160</v>
      </c>
      <c r="B6312" t="inlineStr">
        <is>
          <t>MARIA DO AMPARO SALES DA ROCHA-12.7 - TRANSPORTE FUNCIONARIOS</t>
        </is>
      </c>
      <c r="D6312" t="n">
        <v>1500</v>
      </c>
      <c r="E6312" t="n">
        <v>313392.2659594437</v>
      </c>
      <c r="F6312" t="inlineStr">
        <is>
          <t xml:space="preserve">TRANSPORTE DE COLABORADORES </t>
        </is>
      </c>
      <c r="G6312">
        <f>YEAR(A6312)</f>
        <v/>
      </c>
      <c r="H6312">
        <f>MONTH(A6312)</f>
        <v/>
      </c>
      <c r="I6312">
        <f>INDEX(mês[],Consolidado!H6312,2)</f>
        <v/>
      </c>
      <c r="J6312" t="inlineStr">
        <is>
          <t>DESCONHECIDO</t>
        </is>
      </c>
      <c r="K6312" t="inlineStr">
        <is>
          <t>A IDEAL</t>
        </is>
      </c>
    </row>
    <row r="6313">
      <c r="A6313" s="215" t="n">
        <v>46160</v>
      </c>
      <c r="B6313" t="inlineStr">
        <is>
          <t>JULIO CESAR ALBUQUERQUE SILVA-12.4 - MULTA RESCISORIAS FGTS</t>
        </is>
      </c>
      <c r="D6313" t="n">
        <v>3099.47</v>
      </c>
      <c r="E6313" t="n">
        <v>310292.7959594437</v>
      </c>
      <c r="F6313" t="inlineStr">
        <is>
          <t>MULTA RESCISORIAS FGTS</t>
        </is>
      </c>
      <c r="G6313">
        <f>YEAR(A6313)</f>
        <v/>
      </c>
      <c r="H6313">
        <f>MONTH(A6313)</f>
        <v/>
      </c>
      <c r="I6313">
        <f>INDEX(mês[],Consolidado!H6313,2)</f>
        <v/>
      </c>
      <c r="J6313" t="inlineStr">
        <is>
          <t>DESCONHECIDO</t>
        </is>
      </c>
      <c r="K6313" t="inlineStr">
        <is>
          <t>A IDEAL</t>
        </is>
      </c>
    </row>
    <row r="6314">
      <c r="A6314" s="215" t="n">
        <v>46160</v>
      </c>
      <c r="B6314" t="inlineStr">
        <is>
          <t>JULIO CESAR ALBUQUERQUE SILVA-12.6 - ACERTO RESCISORIOS</t>
        </is>
      </c>
      <c r="D6314" t="n">
        <v>16280.56</v>
      </c>
      <c r="E6314" t="n">
        <v>294012.2359594437</v>
      </c>
      <c r="F6314" t="inlineStr">
        <is>
          <t xml:space="preserve">ACERTO RESCISORIOS </t>
        </is>
      </c>
      <c r="G6314">
        <f>YEAR(A6314)</f>
        <v/>
      </c>
      <c r="H6314">
        <f>MONTH(A6314)</f>
        <v/>
      </c>
      <c r="I6314">
        <f>INDEX(mês[],Consolidado!H6314,2)</f>
        <v/>
      </c>
      <c r="J6314" t="inlineStr">
        <is>
          <t>DESCONHECIDO</t>
        </is>
      </c>
      <c r="K6314" t="inlineStr">
        <is>
          <t>A IDEAL</t>
        </is>
      </c>
    </row>
    <row r="6315">
      <c r="A6315" s="215" t="n">
        <v>46160</v>
      </c>
      <c r="B6315" t="inlineStr">
        <is>
          <t>FERREIRA E BITTAR COMERCIO DE - PIX 08.842.109/0002-69-6.4 - COMBUSTIVEL VEICULOS</t>
        </is>
      </c>
      <c r="D6315" t="n">
        <v>1588.09</v>
      </c>
      <c r="E6315" t="n">
        <v>292424.1459594437</v>
      </c>
      <c r="F6315" t="inlineStr">
        <is>
          <t>COMBUSTIVEL VEICULOS</t>
        </is>
      </c>
      <c r="G6315">
        <f>YEAR(A6315)</f>
        <v/>
      </c>
      <c r="H6315">
        <f>MONTH(A6315)</f>
        <v/>
      </c>
      <c r="I6315">
        <f>INDEX(mês[],Consolidado!H6315,2)</f>
        <v/>
      </c>
      <c r="J6315" t="inlineStr">
        <is>
          <t>DESCONHECIDO</t>
        </is>
      </c>
      <c r="K6315" t="inlineStr">
        <is>
          <t>A IDEAL</t>
        </is>
      </c>
    </row>
    <row r="6316">
      <c r="A6316" s="215" t="n">
        <v>46160</v>
      </c>
      <c r="B6316" t="inlineStr">
        <is>
          <t>FERREIRA E BITTAR COMERCIO DE - PIX 08.842.109/0002-69-8.13 - COMBUSTIVEL EQUIPAMENTOS</t>
        </is>
      </c>
      <c r="D6316" t="n">
        <v>124</v>
      </c>
      <c r="E6316" t="n">
        <v>292300.1459594437</v>
      </c>
      <c r="F6316" t="inlineStr">
        <is>
          <t>COMBUSTIVEL EQUIPAMENTOS</t>
        </is>
      </c>
      <c r="G6316">
        <f>YEAR(A6316)</f>
        <v/>
      </c>
      <c r="H6316">
        <f>MONTH(A6316)</f>
        <v/>
      </c>
      <c r="I6316">
        <f>INDEX(mês[],Consolidado!H6316,2)</f>
        <v/>
      </c>
      <c r="J6316" t="inlineStr">
        <is>
          <t>DESCONHECIDO</t>
        </is>
      </c>
      <c r="K6316" t="inlineStr">
        <is>
          <t>A IDEAL</t>
        </is>
      </c>
    </row>
    <row r="6317">
      <c r="A6317" s="215" t="n">
        <v>46161</v>
      </c>
      <c r="B6317" t="inlineStr">
        <is>
          <t>AIRBNB PLATAFORMA DIGITAL LTDA - PIX 897fe574-ec8d-44fe-8601-86e9f9e0993c-5.1 - HOTEL FUNCIONARIOS</t>
        </is>
      </c>
      <c r="D6317" t="n">
        <v>1857.12</v>
      </c>
      <c r="E6317" t="n">
        <v>290443.0259594437</v>
      </c>
      <c r="F6317" t="inlineStr">
        <is>
          <t xml:space="preserve">HOTEL COLABORADORES </t>
        </is>
      </c>
      <c r="G6317">
        <f>YEAR(A6317)</f>
        <v/>
      </c>
      <c r="H6317">
        <f>MONTH(A6317)</f>
        <v/>
      </c>
      <c r="I6317">
        <f>INDEX(mês[],Consolidado!H6317,2)</f>
        <v/>
      </c>
      <c r="J6317" t="inlineStr">
        <is>
          <t>DESCONHECIDO</t>
        </is>
      </c>
      <c r="K6317" t="inlineStr">
        <is>
          <t>A IDEAL</t>
        </is>
      </c>
    </row>
    <row r="6318">
      <c r="A6318" s="215" t="n">
        <v>46161</v>
      </c>
      <c r="B6318" t="inlineStr">
        <is>
          <t>TRANSFERÊNCIA ENTRE BANCOS ITAÚ X CEF-2.1 - Transferência entre Bancos</t>
        </is>
      </c>
      <c r="C6318" t="n">
        <v>82000</v>
      </c>
      <c r="E6318" t="n">
        <v>372443.0259594437</v>
      </c>
      <c r="F6318" t="inlineStr">
        <is>
          <t>Transferência Recebida</t>
        </is>
      </c>
      <c r="G6318">
        <f>YEAR(A6318)</f>
        <v/>
      </c>
      <c r="H6318">
        <f>MONTH(A6318)</f>
        <v/>
      </c>
      <c r="I6318">
        <f>INDEX(mês[],Consolidado!H6318,2)</f>
        <v/>
      </c>
      <c r="J6318" t="inlineStr">
        <is>
          <t>DESCONHECIDO</t>
        </is>
      </c>
      <c r="K6318" t="inlineStr">
        <is>
          <t>A IDEAL</t>
        </is>
      </c>
    </row>
    <row r="6319">
      <c r="A6319" s="215" t="n">
        <v>46161</v>
      </c>
      <c r="B6319" t="inlineStr">
        <is>
          <t>DB DA SILVA JUNIOR - PIX (62) 9 9289-2949-6.3 - MANUTENÇÃO/PEÇAS VEICULOS</t>
        </is>
      </c>
      <c r="D6319" t="n">
        <v>289.9</v>
      </c>
      <c r="E6319" t="n">
        <v>372153.1259594437</v>
      </c>
      <c r="F6319" t="inlineStr">
        <is>
          <t>MANUTENÇÃO/PEÇAS  VEICULOS</t>
        </is>
      </c>
      <c r="G6319">
        <f>YEAR(A6319)</f>
        <v/>
      </c>
      <c r="H6319">
        <f>MONTH(A6319)</f>
        <v/>
      </c>
      <c r="I6319">
        <f>INDEX(mês[],Consolidado!H6319,2)</f>
        <v/>
      </c>
      <c r="J6319" t="inlineStr">
        <is>
          <t>DESCONHECIDO</t>
        </is>
      </c>
      <c r="K6319" t="inlineStr">
        <is>
          <t>A IDEAL</t>
        </is>
      </c>
    </row>
    <row r="6320">
      <c r="A6320" s="215" t="n">
        <v>46161</v>
      </c>
      <c r="B6320" t="inlineStr">
        <is>
          <t>EDUARDO FERNANDO MAURICIO - PIX (62) 9 8637-0995-6.3 - MANUTENÇÃO/PEÇAS VEICULOS</t>
        </is>
      </c>
      <c r="D6320" t="n">
        <v>2131.6</v>
      </c>
      <c r="E6320" t="n">
        <v>370021.5259594437</v>
      </c>
      <c r="F6320" t="inlineStr">
        <is>
          <t>MANUTENÇÃO/PEÇAS  VEICULOS</t>
        </is>
      </c>
      <c r="G6320">
        <f>YEAR(A6320)</f>
        <v/>
      </c>
      <c r="H6320">
        <f>MONTH(A6320)</f>
        <v/>
      </c>
      <c r="I6320">
        <f>INDEX(mês[],Consolidado!H6320,2)</f>
        <v/>
      </c>
      <c r="J6320" t="inlineStr">
        <is>
          <t>DESCONHECIDO</t>
        </is>
      </c>
      <c r="K6320" t="inlineStr">
        <is>
          <t>A IDEAL</t>
        </is>
      </c>
    </row>
    <row r="6321">
      <c r="A6321" s="215" t="n">
        <v>46161</v>
      </c>
      <c r="B6321" t="inlineStr">
        <is>
          <t>MAXSANDER MENEZES - PIX 49.814.051/0001-46-6.10 - SERVIÇO LAVA JATO</t>
        </is>
      </c>
      <c r="D6321" t="n">
        <v>150</v>
      </c>
      <c r="E6321" t="n">
        <v>369871.5259594437</v>
      </c>
      <c r="F6321" t="inlineStr">
        <is>
          <t>SERVIÇO LAVA JATO</t>
        </is>
      </c>
      <c r="G6321">
        <f>YEAR(A6321)</f>
        <v/>
      </c>
      <c r="H6321">
        <f>MONTH(A6321)</f>
        <v/>
      </c>
      <c r="I6321">
        <f>INDEX(mês[],Consolidado!H6321,2)</f>
        <v/>
      </c>
      <c r="J6321" t="inlineStr">
        <is>
          <t>DESCONHECIDO</t>
        </is>
      </c>
      <c r="K6321" t="inlineStr">
        <is>
          <t>A IDEAL</t>
        </is>
      </c>
    </row>
    <row r="6322">
      <c r="A6322" s="215" t="n">
        <v>46161</v>
      </c>
      <c r="B6322" t="inlineStr">
        <is>
          <t>PROCESSO ADM SIDNEI-9.3 - DESPESAS COM PROCESSOS - DIVERSOS</t>
        </is>
      </c>
      <c r="D6322" t="n">
        <v>270.12</v>
      </c>
      <c r="E6322" t="n">
        <v>369601.4059594437</v>
      </c>
      <c r="F6322" t="inlineStr">
        <is>
          <t>Despesas Contingenciais</t>
        </is>
      </c>
      <c r="G6322">
        <f>YEAR(A6322)</f>
        <v/>
      </c>
      <c r="H6322">
        <f>MONTH(A6322)</f>
        <v/>
      </c>
      <c r="I6322">
        <f>INDEX(mês[],Consolidado!H6322,2)</f>
        <v/>
      </c>
      <c r="J6322" t="inlineStr">
        <is>
          <t>DESCONHECIDO</t>
        </is>
      </c>
      <c r="K6322" t="inlineStr">
        <is>
          <t>A IDEAL</t>
        </is>
      </c>
    </row>
    <row r="6323">
      <c r="A6323" s="215" t="n">
        <v>46161</v>
      </c>
      <c r="B6323" t="inlineStr">
        <is>
          <t>FERRAMENTAS MANUAIS-8.6 - MATERIAIS / FERRAMENTAS MANUAIS</t>
        </is>
      </c>
      <c r="D6323" t="n">
        <v>2249.13</v>
      </c>
      <c r="E6323" t="n">
        <v>367352.2759594437</v>
      </c>
      <c r="F6323" t="inlineStr">
        <is>
          <t xml:space="preserve">MATERIAIS / FERRAMENTAS  MANUAIS </t>
        </is>
      </c>
      <c r="G6323">
        <f>YEAR(A6323)</f>
        <v/>
      </c>
      <c r="H6323">
        <f>MONTH(A6323)</f>
        <v/>
      </c>
      <c r="I6323">
        <f>INDEX(mês[],Consolidado!H6323,2)</f>
        <v/>
      </c>
      <c r="J6323" t="inlineStr">
        <is>
          <t>DESCONHECIDO</t>
        </is>
      </c>
      <c r="K6323" t="inlineStr">
        <is>
          <t>A IDEAL</t>
        </is>
      </c>
    </row>
    <row r="6324">
      <c r="A6324" s="215" t="n">
        <v>46161</v>
      </c>
      <c r="B6324" t="inlineStr">
        <is>
          <t>GABRIELLE ELIAS DE FREITAS - PIX (64) 9 9259-1215-10.1 - FRETE MATERIAIS E EQUIPAMENTOS</t>
        </is>
      </c>
      <c r="D6324" t="n">
        <v>350</v>
      </c>
      <c r="E6324" t="n">
        <v>367002.2759594437</v>
      </c>
      <c r="F6324" t="inlineStr">
        <is>
          <t>FRETE MATERIAIS E EQUIPAMENTOS</t>
        </is>
      </c>
      <c r="G6324">
        <f>YEAR(A6324)</f>
        <v/>
      </c>
      <c r="H6324">
        <f>MONTH(A6324)</f>
        <v/>
      </c>
      <c r="I6324">
        <f>INDEX(mês[],Consolidado!H6324,2)</f>
        <v/>
      </c>
      <c r="J6324" t="inlineStr">
        <is>
          <t>DESCONHECIDO</t>
        </is>
      </c>
      <c r="K6324" t="inlineStr">
        <is>
          <t>A IDEAL</t>
        </is>
      </c>
    </row>
    <row r="6325">
      <c r="A6325" s="215" t="n">
        <v>46161</v>
      </c>
      <c r="B6325" t="inlineStr">
        <is>
          <t>EDILSON NERIS - PIX edilsonneris@hotmail.com-6.4 - COMBUSTIVEL VEICULOS</t>
        </is>
      </c>
      <c r="D6325" t="n">
        <v>2500</v>
      </c>
      <c r="E6325" t="n">
        <v>364502.2759594437</v>
      </c>
      <c r="F6325" t="inlineStr">
        <is>
          <t>COMBUSTIVEL VEICULOS</t>
        </is>
      </c>
      <c r="G6325">
        <f>YEAR(A6325)</f>
        <v/>
      </c>
      <c r="H6325">
        <f>MONTH(A6325)</f>
        <v/>
      </c>
      <c r="I6325">
        <f>INDEX(mês[],Consolidado!H6325,2)</f>
        <v/>
      </c>
      <c r="J6325" t="inlineStr">
        <is>
          <t>DESCONHECIDO</t>
        </is>
      </c>
      <c r="K6325" t="inlineStr">
        <is>
          <t>A IDEAL</t>
        </is>
      </c>
    </row>
    <row r="6326">
      <c r="A6326" s="215" t="n">
        <v>46161</v>
      </c>
      <c r="B6326" t="inlineStr">
        <is>
          <t>ADIANTAMENTO 40%-12.1 - SALARIO</t>
        </is>
      </c>
      <c r="D6326" t="n">
        <v>7420.68</v>
      </c>
      <c r="E6326" t="n">
        <v>357081.5959594437</v>
      </c>
      <c r="F6326" t="inlineStr">
        <is>
          <t>SALARIO</t>
        </is>
      </c>
      <c r="G6326">
        <f>YEAR(A6326)</f>
        <v/>
      </c>
      <c r="H6326">
        <f>MONTH(A6326)</f>
        <v/>
      </c>
      <c r="I6326">
        <f>INDEX(mês[],Consolidado!H6326,2)</f>
        <v/>
      </c>
      <c r="J6326" t="inlineStr">
        <is>
          <t>DESCONHECIDO</t>
        </is>
      </c>
      <c r="K6326" t="inlineStr">
        <is>
          <t>A IDEAL</t>
        </is>
      </c>
    </row>
    <row r="6327">
      <c r="A6327" s="215" t="n">
        <v>46161</v>
      </c>
      <c r="B6327" t="inlineStr">
        <is>
          <t>COMBUSTÍVEL VEÍCULOS-6.4 - COMBUSTIVEL VEICULOS</t>
        </is>
      </c>
      <c r="D6327" t="n">
        <v>47.4</v>
      </c>
      <c r="E6327" t="n">
        <v>357034.1959594437</v>
      </c>
      <c r="F6327" t="inlineStr">
        <is>
          <t>COMBUSTIVEL VEICULOS</t>
        </is>
      </c>
      <c r="G6327">
        <f>YEAR(A6327)</f>
        <v/>
      </c>
      <c r="H6327">
        <f>MONTH(A6327)</f>
        <v/>
      </c>
      <c r="I6327">
        <f>INDEX(mês[],Consolidado!H6327,2)</f>
        <v/>
      </c>
      <c r="J6327" t="inlineStr">
        <is>
          <t>DESCONHECIDO</t>
        </is>
      </c>
      <c r="K6327" t="inlineStr">
        <is>
          <t>A IDEAL</t>
        </is>
      </c>
    </row>
    <row r="6328">
      <c r="A6328" s="215" t="n">
        <v>46162</v>
      </c>
      <c r="B6328" t="inlineStr">
        <is>
          <t>TRANSFERÊNCIA ENTRE BANCOS MERCANTIL X ITAÚ-2.1 - Transferência entre Bancos</t>
        </is>
      </c>
      <c r="C6328" t="n">
        <v>200000</v>
      </c>
      <c r="E6328" t="n">
        <v>557034.1959594437</v>
      </c>
      <c r="F6328" t="inlineStr">
        <is>
          <t>Transferência Recebida</t>
        </is>
      </c>
      <c r="G6328">
        <f>YEAR(A6328)</f>
        <v/>
      </c>
      <c r="H6328">
        <f>MONTH(A6328)</f>
        <v/>
      </c>
      <c r="I6328">
        <f>INDEX(mês[],Consolidado!H6328,2)</f>
        <v/>
      </c>
      <c r="J6328" t="inlineStr">
        <is>
          <t>DESCONHECIDO</t>
        </is>
      </c>
      <c r="K6328" t="inlineStr">
        <is>
          <t>A IDEAL</t>
        </is>
      </c>
    </row>
    <row r="6329">
      <c r="A6329" s="215" t="n">
        <v>46162</v>
      </c>
      <c r="B6329" t="inlineStr">
        <is>
          <t>SEGURO ITAU EMPRESA 8/11 (SEDE) TRINDADE-11.17 - SEGURO SEDE ADMINISTRATIVA</t>
        </is>
      </c>
      <c r="D6329" t="n">
        <v>933.71</v>
      </c>
      <c r="E6329" t="n">
        <v>556100.4859594437</v>
      </c>
      <c r="F6329" t="inlineStr">
        <is>
          <t xml:space="preserve">SEGURO GARANTIA </t>
        </is>
      </c>
      <c r="G6329">
        <f>YEAR(A6329)</f>
        <v/>
      </c>
      <c r="H6329">
        <f>MONTH(A6329)</f>
        <v/>
      </c>
      <c r="I6329">
        <f>INDEX(mês[],Consolidado!H6329,2)</f>
        <v/>
      </c>
      <c r="J6329" t="inlineStr">
        <is>
          <t>DESCONHECIDO</t>
        </is>
      </c>
      <c r="K6329" t="inlineStr">
        <is>
          <t>A IDEAL</t>
        </is>
      </c>
    </row>
    <row r="6330">
      <c r="A6330" s="215" t="n">
        <v>46162</v>
      </c>
      <c r="B6330" t="inlineStr">
        <is>
          <t>EVELYN N S MACIEL LTDA - PIX 43.784.971/0001-82-10.1 - FRETE MATERIAIS E EQUIPAMENTOS</t>
        </is>
      </c>
      <c r="D6330" t="n">
        <v>190</v>
      </c>
      <c r="E6330" t="n">
        <v>555910.4859594437</v>
      </c>
      <c r="F6330" t="inlineStr">
        <is>
          <t>FRETE MATERIAIS E EQUIPAMENTOS</t>
        </is>
      </c>
      <c r="G6330">
        <f>YEAR(A6330)</f>
        <v/>
      </c>
      <c r="H6330">
        <f>MONTH(A6330)</f>
        <v/>
      </c>
      <c r="I6330">
        <f>INDEX(mês[],Consolidado!H6330,2)</f>
        <v/>
      </c>
      <c r="J6330" t="inlineStr">
        <is>
          <t>DESCONHECIDO</t>
        </is>
      </c>
      <c r="K6330" t="inlineStr">
        <is>
          <t>A IDEAL</t>
        </is>
      </c>
    </row>
    <row r="6331">
      <c r="A6331" s="215" t="n">
        <v>46162</v>
      </c>
      <c r="B6331" t="inlineStr">
        <is>
          <t>JOSE MARIA DE MELO SOUSA - PIX (86) 9 9977-0777-12.9 - PASSAGENS FUNCIONARIOS</t>
        </is>
      </c>
      <c r="D6331" t="n">
        <v>2038.71</v>
      </c>
      <c r="E6331" t="n">
        <v>553871.7759594438</v>
      </c>
      <c r="F6331" t="inlineStr">
        <is>
          <t>PASSAGENS COLABORADORES</t>
        </is>
      </c>
      <c r="G6331">
        <f>YEAR(A6331)</f>
        <v/>
      </c>
      <c r="H6331">
        <f>MONTH(A6331)</f>
        <v/>
      </c>
      <c r="I6331">
        <f>INDEX(mês[],Consolidado!H6331,2)</f>
        <v/>
      </c>
      <c r="J6331" t="inlineStr">
        <is>
          <t>DESCONHECIDO</t>
        </is>
      </c>
      <c r="K6331" t="inlineStr">
        <is>
          <t>A IDEAL</t>
        </is>
      </c>
    </row>
    <row r="6332">
      <c r="A6332" s="215" t="n">
        <v>46162</v>
      </c>
      <c r="B6332" t="inlineStr">
        <is>
          <t>DESPESA REF. 18/05 A 22/05-12.5 - REFEIÇÕES FUNCIONARIOS</t>
        </is>
      </c>
      <c r="D6332" t="n">
        <v>1280</v>
      </c>
      <c r="E6332" t="n">
        <v>552591.7759594438</v>
      </c>
      <c r="F6332" t="inlineStr">
        <is>
          <t>REFEIÇÕES COLABORADORES</t>
        </is>
      </c>
      <c r="G6332">
        <f>YEAR(A6332)</f>
        <v/>
      </c>
      <c r="H6332">
        <f>MONTH(A6332)</f>
        <v/>
      </c>
      <c r="I6332">
        <f>INDEX(mês[],Consolidado!H6332,2)</f>
        <v/>
      </c>
      <c r="J6332" t="inlineStr">
        <is>
          <t>DESCONHECIDO</t>
        </is>
      </c>
      <c r="K6332" t="inlineStr">
        <is>
          <t>A IDEAL</t>
        </is>
      </c>
    </row>
    <row r="6333">
      <c r="A6333" s="215" t="n">
        <v>46162</v>
      </c>
      <c r="B6333" t="inlineStr">
        <is>
          <t>DESPESA REF. 18/05 A 22/05-12.9 - PASSAGENS FUNCIONARIOS</t>
        </is>
      </c>
      <c r="D6333" t="n">
        <v>220</v>
      </c>
      <c r="E6333" t="n">
        <v>552371.7759594438</v>
      </c>
      <c r="F6333" t="inlineStr">
        <is>
          <t>PASSAGENS COLABORADORES</t>
        </is>
      </c>
      <c r="G6333">
        <f>YEAR(A6333)</f>
        <v/>
      </c>
      <c r="H6333">
        <f>MONTH(A6333)</f>
        <v/>
      </c>
      <c r="I6333">
        <f>INDEX(mês[],Consolidado!H6333,2)</f>
        <v/>
      </c>
      <c r="J6333" t="inlineStr">
        <is>
          <t>DESCONHECIDO</t>
        </is>
      </c>
      <c r="K6333" t="inlineStr">
        <is>
          <t>A IDEAL</t>
        </is>
      </c>
    </row>
    <row r="6334">
      <c r="A6334" s="215" t="n">
        <v>46162</v>
      </c>
      <c r="B6334" t="inlineStr">
        <is>
          <t>JOSIMARA DA SILVA SANTOS - PIX (62) 9 9274-5847-3.16 - SERVIÇO PLOTAGEM / ADESIVO / PLACAS / CRACHAS</t>
        </is>
      </c>
      <c r="D6334" t="n">
        <v>750</v>
      </c>
      <c r="E6334" t="n">
        <v>551621.7759594438</v>
      </c>
      <c r="F6334" t="inlineStr">
        <is>
          <t xml:space="preserve">SERVIÇO PLOTAGEM / ADESIVO / PLACAS / CRACHAS </t>
        </is>
      </c>
      <c r="G6334">
        <f>YEAR(A6334)</f>
        <v/>
      </c>
      <c r="H6334">
        <f>MONTH(A6334)</f>
        <v/>
      </c>
      <c r="I6334">
        <f>INDEX(mês[],Consolidado!H6334,2)</f>
        <v/>
      </c>
      <c r="J6334" t="inlineStr">
        <is>
          <t>DESCONHECIDO</t>
        </is>
      </c>
      <c r="K6334" t="inlineStr">
        <is>
          <t>A IDEAL</t>
        </is>
      </c>
    </row>
    <row r="6335">
      <c r="A6335" s="215" t="n">
        <v>46162</v>
      </c>
      <c r="B6335" t="inlineStr">
        <is>
          <t>VIAGEM DE RETORNO VALDMAR DA OBRA ESPESSADOR-6.4 - COMBUSTIVEL VEICULOS</t>
        </is>
      </c>
      <c r="D6335" t="n">
        <v>500</v>
      </c>
      <c r="E6335" t="n">
        <v>551121.7759594438</v>
      </c>
      <c r="F6335" t="inlineStr">
        <is>
          <t>COMBUSTIVEL VEICULOS</t>
        </is>
      </c>
      <c r="G6335">
        <f>YEAR(A6335)</f>
        <v/>
      </c>
      <c r="H6335">
        <f>MONTH(A6335)</f>
        <v/>
      </c>
      <c r="I6335">
        <f>INDEX(mês[],Consolidado!H6335,2)</f>
        <v/>
      </c>
      <c r="J6335" t="inlineStr">
        <is>
          <t>DESCONHECIDO</t>
        </is>
      </c>
      <c r="K6335" t="inlineStr">
        <is>
          <t>A IDEAL</t>
        </is>
      </c>
    </row>
    <row r="6336">
      <c r="A6336" s="215" t="n">
        <v>46162</v>
      </c>
      <c r="B6336" t="inlineStr">
        <is>
          <t>MARIA APARECIDA - PIX 025.730.511-45-12.5 - REFEIÇÕES FUNCIONARIOS</t>
        </is>
      </c>
      <c r="D6336" t="n">
        <v>44</v>
      </c>
      <c r="E6336" t="n">
        <v>551077.7759594438</v>
      </c>
      <c r="F6336" t="inlineStr">
        <is>
          <t>REFEIÇÕES COLABORADORES</t>
        </is>
      </c>
      <c r="G6336">
        <f>YEAR(A6336)</f>
        <v/>
      </c>
      <c r="H6336">
        <f>MONTH(A6336)</f>
        <v/>
      </c>
      <c r="I6336">
        <f>INDEX(mês[],Consolidado!H6336,2)</f>
        <v/>
      </c>
      <c r="J6336" t="inlineStr">
        <is>
          <t>DESCONHECIDO</t>
        </is>
      </c>
      <c r="K6336" t="inlineStr">
        <is>
          <t>A IDEAL</t>
        </is>
      </c>
    </row>
    <row r="6337">
      <c r="A6337" s="215" t="n">
        <v>46162</v>
      </c>
      <c r="B6337" t="inlineStr">
        <is>
          <t>SANDRO FERREIRA DE ARAUJO - PIX 007.053.686-45-15.8 - INFRAESTRUTURA SEDE - IMOBILIZADO</t>
        </is>
      </c>
      <c r="D6337" t="n">
        <v>1150</v>
      </c>
      <c r="E6337" t="n">
        <v>549927.7759594438</v>
      </c>
      <c r="F6337" t="inlineStr">
        <is>
          <t>Construção da Nova Sede</t>
        </is>
      </c>
      <c r="G6337">
        <f>YEAR(A6337)</f>
        <v/>
      </c>
      <c r="H6337">
        <f>MONTH(A6337)</f>
        <v/>
      </c>
      <c r="I6337">
        <f>INDEX(mês[],Consolidado!H6337,2)</f>
        <v/>
      </c>
      <c r="J6337" t="inlineStr">
        <is>
          <t>DESCONHECIDO</t>
        </is>
      </c>
      <c r="K6337" t="inlineStr">
        <is>
          <t>A IDEAL</t>
        </is>
      </c>
    </row>
    <row r="6338">
      <c r="A6338" s="215" t="n">
        <v>46162</v>
      </c>
      <c r="B6338" t="inlineStr">
        <is>
          <t>VISITA VIAGEM TECNICA VALDMAR-6.4 - COMBUSTIVEL VEICULOS</t>
        </is>
      </c>
      <c r="D6338" t="n">
        <v>23.86465045592705</v>
      </c>
      <c r="E6338" t="n">
        <v>549903.9113089878</v>
      </c>
      <c r="F6338" t="inlineStr">
        <is>
          <t>COMBUSTIVEL VEICULOS</t>
        </is>
      </c>
      <c r="G6338">
        <f>YEAR(A6338)</f>
        <v/>
      </c>
      <c r="H6338">
        <f>MONTH(A6338)</f>
        <v/>
      </c>
      <c r="I6338">
        <f>INDEX(mês[],Consolidado!H6338,2)</f>
        <v/>
      </c>
      <c r="J6338" t="inlineStr">
        <is>
          <t>DESCONHECIDO</t>
        </is>
      </c>
      <c r="K6338" t="inlineStr">
        <is>
          <t>A IDEAL</t>
        </is>
      </c>
    </row>
    <row r="6339">
      <c r="A6339" s="215" t="n">
        <v>46162</v>
      </c>
      <c r="B6339" t="inlineStr">
        <is>
          <t>VISITA VIAGEM TECNICA VALDMAR-5.1 - HOTEL FUNCIONARIOS</t>
        </is>
      </c>
      <c r="D6339" t="n">
        <v>15.83586626139818</v>
      </c>
      <c r="E6339" t="n">
        <v>549888.0754427264</v>
      </c>
      <c r="F6339" t="inlineStr">
        <is>
          <t xml:space="preserve">HOTEL COLABORADORES </t>
        </is>
      </c>
      <c r="G6339">
        <f>YEAR(A6339)</f>
        <v/>
      </c>
      <c r="H6339">
        <f>MONTH(A6339)</f>
        <v/>
      </c>
      <c r="I6339">
        <f>INDEX(mês[],Consolidado!H6339,2)</f>
        <v/>
      </c>
      <c r="J6339" t="inlineStr">
        <is>
          <t>DESCONHECIDO</t>
        </is>
      </c>
      <c r="K6339" t="inlineStr">
        <is>
          <t>A IDEAL</t>
        </is>
      </c>
    </row>
    <row r="6340">
      <c r="A6340" s="215" t="n">
        <v>46162</v>
      </c>
      <c r="B6340" t="inlineStr">
        <is>
          <t>VISITA VIAGEM TECNICA VALDMAR-12.5 - REFEIÇÕES FUNCIONARIOS</t>
        </is>
      </c>
      <c r="D6340" t="n">
        <v>1.979483282674772</v>
      </c>
      <c r="E6340" t="n">
        <v>549886.0959594437</v>
      </c>
      <c r="F6340" t="inlineStr">
        <is>
          <t>REFEIÇÕES COLABORADORES</t>
        </is>
      </c>
      <c r="G6340">
        <f>YEAR(A6340)</f>
        <v/>
      </c>
      <c r="H6340">
        <f>MONTH(A6340)</f>
        <v/>
      </c>
      <c r="I6340">
        <f>INDEX(mês[],Consolidado!H6340,2)</f>
        <v/>
      </c>
      <c r="J6340" t="inlineStr">
        <is>
          <t>DESCONHECIDO</t>
        </is>
      </c>
      <c r="K6340" t="inlineStr">
        <is>
          <t>A IDEAL</t>
        </is>
      </c>
    </row>
    <row r="6341">
      <c r="A6341" s="215" t="n">
        <v>46162</v>
      </c>
      <c r="B6341" t="inlineStr">
        <is>
          <t>NUBYA REGINA RODRIGUES - PIX (64) 9 8134-4382-12.7 - TRANSPORTE FUNCIONARIOS</t>
        </is>
      </c>
      <c r="D6341" t="n">
        <v>257</v>
      </c>
      <c r="E6341" t="n">
        <v>549629.0959594437</v>
      </c>
      <c r="F6341" t="inlineStr">
        <is>
          <t xml:space="preserve">TRANSPORTE DE COLABORADORES </t>
        </is>
      </c>
      <c r="G6341">
        <f>YEAR(A6341)</f>
        <v/>
      </c>
      <c r="H6341">
        <f>MONTH(A6341)</f>
        <v/>
      </c>
      <c r="I6341">
        <f>INDEX(mês[],Consolidado!H6341,2)</f>
        <v/>
      </c>
      <c r="J6341" t="inlineStr">
        <is>
          <t>DESCONHECIDO</t>
        </is>
      </c>
      <c r="K6341" t="inlineStr">
        <is>
          <t>A IDEAL</t>
        </is>
      </c>
    </row>
    <row r="6342">
      <c r="A6342" s="215" t="n">
        <v>46162</v>
      </c>
      <c r="B6342" t="inlineStr">
        <is>
          <t>DESP. REF. 11/05 A 17/05-6.10 - SERVIÇO LAVA JATO</t>
        </is>
      </c>
      <c r="D6342" t="n">
        <v>60</v>
      </c>
      <c r="E6342" t="n">
        <v>549569.0959594437</v>
      </c>
      <c r="F6342" t="inlineStr">
        <is>
          <t>SERVIÇO LAVA JATO</t>
        </is>
      </c>
      <c r="G6342">
        <f>YEAR(A6342)</f>
        <v/>
      </c>
      <c r="H6342">
        <f>MONTH(A6342)</f>
        <v/>
      </c>
      <c r="I6342">
        <f>INDEX(mês[],Consolidado!H6342,2)</f>
        <v/>
      </c>
      <c r="J6342" t="inlineStr">
        <is>
          <t>DESCONHECIDO</t>
        </is>
      </c>
      <c r="K6342" t="inlineStr">
        <is>
          <t>A IDEAL</t>
        </is>
      </c>
    </row>
    <row r="6343">
      <c r="A6343" s="215" t="n">
        <v>46162</v>
      </c>
      <c r="B6343" t="inlineStr">
        <is>
          <t>DESP. REF. 11/05 A 17/05-6.3 - MANUTENÇÃO/PEÇAS VEICULOS</t>
        </is>
      </c>
      <c r="D6343" t="n">
        <v>90</v>
      </c>
      <c r="E6343" t="n">
        <v>549479.0959594437</v>
      </c>
      <c r="F6343" t="inlineStr">
        <is>
          <t>MANUTENÇÃO/PEÇAS  VEICULOS</t>
        </is>
      </c>
      <c r="G6343">
        <f>YEAR(A6343)</f>
        <v/>
      </c>
      <c r="H6343">
        <f>MONTH(A6343)</f>
        <v/>
      </c>
      <c r="I6343">
        <f>INDEX(mês[],Consolidado!H6343,2)</f>
        <v/>
      </c>
      <c r="J6343" t="inlineStr">
        <is>
          <t>DESCONHECIDO</t>
        </is>
      </c>
      <c r="K6343" t="inlineStr">
        <is>
          <t>A IDEAL</t>
        </is>
      </c>
    </row>
    <row r="6344">
      <c r="A6344" s="215" t="n">
        <v>46162</v>
      </c>
      <c r="B6344" t="inlineStr">
        <is>
          <t>DESP. REF. 11/05 A 17/05-6.3 - MANUTENÇÃO/PEÇAS VEICULOS</t>
        </is>
      </c>
      <c r="D6344" t="n">
        <v>665</v>
      </c>
      <c r="E6344" t="n">
        <v>548814.0959594437</v>
      </c>
      <c r="F6344" t="inlineStr">
        <is>
          <t>MANUTENÇÃO/PEÇAS  VEICULOS</t>
        </is>
      </c>
      <c r="G6344">
        <f>YEAR(A6344)</f>
        <v/>
      </c>
      <c r="H6344">
        <f>MONTH(A6344)</f>
        <v/>
      </c>
      <c r="I6344">
        <f>INDEX(mês[],Consolidado!H6344,2)</f>
        <v/>
      </c>
      <c r="J6344" t="inlineStr">
        <is>
          <t>DESCONHECIDO</t>
        </is>
      </c>
      <c r="K6344" t="inlineStr">
        <is>
          <t>A IDEAL</t>
        </is>
      </c>
    </row>
    <row r="6345">
      <c r="A6345" s="215" t="n">
        <v>46162</v>
      </c>
      <c r="B6345" t="inlineStr">
        <is>
          <t>MARIA DA FE VIDAL PASCOA - PIX 07.430.239/0001-40-6.4 - COMBUSTIVEL VEICULOS</t>
        </is>
      </c>
      <c r="D6345" t="n">
        <v>534.11</v>
      </c>
      <c r="E6345" t="n">
        <v>548279.9859594437</v>
      </c>
      <c r="F6345" t="inlineStr">
        <is>
          <t>COMBUSTIVEL VEICULOS</t>
        </is>
      </c>
      <c r="G6345">
        <f>YEAR(A6345)</f>
        <v/>
      </c>
      <c r="H6345">
        <f>MONTH(A6345)</f>
        <v/>
      </c>
      <c r="I6345">
        <f>INDEX(mês[],Consolidado!H6345,2)</f>
        <v/>
      </c>
      <c r="J6345" t="inlineStr">
        <is>
          <t>DESCONHECIDO</t>
        </is>
      </c>
      <c r="K6345" t="inlineStr">
        <is>
          <t>A IDEAL</t>
        </is>
      </c>
    </row>
    <row r="6346">
      <c r="A6346" s="215" t="n">
        <v>46162</v>
      </c>
      <c r="B6346" t="inlineStr">
        <is>
          <t>MEGA COMERCIO E SERVICOS LTDA - PIX 12.144.935/0001-20-8.5 - MAQUINAS / EQUIPAMENTOS - IMOBILIZADO</t>
        </is>
      </c>
      <c r="D6346" t="n">
        <v>190</v>
      </c>
      <c r="E6346" t="n">
        <v>548089.9859594437</v>
      </c>
      <c r="F6346" t="inlineStr">
        <is>
          <t>Aquisição de Maquinas e Equipamentos</t>
        </is>
      </c>
      <c r="G6346">
        <f>YEAR(A6346)</f>
        <v/>
      </c>
      <c r="H6346">
        <f>MONTH(A6346)</f>
        <v/>
      </c>
      <c r="I6346">
        <f>INDEX(mês[],Consolidado!H6346,2)</f>
        <v/>
      </c>
      <c r="J6346" t="inlineStr">
        <is>
          <t>DESCONHECIDO</t>
        </is>
      </c>
      <c r="K6346" t="inlineStr">
        <is>
          <t>A IDEAL</t>
        </is>
      </c>
    </row>
    <row r="6347">
      <c r="A6347" s="215" t="n">
        <v>46162</v>
      </c>
      <c r="B6347" t="inlineStr">
        <is>
          <t>DESPESAS REF. 12/05 A 15/05/26-13.1 - EPIS</t>
        </is>
      </c>
      <c r="D6347" t="n">
        <v>675</v>
      </c>
      <c r="E6347" t="n">
        <v>547414.9859594437</v>
      </c>
      <c r="F6347" t="inlineStr">
        <is>
          <t>EPIS</t>
        </is>
      </c>
      <c r="G6347">
        <f>YEAR(A6347)</f>
        <v/>
      </c>
      <c r="H6347">
        <f>MONTH(A6347)</f>
        <v/>
      </c>
      <c r="I6347">
        <f>INDEX(mês[],Consolidado!H6347,2)</f>
        <v/>
      </c>
      <c r="J6347" t="inlineStr">
        <is>
          <t>DESCONHECIDO</t>
        </is>
      </c>
      <c r="K6347" t="inlineStr">
        <is>
          <t>A IDEAL</t>
        </is>
      </c>
    </row>
    <row r="6348">
      <c r="A6348" s="215" t="n">
        <v>46162</v>
      </c>
      <c r="B6348" t="inlineStr">
        <is>
          <t>DESPESAS REF. 12/05 A 15/05/26-3.8 - SERVIÇO MOTOBOY / UBER</t>
        </is>
      </c>
      <c r="D6348" t="n">
        <v>20.91</v>
      </c>
      <c r="E6348" t="n">
        <v>547394.0759594437</v>
      </c>
      <c r="F6348" t="inlineStr">
        <is>
          <t xml:space="preserve">SERVIÇO MOTOBOY / UBER </t>
        </is>
      </c>
      <c r="G6348">
        <f>YEAR(A6348)</f>
        <v/>
      </c>
      <c r="H6348">
        <f>MONTH(A6348)</f>
        <v/>
      </c>
      <c r="I6348">
        <f>INDEX(mês[],Consolidado!H6348,2)</f>
        <v/>
      </c>
      <c r="J6348" t="inlineStr">
        <is>
          <t>DESCONHECIDO</t>
        </is>
      </c>
      <c r="K6348" t="inlineStr">
        <is>
          <t>A IDEAL</t>
        </is>
      </c>
    </row>
    <row r="6349">
      <c r="A6349" s="215" t="n">
        <v>46162</v>
      </c>
      <c r="B6349" t="inlineStr">
        <is>
          <t>DESPESAS REF. 12/05 A 15/05/26-6.4 - COMBUSTIVEL VEICULOS</t>
        </is>
      </c>
      <c r="D6349" t="n">
        <v>275.95</v>
      </c>
      <c r="E6349" t="n">
        <v>547118.1259594437</v>
      </c>
      <c r="F6349" t="inlineStr">
        <is>
          <t>COMBUSTIVEL VEICULOS</t>
        </is>
      </c>
      <c r="G6349">
        <f>YEAR(A6349)</f>
        <v/>
      </c>
      <c r="H6349">
        <f>MONTH(A6349)</f>
        <v/>
      </c>
      <c r="I6349">
        <f>INDEX(mês[],Consolidado!H6349,2)</f>
        <v/>
      </c>
      <c r="J6349" t="inlineStr">
        <is>
          <t>DESCONHECIDO</t>
        </is>
      </c>
      <c r="K6349" t="inlineStr">
        <is>
          <t>A IDEAL</t>
        </is>
      </c>
    </row>
    <row r="6350">
      <c r="A6350" s="215" t="n">
        <v>46162</v>
      </c>
      <c r="B6350" t="inlineStr">
        <is>
          <t>DESPESAS REF. 12/05 A 15/05/26-12.5 - REFEIÇÕES FUNCIONARIOS</t>
        </is>
      </c>
      <c r="D6350" t="n">
        <v>110</v>
      </c>
      <c r="E6350" t="n">
        <v>547008.1259594437</v>
      </c>
      <c r="F6350" t="inlineStr">
        <is>
          <t>REFEIÇÕES COLABORADORES</t>
        </is>
      </c>
      <c r="G6350">
        <f>YEAR(A6350)</f>
        <v/>
      </c>
      <c r="H6350">
        <f>MONTH(A6350)</f>
        <v/>
      </c>
      <c r="I6350">
        <f>INDEX(mês[],Consolidado!H6350,2)</f>
        <v/>
      </c>
      <c r="J6350" t="inlineStr">
        <is>
          <t>DESCONHECIDO</t>
        </is>
      </c>
      <c r="K6350" t="inlineStr">
        <is>
          <t>A IDEAL</t>
        </is>
      </c>
    </row>
    <row r="6351">
      <c r="A6351" s="215" t="n">
        <v>46162</v>
      </c>
      <c r="B6351" t="inlineStr">
        <is>
          <t>DESPESAS REF. 12/05 A 15/05/26-11.18 - CAMPANHA SOCIAS E EDUCATIVAS</t>
        </is>
      </c>
      <c r="D6351" t="n">
        <v>162.76</v>
      </c>
      <c r="E6351" t="n">
        <v>546845.3659594437</v>
      </c>
      <c r="F6351" t="inlineStr">
        <is>
          <t>SERVIÇO GOOGLE ADS</t>
        </is>
      </c>
      <c r="G6351">
        <f>YEAR(A6351)</f>
        <v/>
      </c>
      <c r="H6351">
        <f>MONTH(A6351)</f>
        <v/>
      </c>
      <c r="I6351">
        <f>INDEX(mês[],Consolidado!H6351,2)</f>
        <v/>
      </c>
      <c r="J6351" t="inlineStr">
        <is>
          <t>DESCONHECIDO</t>
        </is>
      </c>
      <c r="K6351" t="inlineStr">
        <is>
          <t>A IDEAL</t>
        </is>
      </c>
    </row>
    <row r="6352">
      <c r="A6352" s="215" t="n">
        <v>46162</v>
      </c>
      <c r="B6352" t="inlineStr">
        <is>
          <t>DESPESAS REF. 12/05 A 15/05/26-8.9 - MATERIAIS DE CONSUMO EM OBRAS</t>
        </is>
      </c>
      <c r="D6352" t="n">
        <v>157.5</v>
      </c>
      <c r="E6352" t="n">
        <v>546687.8659594437</v>
      </c>
      <c r="F6352" t="inlineStr">
        <is>
          <t xml:space="preserve">MATERIAIS DE CONSUMO EM OBRAS </t>
        </is>
      </c>
      <c r="G6352">
        <f>YEAR(A6352)</f>
        <v/>
      </c>
      <c r="H6352">
        <f>MONTH(A6352)</f>
        <v/>
      </c>
      <c r="I6352">
        <f>INDEX(mês[],Consolidado!H6352,2)</f>
        <v/>
      </c>
      <c r="J6352" t="inlineStr">
        <is>
          <t>DESCONHECIDO</t>
        </is>
      </c>
      <c r="K6352" t="inlineStr">
        <is>
          <t>A IDEAL</t>
        </is>
      </c>
    </row>
    <row r="6353">
      <c r="A6353" s="215" t="n">
        <v>46162</v>
      </c>
      <c r="B6353" t="inlineStr">
        <is>
          <t>EXAMES - ASO ARISTON-14.1 - EXAMES</t>
        </is>
      </c>
      <c r="D6353" t="n">
        <v>205</v>
      </c>
      <c r="E6353" t="n">
        <v>546482.8659594437</v>
      </c>
      <c r="F6353" t="inlineStr">
        <is>
          <t>EXAMES MÉDICOS</t>
        </is>
      </c>
      <c r="G6353">
        <f>YEAR(A6353)</f>
        <v/>
      </c>
      <c r="H6353">
        <f>MONTH(A6353)</f>
        <v/>
      </c>
      <c r="I6353">
        <f>INDEX(mês[],Consolidado!H6353,2)</f>
        <v/>
      </c>
      <c r="J6353" t="inlineStr">
        <is>
          <t>DESCONHECIDO</t>
        </is>
      </c>
      <c r="K6353" t="inlineStr">
        <is>
          <t>A IDEAL</t>
        </is>
      </c>
    </row>
    <row r="6354">
      <c r="A6354" s="215" t="n">
        <v>46162</v>
      </c>
      <c r="B6354" t="inlineStr">
        <is>
          <t>VIAGEM VISITA RICARDO NA JALLES-6.4 - COMBUSTIVEL VEICULOS</t>
        </is>
      </c>
      <c r="D6354" t="n">
        <v>98.75682612588066</v>
      </c>
      <c r="E6354" t="n">
        <v>546384.1091333178</v>
      </c>
      <c r="F6354" t="inlineStr">
        <is>
          <t>COMBUSTIVEL VEICULOS</t>
        </is>
      </c>
      <c r="G6354">
        <f>YEAR(A6354)</f>
        <v/>
      </c>
      <c r="H6354">
        <f>MONTH(A6354)</f>
        <v/>
      </c>
      <c r="I6354">
        <f>INDEX(mês[],Consolidado!H6354,2)</f>
        <v/>
      </c>
      <c r="J6354" t="inlineStr">
        <is>
          <t>DESCONHECIDO</t>
        </is>
      </c>
      <c r="K6354" t="inlineStr">
        <is>
          <t>A IDEAL</t>
        </is>
      </c>
    </row>
    <row r="6355">
      <c r="A6355" s="215" t="n">
        <v>46162</v>
      </c>
      <c r="B6355" t="inlineStr">
        <is>
          <t>VIAGEM VISITA RICARDO NA JALLES-12.5 - REFEIÇÕES FUNCIONARIOS</t>
        </is>
      </c>
      <c r="D6355" t="n">
        <v>15.06317387411934</v>
      </c>
      <c r="E6355" t="n">
        <v>546369.0459594437</v>
      </c>
      <c r="F6355" t="inlineStr">
        <is>
          <t>REFEIÇÕES COLABORADORES</t>
        </is>
      </c>
      <c r="G6355">
        <f>YEAR(A6355)</f>
        <v/>
      </c>
      <c r="H6355">
        <f>MONTH(A6355)</f>
        <v/>
      </c>
      <c r="I6355">
        <f>INDEX(mês[],Consolidado!H6355,2)</f>
        <v/>
      </c>
      <c r="J6355" t="inlineStr">
        <is>
          <t>DESCONHECIDO</t>
        </is>
      </c>
      <c r="K6355" t="inlineStr">
        <is>
          <t>A IDEAL</t>
        </is>
      </c>
    </row>
    <row r="6356">
      <c r="A6356" s="215" t="n">
        <v>46162</v>
      </c>
      <c r="B6356" t="inlineStr">
        <is>
          <t>DESPESAS REF. 05/05 A 14/05/26-6.10 - SERVIÇO LAVA JATO</t>
        </is>
      </c>
      <c r="D6356" t="n">
        <v>150</v>
      </c>
      <c r="E6356" t="n">
        <v>546219.0459594437</v>
      </c>
      <c r="F6356" t="inlineStr">
        <is>
          <t>SERVIÇO LAVA JATO</t>
        </is>
      </c>
      <c r="G6356">
        <f>YEAR(A6356)</f>
        <v/>
      </c>
      <c r="H6356">
        <f>MONTH(A6356)</f>
        <v/>
      </c>
      <c r="I6356">
        <f>INDEX(mês[],Consolidado!H6356,2)</f>
        <v/>
      </c>
      <c r="J6356" t="inlineStr">
        <is>
          <t>DESCONHECIDO</t>
        </is>
      </c>
      <c r="K6356" t="inlineStr">
        <is>
          <t>A IDEAL</t>
        </is>
      </c>
    </row>
    <row r="6357">
      <c r="A6357" s="215" t="n">
        <v>46162</v>
      </c>
      <c r="B6357" t="inlineStr">
        <is>
          <t>DESPESAS REF. 05/05 A 14/05/26-6.3 - MANUTENÇÃO/PEÇAS VEICULOS</t>
        </is>
      </c>
      <c r="D6357" t="n">
        <v>107.9</v>
      </c>
      <c r="E6357" t="n">
        <v>546111.1459594438</v>
      </c>
      <c r="F6357" t="inlineStr">
        <is>
          <t>MANUTENÇÃO/PEÇAS  VEICULOS</t>
        </is>
      </c>
      <c r="G6357">
        <f>YEAR(A6357)</f>
        <v/>
      </c>
      <c r="H6357">
        <f>MONTH(A6357)</f>
        <v/>
      </c>
      <c r="I6357">
        <f>INDEX(mês[],Consolidado!H6357,2)</f>
        <v/>
      </c>
      <c r="J6357" t="inlineStr">
        <is>
          <t>DESCONHECIDO</t>
        </is>
      </c>
      <c r="K6357" t="inlineStr">
        <is>
          <t>A IDEAL</t>
        </is>
      </c>
    </row>
    <row r="6358">
      <c r="A6358" s="215" t="n">
        <v>46162</v>
      </c>
      <c r="B6358" t="inlineStr">
        <is>
          <t>DESPESAS REF. 05/05 A 14/05/26-11.18 - CAMPANHA SOCIAS E EDUCATIVAS</t>
        </is>
      </c>
      <c r="D6358" t="n">
        <v>94.81</v>
      </c>
      <c r="E6358" t="n">
        <v>546016.3359594437</v>
      </c>
      <c r="F6358" t="inlineStr">
        <is>
          <t>SERVIÇO GOOGLE ADS</t>
        </is>
      </c>
      <c r="G6358">
        <f>YEAR(A6358)</f>
        <v/>
      </c>
      <c r="H6358">
        <f>MONTH(A6358)</f>
        <v/>
      </c>
      <c r="I6358">
        <f>INDEX(mês[],Consolidado!H6358,2)</f>
        <v/>
      </c>
      <c r="J6358" t="inlineStr">
        <is>
          <t>DESCONHECIDO</t>
        </is>
      </c>
      <c r="K6358" t="inlineStr">
        <is>
          <t>A IDEAL</t>
        </is>
      </c>
    </row>
    <row r="6359">
      <c r="A6359" s="215" t="n">
        <v>46162</v>
      </c>
      <c r="B6359" t="inlineStr">
        <is>
          <t>DESPESAS REF. 05/05 A 14/05/26-11.14 - INTERNET OBRAS</t>
        </is>
      </c>
      <c r="D6359" t="n">
        <v>81.59999999999999</v>
      </c>
      <c r="E6359" t="n">
        <v>545934.7359594437</v>
      </c>
      <c r="F6359" t="inlineStr">
        <is>
          <t xml:space="preserve">INTERNET OBRAS </t>
        </is>
      </c>
      <c r="G6359">
        <f>YEAR(A6359)</f>
        <v/>
      </c>
      <c r="H6359">
        <f>MONTH(A6359)</f>
        <v/>
      </c>
      <c r="I6359">
        <f>INDEX(mês[],Consolidado!H6359,2)</f>
        <v/>
      </c>
      <c r="J6359" t="inlineStr">
        <is>
          <t>DESCONHECIDO</t>
        </is>
      </c>
      <c r="K6359" t="inlineStr">
        <is>
          <t>A IDEAL</t>
        </is>
      </c>
    </row>
    <row r="6360">
      <c r="A6360" s="215" t="n">
        <v>46162</v>
      </c>
      <c r="B6360" t="inlineStr">
        <is>
          <t>DESPESAS REF. 05/05 A 14/05/26-5.2 - LAVANDERIA</t>
        </is>
      </c>
      <c r="D6360" t="n">
        <v>60</v>
      </c>
      <c r="E6360" t="n">
        <v>545874.7359594437</v>
      </c>
      <c r="F6360" t="inlineStr">
        <is>
          <t>LAVANDERIA</t>
        </is>
      </c>
      <c r="G6360">
        <f>YEAR(A6360)</f>
        <v/>
      </c>
      <c r="H6360">
        <f>MONTH(A6360)</f>
        <v/>
      </c>
      <c r="I6360">
        <f>INDEX(mês[],Consolidado!H6360,2)</f>
        <v/>
      </c>
      <c r="J6360" t="inlineStr">
        <is>
          <t>DESCONHECIDO</t>
        </is>
      </c>
      <c r="K6360" t="inlineStr">
        <is>
          <t>A IDEAL</t>
        </is>
      </c>
    </row>
    <row r="6361">
      <c r="A6361" s="215" t="n">
        <v>46162</v>
      </c>
      <c r="B6361" t="inlineStr">
        <is>
          <t>DESPESAS REF. 05/05 A 14/05/26-13.1 - EPIS</t>
        </is>
      </c>
      <c r="D6361" t="n">
        <v>109.05</v>
      </c>
      <c r="E6361" t="n">
        <v>545765.6859594437</v>
      </c>
      <c r="F6361" t="inlineStr">
        <is>
          <t>EPIS</t>
        </is>
      </c>
      <c r="G6361">
        <f>YEAR(A6361)</f>
        <v/>
      </c>
      <c r="H6361">
        <f>MONTH(A6361)</f>
        <v/>
      </c>
      <c r="I6361">
        <f>INDEX(mês[],Consolidado!H6361,2)</f>
        <v/>
      </c>
      <c r="J6361" t="inlineStr">
        <is>
          <t>DESCONHECIDO</t>
        </is>
      </c>
      <c r="K6361" t="inlineStr">
        <is>
          <t>A IDEAL</t>
        </is>
      </c>
    </row>
    <row r="6362">
      <c r="A6362" s="215" t="n">
        <v>46162</v>
      </c>
      <c r="B6362" t="inlineStr">
        <is>
          <t>DESPESAS REF. 05/05 A 14/05/26-13.1 - EPIS</t>
        </is>
      </c>
      <c r="D6362" t="n">
        <v>50</v>
      </c>
      <c r="E6362" t="n">
        <v>545715.6859594437</v>
      </c>
      <c r="F6362" t="inlineStr">
        <is>
          <t>EPIS</t>
        </is>
      </c>
      <c r="G6362">
        <f>YEAR(A6362)</f>
        <v/>
      </c>
      <c r="H6362">
        <f>MONTH(A6362)</f>
        <v/>
      </c>
      <c r="I6362">
        <f>INDEX(mês[],Consolidado!H6362,2)</f>
        <v/>
      </c>
      <c r="J6362" t="inlineStr">
        <is>
          <t>DESCONHECIDO</t>
        </is>
      </c>
      <c r="K6362" t="inlineStr">
        <is>
          <t>A IDEAL</t>
        </is>
      </c>
    </row>
    <row r="6363">
      <c r="A6363" s="215" t="n">
        <v>46162</v>
      </c>
      <c r="B6363" t="inlineStr">
        <is>
          <t>COMBUSTÍVEL VEÍCULOS - COURIER-6.4 - COMBUSTIVEL VEICULOS</t>
        </is>
      </c>
      <c r="D6363" t="n">
        <v>519.8200000000001</v>
      </c>
      <c r="E6363" t="n">
        <v>545195.8659594437</v>
      </c>
      <c r="F6363" t="inlineStr">
        <is>
          <t>COMBUSTIVEL VEICULOS</t>
        </is>
      </c>
      <c r="G6363">
        <f>YEAR(A6363)</f>
        <v/>
      </c>
      <c r="H6363">
        <f>MONTH(A6363)</f>
        <v/>
      </c>
      <c r="I6363">
        <f>INDEX(mês[],Consolidado!H6363,2)</f>
        <v/>
      </c>
      <c r="J6363" t="inlineStr">
        <is>
          <t>DESCONHECIDO</t>
        </is>
      </c>
      <c r="K6363" t="inlineStr">
        <is>
          <t>A IDEAL</t>
        </is>
      </c>
    </row>
    <row r="6364">
      <c r="A6364" s="215" t="n">
        <v>46162</v>
      </c>
      <c r="B6364" t="inlineStr">
        <is>
          <t>MAQUINAS / EQUIPAMENTOS-8.5 - MAQUINAS / EQUIPAMENTOS - IMOBILIZADO</t>
        </is>
      </c>
      <c r="D6364" t="n">
        <v>298</v>
      </c>
      <c r="E6364" t="n">
        <v>544897.8659594437</v>
      </c>
      <c r="F6364" t="inlineStr">
        <is>
          <t>Aquisição de Maquinas e Equipamentos</t>
        </is>
      </c>
      <c r="G6364">
        <f>YEAR(A6364)</f>
        <v/>
      </c>
      <c r="H6364">
        <f>MONTH(A6364)</f>
        <v/>
      </c>
      <c r="I6364">
        <f>INDEX(mês[],Consolidado!H6364,2)</f>
        <v/>
      </c>
      <c r="J6364" t="inlineStr">
        <is>
          <t>DESCONHECIDO</t>
        </is>
      </c>
      <c r="K6364" t="inlineStr">
        <is>
          <t>A IDEAL</t>
        </is>
      </c>
    </row>
    <row r="6365">
      <c r="A6365" s="215" t="n">
        <v>46162</v>
      </c>
      <c r="B6365" t="inlineStr">
        <is>
          <t>MAQUINAS / EQUIPAMENTOS-8.5 - MAQUINAS / EQUIPAMENTOS - IMOBILIZADO</t>
        </is>
      </c>
      <c r="D6365" t="n">
        <v>317</v>
      </c>
      <c r="E6365" t="n">
        <v>544580.8659594437</v>
      </c>
      <c r="F6365" t="inlineStr">
        <is>
          <t>Aquisição de Maquinas e Equipamentos</t>
        </is>
      </c>
      <c r="G6365">
        <f>YEAR(A6365)</f>
        <v/>
      </c>
      <c r="H6365">
        <f>MONTH(A6365)</f>
        <v/>
      </c>
      <c r="I6365">
        <f>INDEX(mês[],Consolidado!H6365,2)</f>
        <v/>
      </c>
      <c r="J6365" t="inlineStr">
        <is>
          <t>DESCONHECIDO</t>
        </is>
      </c>
      <c r="K6365" t="inlineStr">
        <is>
          <t>A IDEAL</t>
        </is>
      </c>
    </row>
    <row r="6366">
      <c r="A6366" s="215" t="n">
        <v>46162</v>
      </c>
      <c r="B6366" t="inlineStr">
        <is>
          <t>MANUTENÇÃO EQUIPAMENTOS-8.14 - MANUTENÇÃO/PEÇAS MAQUINAS E EQUIPAMENTOS</t>
        </is>
      </c>
      <c r="D6366" t="n">
        <v>175</v>
      </c>
      <c r="E6366" t="n">
        <v>544405.8659594437</v>
      </c>
      <c r="F6366" t="inlineStr">
        <is>
          <t>MANUTENÇÃO/PEÇAS MAQUINAS E EQUIPAMENTOS</t>
        </is>
      </c>
      <c r="G6366">
        <f>YEAR(A6366)</f>
        <v/>
      </c>
      <c r="H6366">
        <f>MONTH(A6366)</f>
        <v/>
      </c>
      <c r="I6366">
        <f>INDEX(mês[],Consolidado!H6366,2)</f>
        <v/>
      </c>
      <c r="J6366" t="inlineStr">
        <is>
          <t>DESCONHECIDO</t>
        </is>
      </c>
      <c r="K6366" t="inlineStr">
        <is>
          <t>A IDEAL</t>
        </is>
      </c>
    </row>
    <row r="6367">
      <c r="A6367" s="215" t="n">
        <v>46162</v>
      </c>
      <c r="B6367" t="inlineStr">
        <is>
          <t>VINICIUS VIEIRA DE ARAUJO - PIX :  (62) 9 9697-8051-10.1 - FRETE MATERIAIS E EQUIPAMENTOS</t>
        </is>
      </c>
      <c r="D6367" t="n">
        <v>1200</v>
      </c>
      <c r="E6367" t="n">
        <v>543205.8659594437</v>
      </c>
      <c r="F6367" t="inlineStr">
        <is>
          <t>FRETE MATERIAIS E EQUIPAMENTOS</t>
        </is>
      </c>
      <c r="G6367">
        <f>YEAR(A6367)</f>
        <v/>
      </c>
      <c r="H6367">
        <f>MONTH(A6367)</f>
        <v/>
      </c>
      <c r="I6367">
        <f>INDEX(mês[],Consolidado!H6367,2)</f>
        <v/>
      </c>
      <c r="J6367" t="inlineStr">
        <is>
          <t>DESCONHECIDO</t>
        </is>
      </c>
      <c r="K6367" t="inlineStr">
        <is>
          <t>A IDEAL</t>
        </is>
      </c>
    </row>
    <row r="6368">
      <c r="A6368" s="215" t="n">
        <v>46162</v>
      </c>
      <c r="B6368" t="inlineStr">
        <is>
          <t>NUBYA REGINA RODRIGUES - PIX (64) 9 8134-4382-12.7 - TRANSPORTE FUNCIONARIOS</t>
        </is>
      </c>
      <c r="D6368" t="n">
        <v>176</v>
      </c>
      <c r="E6368" t="n">
        <v>543029.8659594437</v>
      </c>
      <c r="F6368" t="inlineStr">
        <is>
          <t xml:space="preserve">TRANSPORTE DE COLABORADORES </t>
        </is>
      </c>
      <c r="G6368">
        <f>YEAR(A6368)</f>
        <v/>
      </c>
      <c r="H6368">
        <f>MONTH(A6368)</f>
        <v/>
      </c>
      <c r="I6368">
        <f>INDEX(mês[],Consolidado!H6368,2)</f>
        <v/>
      </c>
      <c r="J6368" t="inlineStr">
        <is>
          <t>DESCONHECIDO</t>
        </is>
      </c>
      <c r="K6368" t="inlineStr">
        <is>
          <t>A IDEAL</t>
        </is>
      </c>
    </row>
    <row r="6369">
      <c r="A6369" s="215" t="n">
        <v>46162</v>
      </c>
      <c r="B6369" t="inlineStr">
        <is>
          <t>MATERIAIS DE CONSUMO / INFRAESTRUTURA SEDE-8.9 - MATERIAIS DE CONSUMO EM OBRAS</t>
        </is>
      </c>
      <c r="D6369" t="n">
        <v>115</v>
      </c>
      <c r="E6369" t="n">
        <v>542914.8659594437</v>
      </c>
      <c r="F6369" t="inlineStr">
        <is>
          <t xml:space="preserve">MATERIAIS DE CONSUMO EM OBRAS </t>
        </is>
      </c>
      <c r="G6369">
        <f>YEAR(A6369)</f>
        <v/>
      </c>
      <c r="H6369">
        <f>MONTH(A6369)</f>
        <v/>
      </c>
      <c r="I6369">
        <f>INDEX(mês[],Consolidado!H6369,2)</f>
        <v/>
      </c>
      <c r="J6369" t="inlineStr">
        <is>
          <t>DESCONHECIDO</t>
        </is>
      </c>
      <c r="K6369" t="inlineStr">
        <is>
          <t>A IDEAL</t>
        </is>
      </c>
    </row>
    <row r="6370">
      <c r="A6370" s="215" t="n">
        <v>46162</v>
      </c>
      <c r="B6370" t="inlineStr">
        <is>
          <t>MATERIAIS DE CONSUMO / INFRAESTRUTURA SEDE-15.8 - INFRAESTRUTURA SEDE - IMOBILIZADO</t>
        </is>
      </c>
      <c r="D6370" t="n">
        <v>400</v>
      </c>
      <c r="E6370" t="n">
        <v>542514.8659594437</v>
      </c>
      <c r="F6370" t="inlineStr">
        <is>
          <t>Construção da Nova Sede</t>
        </is>
      </c>
      <c r="G6370">
        <f>YEAR(A6370)</f>
        <v/>
      </c>
      <c r="H6370">
        <f>MONTH(A6370)</f>
        <v/>
      </c>
      <c r="I6370">
        <f>INDEX(mês[],Consolidado!H6370,2)</f>
        <v/>
      </c>
      <c r="J6370" t="inlineStr">
        <is>
          <t>DESCONHECIDO</t>
        </is>
      </c>
      <c r="K6370" t="inlineStr">
        <is>
          <t>A IDEAL</t>
        </is>
      </c>
    </row>
    <row r="6371">
      <c r="A6371" s="215" t="n">
        <v>46162</v>
      </c>
      <c r="B6371" t="inlineStr">
        <is>
          <t>VISITA TECNICA VALDMAR-6.4 - COMBUSTIVEL VEICULOS</t>
        </is>
      </c>
      <c r="D6371" t="n">
        <v>26.71173351169893</v>
      </c>
      <c r="E6371" t="n">
        <v>542488.154225932</v>
      </c>
      <c r="F6371" t="inlineStr">
        <is>
          <t>COMBUSTIVEL VEICULOS</t>
        </is>
      </c>
      <c r="G6371">
        <f>YEAR(A6371)</f>
        <v/>
      </c>
      <c r="H6371">
        <f>MONTH(A6371)</f>
        <v/>
      </c>
      <c r="I6371">
        <f>INDEX(mês[],Consolidado!H6371,2)</f>
        <v/>
      </c>
      <c r="J6371" t="inlineStr">
        <is>
          <t>DESCONHECIDO</t>
        </is>
      </c>
      <c r="K6371" t="inlineStr">
        <is>
          <t>A IDEAL</t>
        </is>
      </c>
    </row>
    <row r="6372">
      <c r="A6372" s="215" t="n">
        <v>46162</v>
      </c>
      <c r="B6372" t="inlineStr">
        <is>
          <t>VISITA TECNICA VALDMAR-5.1 - HOTEL FUNCIONARIOS</t>
        </is>
      </c>
      <c r="D6372" t="n">
        <v>6.418132714101819</v>
      </c>
      <c r="E6372" t="n">
        <v>542481.7360932179</v>
      </c>
      <c r="F6372" t="inlineStr">
        <is>
          <t xml:space="preserve">HOTEL COLABORADORES </t>
        </is>
      </c>
      <c r="G6372">
        <f>YEAR(A6372)</f>
        <v/>
      </c>
      <c r="H6372">
        <f>MONTH(A6372)</f>
        <v/>
      </c>
      <c r="I6372">
        <f>INDEX(mês[],Consolidado!H6372,2)</f>
        <v/>
      </c>
      <c r="J6372" t="inlineStr">
        <is>
          <t>DESCONHECIDO</t>
        </is>
      </c>
      <c r="K6372" t="inlineStr">
        <is>
          <t>A IDEAL</t>
        </is>
      </c>
    </row>
    <row r="6373">
      <c r="A6373" s="215" t="n">
        <v>46162</v>
      </c>
      <c r="B6373" t="inlineStr">
        <is>
          <t>VISITA TECNICA VALDMAR-12.5 - REFEIÇÕES FUNCIONARIOS</t>
        </is>
      </c>
      <c r="D6373" t="n">
        <v>4.088885383275701</v>
      </c>
      <c r="E6373" t="n">
        <v>542477.6472078346</v>
      </c>
      <c r="F6373" t="inlineStr">
        <is>
          <t>REFEIÇÕES COLABORADORES</t>
        </is>
      </c>
      <c r="G6373">
        <f>YEAR(A6373)</f>
        <v/>
      </c>
      <c r="H6373">
        <f>MONTH(A6373)</f>
        <v/>
      </c>
      <c r="I6373">
        <f>INDEX(mês[],Consolidado!H6373,2)</f>
        <v/>
      </c>
      <c r="J6373" t="inlineStr">
        <is>
          <t>DESCONHECIDO</t>
        </is>
      </c>
      <c r="K6373" t="inlineStr">
        <is>
          <t>A IDEAL</t>
        </is>
      </c>
    </row>
    <row r="6374">
      <c r="A6374" s="215" t="n">
        <v>46162</v>
      </c>
      <c r="B6374" t="inlineStr">
        <is>
          <t>VISITA TECNICA VALDMAR-8.5 - MAQUINAS / EQUIPAMENTOS - IMOBILIZADO</t>
        </is>
      </c>
      <c r="D6374" t="n">
        <v>5.161248390923546</v>
      </c>
      <c r="E6374" t="n">
        <v>542472.4859594437</v>
      </c>
      <c r="F6374" t="inlineStr">
        <is>
          <t>Aquisição de Maquinas e Equipamentos</t>
        </is>
      </c>
      <c r="G6374">
        <f>YEAR(A6374)</f>
        <v/>
      </c>
      <c r="H6374">
        <f>MONTH(A6374)</f>
        <v/>
      </c>
      <c r="I6374">
        <f>INDEX(mês[],Consolidado!H6374,2)</f>
        <v/>
      </c>
      <c r="J6374" t="inlineStr">
        <is>
          <t>DESCONHECIDO</t>
        </is>
      </c>
      <c r="K6374" t="inlineStr">
        <is>
          <t>A IDEAL</t>
        </is>
      </c>
    </row>
    <row r="6375">
      <c r="A6375" s="215" t="n">
        <v>46162</v>
      </c>
      <c r="B6375" t="inlineStr">
        <is>
          <t>VIAGEM VISITA VALDMAR-6.4 - COMBUSTIVEL VEICULOS</t>
        </is>
      </c>
      <c r="D6375" t="n">
        <v>26.70523290886833</v>
      </c>
      <c r="E6375" t="n">
        <v>542445.7807265349</v>
      </c>
      <c r="F6375" t="inlineStr">
        <is>
          <t>COMBUSTIVEL VEICULOS</t>
        </is>
      </c>
      <c r="G6375">
        <f>YEAR(A6375)</f>
        <v/>
      </c>
      <c r="H6375">
        <f>MONTH(A6375)</f>
        <v/>
      </c>
      <c r="I6375">
        <f>INDEX(mês[],Consolidado!H6375,2)</f>
        <v/>
      </c>
      <c r="J6375" t="inlineStr">
        <is>
          <t>DESCONHECIDO</t>
        </is>
      </c>
      <c r="K6375" t="inlineStr">
        <is>
          <t>A IDEAL</t>
        </is>
      </c>
    </row>
    <row r="6376">
      <c r="A6376" s="215" t="n">
        <v>46162</v>
      </c>
      <c r="B6376" t="inlineStr">
        <is>
          <t>VIAGEM VISITA VALDMAR-5.1 - HOTEL FUNCIONARIOS</t>
        </is>
      </c>
      <c r="D6376" t="n">
        <v>6.416699269280765</v>
      </c>
      <c r="E6376" t="n">
        <v>542439.3640272656</v>
      </c>
      <c r="F6376" t="inlineStr">
        <is>
          <t xml:space="preserve">HOTEL COLABORADORES </t>
        </is>
      </c>
      <c r="G6376">
        <f>YEAR(A6376)</f>
        <v/>
      </c>
      <c r="H6376">
        <f>MONTH(A6376)</f>
        <v/>
      </c>
      <c r="I6376">
        <f>INDEX(mês[],Consolidado!H6376,2)</f>
        <v/>
      </c>
      <c r="J6376" t="inlineStr">
        <is>
          <t>DESCONHECIDO</t>
        </is>
      </c>
      <c r="K6376" t="inlineStr">
        <is>
          <t>A IDEAL</t>
        </is>
      </c>
    </row>
    <row r="6377">
      <c r="A6377" s="215" t="n">
        <v>46162</v>
      </c>
      <c r="B6377" t="inlineStr">
        <is>
          <t>VIAGEM VISITA VALDMAR-12.5 - REFEIÇÕES FUNCIONARIOS</t>
        </is>
      </c>
      <c r="D6377" t="n">
        <v>4.087972159470954</v>
      </c>
      <c r="E6377" t="n">
        <v>542435.2760551061</v>
      </c>
      <c r="F6377" t="inlineStr">
        <is>
          <t>REFEIÇÕES COLABORADORES</t>
        </is>
      </c>
      <c r="G6377">
        <f>YEAR(A6377)</f>
        <v/>
      </c>
      <c r="H6377">
        <f>MONTH(A6377)</f>
        <v/>
      </c>
      <c r="I6377">
        <f>INDEX(mês[],Consolidado!H6377,2)</f>
        <v/>
      </c>
      <c r="J6377" t="inlineStr">
        <is>
          <t>DESCONHECIDO</t>
        </is>
      </c>
      <c r="K6377" t="inlineStr">
        <is>
          <t>A IDEAL</t>
        </is>
      </c>
    </row>
    <row r="6378">
      <c r="A6378" s="215" t="n">
        <v>46162</v>
      </c>
      <c r="B6378" t="inlineStr">
        <is>
          <t>VIAGEM VISITA VALDMAR-8.5 - MAQUINAS / EQUIPAMENTOS - IMOBILIZADO</t>
        </is>
      </c>
      <c r="D6378" t="n">
        <v>5.160095662379948</v>
      </c>
      <c r="E6378" t="n">
        <v>542430.1159594437</v>
      </c>
      <c r="F6378" t="inlineStr">
        <is>
          <t>Aquisição de Maquinas e Equipamentos</t>
        </is>
      </c>
      <c r="G6378">
        <f>YEAR(A6378)</f>
        <v/>
      </c>
      <c r="H6378">
        <f>MONTH(A6378)</f>
        <v/>
      </c>
      <c r="I6378">
        <f>INDEX(mês[],Consolidado!H6378,2)</f>
        <v/>
      </c>
      <c r="J6378" t="inlineStr">
        <is>
          <t>DESCONHECIDO</t>
        </is>
      </c>
      <c r="K6378" t="inlineStr">
        <is>
          <t>A IDEAL</t>
        </is>
      </c>
    </row>
    <row r="6379">
      <c r="A6379" s="215" t="n">
        <v>46162</v>
      </c>
      <c r="B6379" t="inlineStr">
        <is>
          <t>DESPESAS REF. 01/05 A 09/05/26-8.7 - MANGUEIRAS / CONEXÕES</t>
        </is>
      </c>
      <c r="D6379" t="n">
        <v>66</v>
      </c>
      <c r="E6379" t="n">
        <v>542364.1159594437</v>
      </c>
      <c r="F6379" t="inlineStr">
        <is>
          <t>MANGUEIRAS / CONEXÕES</t>
        </is>
      </c>
      <c r="G6379">
        <f>YEAR(A6379)</f>
        <v/>
      </c>
      <c r="H6379">
        <f>MONTH(A6379)</f>
        <v/>
      </c>
      <c r="I6379">
        <f>INDEX(mês[],Consolidado!H6379,2)</f>
        <v/>
      </c>
      <c r="J6379" t="inlineStr">
        <is>
          <t>DESCONHECIDO</t>
        </is>
      </c>
      <c r="K6379" t="inlineStr">
        <is>
          <t>A IDEAL</t>
        </is>
      </c>
    </row>
    <row r="6380">
      <c r="A6380" s="215" t="n">
        <v>46162</v>
      </c>
      <c r="B6380" t="inlineStr">
        <is>
          <t>DESPESAS REF. 01/05 A 09/05/26-6.6 - PEDAGIOS</t>
        </is>
      </c>
      <c r="D6380" t="n">
        <v>1.8</v>
      </c>
      <c r="E6380" t="n">
        <v>542362.3159594437</v>
      </c>
      <c r="F6380" t="inlineStr">
        <is>
          <t xml:space="preserve">PEDAGIOS </t>
        </is>
      </c>
      <c r="G6380">
        <f>YEAR(A6380)</f>
        <v/>
      </c>
      <c r="H6380">
        <f>MONTH(A6380)</f>
        <v/>
      </c>
      <c r="I6380">
        <f>INDEX(mês[],Consolidado!H6380,2)</f>
        <v/>
      </c>
      <c r="J6380" t="inlineStr">
        <is>
          <t>DESCONHECIDO</t>
        </is>
      </c>
      <c r="K6380" t="inlineStr">
        <is>
          <t>A IDEAL</t>
        </is>
      </c>
    </row>
    <row r="6381">
      <c r="A6381" s="215" t="n">
        <v>46162</v>
      </c>
      <c r="B6381" t="inlineStr">
        <is>
          <t>DESPESAS REF. 01/05 A 09/05/26-8.9 - MATERIAIS DE CONSUMO EM OBRAS</t>
        </is>
      </c>
      <c r="D6381" t="n">
        <v>221.84</v>
      </c>
      <c r="E6381" t="n">
        <v>542140.4759594437</v>
      </c>
      <c r="F6381" t="inlineStr">
        <is>
          <t xml:space="preserve">MATERIAIS DE CONSUMO EM OBRAS </t>
        </is>
      </c>
      <c r="G6381">
        <f>YEAR(A6381)</f>
        <v/>
      </c>
      <c r="H6381">
        <f>MONTH(A6381)</f>
        <v/>
      </c>
      <c r="I6381">
        <f>INDEX(mês[],Consolidado!H6381,2)</f>
        <v/>
      </c>
      <c r="J6381" t="inlineStr">
        <is>
          <t>DESCONHECIDO</t>
        </is>
      </c>
      <c r="K6381" t="inlineStr">
        <is>
          <t>A IDEAL</t>
        </is>
      </c>
    </row>
    <row r="6382">
      <c r="A6382" s="215" t="n">
        <v>46162</v>
      </c>
      <c r="B6382" t="inlineStr">
        <is>
          <t>DESPESAS REF. 01/05 A 09/05/26-8.9 - MATERIAIS DE CONSUMO EM OBRAS</t>
        </is>
      </c>
      <c r="D6382" t="n">
        <v>68</v>
      </c>
      <c r="E6382" t="n">
        <v>542072.4759594437</v>
      </c>
      <c r="F6382" t="inlineStr">
        <is>
          <t xml:space="preserve">MATERIAIS DE CONSUMO EM OBRAS </t>
        </is>
      </c>
      <c r="G6382">
        <f>YEAR(A6382)</f>
        <v/>
      </c>
      <c r="H6382">
        <f>MONTH(A6382)</f>
        <v/>
      </c>
      <c r="I6382">
        <f>INDEX(mês[],Consolidado!H6382,2)</f>
        <v/>
      </c>
      <c r="J6382" t="inlineStr">
        <is>
          <t>DESCONHECIDO</t>
        </is>
      </c>
      <c r="K6382" t="inlineStr">
        <is>
          <t>A IDEAL</t>
        </is>
      </c>
    </row>
    <row r="6383">
      <c r="A6383" s="215" t="n">
        <v>46162</v>
      </c>
      <c r="B6383" t="inlineStr">
        <is>
          <t>DESPESAS REF. 01/05 A 09/05/26-8.9 - MATERIAIS DE CONSUMO EM OBRAS</t>
        </is>
      </c>
      <c r="D6383" t="n">
        <v>30</v>
      </c>
      <c r="E6383" t="n">
        <v>542042.4759594437</v>
      </c>
      <c r="F6383" t="inlineStr">
        <is>
          <t xml:space="preserve">MATERIAIS DE CONSUMO EM OBRAS </t>
        </is>
      </c>
      <c r="G6383">
        <f>YEAR(A6383)</f>
        <v/>
      </c>
      <c r="H6383">
        <f>MONTH(A6383)</f>
        <v/>
      </c>
      <c r="I6383">
        <f>INDEX(mês[],Consolidado!H6383,2)</f>
        <v/>
      </c>
      <c r="J6383" t="inlineStr">
        <is>
          <t>DESCONHECIDO</t>
        </is>
      </c>
      <c r="K6383" t="inlineStr">
        <is>
          <t>A IDEAL</t>
        </is>
      </c>
    </row>
    <row r="6384">
      <c r="A6384" s="215" t="n">
        <v>46162</v>
      </c>
      <c r="B6384" t="inlineStr">
        <is>
          <t>DESPESAS REF. 01/05 A 09/05/26-6.4 - COMBUSTIVEL VEICULOS</t>
        </is>
      </c>
      <c r="D6384" t="n">
        <v>192.5495381868823</v>
      </c>
      <c r="E6384" t="n">
        <v>541849.9264212569</v>
      </c>
      <c r="F6384" t="inlineStr">
        <is>
          <t>COMBUSTIVEL VEICULOS</t>
        </is>
      </c>
      <c r="G6384">
        <f>YEAR(A6384)</f>
        <v/>
      </c>
      <c r="H6384">
        <f>MONTH(A6384)</f>
        <v/>
      </c>
      <c r="I6384">
        <f>INDEX(mês[],Consolidado!H6384,2)</f>
        <v/>
      </c>
      <c r="J6384" t="inlineStr">
        <is>
          <t>DESCONHECIDO</t>
        </is>
      </c>
      <c r="K6384" t="inlineStr">
        <is>
          <t>A IDEAL</t>
        </is>
      </c>
    </row>
    <row r="6385">
      <c r="A6385" s="215" t="n">
        <v>46162</v>
      </c>
      <c r="B6385" t="inlineStr">
        <is>
          <t>DESPESAS REF. 01/05 A 09/05/26-8.13 - COMBUSTIVEL EQUIPAMENTOS</t>
        </is>
      </c>
      <c r="D6385" t="n">
        <v>1358.476741813118</v>
      </c>
      <c r="E6385" t="n">
        <v>540491.4496794437</v>
      </c>
      <c r="F6385" t="inlineStr">
        <is>
          <t>COMBUSTIVEL EQUIPAMENTOS</t>
        </is>
      </c>
      <c r="G6385">
        <f>YEAR(A6385)</f>
        <v/>
      </c>
      <c r="H6385">
        <f>MONTH(A6385)</f>
        <v/>
      </c>
      <c r="I6385">
        <f>INDEX(mês[],Consolidado!H6385,2)</f>
        <v/>
      </c>
      <c r="J6385" t="inlineStr">
        <is>
          <t>DESCONHECIDO</t>
        </is>
      </c>
      <c r="K6385" t="inlineStr">
        <is>
          <t>A IDEAL</t>
        </is>
      </c>
    </row>
    <row r="6386">
      <c r="A6386" s="215" t="n">
        <v>46162</v>
      </c>
      <c r="B6386" t="inlineStr">
        <is>
          <t>DESPESAS REF. 01/05 A 09/05/26-8.14 - MANUTENÇÃO/PEÇAS MAQUINAS E EQUIPAMENTOS</t>
        </is>
      </c>
      <c r="D6386" t="n">
        <v>50</v>
      </c>
      <c r="E6386" t="n">
        <v>540441.4496794437</v>
      </c>
      <c r="F6386" t="inlineStr">
        <is>
          <t>MANUTENÇÃO/PEÇAS MAQUINAS E EQUIPAMENTOS</t>
        </is>
      </c>
      <c r="G6386">
        <f>YEAR(A6386)</f>
        <v/>
      </c>
      <c r="H6386">
        <f>MONTH(A6386)</f>
        <v/>
      </c>
      <c r="I6386">
        <f>INDEX(mês[],Consolidado!H6386,2)</f>
        <v/>
      </c>
      <c r="J6386" t="inlineStr">
        <is>
          <t>DESCONHECIDO</t>
        </is>
      </c>
      <c r="K6386" t="inlineStr">
        <is>
          <t>A IDEAL</t>
        </is>
      </c>
    </row>
    <row r="6387">
      <c r="A6387" s="215" t="n">
        <v>46162</v>
      </c>
      <c r="B6387" t="inlineStr">
        <is>
          <t>DESPESAS REF. 01/05 A 09/05/26-8.9 - MATERIAIS DE CONSUMO EM OBRAS</t>
        </is>
      </c>
      <c r="D6387" t="n">
        <v>133.6</v>
      </c>
      <c r="E6387" t="n">
        <v>540307.8496794438</v>
      </c>
      <c r="F6387" t="inlineStr">
        <is>
          <t xml:space="preserve">MATERIAIS DE CONSUMO EM OBRAS </t>
        </is>
      </c>
      <c r="G6387">
        <f>YEAR(A6387)</f>
        <v/>
      </c>
      <c r="H6387">
        <f>MONTH(A6387)</f>
        <v/>
      </c>
      <c r="I6387">
        <f>INDEX(mês[],Consolidado!H6387,2)</f>
        <v/>
      </c>
      <c r="J6387" t="inlineStr">
        <is>
          <t>DESCONHECIDO</t>
        </is>
      </c>
      <c r="K6387" t="inlineStr">
        <is>
          <t>A IDEAL</t>
        </is>
      </c>
    </row>
    <row r="6388">
      <c r="A6388" s="215" t="n">
        <v>46162</v>
      </c>
      <c r="B6388" t="inlineStr">
        <is>
          <t>DESPESAS REF. 01/05 A 09/05/26-8.7 - MANGUEIRAS / CONEXÕES</t>
        </is>
      </c>
      <c r="D6388" t="n">
        <v>10</v>
      </c>
      <c r="E6388" t="n">
        <v>540297.8496794438</v>
      </c>
      <c r="F6388" t="inlineStr">
        <is>
          <t>MANGUEIRAS / CONEXÕES</t>
        </is>
      </c>
      <c r="G6388">
        <f>YEAR(A6388)</f>
        <v/>
      </c>
      <c r="H6388">
        <f>MONTH(A6388)</f>
        <v/>
      </c>
      <c r="I6388">
        <f>INDEX(mês[],Consolidado!H6388,2)</f>
        <v/>
      </c>
      <c r="J6388" t="inlineStr">
        <is>
          <t>DESCONHECIDO</t>
        </is>
      </c>
      <c r="K6388" t="inlineStr">
        <is>
          <t>A IDEAL</t>
        </is>
      </c>
    </row>
    <row r="6389">
      <c r="A6389" s="215" t="n">
        <v>46162</v>
      </c>
      <c r="B6389" t="inlineStr">
        <is>
          <t>PLANO DE SAÚDE REF. MÊS 04/2026-12.10 - PLANO DE SAUDE</t>
        </is>
      </c>
      <c r="D6389" t="n">
        <v>508.84</v>
      </c>
      <c r="E6389" t="n">
        <v>539789.0096794437</v>
      </c>
      <c r="F6389" t="inlineStr">
        <is>
          <t xml:space="preserve">PLANO DE SAUDE </t>
        </is>
      </c>
      <c r="G6389">
        <f>YEAR(A6389)</f>
        <v/>
      </c>
      <c r="H6389">
        <f>MONTH(A6389)</f>
        <v/>
      </c>
      <c r="I6389">
        <f>INDEX(mês[],Consolidado!H6389,2)</f>
        <v/>
      </c>
      <c r="J6389" t="inlineStr">
        <is>
          <t>DESCONHECIDO</t>
        </is>
      </c>
      <c r="K6389" t="inlineStr">
        <is>
          <t>A IDEAL</t>
        </is>
      </c>
    </row>
    <row r="6390">
      <c r="A6390" s="215" t="n">
        <v>46162</v>
      </c>
      <c r="B6390" t="inlineStr">
        <is>
          <t>MATERIAIS DE CONSUMO / MATERIAIS DE LIMPEZA-8.11 - MATERIAIS DE LIMPEZA / HIGIENE</t>
        </is>
      </c>
      <c r="D6390" t="n">
        <v>1060.74</v>
      </c>
      <c r="E6390" t="n">
        <v>538728.2696794437</v>
      </c>
      <c r="F6390" t="inlineStr">
        <is>
          <t xml:space="preserve">MATERIAIS DE LIMPEZA / HIGIENE </t>
        </is>
      </c>
      <c r="G6390">
        <f>YEAR(A6390)</f>
        <v/>
      </c>
      <c r="H6390">
        <f>MONTH(A6390)</f>
        <v/>
      </c>
      <c r="I6390">
        <f>INDEX(mês[],Consolidado!H6390,2)</f>
        <v/>
      </c>
      <c r="J6390" t="inlineStr">
        <is>
          <t>DESCONHECIDO</t>
        </is>
      </c>
      <c r="K6390" t="inlineStr">
        <is>
          <t>A IDEAL</t>
        </is>
      </c>
    </row>
    <row r="6391">
      <c r="A6391" s="215" t="n">
        <v>46162</v>
      </c>
      <c r="B6391" t="inlineStr">
        <is>
          <t>MATERIAIS DE CONSUMO / MATERIAIS DE LIMPEZA-8.9 - MATERIAIS DE CONSUMO EM OBRAS</t>
        </is>
      </c>
      <c r="D6391" t="n">
        <v>112</v>
      </c>
      <c r="E6391" t="n">
        <v>538616.2696794437</v>
      </c>
      <c r="F6391" t="inlineStr">
        <is>
          <t xml:space="preserve">MATERIAIS DE CONSUMO EM OBRAS </t>
        </is>
      </c>
      <c r="G6391">
        <f>YEAR(A6391)</f>
        <v/>
      </c>
      <c r="H6391">
        <f>MONTH(A6391)</f>
        <v/>
      </c>
      <c r="I6391">
        <f>INDEX(mês[],Consolidado!H6391,2)</f>
        <v/>
      </c>
      <c r="J6391" t="inlineStr">
        <is>
          <t>DESCONHECIDO</t>
        </is>
      </c>
      <c r="K6391" t="inlineStr">
        <is>
          <t>A IDEAL</t>
        </is>
      </c>
    </row>
    <row r="6392">
      <c r="A6392" s="215" t="n">
        <v>46162</v>
      </c>
      <c r="B6392" t="inlineStr">
        <is>
          <t>LAURICELIA DA CONCEIÇÃO FIALHES - PIX  234.690.028-19-12.7 - TRANSPORTE FUNCIONARIOS</t>
        </is>
      </c>
      <c r="D6392" t="n">
        <v>4800</v>
      </c>
      <c r="E6392" t="n">
        <v>533816.2696794437</v>
      </c>
      <c r="F6392" t="inlineStr">
        <is>
          <t xml:space="preserve">TRANSPORTE DE COLABORADORES </t>
        </is>
      </c>
      <c r="G6392">
        <f>YEAR(A6392)</f>
        <v/>
      </c>
      <c r="H6392">
        <f>MONTH(A6392)</f>
        <v/>
      </c>
      <c r="I6392">
        <f>INDEX(mês[],Consolidado!H6392,2)</f>
        <v/>
      </c>
      <c r="J6392" t="inlineStr">
        <is>
          <t>DESCONHECIDO</t>
        </is>
      </c>
      <c r="K6392" t="inlineStr">
        <is>
          <t>A IDEAL</t>
        </is>
      </c>
    </row>
    <row r="6393">
      <c r="A6393" s="215" t="n">
        <v>46162</v>
      </c>
      <c r="B6393" t="inlineStr">
        <is>
          <t>COMBUSTÍVEL VEÍCULOS-6.4 - COMBUSTIVEL VEICULOS</t>
        </is>
      </c>
      <c r="D6393" t="n">
        <v>2354.74</v>
      </c>
      <c r="E6393" t="n">
        <v>531461.5296794437</v>
      </c>
      <c r="F6393" t="inlineStr">
        <is>
          <t>COMBUSTIVEL VEICULOS</t>
        </is>
      </c>
      <c r="G6393">
        <f>YEAR(A6393)</f>
        <v/>
      </c>
      <c r="H6393">
        <f>MONTH(A6393)</f>
        <v/>
      </c>
      <c r="I6393">
        <f>INDEX(mês[],Consolidado!H6393,2)</f>
        <v/>
      </c>
      <c r="J6393" t="inlineStr">
        <is>
          <t>DESCONHECIDO</t>
        </is>
      </c>
      <c r="K6393" t="inlineStr">
        <is>
          <t>A IDEAL</t>
        </is>
      </c>
    </row>
    <row r="6394">
      <c r="A6394" s="215" t="n">
        <v>46162</v>
      </c>
      <c r="B6394" t="inlineStr">
        <is>
          <t>DISK AGUA DO TATU - PIX 65.312.997/0001-60-12.5 - REFEIÇÕES FUNCIONARIOS</t>
        </is>
      </c>
      <c r="D6394" t="n">
        <v>689.75</v>
      </c>
      <c r="E6394" t="n">
        <v>530771.7796794437</v>
      </c>
      <c r="F6394" t="inlineStr">
        <is>
          <t>REFEIÇÕES COLABORADORES</t>
        </is>
      </c>
      <c r="G6394">
        <f>YEAR(A6394)</f>
        <v/>
      </c>
      <c r="H6394">
        <f>MONTH(A6394)</f>
        <v/>
      </c>
      <c r="I6394">
        <f>INDEX(mês[],Consolidado!H6394,2)</f>
        <v/>
      </c>
      <c r="J6394" t="inlineStr">
        <is>
          <t>DESCONHECIDO</t>
        </is>
      </c>
      <c r="K6394" t="inlineStr">
        <is>
          <t>A IDEAL</t>
        </is>
      </c>
    </row>
    <row r="6395">
      <c r="A6395" s="215" t="n">
        <v>46162</v>
      </c>
      <c r="B6395" t="inlineStr">
        <is>
          <t>DESPESAS REF. 08/05 A 11/05/26-6.4 - COMBUSTIVEL VEICULOS</t>
        </is>
      </c>
      <c r="D6395" t="n">
        <v>150</v>
      </c>
      <c r="E6395" t="n">
        <v>530621.7796794437</v>
      </c>
      <c r="F6395" t="inlineStr">
        <is>
          <t>COMBUSTIVEL VEICULOS</t>
        </is>
      </c>
      <c r="G6395">
        <f>YEAR(A6395)</f>
        <v/>
      </c>
      <c r="H6395">
        <f>MONTH(A6395)</f>
        <v/>
      </c>
      <c r="I6395">
        <f>INDEX(mês[],Consolidado!H6395,2)</f>
        <v/>
      </c>
      <c r="J6395" t="inlineStr">
        <is>
          <t>DESCONHECIDO</t>
        </is>
      </c>
      <c r="K6395" t="inlineStr">
        <is>
          <t>A IDEAL</t>
        </is>
      </c>
    </row>
    <row r="6396">
      <c r="A6396" s="215" t="n">
        <v>46162</v>
      </c>
      <c r="B6396" t="inlineStr">
        <is>
          <t>DESPESAS REF. 08/05 A 11/05/26-8.11 - MATERIAIS DE LIMPEZA / HIGIENE</t>
        </is>
      </c>
      <c r="D6396" t="n">
        <v>144.79</v>
      </c>
      <c r="E6396" t="n">
        <v>530476.9896794438</v>
      </c>
      <c r="F6396" t="inlineStr">
        <is>
          <t xml:space="preserve">MATERIAIS DE LIMPEZA / HIGIENE </t>
        </is>
      </c>
      <c r="G6396">
        <f>YEAR(A6396)</f>
        <v/>
      </c>
      <c r="H6396">
        <f>MONTH(A6396)</f>
        <v/>
      </c>
      <c r="I6396">
        <f>INDEX(mês[],Consolidado!H6396,2)</f>
        <v/>
      </c>
      <c r="J6396" t="inlineStr">
        <is>
          <t>DESCONHECIDO</t>
        </is>
      </c>
      <c r="K6396" t="inlineStr">
        <is>
          <t>A IDEAL</t>
        </is>
      </c>
    </row>
    <row r="6397">
      <c r="A6397" s="215" t="n">
        <v>46162</v>
      </c>
      <c r="B6397" t="inlineStr">
        <is>
          <t>DESPESAS REF. 08/05 A 11/05/26-11.13 - MATERIAIS DE INFORMATICA / COMPUTADOR</t>
        </is>
      </c>
      <c r="D6397" t="n">
        <v>177</v>
      </c>
      <c r="E6397" t="n">
        <v>530299.9896794438</v>
      </c>
      <c r="F6397" t="inlineStr">
        <is>
          <t>MATERIAIS DE INFORMATICA / COMPUTADOR</t>
        </is>
      </c>
      <c r="G6397">
        <f>YEAR(A6397)</f>
        <v/>
      </c>
      <c r="H6397">
        <f>MONTH(A6397)</f>
        <v/>
      </c>
      <c r="I6397">
        <f>INDEX(mês[],Consolidado!H6397,2)</f>
        <v/>
      </c>
      <c r="J6397" t="inlineStr">
        <is>
          <t>DESCONHECIDO</t>
        </is>
      </c>
      <c r="K6397" t="inlineStr">
        <is>
          <t>A IDEAL</t>
        </is>
      </c>
    </row>
    <row r="6398">
      <c r="A6398" s="215" t="n">
        <v>46162</v>
      </c>
      <c r="B6398" t="inlineStr">
        <is>
          <t>DESPESAS REF. 08/05 A 11/05/26-3.16 - SERVIÇO PLOTAGEM / ADESIVO / PLACAS / CRACHAS</t>
        </is>
      </c>
      <c r="D6398" t="n">
        <v>19</v>
      </c>
      <c r="E6398" t="n">
        <v>530280.9896794438</v>
      </c>
      <c r="F6398" t="inlineStr">
        <is>
          <t xml:space="preserve">SERVIÇO PLOTAGEM / ADESIVO / PLACAS / CRACHAS </t>
        </is>
      </c>
      <c r="G6398">
        <f>YEAR(A6398)</f>
        <v/>
      </c>
      <c r="H6398">
        <f>MONTH(A6398)</f>
        <v/>
      </c>
      <c r="I6398">
        <f>INDEX(mês[],Consolidado!H6398,2)</f>
        <v/>
      </c>
      <c r="J6398" t="inlineStr">
        <is>
          <t>DESCONHECIDO</t>
        </is>
      </c>
      <c r="K6398" t="inlineStr">
        <is>
          <t>A IDEAL</t>
        </is>
      </c>
    </row>
    <row r="6399">
      <c r="A6399" s="215" t="n">
        <v>46162</v>
      </c>
      <c r="B6399" t="inlineStr">
        <is>
          <t>MARIA ESTER MELLO DO COUTO - PIX (24) 9 8161-3237-5.2 - LAVANDERIA</t>
        </is>
      </c>
      <c r="D6399" t="n">
        <v>2200</v>
      </c>
      <c r="E6399" t="n">
        <v>528080.9896794438</v>
      </c>
      <c r="F6399" t="inlineStr">
        <is>
          <t>LAVANDERIA</t>
        </is>
      </c>
      <c r="G6399">
        <f>YEAR(A6399)</f>
        <v/>
      </c>
      <c r="H6399">
        <f>MONTH(A6399)</f>
        <v/>
      </c>
      <c r="I6399">
        <f>INDEX(mês[],Consolidado!H6399,2)</f>
        <v/>
      </c>
      <c r="J6399" t="inlineStr">
        <is>
          <t>DESCONHECIDO</t>
        </is>
      </c>
      <c r="K6399" t="inlineStr">
        <is>
          <t>A IDEAL</t>
        </is>
      </c>
    </row>
    <row r="6400">
      <c r="A6400" s="215" t="n">
        <v>46162</v>
      </c>
      <c r="B6400" t="inlineStr">
        <is>
          <t>TRANSP. FUNCIONÁRIOS GOIANÉSIA X BARRO ALTO REF. 03/26-12.7 - TRANSPORTE FUNCIONARIOS</t>
        </is>
      </c>
      <c r="D6400" t="n">
        <v>2313.62</v>
      </c>
      <c r="E6400" t="n">
        <v>525767.3696794437</v>
      </c>
      <c r="F6400" t="inlineStr">
        <is>
          <t xml:space="preserve">TRANSPORTE DE COLABORADORES </t>
        </is>
      </c>
      <c r="G6400">
        <f>YEAR(A6400)</f>
        <v/>
      </c>
      <c r="H6400">
        <f>MONTH(A6400)</f>
        <v/>
      </c>
      <c r="I6400">
        <f>INDEX(mês[],Consolidado!H6400,2)</f>
        <v/>
      </c>
      <c r="J6400" t="inlineStr">
        <is>
          <t>DESCONHECIDO</t>
        </is>
      </c>
      <c r="K6400" t="inlineStr">
        <is>
          <t>A IDEAL</t>
        </is>
      </c>
    </row>
    <row r="6401">
      <c r="A6401" s="215" t="n">
        <v>46162</v>
      </c>
      <c r="B6401" t="inlineStr">
        <is>
          <t>MATERIAIS DE INFORMÁTICA-11.13 - MATERIAIS DE INFORMATICA / COMPUTADOR</t>
        </is>
      </c>
      <c r="D6401" t="n">
        <v>251.5</v>
      </c>
      <c r="E6401" t="n">
        <v>525515.8696794437</v>
      </c>
      <c r="F6401" t="inlineStr">
        <is>
          <t>MATERIAIS DE INFORMATICA / COMPUTADOR</t>
        </is>
      </c>
      <c r="G6401">
        <f>YEAR(A6401)</f>
        <v/>
      </c>
      <c r="H6401">
        <f>MONTH(A6401)</f>
        <v/>
      </c>
      <c r="I6401">
        <f>INDEX(mês[],Consolidado!H6401,2)</f>
        <v/>
      </c>
      <c r="J6401" t="inlineStr">
        <is>
          <t>DESCONHECIDO</t>
        </is>
      </c>
      <c r="K6401" t="inlineStr">
        <is>
          <t>A IDEAL</t>
        </is>
      </c>
    </row>
    <row r="6402">
      <c r="A6402" s="215" t="n">
        <v>46162</v>
      </c>
      <c r="B6402" t="inlineStr">
        <is>
          <t>CARLA REJANE FERREIRA SANTOS - PIX (62) 9 9246-4373-11.5 - ALIMENTAÇÃO ADM</t>
        </is>
      </c>
      <c r="D6402" t="n">
        <v>980</v>
      </c>
      <c r="E6402" t="n">
        <v>524535.8696794437</v>
      </c>
      <c r="F6402" t="inlineStr">
        <is>
          <t>ALIMENTAÇÃO ADM</t>
        </is>
      </c>
      <c r="G6402">
        <f>YEAR(A6402)</f>
        <v/>
      </c>
      <c r="H6402">
        <f>MONTH(A6402)</f>
        <v/>
      </c>
      <c r="I6402">
        <f>INDEX(mês[],Consolidado!H6402,2)</f>
        <v/>
      </c>
      <c r="J6402" t="inlineStr">
        <is>
          <t>DESCONHECIDO</t>
        </is>
      </c>
      <c r="K6402" t="inlineStr">
        <is>
          <t>A IDEAL</t>
        </is>
      </c>
    </row>
    <row r="6403">
      <c r="A6403" s="215" t="n">
        <v>46162</v>
      </c>
      <c r="B6403" t="inlineStr">
        <is>
          <t>MARCO AURELIO SOUZA DE BARROS - PIX (62) 98544-7000-8.14 - MANUTENÇÃO/PEÇAS MAQUINAS E EQUIPAMENTOS</t>
        </is>
      </c>
      <c r="D6403" t="n">
        <v>3030.03</v>
      </c>
      <c r="E6403" t="n">
        <v>521505.8396794437</v>
      </c>
      <c r="F6403" t="inlineStr">
        <is>
          <t>MANUTENÇÃO/PEÇAS MAQUINAS E EQUIPAMENTOS</t>
        </is>
      </c>
      <c r="G6403">
        <f>YEAR(A6403)</f>
        <v/>
      </c>
      <c r="H6403">
        <f>MONTH(A6403)</f>
        <v/>
      </c>
      <c r="I6403">
        <f>INDEX(mês[],Consolidado!H6403,2)</f>
        <v/>
      </c>
      <c r="J6403" t="inlineStr">
        <is>
          <t>DESCONHECIDO</t>
        </is>
      </c>
      <c r="K6403" t="inlineStr">
        <is>
          <t>A IDEAL</t>
        </is>
      </c>
    </row>
    <row r="6404">
      <c r="A6404" s="215" t="n">
        <v>46162</v>
      </c>
      <c r="B6404" t="inlineStr">
        <is>
          <t>TELEMETRIA / COBLI-3.14 - SERVIÇO TELEMETRIA / FADIGA</t>
        </is>
      </c>
      <c r="D6404" t="n">
        <v>2550.11</v>
      </c>
      <c r="E6404" t="n">
        <v>518955.7296794437</v>
      </c>
      <c r="F6404" t="inlineStr">
        <is>
          <t>SERVIÇO TELEMETRIA / FADIGA</t>
        </is>
      </c>
      <c r="G6404">
        <f>YEAR(A6404)</f>
        <v/>
      </c>
      <c r="H6404">
        <f>MONTH(A6404)</f>
        <v/>
      </c>
      <c r="I6404">
        <f>INDEX(mês[],Consolidado!H6404,2)</f>
        <v/>
      </c>
      <c r="J6404" t="inlineStr">
        <is>
          <t>DESCONHECIDO</t>
        </is>
      </c>
      <c r="K6404" t="inlineStr">
        <is>
          <t>A IDEAL</t>
        </is>
      </c>
    </row>
    <row r="6405">
      <c r="A6405" s="215" t="n">
        <v>46162</v>
      </c>
      <c r="B6405" t="inlineStr">
        <is>
          <t>MASTER TUR TRANSPORTE - PIX (34) 9 9696-7015-12.7 - TRANSPORTE FUNCIONARIOS</t>
        </is>
      </c>
      <c r="D6405" t="n">
        <v>50772.72</v>
      </c>
      <c r="E6405" t="n">
        <v>468183.0096794437</v>
      </c>
      <c r="F6405" t="inlineStr">
        <is>
          <t xml:space="preserve">TRANSPORTE DE COLABORADORES </t>
        </is>
      </c>
      <c r="G6405">
        <f>YEAR(A6405)</f>
        <v/>
      </c>
      <c r="H6405">
        <f>MONTH(A6405)</f>
        <v/>
      </c>
      <c r="I6405">
        <f>INDEX(mês[],Consolidado!H6405,2)</f>
        <v/>
      </c>
      <c r="J6405" t="inlineStr">
        <is>
          <t>DESCONHECIDO</t>
        </is>
      </c>
      <c r="K6405" t="inlineStr">
        <is>
          <t>A IDEAL</t>
        </is>
      </c>
    </row>
    <row r="6406">
      <c r="A6406" s="215" t="n">
        <v>46162</v>
      </c>
      <c r="B6406" t="inlineStr">
        <is>
          <t>JM TRANSPORTADORA LTDA - BANCO ITAÚ AGENCIA: 3104 C/C 99857-4-7.9 - LOCAÇAO CAÇAMBA P/ RESIDUOS</t>
        </is>
      </c>
      <c r="D6406" t="n">
        <v>4155.73</v>
      </c>
      <c r="E6406" t="n">
        <v>464027.2796794437</v>
      </c>
      <c r="F6406" t="inlineStr">
        <is>
          <t xml:space="preserve">LOCAÇAO CAÇAMBA P/ RESIDUOS </t>
        </is>
      </c>
      <c r="G6406">
        <f>YEAR(A6406)</f>
        <v/>
      </c>
      <c r="H6406">
        <f>MONTH(A6406)</f>
        <v/>
      </c>
      <c r="I6406">
        <f>INDEX(mês[],Consolidado!H6406,2)</f>
        <v/>
      </c>
      <c r="J6406" t="inlineStr">
        <is>
          <t>DESCONHECIDO</t>
        </is>
      </c>
      <c r="K6406" t="inlineStr">
        <is>
          <t>A IDEAL</t>
        </is>
      </c>
    </row>
    <row r="6407">
      <c r="A6407" s="215" t="n">
        <v>46162</v>
      </c>
      <c r="B6407" t="inlineStr">
        <is>
          <t>JM TRANSPORTADORA LTDA - BANCO ITAÚ AGENCIA: 3104 C/C 99857-4-7.9 - LOCAÇAO CAÇAMBA P/ RESIDUOS</t>
        </is>
      </c>
      <c r="D6407" t="n">
        <v>4149.95</v>
      </c>
      <c r="E6407" t="n">
        <v>459877.3296794437</v>
      </c>
      <c r="F6407" t="inlineStr">
        <is>
          <t xml:space="preserve">LOCAÇAO CAÇAMBA P/ RESIDUOS </t>
        </is>
      </c>
      <c r="G6407">
        <f>YEAR(A6407)</f>
        <v/>
      </c>
      <c r="H6407">
        <f>MONTH(A6407)</f>
        <v/>
      </c>
      <c r="I6407">
        <f>INDEX(mês[],Consolidado!H6407,2)</f>
        <v/>
      </c>
      <c r="J6407" t="inlineStr">
        <is>
          <t>DESCONHECIDO</t>
        </is>
      </c>
      <c r="K6407" t="inlineStr">
        <is>
          <t>A IDEAL</t>
        </is>
      </c>
    </row>
    <row r="6408">
      <c r="A6408" s="215" t="n">
        <v>46162</v>
      </c>
      <c r="B6408" t="inlineStr">
        <is>
          <t>DR BRUNNA ADVOGADA ADM MES 04-2026-9.1 - HONORARIOS ADVOCATICIOS</t>
        </is>
      </c>
      <c r="D6408" t="n">
        <v>3681</v>
      </c>
      <c r="E6408" t="n">
        <v>456196.3296794437</v>
      </c>
      <c r="F6408" t="inlineStr">
        <is>
          <t>HONORÁRIOS ADVOCATÍCIOS</t>
        </is>
      </c>
      <c r="G6408">
        <f>YEAR(A6408)</f>
        <v/>
      </c>
      <c r="H6408">
        <f>MONTH(A6408)</f>
        <v/>
      </c>
      <c r="I6408">
        <f>INDEX(mês[],Consolidado!H6408,2)</f>
        <v/>
      </c>
      <c r="J6408" t="inlineStr">
        <is>
          <t>DESCONHECIDO</t>
        </is>
      </c>
      <c r="K6408" t="inlineStr">
        <is>
          <t>A IDEAL</t>
        </is>
      </c>
    </row>
    <row r="6409">
      <c r="A6409" s="215" t="n">
        <v>46162</v>
      </c>
      <c r="B6409" t="inlineStr">
        <is>
          <t>MATERIAIS ELETRICOS-8.8 - MATERIAL ELETRICO</t>
        </is>
      </c>
      <c r="D6409" t="n">
        <v>923.99</v>
      </c>
      <c r="E6409" t="n">
        <v>455272.3396794437</v>
      </c>
      <c r="F6409" t="inlineStr">
        <is>
          <t xml:space="preserve">MATERIAL ELETRICO </t>
        </is>
      </c>
      <c r="G6409">
        <f>YEAR(A6409)</f>
        <v/>
      </c>
      <c r="H6409">
        <f>MONTH(A6409)</f>
        <v/>
      </c>
      <c r="I6409">
        <f>INDEX(mês[],Consolidado!H6409,2)</f>
        <v/>
      </c>
      <c r="J6409" t="inlineStr">
        <is>
          <t>DESCONHECIDO</t>
        </is>
      </c>
      <c r="K6409" t="inlineStr">
        <is>
          <t>A IDEAL</t>
        </is>
      </c>
    </row>
    <row r="6410">
      <c r="A6410" s="215" t="n">
        <v>46162</v>
      </c>
      <c r="B6410" t="inlineStr">
        <is>
          <t>HONORARIOS ADVOCATICIOS REF. 04/2026-9.1 - HONORARIOS ADVOCATICIOS</t>
        </is>
      </c>
      <c r="D6410" t="n">
        <v>2933.1</v>
      </c>
      <c r="E6410" t="n">
        <v>452339.2396794437</v>
      </c>
      <c r="F6410" t="inlineStr">
        <is>
          <t>HONORÁRIOS ADVOCATÍCIOS</t>
        </is>
      </c>
      <c r="G6410">
        <f>YEAR(A6410)</f>
        <v/>
      </c>
      <c r="H6410">
        <f>MONTH(A6410)</f>
        <v/>
      </c>
      <c r="I6410">
        <f>INDEX(mês[],Consolidado!H6410,2)</f>
        <v/>
      </c>
      <c r="J6410" t="inlineStr">
        <is>
          <t>DESCONHECIDO</t>
        </is>
      </c>
      <c r="K6410" t="inlineStr">
        <is>
          <t>A IDEAL</t>
        </is>
      </c>
    </row>
    <row r="6411">
      <c r="A6411" s="215" t="n">
        <v>46162</v>
      </c>
      <c r="B6411" t="inlineStr">
        <is>
          <t>IRENE VIRGINIO MARTINS - BANCO BRASIL AG: 2622-0 CC: 14175-5 / CPF: 006.671.473-73-3.3 - SERVIÇOS DE CONSULTORIA</t>
        </is>
      </c>
      <c r="D6411" t="n">
        <v>5000</v>
      </c>
      <c r="E6411" t="n">
        <v>447339.2396794437</v>
      </c>
      <c r="F6411" t="inlineStr">
        <is>
          <t xml:space="preserve">SERVIÇOS DE CONSULTORIA </t>
        </is>
      </c>
      <c r="G6411">
        <f>YEAR(A6411)</f>
        <v/>
      </c>
      <c r="H6411">
        <f>MONTH(A6411)</f>
        <v/>
      </c>
      <c r="I6411">
        <f>INDEX(mês[],Consolidado!H6411,2)</f>
        <v/>
      </c>
      <c r="J6411" t="inlineStr">
        <is>
          <t>DESCONHECIDO</t>
        </is>
      </c>
      <c r="K6411" t="inlineStr">
        <is>
          <t>A IDEAL</t>
        </is>
      </c>
    </row>
    <row r="6412">
      <c r="A6412" s="215" t="n">
        <v>46162</v>
      </c>
      <c r="B6412" t="inlineStr">
        <is>
          <t>ABC INCOMPANY - PIX 09.461.101/0003-04-13.1 - EPIS</t>
        </is>
      </c>
      <c r="D6412" t="n">
        <v>6882.11</v>
      </c>
      <c r="E6412" t="n">
        <v>440457.1296794437</v>
      </c>
      <c r="F6412" t="inlineStr">
        <is>
          <t>EPIS</t>
        </is>
      </c>
      <c r="G6412">
        <f>YEAR(A6412)</f>
        <v/>
      </c>
      <c r="H6412">
        <f>MONTH(A6412)</f>
        <v/>
      </c>
      <c r="I6412">
        <f>INDEX(mês[],Consolidado!H6412,2)</f>
        <v/>
      </c>
      <c r="J6412" t="inlineStr">
        <is>
          <t>DESCONHECIDO</t>
        </is>
      </c>
      <c r="K6412" t="inlineStr">
        <is>
          <t>A IDEAL</t>
        </is>
      </c>
    </row>
    <row r="6413">
      <c r="A6413" s="215" t="n">
        <v>46162</v>
      </c>
      <c r="B6413" t="inlineStr">
        <is>
          <t>REFEIÇÕES FUNCIONÁRIOS-12.5 - REFEIÇÕES FUNCIONARIOS</t>
        </is>
      </c>
      <c r="D6413" t="n">
        <v>15646.93</v>
      </c>
      <c r="E6413" t="n">
        <v>424810.1996794437</v>
      </c>
      <c r="F6413" t="inlineStr">
        <is>
          <t>REFEIÇÕES COLABORADORES</t>
        </is>
      </c>
      <c r="G6413">
        <f>YEAR(A6413)</f>
        <v/>
      </c>
      <c r="H6413">
        <f>MONTH(A6413)</f>
        <v/>
      </c>
      <c r="I6413">
        <f>INDEX(mês[],Consolidado!H6413,2)</f>
        <v/>
      </c>
      <c r="J6413" t="inlineStr">
        <is>
          <t>DESCONHECIDO</t>
        </is>
      </c>
      <c r="K6413" t="inlineStr">
        <is>
          <t>A IDEAL</t>
        </is>
      </c>
    </row>
    <row r="6414">
      <c r="A6414" s="215" t="n">
        <v>46162</v>
      </c>
      <c r="B6414" t="inlineStr">
        <is>
          <t>EXAMES - ASO-14.1 - EXAMES</t>
        </is>
      </c>
      <c r="D6414" t="n">
        <v>1784.78</v>
      </c>
      <c r="E6414" t="n">
        <v>423025.4196794437</v>
      </c>
      <c r="F6414" t="inlineStr">
        <is>
          <t>EXAMES MÉDICOS</t>
        </is>
      </c>
      <c r="G6414">
        <f>YEAR(A6414)</f>
        <v/>
      </c>
      <c r="H6414">
        <f>MONTH(A6414)</f>
        <v/>
      </c>
      <c r="I6414">
        <f>INDEX(mês[],Consolidado!H6414,2)</f>
        <v/>
      </c>
      <c r="J6414" t="inlineStr">
        <is>
          <t>DESCONHECIDO</t>
        </is>
      </c>
      <c r="K6414" t="inlineStr">
        <is>
          <t>A IDEAL</t>
        </is>
      </c>
    </row>
    <row r="6415">
      <c r="A6415" s="215" t="n">
        <v>46162</v>
      </c>
      <c r="B6415" t="inlineStr">
        <is>
          <t>EPIS-13.1 - EPIS</t>
        </is>
      </c>
      <c r="D6415" t="n">
        <v>318.4</v>
      </c>
      <c r="E6415" t="n">
        <v>422707.0196794437</v>
      </c>
      <c r="F6415" t="inlineStr">
        <is>
          <t>EPIS</t>
        </is>
      </c>
      <c r="G6415">
        <f>YEAR(A6415)</f>
        <v/>
      </c>
      <c r="H6415">
        <f>MONTH(A6415)</f>
        <v/>
      </c>
      <c r="I6415">
        <f>INDEX(mês[],Consolidado!H6415,2)</f>
        <v/>
      </c>
      <c r="J6415" t="inlineStr">
        <is>
          <t>DESCONHECIDO</t>
        </is>
      </c>
      <c r="K6415" t="inlineStr">
        <is>
          <t>A IDEAL</t>
        </is>
      </c>
    </row>
    <row r="6416">
      <c r="A6416" s="215" t="n">
        <v>46162</v>
      </c>
      <c r="B6416" t="inlineStr">
        <is>
          <t>ROSENDO MECÂNICA IND. LTDA - PIX 21.599.981/0001-05-3.12 - SERVIÇO LAUDO TECNICO</t>
        </is>
      </c>
      <c r="D6416" t="n">
        <v>2700</v>
      </c>
      <c r="E6416" t="n">
        <v>420007.0196794437</v>
      </c>
      <c r="F6416" t="inlineStr">
        <is>
          <t>Devolução / Estorno de Pagamento</t>
        </is>
      </c>
      <c r="G6416">
        <f>YEAR(A6416)</f>
        <v/>
      </c>
      <c r="H6416">
        <f>MONTH(A6416)</f>
        <v/>
      </c>
      <c r="I6416">
        <f>INDEX(mês[],Consolidado!H6416,2)</f>
        <v/>
      </c>
      <c r="J6416" t="inlineStr">
        <is>
          <t>DESCONHECIDO</t>
        </is>
      </c>
      <c r="K6416" t="inlineStr">
        <is>
          <t>A IDEAL</t>
        </is>
      </c>
    </row>
    <row r="6417">
      <c r="A6417" s="215" t="n">
        <v>46162</v>
      </c>
      <c r="B6417" t="inlineStr">
        <is>
          <t>SERVIÇO DE LAVANDERIA-5.2 - LAVANDERIA</t>
        </is>
      </c>
      <c r="D6417" t="n">
        <v>1203.48</v>
      </c>
      <c r="E6417" t="n">
        <v>418803.5396794437</v>
      </c>
      <c r="F6417" t="inlineStr">
        <is>
          <t>LAVANDERIA</t>
        </is>
      </c>
      <c r="G6417">
        <f>YEAR(A6417)</f>
        <v/>
      </c>
      <c r="H6417">
        <f>MONTH(A6417)</f>
        <v/>
      </c>
      <c r="I6417">
        <f>INDEX(mês[],Consolidado!H6417,2)</f>
        <v/>
      </c>
      <c r="J6417" t="inlineStr">
        <is>
          <t>DESCONHECIDO</t>
        </is>
      </c>
      <c r="K6417" t="inlineStr">
        <is>
          <t>A IDEAL</t>
        </is>
      </c>
    </row>
    <row r="6418">
      <c r="A6418" s="215" t="n">
        <v>46162</v>
      </c>
      <c r="B6418" t="inlineStr">
        <is>
          <t>EXAMES - ASO REF. 04/2026-14.1 - EXAMES</t>
        </is>
      </c>
      <c r="D6418" t="n">
        <v>585</v>
      </c>
      <c r="E6418" t="n">
        <v>418218.5396794437</v>
      </c>
      <c r="F6418" t="inlineStr">
        <is>
          <t>EXAMES MÉDICOS</t>
        </is>
      </c>
      <c r="G6418">
        <f>YEAR(A6418)</f>
        <v/>
      </c>
      <c r="H6418">
        <f>MONTH(A6418)</f>
        <v/>
      </c>
      <c r="I6418">
        <f>INDEX(mês[],Consolidado!H6418,2)</f>
        <v/>
      </c>
      <c r="J6418" t="inlineStr">
        <is>
          <t>DESCONHECIDO</t>
        </is>
      </c>
      <c r="K6418" t="inlineStr">
        <is>
          <t>A IDEAL</t>
        </is>
      </c>
    </row>
    <row r="6419">
      <c r="A6419" s="215" t="n">
        <v>46162</v>
      </c>
      <c r="B6419" t="inlineStr">
        <is>
          <t>INTERNET ADM-11.6 - INTERNET / TELEFONE ADM</t>
        </is>
      </c>
      <c r="D6419" t="n">
        <v>925.38</v>
      </c>
      <c r="E6419" t="n">
        <v>417293.1596794437</v>
      </c>
      <c r="F6419" t="inlineStr">
        <is>
          <t xml:space="preserve">INTERNET / TELEFONE ADM </t>
        </is>
      </c>
      <c r="G6419">
        <f>YEAR(A6419)</f>
        <v/>
      </c>
      <c r="H6419">
        <f>MONTH(A6419)</f>
        <v/>
      </c>
      <c r="I6419">
        <f>INDEX(mês[],Consolidado!H6419,2)</f>
        <v/>
      </c>
      <c r="J6419" t="inlineStr">
        <is>
          <t>DESCONHECIDO</t>
        </is>
      </c>
      <c r="K6419" t="inlineStr">
        <is>
          <t>A IDEAL</t>
        </is>
      </c>
    </row>
    <row r="6420">
      <c r="A6420" s="215" t="n">
        <v>46162</v>
      </c>
      <c r="B6420" t="inlineStr">
        <is>
          <t>LOCAÇÃO CONTAINER REF. PERÍODO DE 23/03 A 23/04-7.6 - LOCAÇÃO CONTAINER</t>
        </is>
      </c>
      <c r="D6420" t="n">
        <v>1500</v>
      </c>
      <c r="E6420" t="n">
        <v>415793.1596794437</v>
      </c>
      <c r="F6420" t="inlineStr">
        <is>
          <t xml:space="preserve">LOCAÇÃO CONTAINER </t>
        </is>
      </c>
      <c r="G6420">
        <f>YEAR(A6420)</f>
        <v/>
      </c>
      <c r="H6420">
        <f>MONTH(A6420)</f>
        <v/>
      </c>
      <c r="I6420">
        <f>INDEX(mês[],Consolidado!H6420,2)</f>
        <v/>
      </c>
      <c r="J6420" t="inlineStr">
        <is>
          <t>DESCONHECIDO</t>
        </is>
      </c>
      <c r="K6420" t="inlineStr">
        <is>
          <t>A IDEAL</t>
        </is>
      </c>
    </row>
    <row r="6421">
      <c r="A6421" s="215" t="n">
        <v>46162</v>
      </c>
      <c r="B6421" t="inlineStr">
        <is>
          <t>MANGUEIRAS E CONEXÕES-8.7 - MANGUEIRAS / CONEXÕES</t>
        </is>
      </c>
      <c r="D6421" t="n">
        <v>164.72</v>
      </c>
      <c r="E6421" t="n">
        <v>415628.4396794437</v>
      </c>
      <c r="F6421" t="inlineStr">
        <is>
          <t>MANGUEIRAS / CONEXÕES</t>
        </is>
      </c>
      <c r="G6421">
        <f>YEAR(A6421)</f>
        <v/>
      </c>
      <c r="H6421">
        <f>MONTH(A6421)</f>
        <v/>
      </c>
      <c r="I6421">
        <f>INDEX(mês[],Consolidado!H6421,2)</f>
        <v/>
      </c>
      <c r="J6421" t="inlineStr">
        <is>
          <t>DESCONHECIDO</t>
        </is>
      </c>
      <c r="K6421" t="inlineStr">
        <is>
          <t>A IDEAL</t>
        </is>
      </c>
    </row>
    <row r="6422">
      <c r="A6422" s="215" t="n">
        <v>46162</v>
      </c>
      <c r="B6422" t="inlineStr">
        <is>
          <t>MATERIAIS DE CONSUMO-8.9 - MATERIAIS DE CONSUMO EM OBRAS</t>
        </is>
      </c>
      <c r="D6422" t="n">
        <v>23</v>
      </c>
      <c r="E6422" t="n">
        <v>415605.4396794437</v>
      </c>
      <c r="F6422" t="inlineStr">
        <is>
          <t xml:space="preserve">MATERIAIS DE CONSUMO EM OBRAS </t>
        </is>
      </c>
      <c r="G6422">
        <f>YEAR(A6422)</f>
        <v/>
      </c>
      <c r="H6422">
        <f>MONTH(A6422)</f>
        <v/>
      </c>
      <c r="I6422">
        <f>INDEX(mês[],Consolidado!H6422,2)</f>
        <v/>
      </c>
      <c r="J6422" t="inlineStr">
        <is>
          <t>DESCONHECIDO</t>
        </is>
      </c>
      <c r="K6422" t="inlineStr">
        <is>
          <t>A IDEAL</t>
        </is>
      </c>
    </row>
    <row r="6423">
      <c r="A6423" s="215" t="n">
        <v>46162</v>
      </c>
      <c r="B6423" t="inlineStr">
        <is>
          <t>MANGUEIRAS E CONEXÕES-8.7 - MANGUEIRAS / CONEXÕES</t>
        </is>
      </c>
      <c r="D6423" t="n">
        <v>35.75</v>
      </c>
      <c r="E6423" t="n">
        <v>415569.6896794437</v>
      </c>
      <c r="F6423" t="inlineStr">
        <is>
          <t>MANGUEIRAS / CONEXÕES</t>
        </is>
      </c>
      <c r="G6423">
        <f>YEAR(A6423)</f>
        <v/>
      </c>
      <c r="H6423">
        <f>MONTH(A6423)</f>
        <v/>
      </c>
      <c r="I6423">
        <f>INDEX(mês[],Consolidado!H6423,2)</f>
        <v/>
      </c>
      <c r="J6423" t="inlineStr">
        <is>
          <t>DESCONHECIDO</t>
        </is>
      </c>
      <c r="K6423" t="inlineStr">
        <is>
          <t>A IDEAL</t>
        </is>
      </c>
    </row>
    <row r="6424">
      <c r="A6424" s="215" t="n">
        <v>46162</v>
      </c>
      <c r="B6424" t="inlineStr">
        <is>
          <t>LOCAÇÃO DE RÁDIO PORTÁTIL-7.10 - LOCAÇAO RADIOS DE COMUNICAÇÃO</t>
        </is>
      </c>
      <c r="D6424" t="n">
        <v>840</v>
      </c>
      <c r="E6424" t="n">
        <v>414729.6896794437</v>
      </c>
      <c r="F6424" t="inlineStr">
        <is>
          <t>LOCAÇAO RADIOS DE COMUNICAÇÃO</t>
        </is>
      </c>
      <c r="G6424">
        <f>YEAR(A6424)</f>
        <v/>
      </c>
      <c r="H6424">
        <f>MONTH(A6424)</f>
        <v/>
      </c>
      <c r="I6424">
        <f>INDEX(mês[],Consolidado!H6424,2)</f>
        <v/>
      </c>
      <c r="J6424" t="inlineStr">
        <is>
          <t>DESCONHECIDO</t>
        </is>
      </c>
      <c r="K6424" t="inlineStr">
        <is>
          <t>A IDEAL</t>
        </is>
      </c>
    </row>
    <row r="6425">
      <c r="A6425" s="215" t="n">
        <v>46162</v>
      </c>
      <c r="B6425" t="inlineStr">
        <is>
          <t>MANGUEIRAS E CONEXÕES-8.7 - MANGUEIRAS / CONEXÕES</t>
        </is>
      </c>
      <c r="D6425" t="n">
        <v>202</v>
      </c>
      <c r="E6425" t="n">
        <v>414527.6896794437</v>
      </c>
      <c r="F6425" t="inlineStr">
        <is>
          <t>MANGUEIRAS / CONEXÕES</t>
        </is>
      </c>
      <c r="G6425">
        <f>YEAR(A6425)</f>
        <v/>
      </c>
      <c r="H6425">
        <f>MONTH(A6425)</f>
        <v/>
      </c>
      <c r="I6425">
        <f>INDEX(mês[],Consolidado!H6425,2)</f>
        <v/>
      </c>
      <c r="J6425" t="inlineStr">
        <is>
          <t>DESCONHECIDO</t>
        </is>
      </c>
      <c r="K6425" t="inlineStr">
        <is>
          <t>A IDEAL</t>
        </is>
      </c>
    </row>
    <row r="6426">
      <c r="A6426" s="215" t="n">
        <v>46162</v>
      </c>
      <c r="B6426" t="inlineStr">
        <is>
          <t>TREINAMENTOS NR1/ NR10/ NR11/ NR12/ NR34-14.2 - CURSOS / TREINAMENTOS</t>
        </is>
      </c>
      <c r="D6426" t="n">
        <v>7124.4</v>
      </c>
      <c r="E6426" t="n">
        <v>407403.2896794437</v>
      </c>
      <c r="F6426" t="inlineStr">
        <is>
          <t xml:space="preserve">CURSOS / TREINAMENTOS </t>
        </is>
      </c>
      <c r="G6426">
        <f>YEAR(A6426)</f>
        <v/>
      </c>
      <c r="H6426">
        <f>MONTH(A6426)</f>
        <v/>
      </c>
      <c r="I6426">
        <f>INDEX(mês[],Consolidado!H6426,2)</f>
        <v/>
      </c>
      <c r="J6426" t="inlineStr">
        <is>
          <t>DESCONHECIDO</t>
        </is>
      </c>
      <c r="K6426" t="inlineStr">
        <is>
          <t>A IDEAL</t>
        </is>
      </c>
    </row>
    <row r="6427">
      <c r="A6427" s="215" t="n">
        <v>46162</v>
      </c>
      <c r="B6427" t="inlineStr">
        <is>
          <t>COMBUSTÍVEL VEÍCULOS-6.4 - COMBUSTIVEL VEICULOS</t>
        </is>
      </c>
      <c r="D6427" t="n">
        <v>7832.66</v>
      </c>
      <c r="E6427" t="n">
        <v>399570.6296794437</v>
      </c>
      <c r="F6427" t="inlineStr">
        <is>
          <t>COMBUSTIVEL VEICULOS</t>
        </is>
      </c>
      <c r="G6427">
        <f>YEAR(A6427)</f>
        <v/>
      </c>
      <c r="H6427">
        <f>MONTH(A6427)</f>
        <v/>
      </c>
      <c r="I6427">
        <f>INDEX(mês[],Consolidado!H6427,2)</f>
        <v/>
      </c>
      <c r="J6427" t="inlineStr">
        <is>
          <t>DESCONHECIDO</t>
        </is>
      </c>
      <c r="K6427" t="inlineStr">
        <is>
          <t>A IDEAL</t>
        </is>
      </c>
    </row>
    <row r="6428">
      <c r="A6428" s="215" t="n">
        <v>46162</v>
      </c>
      <c r="B6428" t="inlineStr">
        <is>
          <t>MATERIAIS DE LIMPEZA-8.11 - MATERIAIS DE LIMPEZA / HIGIENE</t>
        </is>
      </c>
      <c r="D6428" t="n">
        <v>165.03</v>
      </c>
      <c r="E6428" t="n">
        <v>399405.5996794437</v>
      </c>
      <c r="F6428" t="inlineStr">
        <is>
          <t xml:space="preserve">MATERIAIS DE LIMPEZA / HIGIENE </t>
        </is>
      </c>
      <c r="G6428">
        <f>YEAR(A6428)</f>
        <v/>
      </c>
      <c r="H6428">
        <f>MONTH(A6428)</f>
        <v/>
      </c>
      <c r="I6428">
        <f>INDEX(mês[],Consolidado!H6428,2)</f>
        <v/>
      </c>
      <c r="J6428" t="inlineStr">
        <is>
          <t>DESCONHECIDO</t>
        </is>
      </c>
      <c r="K6428" t="inlineStr">
        <is>
          <t>A IDEAL</t>
        </is>
      </c>
    </row>
    <row r="6429">
      <c r="A6429" s="215" t="n">
        <v>46162</v>
      </c>
      <c r="B6429" t="inlineStr">
        <is>
          <t>MATERIAIS DE CONSUMO / EPIS-13.1 - EPIS</t>
        </is>
      </c>
      <c r="D6429" t="n">
        <v>188.85</v>
      </c>
      <c r="E6429" t="n">
        <v>399216.7496794437</v>
      </c>
      <c r="F6429" t="inlineStr">
        <is>
          <t>EPIS</t>
        </is>
      </c>
      <c r="G6429">
        <f>YEAR(A6429)</f>
        <v/>
      </c>
      <c r="H6429">
        <f>MONTH(A6429)</f>
        <v/>
      </c>
      <c r="I6429">
        <f>INDEX(mês[],Consolidado!H6429,2)</f>
        <v/>
      </c>
      <c r="J6429" t="inlineStr">
        <is>
          <t>DESCONHECIDO</t>
        </is>
      </c>
      <c r="K6429" t="inlineStr">
        <is>
          <t>A IDEAL</t>
        </is>
      </c>
    </row>
    <row r="6430">
      <c r="A6430" s="215" t="n">
        <v>46162</v>
      </c>
      <c r="B6430" t="inlineStr">
        <is>
          <t>MATERIAIS DE CONSUMO / EPIS-8.9 - MATERIAIS DE CONSUMO EM OBRAS</t>
        </is>
      </c>
      <c r="D6430" t="n">
        <v>237</v>
      </c>
      <c r="E6430" t="n">
        <v>398979.7496794437</v>
      </c>
      <c r="F6430" t="inlineStr">
        <is>
          <t xml:space="preserve">MATERIAIS DE CONSUMO EM OBRAS </t>
        </is>
      </c>
      <c r="G6430">
        <f>YEAR(A6430)</f>
        <v/>
      </c>
      <c r="H6430">
        <f>MONTH(A6430)</f>
        <v/>
      </c>
      <c r="I6430">
        <f>INDEX(mês[],Consolidado!H6430,2)</f>
        <v/>
      </c>
      <c r="J6430" t="inlineStr">
        <is>
          <t>DESCONHECIDO</t>
        </is>
      </c>
      <c r="K6430" t="inlineStr">
        <is>
          <t>A IDEAL</t>
        </is>
      </c>
    </row>
    <row r="6431">
      <c r="A6431" s="215" t="n">
        <v>46162</v>
      </c>
      <c r="B6431" t="inlineStr">
        <is>
          <t>LOCAÇÃO RÁDIO PERÍODO 15/03 A 14/04-7.10 - LOCAÇAO RADIOS DE COMUNICAÇÃO</t>
        </is>
      </c>
      <c r="D6431" t="n">
        <v>900</v>
      </c>
      <c r="E6431" t="n">
        <v>398079.7496794437</v>
      </c>
      <c r="F6431" t="inlineStr">
        <is>
          <t>LOCAÇAO RADIOS DE COMUNICAÇÃO</t>
        </is>
      </c>
      <c r="G6431">
        <f>YEAR(A6431)</f>
        <v/>
      </c>
      <c r="H6431">
        <f>MONTH(A6431)</f>
        <v/>
      </c>
      <c r="I6431">
        <f>INDEX(mês[],Consolidado!H6431,2)</f>
        <v/>
      </c>
      <c r="J6431" t="inlineStr">
        <is>
          <t>DESCONHECIDO</t>
        </is>
      </c>
      <c r="K6431" t="inlineStr">
        <is>
          <t>A IDEAL</t>
        </is>
      </c>
    </row>
    <row r="6432">
      <c r="A6432" s="215" t="n">
        <v>46162</v>
      </c>
      <c r="B6432" t="inlineStr">
        <is>
          <t>LICENCA DE USO MENSAL DO SOFTWARE E SUPORTE TECNICO REF. 03/2026-11.8 - SISTEMA / SERVIDOR</t>
        </is>
      </c>
      <c r="D6432" t="n">
        <v>195.9</v>
      </c>
      <c r="E6432" t="n">
        <v>397883.8496794437</v>
      </c>
      <c r="F6432" t="inlineStr">
        <is>
          <t xml:space="preserve">SISTEMA / SERVIDOR </t>
        </is>
      </c>
      <c r="G6432">
        <f>YEAR(A6432)</f>
        <v/>
      </c>
      <c r="H6432">
        <f>MONTH(A6432)</f>
        <v/>
      </c>
      <c r="I6432">
        <f>INDEX(mês[],Consolidado!H6432,2)</f>
        <v/>
      </c>
      <c r="J6432" t="inlineStr">
        <is>
          <t>DESCONHECIDO</t>
        </is>
      </c>
      <c r="K6432" t="inlineStr">
        <is>
          <t>A IDEAL</t>
        </is>
      </c>
    </row>
    <row r="6433">
      <c r="A6433" s="215" t="n">
        <v>46162</v>
      </c>
      <c r="B6433" t="inlineStr">
        <is>
          <t>MATERIAIS DE CONSUMO-8.9 - MATERIAIS DE CONSUMO EM OBRAS</t>
        </is>
      </c>
      <c r="D6433" t="n">
        <v>436.5</v>
      </c>
      <c r="E6433" t="n">
        <v>397447.3496794437</v>
      </c>
      <c r="F6433" t="inlineStr">
        <is>
          <t xml:space="preserve">MATERIAIS DE CONSUMO EM OBRAS </t>
        </is>
      </c>
      <c r="G6433">
        <f>YEAR(A6433)</f>
        <v/>
      </c>
      <c r="H6433">
        <f>MONTH(A6433)</f>
        <v/>
      </c>
      <c r="I6433">
        <f>INDEX(mês[],Consolidado!H6433,2)</f>
        <v/>
      </c>
      <c r="J6433" t="inlineStr">
        <is>
          <t>DESCONHECIDO</t>
        </is>
      </c>
      <c r="K6433" t="inlineStr">
        <is>
          <t>A IDEAL</t>
        </is>
      </c>
    </row>
    <row r="6434">
      <c r="A6434" s="215" t="n">
        <v>46162</v>
      </c>
      <c r="B6434" t="inlineStr">
        <is>
          <t>TINTAS E SOLVENTES-4.1 - TINTAS E SOLVENTES</t>
        </is>
      </c>
      <c r="D6434" t="n">
        <v>1624.55</v>
      </c>
      <c r="E6434" t="n">
        <v>395822.7996794437</v>
      </c>
      <c r="F6434" t="inlineStr">
        <is>
          <t>TINTAS E SOLVENTES</t>
        </is>
      </c>
      <c r="G6434">
        <f>YEAR(A6434)</f>
        <v/>
      </c>
      <c r="H6434">
        <f>MONTH(A6434)</f>
        <v/>
      </c>
      <c r="I6434">
        <f>INDEX(mês[],Consolidado!H6434,2)</f>
        <v/>
      </c>
      <c r="J6434" t="inlineStr">
        <is>
          <t>DESCONHECIDO</t>
        </is>
      </c>
      <c r="K6434" t="inlineStr">
        <is>
          <t>A IDEAL</t>
        </is>
      </c>
    </row>
    <row r="6435">
      <c r="A6435" s="215" t="n">
        <v>46162</v>
      </c>
      <c r="B6435" t="inlineStr">
        <is>
          <t>FRETE MATERIAIS E EQUIPAMENTOS-10.1 - FRETE MATERIAIS E EQUIPAMENTOS</t>
        </is>
      </c>
      <c r="D6435" t="n">
        <v>4250</v>
      </c>
      <c r="E6435" t="n">
        <v>391572.7996794437</v>
      </c>
      <c r="F6435" t="inlineStr">
        <is>
          <t>FRETE MATERIAIS E EQUIPAMENTOS</t>
        </is>
      </c>
      <c r="G6435">
        <f>YEAR(A6435)</f>
        <v/>
      </c>
      <c r="H6435">
        <f>MONTH(A6435)</f>
        <v/>
      </c>
      <c r="I6435">
        <f>INDEX(mês[],Consolidado!H6435,2)</f>
        <v/>
      </c>
      <c r="J6435" t="inlineStr">
        <is>
          <t>DESCONHECIDO</t>
        </is>
      </c>
      <c r="K6435" t="inlineStr">
        <is>
          <t>A IDEAL</t>
        </is>
      </c>
    </row>
    <row r="6436">
      <c r="A6436" s="215" t="n">
        <v>46162</v>
      </c>
      <c r="B6436" t="inlineStr">
        <is>
          <t>MAQUINAS / EQUIPAMENTOS-8.5 - MAQUINAS / EQUIPAMENTOS - IMOBILIZADO</t>
        </is>
      </c>
      <c r="D6436" t="n">
        <v>6049.74</v>
      </c>
      <c r="E6436" t="n">
        <v>385523.0596794437</v>
      </c>
      <c r="F6436" t="inlineStr">
        <is>
          <t>Aquisição de Maquinas e Equipamentos</t>
        </is>
      </c>
      <c r="G6436">
        <f>YEAR(A6436)</f>
        <v/>
      </c>
      <c r="H6436">
        <f>MONTH(A6436)</f>
        <v/>
      </c>
      <c r="I6436">
        <f>INDEX(mês[],Consolidado!H6436,2)</f>
        <v/>
      </c>
      <c r="J6436" t="inlineStr">
        <is>
          <t>DESCONHECIDO</t>
        </is>
      </c>
      <c r="K6436" t="inlineStr">
        <is>
          <t>A IDEAL</t>
        </is>
      </c>
    </row>
    <row r="6437">
      <c r="A6437" s="215" t="n">
        <v>46162</v>
      </c>
      <c r="B6437" t="inlineStr">
        <is>
          <t>LOCAÇÃO CONTAINER REF. 19/04 A 18/05/26-7.6 - LOCAÇÃO CONTAINER</t>
        </is>
      </c>
      <c r="D6437" t="n">
        <v>1650.49</v>
      </c>
      <c r="E6437" t="n">
        <v>383872.5696794437</v>
      </c>
      <c r="F6437" t="inlineStr">
        <is>
          <t xml:space="preserve">LOCAÇÃO CONTAINER </t>
        </is>
      </c>
      <c r="G6437">
        <f>YEAR(A6437)</f>
        <v/>
      </c>
      <c r="H6437">
        <f>MONTH(A6437)</f>
        <v/>
      </c>
      <c r="I6437">
        <f>INDEX(mês[],Consolidado!H6437,2)</f>
        <v/>
      </c>
      <c r="J6437" t="inlineStr">
        <is>
          <t>DESCONHECIDO</t>
        </is>
      </c>
      <c r="K6437" t="inlineStr">
        <is>
          <t>A IDEAL</t>
        </is>
      </c>
    </row>
    <row r="6438">
      <c r="A6438" s="215" t="n">
        <v>46162</v>
      </c>
      <c r="B6438" t="inlineStr">
        <is>
          <t>MANGUEIRAS E CONEXÕES-8.7 - MANGUEIRAS / CONEXÕES</t>
        </is>
      </c>
      <c r="D6438" t="n">
        <v>236.1</v>
      </c>
      <c r="E6438" t="n">
        <v>383636.4696794437</v>
      </c>
      <c r="F6438" t="inlineStr">
        <is>
          <t>MANGUEIRAS / CONEXÕES</t>
        </is>
      </c>
      <c r="G6438">
        <f>YEAR(A6438)</f>
        <v/>
      </c>
      <c r="H6438">
        <f>MONTH(A6438)</f>
        <v/>
      </c>
      <c r="I6438">
        <f>INDEX(mês[],Consolidado!H6438,2)</f>
        <v/>
      </c>
      <c r="J6438" t="inlineStr">
        <is>
          <t>DESCONHECIDO</t>
        </is>
      </c>
      <c r="K6438" t="inlineStr">
        <is>
          <t>A IDEAL</t>
        </is>
      </c>
    </row>
    <row r="6439">
      <c r="A6439" s="215" t="n">
        <v>46162</v>
      </c>
      <c r="B6439" t="inlineStr">
        <is>
          <t>MATERIAIS DE CONSUMO-8.9 - MATERIAIS DE CONSUMO EM OBRAS</t>
        </is>
      </c>
      <c r="D6439" t="n">
        <v>140.11</v>
      </c>
      <c r="E6439" t="n">
        <v>383496.3596794437</v>
      </c>
      <c r="F6439" t="inlineStr">
        <is>
          <t xml:space="preserve">MATERIAIS DE CONSUMO EM OBRAS </t>
        </is>
      </c>
      <c r="G6439">
        <f>YEAR(A6439)</f>
        <v/>
      </c>
      <c r="H6439">
        <f>MONTH(A6439)</f>
        <v/>
      </c>
      <c r="I6439">
        <f>INDEX(mês[],Consolidado!H6439,2)</f>
        <v/>
      </c>
      <c r="J6439" t="inlineStr">
        <is>
          <t>DESCONHECIDO</t>
        </is>
      </c>
      <c r="K6439" t="inlineStr">
        <is>
          <t>A IDEAL</t>
        </is>
      </c>
    </row>
    <row r="6440">
      <c r="A6440" s="215" t="n">
        <v>46162</v>
      </c>
      <c r="B6440" t="inlineStr">
        <is>
          <t>EPIS-13.1 - EPIS</t>
        </is>
      </c>
      <c r="D6440" t="n">
        <v>257.3</v>
      </c>
      <c r="E6440" t="n">
        <v>383239.0596794437</v>
      </c>
      <c r="F6440" t="inlineStr">
        <is>
          <t>EPIS</t>
        </is>
      </c>
      <c r="G6440">
        <f>YEAR(A6440)</f>
        <v/>
      </c>
      <c r="H6440">
        <f>MONTH(A6440)</f>
        <v/>
      </c>
      <c r="I6440">
        <f>INDEX(mês[],Consolidado!H6440,2)</f>
        <v/>
      </c>
      <c r="J6440" t="inlineStr">
        <is>
          <t>DESCONHECIDO</t>
        </is>
      </c>
      <c r="K6440" t="inlineStr">
        <is>
          <t>A IDEAL</t>
        </is>
      </c>
    </row>
    <row r="6441">
      <c r="A6441" s="215" t="n">
        <v>46162</v>
      </c>
      <c r="B6441" t="inlineStr">
        <is>
          <t>MAQUINAS / EQUIPAMENTOS-8.5 - MAQUINAS / EQUIPAMENTOS - IMOBILIZADO</t>
        </is>
      </c>
      <c r="D6441" t="n">
        <v>284</v>
      </c>
      <c r="E6441" t="n">
        <v>382955.0596794437</v>
      </c>
      <c r="F6441" t="inlineStr">
        <is>
          <t>Aquisição de Maquinas e Equipamentos</t>
        </is>
      </c>
      <c r="G6441">
        <f>YEAR(A6441)</f>
        <v/>
      </c>
      <c r="H6441">
        <f>MONTH(A6441)</f>
        <v/>
      </c>
      <c r="I6441">
        <f>INDEX(mês[],Consolidado!H6441,2)</f>
        <v/>
      </c>
      <c r="J6441" t="inlineStr">
        <is>
          <t>DESCONHECIDO</t>
        </is>
      </c>
      <c r="K6441" t="inlineStr">
        <is>
          <t>A IDEAL</t>
        </is>
      </c>
    </row>
    <row r="6442">
      <c r="A6442" s="215" t="n">
        <v>46162</v>
      </c>
      <c r="B6442" t="inlineStr">
        <is>
          <t>DCTF WEB MES 04/26-12.15 - DCTFWEB</t>
        </is>
      </c>
      <c r="D6442" t="n">
        <v>233165.5</v>
      </c>
      <c r="E6442" t="n">
        <v>149789.5596794437</v>
      </c>
      <c r="F6442" t="inlineStr">
        <is>
          <t xml:space="preserve">DCTFWEB </t>
        </is>
      </c>
      <c r="G6442">
        <f>YEAR(A6442)</f>
        <v/>
      </c>
      <c r="H6442">
        <f>MONTH(A6442)</f>
        <v/>
      </c>
      <c r="I6442">
        <f>INDEX(mês[],Consolidado!H6442,2)</f>
        <v/>
      </c>
      <c r="J6442" t="inlineStr">
        <is>
          <t>DESCONHECIDO</t>
        </is>
      </c>
      <c r="K6442" t="inlineStr">
        <is>
          <t>A IDEAL</t>
        </is>
      </c>
    </row>
    <row r="6443">
      <c r="A6443" s="215" t="n">
        <v>46162</v>
      </c>
      <c r="B6443" t="inlineStr">
        <is>
          <t>EMPRESTIMO CONSIGNADO - FGTS REF. 04/26-12.1 - SALARIO</t>
        </is>
      </c>
      <c r="D6443" t="n">
        <v>27681.38</v>
      </c>
      <c r="E6443" t="n">
        <v>122108.1796794437</v>
      </c>
      <c r="F6443" t="inlineStr">
        <is>
          <t>SALARIO</t>
        </is>
      </c>
      <c r="G6443">
        <f>YEAR(A6443)</f>
        <v/>
      </c>
      <c r="H6443">
        <f>MONTH(A6443)</f>
        <v/>
      </c>
      <c r="I6443">
        <f>INDEX(mês[],Consolidado!H6443,2)</f>
        <v/>
      </c>
      <c r="J6443" t="inlineStr">
        <is>
          <t>DESCONHECIDO</t>
        </is>
      </c>
      <c r="K6443" t="inlineStr">
        <is>
          <t>A IDEAL</t>
        </is>
      </c>
    </row>
    <row r="6444">
      <c r="A6444" s="215" t="n">
        <v>46162</v>
      </c>
      <c r="B6444" t="inlineStr">
        <is>
          <t>FGTS REF. 04/2026-12.14 - FGTS FUNCIONARIOS</t>
        </is>
      </c>
      <c r="D6444" t="n">
        <v>66161.14999999999</v>
      </c>
      <c r="E6444" t="n">
        <v>55947.02967944371</v>
      </c>
      <c r="F6444" t="inlineStr">
        <is>
          <t xml:space="preserve">FGTS FUNCIONARIOS </t>
        </is>
      </c>
      <c r="G6444">
        <f>YEAR(A6444)</f>
        <v/>
      </c>
      <c r="H6444">
        <f>MONTH(A6444)</f>
        <v/>
      </c>
      <c r="I6444">
        <f>INDEX(mês[],Consolidado!H6444,2)</f>
        <v/>
      </c>
      <c r="J6444" t="inlineStr">
        <is>
          <t>DESCONHECIDO</t>
        </is>
      </c>
      <c r="K6444" t="inlineStr">
        <is>
          <t>A IDEAL</t>
        </is>
      </c>
    </row>
    <row r="6445">
      <c r="A6445" s="215" t="n">
        <v>46162</v>
      </c>
      <c r="B6445" t="inlineStr">
        <is>
          <t>ICMS - NORMAL REF. 04/2026-17.9 - ICMS</t>
        </is>
      </c>
      <c r="D6445" t="n">
        <v>13505.55</v>
      </c>
      <c r="E6445" t="n">
        <v>42441.47967944371</v>
      </c>
      <c r="F6445" t="inlineStr">
        <is>
          <t xml:space="preserve">ISS </t>
        </is>
      </c>
      <c r="G6445">
        <f>YEAR(A6445)</f>
        <v/>
      </c>
      <c r="H6445">
        <f>MONTH(A6445)</f>
        <v/>
      </c>
      <c r="I6445">
        <f>INDEX(mês[],Consolidado!H6445,2)</f>
        <v/>
      </c>
      <c r="J6445" t="inlineStr">
        <is>
          <t>DESCONHECIDO</t>
        </is>
      </c>
      <c r="K6445" t="inlineStr">
        <is>
          <t>A IDEAL</t>
        </is>
      </c>
    </row>
    <row r="6446">
      <c r="A6446" s="215" t="n">
        <v>46162</v>
      </c>
      <c r="B6446" t="inlineStr">
        <is>
          <t>R. SVD NADIR P. DOS REIS Nº 30 APT 302 REF. 20/05 A 20/06-5.3 - ALUGUEL ALOJAMENTO</t>
        </is>
      </c>
      <c r="D6446" t="n">
        <v>1050</v>
      </c>
      <c r="E6446" t="n">
        <v>41391.47967944371</v>
      </c>
      <c r="F6446" t="inlineStr">
        <is>
          <t xml:space="preserve">ALUGUEL ALOJAMENTO </t>
        </is>
      </c>
      <c r="G6446">
        <f>YEAR(A6446)</f>
        <v/>
      </c>
      <c r="H6446">
        <f>MONTH(A6446)</f>
        <v/>
      </c>
      <c r="I6446">
        <f>INDEX(mês[],Consolidado!H6446,2)</f>
        <v/>
      </c>
      <c r="J6446" t="inlineStr">
        <is>
          <t>DESCONHECIDO</t>
        </is>
      </c>
      <c r="K6446" t="inlineStr">
        <is>
          <t>A IDEAL</t>
        </is>
      </c>
    </row>
    <row r="6447">
      <c r="A6447" s="215" t="n">
        <v>46162</v>
      </c>
      <c r="B6447" t="inlineStr">
        <is>
          <t>AV. LENCOIS, 5 REF. 20.05 A 20.06-5.3 - ALUGUEL ALOJAMENTO</t>
        </is>
      </c>
      <c r="D6447" t="n">
        <v>1500</v>
      </c>
      <c r="E6447" t="n">
        <v>39891.47967944371</v>
      </c>
      <c r="F6447" t="inlineStr">
        <is>
          <t xml:space="preserve">ALUGUEL ALOJAMENTO </t>
        </is>
      </c>
      <c r="G6447">
        <f>YEAR(A6447)</f>
        <v/>
      </c>
      <c r="H6447">
        <f>MONTH(A6447)</f>
        <v/>
      </c>
      <c r="I6447">
        <f>INDEX(mês[],Consolidado!H6447,2)</f>
        <v/>
      </c>
      <c r="J6447" t="inlineStr">
        <is>
          <t>DESCONHECIDO</t>
        </is>
      </c>
      <c r="K6447" t="inlineStr">
        <is>
          <t>A IDEAL</t>
        </is>
      </c>
    </row>
    <row r="6448">
      <c r="A6448" s="215" t="n">
        <v>46162</v>
      </c>
      <c r="B6448" t="inlineStr">
        <is>
          <t>LAURINEA FEITOSA REIS - PIX (98) 9 8439-2585-5.3 - ALUGUEL ALOJAMENTO</t>
        </is>
      </c>
      <c r="D6448" t="n">
        <v>800</v>
      </c>
      <c r="E6448" t="n">
        <v>39091.47967944371</v>
      </c>
      <c r="F6448" t="inlineStr">
        <is>
          <t xml:space="preserve">ALUGUEL ALOJAMENTO </t>
        </is>
      </c>
      <c r="G6448">
        <f>YEAR(A6448)</f>
        <v/>
      </c>
      <c r="H6448">
        <f>MONTH(A6448)</f>
        <v/>
      </c>
      <c r="I6448">
        <f>INDEX(mês[],Consolidado!H6448,2)</f>
        <v/>
      </c>
      <c r="J6448" t="inlineStr">
        <is>
          <t>DESCONHECIDO</t>
        </is>
      </c>
      <c r="K6448" t="inlineStr">
        <is>
          <t>A IDEAL</t>
        </is>
      </c>
    </row>
    <row r="6449">
      <c r="A6449" s="215" t="n">
        <v>46162</v>
      </c>
      <c r="B6449" t="inlineStr">
        <is>
          <t>EPIS-13.1 - EPIS</t>
        </is>
      </c>
      <c r="D6449" t="n">
        <v>1280.86</v>
      </c>
      <c r="E6449" t="n">
        <v>37810.61967944371</v>
      </c>
      <c r="F6449" t="inlineStr">
        <is>
          <t>EPIS</t>
        </is>
      </c>
      <c r="G6449">
        <f>YEAR(A6449)</f>
        <v/>
      </c>
      <c r="H6449">
        <f>MONTH(A6449)</f>
        <v/>
      </c>
      <c r="I6449">
        <f>INDEX(mês[],Consolidado!H6449,2)</f>
        <v/>
      </c>
      <c r="J6449" t="inlineStr">
        <is>
          <t>DESCONHECIDO</t>
        </is>
      </c>
      <c r="K6449" t="inlineStr">
        <is>
          <t>A IDEAL</t>
        </is>
      </c>
    </row>
    <row r="6450">
      <c r="A6450" s="215" t="n">
        <v>46162</v>
      </c>
      <c r="B6450" t="inlineStr">
        <is>
          <t>MAQUINAS / EQUIPAMENTOS-8.5 - MAQUINAS / EQUIPAMENTOS - IMOBILIZADO</t>
        </is>
      </c>
      <c r="D6450" t="n">
        <v>7000</v>
      </c>
      <c r="E6450" t="n">
        <v>30810.61967944371</v>
      </c>
      <c r="F6450" t="inlineStr">
        <is>
          <t>Aquisição de Maquinas e Equipamentos</t>
        </is>
      </c>
      <c r="G6450">
        <f>YEAR(A6450)</f>
        <v/>
      </c>
      <c r="H6450">
        <f>MONTH(A6450)</f>
        <v/>
      </c>
      <c r="I6450">
        <f>INDEX(mês[],Consolidado!H6450,2)</f>
        <v/>
      </c>
      <c r="J6450" t="inlineStr">
        <is>
          <t>DESCONHECIDO</t>
        </is>
      </c>
      <c r="K6450" t="inlineStr">
        <is>
          <t>A IDEAL</t>
        </is>
      </c>
    </row>
    <row r="6451">
      <c r="A6451" s="215" t="n">
        <v>46162</v>
      </c>
      <c r="B6451" t="inlineStr">
        <is>
          <t>MANGUEIRAS E CONEXÕES / MATERIAIS DE CONSUMO-8.7 - MANGUEIRAS / CONEXÕES</t>
        </is>
      </c>
      <c r="D6451" t="n">
        <v>952.5</v>
      </c>
      <c r="E6451" t="n">
        <v>29858.11967944371</v>
      </c>
      <c r="F6451" t="inlineStr">
        <is>
          <t>MANGUEIRAS / CONEXÕES</t>
        </is>
      </c>
      <c r="G6451">
        <f>YEAR(A6451)</f>
        <v/>
      </c>
      <c r="H6451">
        <f>MONTH(A6451)</f>
        <v/>
      </c>
      <c r="I6451">
        <f>INDEX(mês[],Consolidado!H6451,2)</f>
        <v/>
      </c>
      <c r="J6451" t="inlineStr">
        <is>
          <t>DESCONHECIDO</t>
        </is>
      </c>
      <c r="K6451" t="inlineStr">
        <is>
          <t>A IDEAL</t>
        </is>
      </c>
    </row>
    <row r="6452">
      <c r="A6452" s="215" t="n">
        <v>46162</v>
      </c>
      <c r="B6452" t="inlineStr">
        <is>
          <t>MANGUEIRAS E CONEXÕES / MATERIAIS DE CONSUMO-8.9 - MATERIAIS DE CONSUMO EM OBRAS</t>
        </is>
      </c>
      <c r="D6452" t="n">
        <v>1383.2</v>
      </c>
      <c r="E6452" t="n">
        <v>28474.91967944371</v>
      </c>
      <c r="F6452" t="inlineStr">
        <is>
          <t xml:space="preserve">MATERIAIS DE CONSUMO EM OBRAS </t>
        </is>
      </c>
      <c r="G6452">
        <f>YEAR(A6452)</f>
        <v/>
      </c>
      <c r="H6452">
        <f>MONTH(A6452)</f>
        <v/>
      </c>
      <c r="I6452">
        <f>INDEX(mês[],Consolidado!H6452,2)</f>
        <v/>
      </c>
      <c r="J6452" t="inlineStr">
        <is>
          <t>DESCONHECIDO</t>
        </is>
      </c>
      <c r="K6452" t="inlineStr">
        <is>
          <t>A IDEAL</t>
        </is>
      </c>
    </row>
    <row r="6453">
      <c r="A6453" s="215" t="n">
        <v>46162</v>
      </c>
      <c r="B6453" t="inlineStr">
        <is>
          <t>TREINAMENTOS NR1/ NR10/ NR13/ NR18/ NR20/ NR33-14.2 - CURSOS / TREINAMENTOS</t>
        </is>
      </c>
      <c r="D6453" t="n">
        <v>7754.8</v>
      </c>
      <c r="E6453" t="n">
        <v>20720.11967944371</v>
      </c>
      <c r="F6453" t="inlineStr">
        <is>
          <t xml:space="preserve">CURSOS / TREINAMENTOS </t>
        </is>
      </c>
      <c r="G6453">
        <f>YEAR(A6453)</f>
        <v/>
      </c>
      <c r="H6453">
        <f>MONTH(A6453)</f>
        <v/>
      </c>
      <c r="I6453">
        <f>INDEX(mês[],Consolidado!H6453,2)</f>
        <v/>
      </c>
      <c r="J6453" t="inlineStr">
        <is>
          <t>DESCONHECIDO</t>
        </is>
      </c>
      <c r="K6453" t="inlineStr">
        <is>
          <t>A IDEAL</t>
        </is>
      </c>
    </row>
    <row r="6454">
      <c r="A6454" s="215" t="n">
        <v>46162</v>
      </c>
      <c r="B6454" t="inlineStr">
        <is>
          <t>MATERIAIS DE CONSUMO-8.9 - MATERIAIS DE CONSUMO EM OBRAS</t>
        </is>
      </c>
      <c r="D6454" t="n">
        <v>143.26</v>
      </c>
      <c r="E6454" t="n">
        <v>20576.85967944371</v>
      </c>
      <c r="F6454" t="inlineStr">
        <is>
          <t xml:space="preserve">MATERIAIS DE CONSUMO EM OBRAS </t>
        </is>
      </c>
      <c r="G6454">
        <f>YEAR(A6454)</f>
        <v/>
      </c>
      <c r="H6454">
        <f>MONTH(A6454)</f>
        <v/>
      </c>
      <c r="I6454">
        <f>INDEX(mês[],Consolidado!H6454,2)</f>
        <v/>
      </c>
      <c r="J6454" t="inlineStr">
        <is>
          <t>DESCONHECIDO</t>
        </is>
      </c>
      <c r="K6454" t="inlineStr">
        <is>
          <t>A IDEAL</t>
        </is>
      </c>
    </row>
    <row r="6455">
      <c r="A6455" s="215" t="n">
        <v>46162</v>
      </c>
      <c r="B6455" t="inlineStr">
        <is>
          <t>EPIS-13.1 - EPIS</t>
        </is>
      </c>
      <c r="D6455" t="n">
        <v>2092.51</v>
      </c>
      <c r="E6455" t="n">
        <v>18484.34967944371</v>
      </c>
      <c r="F6455" t="inlineStr">
        <is>
          <t>EPIS</t>
        </is>
      </c>
      <c r="G6455">
        <f>YEAR(A6455)</f>
        <v/>
      </c>
      <c r="H6455">
        <f>MONTH(A6455)</f>
        <v/>
      </c>
      <c r="I6455">
        <f>INDEX(mês[],Consolidado!H6455,2)</f>
        <v/>
      </c>
      <c r="J6455" t="inlineStr">
        <is>
          <t>DESCONHECIDO</t>
        </is>
      </c>
      <c r="K6455" t="inlineStr">
        <is>
          <t>A IDEAL</t>
        </is>
      </c>
    </row>
    <row r="6456">
      <c r="A6456" s="215" t="n">
        <v>46162</v>
      </c>
      <c r="B6456" t="inlineStr">
        <is>
          <t>FERRAMENTAS MANUAIS-8.6 - MATERIAIS / FERRAMENTAS MANUAIS</t>
        </is>
      </c>
      <c r="D6456" t="n">
        <v>749.4</v>
      </c>
      <c r="E6456" t="n">
        <v>17734.94967944371</v>
      </c>
      <c r="F6456" t="inlineStr">
        <is>
          <t xml:space="preserve">MATERIAIS / FERRAMENTAS  MANUAIS </t>
        </is>
      </c>
      <c r="G6456">
        <f>YEAR(A6456)</f>
        <v/>
      </c>
      <c r="H6456">
        <f>MONTH(A6456)</f>
        <v/>
      </c>
      <c r="I6456">
        <f>INDEX(mês[],Consolidado!H6456,2)</f>
        <v/>
      </c>
      <c r="J6456" t="inlineStr">
        <is>
          <t>DESCONHECIDO</t>
        </is>
      </c>
      <c r="K6456" t="inlineStr">
        <is>
          <t>A IDEAL</t>
        </is>
      </c>
    </row>
    <row r="6457">
      <c r="A6457" s="215" t="n">
        <v>46162</v>
      </c>
      <c r="B6457" t="inlineStr">
        <is>
          <t>TREINAMENTOS NR10/ NR20/ NR26/ NR35/ NR6/-14.2 - CURSOS / TREINAMENTOS</t>
        </is>
      </c>
      <c r="D6457" t="n">
        <v>8479.959999999999</v>
      </c>
      <c r="E6457" t="n">
        <v>9254.989679443712</v>
      </c>
      <c r="F6457" t="inlineStr">
        <is>
          <t xml:space="preserve">CURSOS / TREINAMENTOS </t>
        </is>
      </c>
      <c r="G6457">
        <f>YEAR(A6457)</f>
        <v/>
      </c>
      <c r="H6457">
        <f>MONTH(A6457)</f>
        <v/>
      </c>
      <c r="I6457">
        <f>INDEX(mês[],Consolidado!H6457,2)</f>
        <v/>
      </c>
      <c r="J6457" t="inlineStr">
        <is>
          <t>DESCONHECIDO</t>
        </is>
      </c>
      <c r="K6457" t="inlineStr">
        <is>
          <t>A IDEAL</t>
        </is>
      </c>
    </row>
    <row r="6458">
      <c r="A6458" s="215" t="n">
        <v>46162</v>
      </c>
      <c r="B6458" t="inlineStr">
        <is>
          <t>MATERIAIS ELETRICOS-8.8 - MATERIAL ELETRICO</t>
        </is>
      </c>
      <c r="D6458" t="n">
        <v>1611.55</v>
      </c>
      <c r="E6458" t="n">
        <v>7643.439679443711</v>
      </c>
      <c r="F6458" t="inlineStr">
        <is>
          <t xml:space="preserve">MATERIAL ELETRICO </t>
        </is>
      </c>
      <c r="G6458">
        <f>YEAR(A6458)</f>
        <v/>
      </c>
      <c r="H6458">
        <f>MONTH(A6458)</f>
        <v/>
      </c>
      <c r="I6458">
        <f>INDEX(mês[],Consolidado!H6458,2)</f>
        <v/>
      </c>
      <c r="J6458" t="inlineStr">
        <is>
          <t>DESCONHECIDO</t>
        </is>
      </c>
      <c r="K6458" t="inlineStr">
        <is>
          <t>A IDEAL</t>
        </is>
      </c>
    </row>
    <row r="6459">
      <c r="A6459" s="215" t="n">
        <v>46162</v>
      </c>
      <c r="B6459" t="inlineStr">
        <is>
          <t>W&amp;S SAURA - PIX 01.238..801/0001-52-8.5 - MAQUINAS / EQUIPAMENTOS - IMOBILIZADO</t>
        </is>
      </c>
      <c r="D6459" t="n">
        <v>9796.09</v>
      </c>
      <c r="E6459" t="n">
        <v>-2152.650320556289</v>
      </c>
      <c r="F6459" t="inlineStr">
        <is>
          <t>Aquisição de Maquinas e Equipamentos</t>
        </is>
      </c>
      <c r="G6459">
        <f>YEAR(A6459)</f>
        <v/>
      </c>
      <c r="H6459">
        <f>MONTH(A6459)</f>
        <v/>
      </c>
      <c r="I6459">
        <f>INDEX(mês[],Consolidado!H6459,2)</f>
        <v/>
      </c>
      <c r="J6459" t="inlineStr">
        <is>
          <t>DESCONHECIDO</t>
        </is>
      </c>
      <c r="K6459" t="inlineStr">
        <is>
          <t>A IDEAL</t>
        </is>
      </c>
    </row>
    <row r="6460">
      <c r="A6460" s="215" t="n">
        <v>46162</v>
      </c>
      <c r="B6460" t="inlineStr">
        <is>
          <t>EPIS-13.1 - EPIS</t>
        </is>
      </c>
      <c r="D6460" t="n">
        <v>5547.84</v>
      </c>
      <c r="E6460" t="n">
        <v>-7700.490320556289</v>
      </c>
      <c r="F6460" t="inlineStr">
        <is>
          <t>EPIS</t>
        </is>
      </c>
      <c r="G6460">
        <f>YEAR(A6460)</f>
        <v/>
      </c>
      <c r="H6460">
        <f>MONTH(A6460)</f>
        <v/>
      </c>
      <c r="I6460">
        <f>INDEX(mês[],Consolidado!H6460,2)</f>
        <v/>
      </c>
      <c r="J6460" t="inlineStr">
        <is>
          <t>DESCONHECIDO</t>
        </is>
      </c>
      <c r="K6460" t="inlineStr">
        <is>
          <t>A IDEAL</t>
        </is>
      </c>
    </row>
    <row r="6461">
      <c r="A6461" s="215" t="n">
        <v>46162</v>
      </c>
      <c r="B6461" t="inlineStr">
        <is>
          <t>MANGUEIRAS E CONEXÕES-8.7 - MANGUEIRAS / CONEXÕES</t>
        </is>
      </c>
      <c r="D6461" t="n">
        <v>2400</v>
      </c>
      <c r="E6461" t="n">
        <v>-10100.49032055629</v>
      </c>
      <c r="F6461" t="inlineStr">
        <is>
          <t>MANGUEIRAS / CONEXÕES</t>
        </is>
      </c>
      <c r="G6461">
        <f>YEAR(A6461)</f>
        <v/>
      </c>
      <c r="H6461">
        <f>MONTH(A6461)</f>
        <v/>
      </c>
      <c r="I6461">
        <f>INDEX(mês[],Consolidado!H6461,2)</f>
        <v/>
      </c>
      <c r="J6461" t="inlineStr">
        <is>
          <t>DESCONHECIDO</t>
        </is>
      </c>
      <c r="K6461" t="inlineStr">
        <is>
          <t>A IDEAL</t>
        </is>
      </c>
    </row>
    <row r="6462">
      <c r="A6462" s="215" t="n">
        <v>46162</v>
      </c>
      <c r="B6462" t="inlineStr">
        <is>
          <t>LOCAÇÃO DE ESPAÇO P/ EXPO USINA 08/07 A 10/07-3.19 - SERVIÇO BRINDES E ACESSORIOS E EVENTOS</t>
        </is>
      </c>
      <c r="D6462" t="n">
        <v>2894</v>
      </c>
      <c r="E6462" t="n">
        <v>-12994.49032055629</v>
      </c>
      <c r="F6462" t="inlineStr">
        <is>
          <t>SERVIÇO BRINDES E ACESSORIOS</t>
        </is>
      </c>
      <c r="G6462">
        <f>YEAR(A6462)</f>
        <v/>
      </c>
      <c r="H6462">
        <f>MONTH(A6462)</f>
        <v/>
      </c>
      <c r="I6462">
        <f>INDEX(mês[],Consolidado!H6462,2)</f>
        <v/>
      </c>
      <c r="J6462" t="inlineStr">
        <is>
          <t>DESCONHECIDO</t>
        </is>
      </c>
      <c r="K6462" t="inlineStr">
        <is>
          <t>A IDEAL</t>
        </is>
      </c>
    </row>
    <row r="6463">
      <c r="A6463" s="215" t="n">
        <v>46163</v>
      </c>
      <c r="B6463" t="inlineStr">
        <is>
          <t>LEANDRO HOMERO SILVA - PIX 31.771.156/0001-08-8.9 - MATERIAIS DE CONSUMO EM OBRAS</t>
        </is>
      </c>
      <c r="D6463" t="n">
        <v>188.3</v>
      </c>
      <c r="E6463" t="n">
        <v>-13182.79032055629</v>
      </c>
      <c r="F6463" t="inlineStr">
        <is>
          <t xml:space="preserve">MATERIAIS DE CONSUMO EM OBRAS </t>
        </is>
      </c>
      <c r="G6463">
        <f>YEAR(A6463)</f>
        <v/>
      </c>
      <c r="H6463">
        <f>MONTH(A6463)</f>
        <v/>
      </c>
      <c r="I6463">
        <f>INDEX(mês[],Consolidado!H6463,2)</f>
        <v/>
      </c>
      <c r="J6463" t="inlineStr">
        <is>
          <t>DESCONHECIDO</t>
        </is>
      </c>
      <c r="K6463" t="inlineStr">
        <is>
          <t>A IDEAL</t>
        </is>
      </c>
    </row>
    <row r="6464">
      <c r="A6464" s="215" t="n">
        <v>46163</v>
      </c>
      <c r="B6464" t="inlineStr">
        <is>
          <t>PROCESSO TRABALHISTA RONIEL DA SILVA SANTOS-9.2 - GUIAS TRABALHISTAS E PROCESSO</t>
        </is>
      </c>
      <c r="D6464" t="n">
        <v>2280</v>
      </c>
      <c r="E6464" t="n">
        <v>-15462.79032055629</v>
      </c>
      <c r="F6464" t="inlineStr">
        <is>
          <t>Processos Trabalhistas</t>
        </is>
      </c>
      <c r="G6464">
        <f>YEAR(A6464)</f>
        <v/>
      </c>
      <c r="H6464">
        <f>MONTH(A6464)</f>
        <v/>
      </c>
      <c r="I6464">
        <f>INDEX(mês[],Consolidado!H6464,2)</f>
        <v/>
      </c>
      <c r="J6464" t="inlineStr">
        <is>
          <t>DESCONHECIDO</t>
        </is>
      </c>
      <c r="K6464" t="inlineStr">
        <is>
          <t>A IDEAL</t>
        </is>
      </c>
    </row>
    <row r="6465">
      <c r="A6465" s="215" t="n">
        <v>46163</v>
      </c>
      <c r="B6465" t="inlineStr">
        <is>
          <t>EAG CONSULTORIA - PIX 55.024.271/0001-79-14.3 - PROGRAMA DE SEGURANÇA DO TRABALHO</t>
        </is>
      </c>
      <c r="D6465" t="n">
        <v>2085.63</v>
      </c>
      <c r="E6465" t="n">
        <v>-17548.42032055629</v>
      </c>
      <c r="F6465" t="inlineStr">
        <is>
          <t xml:space="preserve">PROGRAMA DE SEGURANÇA DO TRABALHO </t>
        </is>
      </c>
      <c r="G6465">
        <f>YEAR(A6465)</f>
        <v/>
      </c>
      <c r="H6465">
        <f>MONTH(A6465)</f>
        <v/>
      </c>
      <c r="I6465">
        <f>INDEX(mês[],Consolidado!H6465,2)</f>
        <v/>
      </c>
      <c r="J6465" t="inlineStr">
        <is>
          <t>DESCONHECIDO</t>
        </is>
      </c>
      <c r="K6465" t="inlineStr">
        <is>
          <t>A IDEAL</t>
        </is>
      </c>
    </row>
    <row r="6466">
      <c r="A6466" s="215" t="n">
        <v>46163</v>
      </c>
      <c r="B6466" t="inlineStr">
        <is>
          <t>RUA . 2, 199 JK CATALÃO  MES 04/2026-5.5 - ENERGIA ALOJAMENTO</t>
        </is>
      </c>
      <c r="D6466" t="n">
        <v>511.61</v>
      </c>
      <c r="E6466" t="n">
        <v>-18060.03032055629</v>
      </c>
      <c r="F6466" t="inlineStr">
        <is>
          <t>ENERGIA ALOJAMENTO</t>
        </is>
      </c>
      <c r="G6466">
        <f>YEAR(A6466)</f>
        <v/>
      </c>
      <c r="H6466">
        <f>MONTH(A6466)</f>
        <v/>
      </c>
      <c r="I6466">
        <f>INDEX(mês[],Consolidado!H6466,2)</f>
        <v/>
      </c>
      <c r="J6466" t="inlineStr">
        <is>
          <t>DESCONHECIDO</t>
        </is>
      </c>
      <c r="K6466" t="inlineStr">
        <is>
          <t>A IDEAL</t>
        </is>
      </c>
    </row>
    <row r="6467">
      <c r="A6467" s="215" t="n">
        <v>46163</v>
      </c>
      <c r="B6467" t="inlineStr">
        <is>
          <t>FABRICIO SOARES SILVA-12.6 - ACERTO RESCISORIOS</t>
        </is>
      </c>
      <c r="D6467" t="n">
        <v>5040.78</v>
      </c>
      <c r="E6467" t="n">
        <v>-23100.81032055629</v>
      </c>
      <c r="F6467" t="inlineStr">
        <is>
          <t xml:space="preserve">ACERTO RESCISORIOS </t>
        </is>
      </c>
      <c r="G6467">
        <f>YEAR(A6467)</f>
        <v/>
      </c>
      <c r="H6467">
        <f>MONTH(A6467)</f>
        <v/>
      </c>
      <c r="I6467">
        <f>INDEX(mês[],Consolidado!H6467,2)</f>
        <v/>
      </c>
      <c r="J6467" t="inlineStr">
        <is>
          <t>DESCONHECIDO</t>
        </is>
      </c>
      <c r="K6467" t="inlineStr">
        <is>
          <t>A IDEAL</t>
        </is>
      </c>
    </row>
    <row r="6468">
      <c r="A6468" s="215" t="n">
        <v>46163</v>
      </c>
      <c r="B6468" t="inlineStr">
        <is>
          <t>RONIVELTE DE OLIVEIRA EVANGELISTA-12.4 - MULTA RESCISORIAS FGTS</t>
        </is>
      </c>
      <c r="D6468" t="n">
        <v>766.61</v>
      </c>
      <c r="E6468" t="n">
        <v>-23867.42032055629</v>
      </c>
      <c r="F6468" t="inlineStr">
        <is>
          <t>MULTA RESCISORIAS FGTS</t>
        </is>
      </c>
      <c r="G6468">
        <f>YEAR(A6468)</f>
        <v/>
      </c>
      <c r="H6468">
        <f>MONTH(A6468)</f>
        <v/>
      </c>
      <c r="I6468">
        <f>INDEX(mês[],Consolidado!H6468,2)</f>
        <v/>
      </c>
      <c r="J6468" t="inlineStr">
        <is>
          <t>DESCONHECIDO</t>
        </is>
      </c>
      <c r="K6468" t="inlineStr">
        <is>
          <t>A IDEAL</t>
        </is>
      </c>
    </row>
    <row r="6469">
      <c r="A6469" s="215" t="n">
        <v>46163</v>
      </c>
      <c r="B6469" t="inlineStr">
        <is>
          <t>RONIVELTE DE OLIVEIRA EVANGELISTA-12.6 - ACERTO RESCISORIOS</t>
        </is>
      </c>
      <c r="D6469" t="n">
        <v>5060.91</v>
      </c>
      <c r="E6469" t="n">
        <v>-28928.33032055629</v>
      </c>
      <c r="F6469" t="inlineStr">
        <is>
          <t xml:space="preserve">ACERTO RESCISORIOS </t>
        </is>
      </c>
      <c r="G6469">
        <f>YEAR(A6469)</f>
        <v/>
      </c>
      <c r="H6469">
        <f>MONTH(A6469)</f>
        <v/>
      </c>
      <c r="I6469">
        <f>INDEX(mês[],Consolidado!H6469,2)</f>
        <v/>
      </c>
      <c r="J6469" t="inlineStr">
        <is>
          <t>DESCONHECIDO</t>
        </is>
      </c>
      <c r="K6469" t="inlineStr">
        <is>
          <t>A IDEAL</t>
        </is>
      </c>
    </row>
    <row r="6470">
      <c r="A6470" s="215" t="n">
        <v>46164</v>
      </c>
      <c r="B6470" t="inlineStr">
        <is>
          <t>DESENVOLVIMENTE SISTEMA DE LOGISTICA E COMPRA-11.8 - SISTEMA / SERVIDOR</t>
        </is>
      </c>
      <c r="D6470" t="n">
        <v>1000</v>
      </c>
      <c r="E6470" t="n">
        <v>-29928.33032055629</v>
      </c>
      <c r="F6470" t="inlineStr">
        <is>
          <t xml:space="preserve">SISTEMA / SERVIDOR </t>
        </is>
      </c>
      <c r="G6470">
        <f>YEAR(A6470)</f>
        <v/>
      </c>
      <c r="H6470">
        <f>MONTH(A6470)</f>
        <v/>
      </c>
      <c r="I6470">
        <f>INDEX(mês[],Consolidado!H6470,2)</f>
        <v/>
      </c>
      <c r="J6470" t="inlineStr">
        <is>
          <t>DESCONHECIDO</t>
        </is>
      </c>
      <c r="K6470" t="inlineStr">
        <is>
          <t>A IDEAL</t>
        </is>
      </c>
    </row>
    <row r="6471">
      <c r="A6471" s="215" t="n">
        <v>46164</v>
      </c>
      <c r="B6471" t="inlineStr">
        <is>
          <t>CREA-3.15 - SERVIÇO CREA ANUIDADE</t>
        </is>
      </c>
      <c r="D6471" t="n">
        <v>285.59</v>
      </c>
      <c r="E6471" t="n">
        <v>-30213.92032055629</v>
      </c>
      <c r="F6471" t="inlineStr">
        <is>
          <t>SERVIÇO CREA ANUIDADE</t>
        </is>
      </c>
      <c r="G6471">
        <f>YEAR(A6471)</f>
        <v/>
      </c>
      <c r="H6471">
        <f>MONTH(A6471)</f>
        <v/>
      </c>
      <c r="I6471">
        <f>INDEX(mês[],Consolidado!H6471,2)</f>
        <v/>
      </c>
      <c r="J6471" t="inlineStr">
        <is>
          <t>DESCONHECIDO</t>
        </is>
      </c>
      <c r="K6471" t="inlineStr">
        <is>
          <t>A IDEAL</t>
        </is>
      </c>
    </row>
    <row r="6472">
      <c r="A6472" s="215" t="n">
        <v>46164</v>
      </c>
      <c r="B6472" t="inlineStr">
        <is>
          <t>RESTAURANTE DA LILI - PIX (13) 9 9718-0808-12.5 - REFEIÇÕES FUNCIONARIOS</t>
        </is>
      </c>
      <c r="D6472" t="n">
        <v>1940</v>
      </c>
      <c r="E6472" t="n">
        <v>-32153.92032055629</v>
      </c>
      <c r="F6472" t="inlineStr">
        <is>
          <t>REFEIÇÕES COLABORADORES</t>
        </is>
      </c>
      <c r="G6472">
        <f>YEAR(A6472)</f>
        <v/>
      </c>
      <c r="H6472">
        <f>MONTH(A6472)</f>
        <v/>
      </c>
      <c r="I6472">
        <f>INDEX(mês[],Consolidado!H6472,2)</f>
        <v/>
      </c>
      <c r="J6472" t="inlineStr">
        <is>
          <t>DESCONHECIDO</t>
        </is>
      </c>
      <c r="K6472" t="inlineStr">
        <is>
          <t>A IDEAL</t>
        </is>
      </c>
    </row>
    <row r="6473">
      <c r="A6473" s="215" t="n">
        <v>46164</v>
      </c>
      <c r="B6473" t="inlineStr">
        <is>
          <t>VISITA TENICA DE INICIO DE OBRA VALDMAR-6.4 - COMBUSTIVEL VEICULOS</t>
        </is>
      </c>
      <c r="D6473" t="n">
        <v>500</v>
      </c>
      <c r="E6473" t="n">
        <v>-32653.92032055629</v>
      </c>
      <c r="F6473" t="inlineStr">
        <is>
          <t>COMBUSTIVEL VEICULOS</t>
        </is>
      </c>
      <c r="G6473">
        <f>YEAR(A6473)</f>
        <v/>
      </c>
      <c r="H6473">
        <f>MONTH(A6473)</f>
        <v/>
      </c>
      <c r="I6473">
        <f>INDEX(mês[],Consolidado!H6473,2)</f>
        <v/>
      </c>
      <c r="J6473" t="inlineStr">
        <is>
          <t>DESCONHECIDO</t>
        </is>
      </c>
      <c r="K6473" t="inlineStr">
        <is>
          <t>A IDEAL</t>
        </is>
      </c>
    </row>
    <row r="6474">
      <c r="A6474" s="215" t="n">
        <v>46164</v>
      </c>
      <c r="B6474" t="inlineStr">
        <is>
          <t>KARLA APARECIDA GONCALVES - PIX 64.790.545/0001-21-3.16 - SERVIÇO PLOTAGEM / ADESIVO / PLACAS / CRACHAS</t>
        </is>
      </c>
      <c r="D6474" t="n">
        <v>280</v>
      </c>
      <c r="E6474" t="n">
        <v>-32933.92032055629</v>
      </c>
      <c r="F6474" t="inlineStr">
        <is>
          <t xml:space="preserve">SERVIÇO PLOTAGEM / ADESIVO / PLACAS / CRACHAS </t>
        </is>
      </c>
      <c r="G6474">
        <f>YEAR(A6474)</f>
        <v/>
      </c>
      <c r="H6474">
        <f>MONTH(A6474)</f>
        <v/>
      </c>
      <c r="I6474">
        <f>INDEX(mês[],Consolidado!H6474,2)</f>
        <v/>
      </c>
      <c r="J6474" t="inlineStr">
        <is>
          <t>DESCONHECIDO</t>
        </is>
      </c>
      <c r="K6474" t="inlineStr">
        <is>
          <t>A IDEAL</t>
        </is>
      </c>
    </row>
    <row r="6475">
      <c r="A6475" s="215" t="n">
        <v>46164</v>
      </c>
      <c r="B6475" t="inlineStr">
        <is>
          <t>COMBUSTÍVEL VEÍCULOS-6.4 - COMBUSTIVEL VEICULOS</t>
        </is>
      </c>
      <c r="D6475" t="n">
        <v>237.13</v>
      </c>
      <c r="E6475" t="n">
        <v>-33171.05032055629</v>
      </c>
      <c r="F6475" t="inlineStr">
        <is>
          <t>COMBUSTIVEL VEICULOS</t>
        </is>
      </c>
      <c r="G6475">
        <f>YEAR(A6475)</f>
        <v/>
      </c>
      <c r="H6475">
        <f>MONTH(A6475)</f>
        <v/>
      </c>
      <c r="I6475">
        <f>INDEX(mês[],Consolidado!H6475,2)</f>
        <v/>
      </c>
      <c r="J6475" t="inlineStr">
        <is>
          <t>DESCONHECIDO</t>
        </is>
      </c>
      <c r="K6475" t="inlineStr">
        <is>
          <t>A IDEAL</t>
        </is>
      </c>
    </row>
    <row r="6476">
      <c r="A6476" s="215" t="n">
        <v>46164</v>
      </c>
      <c r="B6476" t="inlineStr">
        <is>
          <t>DION WELTON CAETANO FERREIRA-12.6 - ACERTO RESCISORIOS</t>
        </is>
      </c>
      <c r="D6476" t="n">
        <v>1044.43</v>
      </c>
      <c r="E6476" t="n">
        <v>-34215.48032055629</v>
      </c>
      <c r="F6476" t="inlineStr">
        <is>
          <t xml:space="preserve">ACERTO RESCISORIOS </t>
        </is>
      </c>
      <c r="G6476">
        <f>YEAR(A6476)</f>
        <v/>
      </c>
      <c r="H6476">
        <f>MONTH(A6476)</f>
        <v/>
      </c>
      <c r="I6476">
        <f>INDEX(mês[],Consolidado!H6476,2)</f>
        <v/>
      </c>
      <c r="J6476" t="inlineStr">
        <is>
          <t>DESCONHECIDO</t>
        </is>
      </c>
      <c r="K6476" t="inlineStr">
        <is>
          <t>A IDEAL</t>
        </is>
      </c>
    </row>
    <row r="6477">
      <c r="A6477" s="215" t="n">
        <v>46164</v>
      </c>
      <c r="B6477" t="inlineStr">
        <is>
          <t>DIONATHAN ALVES XAVIER-12.6 - ACERTO RESCISORIOS</t>
        </is>
      </c>
      <c r="D6477" t="n">
        <v>898.13</v>
      </c>
      <c r="E6477" t="n">
        <v>-35113.61032055629</v>
      </c>
      <c r="F6477" t="inlineStr">
        <is>
          <t xml:space="preserve">ACERTO RESCISORIOS </t>
        </is>
      </c>
      <c r="G6477">
        <f>YEAR(A6477)</f>
        <v/>
      </c>
      <c r="H6477">
        <f>MONTH(A6477)</f>
        <v/>
      </c>
      <c r="I6477">
        <f>INDEX(mês[],Consolidado!H6477,2)</f>
        <v/>
      </c>
      <c r="J6477" t="inlineStr">
        <is>
          <t>DESCONHECIDO</t>
        </is>
      </c>
      <c r="K6477" t="inlineStr">
        <is>
          <t>A IDEAL</t>
        </is>
      </c>
    </row>
    <row r="6478">
      <c r="A6478" s="215" t="n">
        <v>46164</v>
      </c>
      <c r="B6478" t="inlineStr">
        <is>
          <t>ARISTON JUNIOR RIBEIRO DA SILVA-12.4 - MULTA RESCISORIAS FGTS</t>
        </is>
      </c>
      <c r="D6478" t="n">
        <v>1340.62</v>
      </c>
      <c r="E6478" t="n">
        <v>-36454.23032055629</v>
      </c>
      <c r="F6478" t="inlineStr">
        <is>
          <t>MULTA RESCISORIAS FGTS</t>
        </is>
      </c>
      <c r="G6478">
        <f>YEAR(A6478)</f>
        <v/>
      </c>
      <c r="H6478">
        <f>MONTH(A6478)</f>
        <v/>
      </c>
      <c r="I6478">
        <f>INDEX(mês[],Consolidado!H6478,2)</f>
        <v/>
      </c>
      <c r="J6478" t="inlineStr">
        <is>
          <t>DESCONHECIDO</t>
        </is>
      </c>
      <c r="K6478" t="inlineStr">
        <is>
          <t>A IDEAL</t>
        </is>
      </c>
    </row>
    <row r="6479">
      <c r="A6479" s="215" t="n">
        <v>46164</v>
      </c>
      <c r="B6479" t="inlineStr">
        <is>
          <t>ARISTON JUNIOR RIBEIRO DA SILVA-12.6 - ACERTO RESCISORIOS</t>
        </is>
      </c>
      <c r="D6479" t="n">
        <v>8622.98</v>
      </c>
      <c r="E6479" t="n">
        <v>-45077.21032055629</v>
      </c>
      <c r="F6479" t="inlineStr">
        <is>
          <t xml:space="preserve">ACERTO RESCISORIOS </t>
        </is>
      </c>
      <c r="G6479">
        <f>YEAR(A6479)</f>
        <v/>
      </c>
      <c r="H6479">
        <f>MONTH(A6479)</f>
        <v/>
      </c>
      <c r="I6479">
        <f>INDEX(mês[],Consolidado!H6479,2)</f>
        <v/>
      </c>
      <c r="J6479" t="inlineStr">
        <is>
          <t>DESCONHECIDO</t>
        </is>
      </c>
      <c r="K6479" t="inlineStr">
        <is>
          <t>A IDEAL</t>
        </is>
      </c>
    </row>
    <row r="6480">
      <c r="A6480" s="215" t="n">
        <v>46164</v>
      </c>
      <c r="B6480" t="inlineStr">
        <is>
          <t>MBA-14.2 - CURSOS / TREINAMENTOS</t>
        </is>
      </c>
      <c r="D6480" t="n">
        <v>229.16</v>
      </c>
      <c r="E6480" t="n">
        <v>-45306.37032055629</v>
      </c>
      <c r="F6480" t="inlineStr">
        <is>
          <t xml:space="preserve">CURSOS / TREINAMENTOS </t>
        </is>
      </c>
      <c r="G6480">
        <f>YEAR(A6480)</f>
        <v/>
      </c>
      <c r="H6480">
        <f>MONTH(A6480)</f>
        <v/>
      </c>
      <c r="I6480">
        <f>INDEX(mês[],Consolidado!H6480,2)</f>
        <v/>
      </c>
      <c r="J6480" t="inlineStr">
        <is>
          <t>DESCONHECIDO</t>
        </is>
      </c>
      <c r="K6480" t="inlineStr">
        <is>
          <t>A IDEAL</t>
        </is>
      </c>
    </row>
    <row r="6481">
      <c r="A6481" s="215" t="n">
        <v>46164</v>
      </c>
      <c r="B6481" t="inlineStr">
        <is>
          <t>VALDILE BISPO DOS SANTOS - PIX 906.439.335-49-6.10 - SERVIÇO LAVA JATO</t>
        </is>
      </c>
      <c r="D6481" t="n">
        <v>940</v>
      </c>
      <c r="E6481" t="n">
        <v>-46246.37032055629</v>
      </c>
      <c r="F6481" t="inlineStr">
        <is>
          <t>SERVIÇO LAVA JATO</t>
        </is>
      </c>
      <c r="G6481">
        <f>YEAR(A6481)</f>
        <v/>
      </c>
      <c r="H6481">
        <f>MONTH(A6481)</f>
        <v/>
      </c>
      <c r="I6481">
        <f>INDEX(mês[],Consolidado!H6481,2)</f>
        <v/>
      </c>
      <c r="J6481" t="inlineStr">
        <is>
          <t>DESCONHECIDO</t>
        </is>
      </c>
      <c r="K6481" t="inlineStr">
        <is>
          <t>A IDEAL</t>
        </is>
      </c>
    </row>
    <row r="6482">
      <c r="A6482" s="215" t="n">
        <v>46164</v>
      </c>
      <c r="B6482" t="inlineStr">
        <is>
          <t>INTERNET PARCERIA EUROCHEM SERRA-11.14 - INTERNET OBRAS</t>
        </is>
      </c>
      <c r="D6482" t="n">
        <v>200</v>
      </c>
      <c r="E6482" t="n">
        <v>-46446.37032055629</v>
      </c>
      <c r="F6482" t="inlineStr">
        <is>
          <t xml:space="preserve">INTERNET OBRAS </t>
        </is>
      </c>
      <c r="G6482">
        <f>YEAR(A6482)</f>
        <v/>
      </c>
      <c r="H6482">
        <f>MONTH(A6482)</f>
        <v/>
      </c>
      <c r="I6482">
        <f>INDEX(mês[],Consolidado!H6482,2)</f>
        <v/>
      </c>
      <c r="J6482" t="inlineStr">
        <is>
          <t>DESCONHECIDO</t>
        </is>
      </c>
      <c r="K6482" t="inlineStr">
        <is>
          <t>A IDEAL</t>
        </is>
      </c>
    </row>
    <row r="6483">
      <c r="A6483" s="215" t="n">
        <v>46167</v>
      </c>
      <c r="B6483" t="inlineStr">
        <is>
          <t>TRANSFERÊNCIA ENTRE BANCOS CEF X ITAÚ-2.1 - Transferência entre Bancos</t>
        </is>
      </c>
      <c r="C6483" t="n">
        <v>61301.17</v>
      </c>
      <c r="E6483" t="n">
        <v>14854.79967944371</v>
      </c>
      <c r="F6483" t="inlineStr">
        <is>
          <t>Transferência Recebida</t>
        </is>
      </c>
      <c r="G6483">
        <f>YEAR(A6483)</f>
        <v/>
      </c>
      <c r="H6483">
        <f>MONTH(A6483)</f>
        <v/>
      </c>
      <c r="I6483">
        <f>INDEX(mês[],Consolidado!H6483,2)</f>
        <v/>
      </c>
      <c r="J6483" t="inlineStr">
        <is>
          <t>DESCONHECIDO</t>
        </is>
      </c>
      <c r="K6483" t="inlineStr">
        <is>
          <t>A IDEAL</t>
        </is>
      </c>
    </row>
    <row r="6484">
      <c r="A6484" s="215" t="n">
        <v>46167</v>
      </c>
      <c r="B6484" t="inlineStr">
        <is>
          <t>TRANSFERÊNCIA ENTRE BANCOS ITAÚ X MERCANTIL-2.1 - Transferência entre Bancos</t>
        </is>
      </c>
      <c r="C6484" t="n">
        <v>80000</v>
      </c>
      <c r="E6484" t="n">
        <v>94854.79967944371</v>
      </c>
      <c r="F6484" t="inlineStr">
        <is>
          <t>Transferência Recebida</t>
        </is>
      </c>
      <c r="G6484">
        <f>YEAR(A6484)</f>
        <v/>
      </c>
      <c r="H6484">
        <f>MONTH(A6484)</f>
        <v/>
      </c>
      <c r="I6484">
        <f>INDEX(mês[],Consolidado!H6484,2)</f>
        <v/>
      </c>
      <c r="J6484" t="inlineStr">
        <is>
          <t>DESCONHECIDO</t>
        </is>
      </c>
      <c r="K6484" t="inlineStr">
        <is>
          <t>A IDEAL</t>
        </is>
      </c>
    </row>
    <row r="6485">
      <c r="A6485" s="215" t="n">
        <v>46167</v>
      </c>
      <c r="B6485" t="inlineStr">
        <is>
          <t>UNIFORMES-13.2 - UNIFORMES</t>
        </is>
      </c>
      <c r="D6485" t="n">
        <v>1266.6</v>
      </c>
      <c r="E6485" t="n">
        <v>93588.19967944371</v>
      </c>
      <c r="F6485" t="inlineStr">
        <is>
          <t>UNIFORMES</t>
        </is>
      </c>
      <c r="G6485">
        <f>YEAR(A6485)</f>
        <v/>
      </c>
      <c r="H6485">
        <f>MONTH(A6485)</f>
        <v/>
      </c>
      <c r="I6485">
        <f>INDEX(mês[],Consolidado!H6485,2)</f>
        <v/>
      </c>
      <c r="J6485" t="inlineStr">
        <is>
          <t>DESCONHECIDO</t>
        </is>
      </c>
      <c r="K6485" t="inlineStr">
        <is>
          <t>A IDEAL</t>
        </is>
      </c>
    </row>
    <row r="6486">
      <c r="A6486" s="215" t="n">
        <v>46167</v>
      </c>
      <c r="B6486" t="inlineStr">
        <is>
          <t>ANTONIO CARLOS SILVA DOS SANTO - PIX (85) 9 9955-3644-6.3 - MANUTENÇÃO/PEÇAS VEICULOS</t>
        </is>
      </c>
      <c r="D6486" t="n">
        <v>120</v>
      </c>
      <c r="E6486" t="n">
        <v>93468.19967944371</v>
      </c>
      <c r="F6486" t="inlineStr">
        <is>
          <t>MANUTENÇÃO/PEÇAS  VEICULOS</t>
        </is>
      </c>
      <c r="G6486">
        <f>YEAR(A6486)</f>
        <v/>
      </c>
      <c r="H6486">
        <f>MONTH(A6486)</f>
        <v/>
      </c>
      <c r="I6486">
        <f>INDEX(mês[],Consolidado!H6486,2)</f>
        <v/>
      </c>
      <c r="J6486" t="inlineStr">
        <is>
          <t>DESCONHECIDO</t>
        </is>
      </c>
      <c r="K6486" t="inlineStr">
        <is>
          <t>A IDEAL</t>
        </is>
      </c>
    </row>
    <row r="6487">
      <c r="A6487" s="215" t="n">
        <v>46167</v>
      </c>
      <c r="B6487" t="inlineStr">
        <is>
          <t>REFEIÇÃO FUNCIONÁRIO RONALDO FERREIRA-12.5 - REFEIÇÕES FUNCIONARIOS</t>
        </is>
      </c>
      <c r="D6487" t="n">
        <v>240</v>
      </c>
      <c r="E6487" t="n">
        <v>93228.19967944371</v>
      </c>
      <c r="F6487" t="inlineStr">
        <is>
          <t>REFEIÇÕES COLABORADORES</t>
        </is>
      </c>
      <c r="G6487">
        <f>YEAR(A6487)</f>
        <v/>
      </c>
      <c r="H6487">
        <f>MONTH(A6487)</f>
        <v/>
      </c>
      <c r="I6487">
        <f>INDEX(mês[],Consolidado!H6487,2)</f>
        <v/>
      </c>
      <c r="J6487" t="inlineStr">
        <is>
          <t>DESCONHECIDO</t>
        </is>
      </c>
      <c r="K6487" t="inlineStr">
        <is>
          <t>A IDEAL</t>
        </is>
      </c>
    </row>
    <row r="6488">
      <c r="A6488" s="215" t="n">
        <v>46167</v>
      </c>
      <c r="B6488" t="inlineStr">
        <is>
          <t>RONALDO WANDERSON DA FONSECA L - PIX 34.145.125/0001-21-6.3 - MANUTENÇÃO/PEÇAS VEICULOS</t>
        </is>
      </c>
      <c r="D6488" t="n">
        <v>1140</v>
      </c>
      <c r="E6488" t="n">
        <v>92088.19967944371</v>
      </c>
      <c r="F6488" t="inlineStr">
        <is>
          <t>MANUTENÇÃO/PEÇAS  VEICULOS</t>
        </is>
      </c>
      <c r="G6488">
        <f>YEAR(A6488)</f>
        <v/>
      </c>
      <c r="H6488">
        <f>MONTH(A6488)</f>
        <v/>
      </c>
      <c r="I6488">
        <f>INDEX(mês[],Consolidado!H6488,2)</f>
        <v/>
      </c>
      <c r="J6488" t="inlineStr">
        <is>
          <t>DESCONHECIDO</t>
        </is>
      </c>
      <c r="K6488" t="inlineStr">
        <is>
          <t>A IDEAL</t>
        </is>
      </c>
    </row>
    <row r="6489">
      <c r="A6489" s="215" t="n">
        <v>46167</v>
      </c>
      <c r="B6489" t="inlineStr">
        <is>
          <t>CLAUDIO FERNANDES FONTES - PIX 45.452.600/0001-29-5.1 - HOTEL FUNCIONARIOS</t>
        </is>
      </c>
      <c r="D6489" t="n">
        <v>230</v>
      </c>
      <c r="E6489" t="n">
        <v>91858.19967944371</v>
      </c>
      <c r="F6489" t="inlineStr">
        <is>
          <t xml:space="preserve">HOTEL COLABORADORES </t>
        </is>
      </c>
      <c r="G6489">
        <f>YEAR(A6489)</f>
        <v/>
      </c>
      <c r="H6489">
        <f>MONTH(A6489)</f>
        <v/>
      </c>
      <c r="I6489">
        <f>INDEX(mês[],Consolidado!H6489,2)</f>
        <v/>
      </c>
      <c r="J6489" t="inlineStr">
        <is>
          <t>DESCONHECIDO</t>
        </is>
      </c>
      <c r="K6489" t="inlineStr">
        <is>
          <t>A IDEAL</t>
        </is>
      </c>
    </row>
    <row r="6490">
      <c r="A6490" s="215" t="n">
        <v>46167</v>
      </c>
      <c r="B6490" t="inlineStr">
        <is>
          <t>CHALEIRA P/ REFEITÓRIO-8.10 - MATERIAS DE ESCRITORIO</t>
        </is>
      </c>
      <c r="D6490" t="n">
        <v>167.99</v>
      </c>
      <c r="E6490" t="n">
        <v>91690.20967944371</v>
      </c>
      <c r="F6490" t="inlineStr">
        <is>
          <t xml:space="preserve">MATERIAS DE ESCRITORIO / PAPELARIA </t>
        </is>
      </c>
      <c r="G6490">
        <f>YEAR(A6490)</f>
        <v/>
      </c>
      <c r="H6490">
        <f>MONTH(A6490)</f>
        <v/>
      </c>
      <c r="I6490">
        <f>INDEX(mês[],Consolidado!H6490,2)</f>
        <v/>
      </c>
      <c r="J6490" t="inlineStr">
        <is>
          <t>DESCONHECIDO</t>
        </is>
      </c>
      <c r="K6490" t="inlineStr">
        <is>
          <t>A IDEAL</t>
        </is>
      </c>
    </row>
    <row r="6491">
      <c r="A6491" s="215" t="n">
        <v>46167</v>
      </c>
      <c r="B6491" t="inlineStr">
        <is>
          <t>ROGERIO PEREIRA DE SOUZA - PIX (62) 9 8576-2589 --3.20 - SERVIÇO MÃO DE OBRA TERCERIZADA</t>
        </is>
      </c>
      <c r="D6491" t="n">
        <v>8000</v>
      </c>
      <c r="E6491" t="n">
        <v>83690.20967944371</v>
      </c>
      <c r="F6491" t="inlineStr">
        <is>
          <t xml:space="preserve">SERVIÇOS DE CONSULTORIA </t>
        </is>
      </c>
      <c r="G6491">
        <f>YEAR(A6491)</f>
        <v/>
      </c>
      <c r="H6491">
        <f>MONTH(A6491)</f>
        <v/>
      </c>
      <c r="I6491">
        <f>INDEX(mês[],Consolidado!H6491,2)</f>
        <v/>
      </c>
      <c r="J6491" t="inlineStr">
        <is>
          <t>DESCONHECIDO</t>
        </is>
      </c>
      <c r="K6491" t="inlineStr">
        <is>
          <t>A IDEAL</t>
        </is>
      </c>
    </row>
    <row r="6492">
      <c r="A6492" s="215" t="n">
        <v>46167</v>
      </c>
      <c r="B6492" t="inlineStr">
        <is>
          <t>ILDECI IRIS DA SILVA CARVALHO - PIX 578.014.521.00-13.2 - UNIFORMES</t>
        </is>
      </c>
      <c r="D6492" t="n">
        <v>95</v>
      </c>
      <c r="E6492" t="n">
        <v>83595.20967944371</v>
      </c>
      <c r="F6492" t="inlineStr">
        <is>
          <t>UNIFORMES</t>
        </is>
      </c>
      <c r="G6492">
        <f>YEAR(A6492)</f>
        <v/>
      </c>
      <c r="H6492">
        <f>MONTH(A6492)</f>
        <v/>
      </c>
      <c r="I6492">
        <f>INDEX(mês[],Consolidado!H6492,2)</f>
        <v/>
      </c>
      <c r="J6492" t="inlineStr">
        <is>
          <t>DESCONHECIDO</t>
        </is>
      </c>
      <c r="K6492" t="inlineStr">
        <is>
          <t>A IDEAL</t>
        </is>
      </c>
    </row>
    <row r="6493">
      <c r="A6493" s="215" t="n">
        <v>46167</v>
      </c>
      <c r="B6493" t="inlineStr">
        <is>
          <t>GABRIELLE ELIAS DE FREITAS - PIX (64) 9 9259-1215-10.1 - FRETE MATERIAIS E EQUIPAMENTOS</t>
        </is>
      </c>
      <c r="D6493" t="n">
        <v>440</v>
      </c>
      <c r="E6493" t="n">
        <v>83155.20967944371</v>
      </c>
      <c r="F6493" t="inlineStr">
        <is>
          <t>FRETE MATERIAIS E EQUIPAMENTOS</t>
        </is>
      </c>
      <c r="G6493">
        <f>YEAR(A6493)</f>
        <v/>
      </c>
      <c r="H6493">
        <f>MONTH(A6493)</f>
        <v/>
      </c>
      <c r="I6493">
        <f>INDEX(mês[],Consolidado!H6493,2)</f>
        <v/>
      </c>
      <c r="J6493" t="inlineStr">
        <is>
          <t>DESCONHECIDO</t>
        </is>
      </c>
      <c r="K6493" t="inlineStr">
        <is>
          <t>A IDEAL</t>
        </is>
      </c>
    </row>
    <row r="6494">
      <c r="A6494" s="215" t="n">
        <v>46167</v>
      </c>
      <c r="B6494" t="inlineStr">
        <is>
          <t>WELTON E SOUZA - PIX (62) 9 8287-0233-15.8 - INFRAESTRUTURA SEDE - IMOBILIZADO</t>
        </is>
      </c>
      <c r="D6494" t="n">
        <v>6018</v>
      </c>
      <c r="E6494" t="n">
        <v>77137.20967944371</v>
      </c>
      <c r="F6494" t="inlineStr">
        <is>
          <t>Construção da Nova Sede</t>
        </is>
      </c>
      <c r="G6494">
        <f>YEAR(A6494)</f>
        <v/>
      </c>
      <c r="H6494">
        <f>MONTH(A6494)</f>
        <v/>
      </c>
      <c r="I6494">
        <f>INDEX(mês[],Consolidado!H6494,2)</f>
        <v/>
      </c>
      <c r="J6494" t="inlineStr">
        <is>
          <t>DESCONHECIDO</t>
        </is>
      </c>
      <c r="K6494" t="inlineStr">
        <is>
          <t>A IDEAL</t>
        </is>
      </c>
    </row>
    <row r="6495">
      <c r="A6495" s="215" t="n">
        <v>46167</v>
      </c>
      <c r="B6495" t="inlineStr">
        <is>
          <t>GUSTAVO ROCHA DOS SANTOS-12.6 - ACERTO RESCISORIOS</t>
        </is>
      </c>
      <c r="D6495" t="n">
        <v>1378.37</v>
      </c>
      <c r="E6495" t="n">
        <v>75758.83967944371</v>
      </c>
      <c r="F6495" t="inlineStr">
        <is>
          <t xml:space="preserve">ACERTO RESCISORIOS </t>
        </is>
      </c>
      <c r="G6495">
        <f>YEAR(A6495)</f>
        <v/>
      </c>
      <c r="H6495">
        <f>MONTH(A6495)</f>
        <v/>
      </c>
      <c r="I6495">
        <f>INDEX(mês[],Consolidado!H6495,2)</f>
        <v/>
      </c>
      <c r="J6495" t="inlineStr">
        <is>
          <t>DESCONHECIDO</t>
        </is>
      </c>
      <c r="K6495" t="inlineStr">
        <is>
          <t>A IDEAL</t>
        </is>
      </c>
    </row>
    <row r="6496">
      <c r="A6496" s="215" t="n">
        <v>46167</v>
      </c>
      <c r="B6496" t="inlineStr">
        <is>
          <t>MARIA ALVES FERREIRA - PIX 58.937.476/0001-33-12.5 - REFEIÇÕES FUNCIONARIOS</t>
        </is>
      </c>
      <c r="D6496" t="n">
        <v>50</v>
      </c>
      <c r="E6496" t="n">
        <v>75708.83967944371</v>
      </c>
      <c r="F6496" t="inlineStr">
        <is>
          <t>REFEIÇÕES COLABORADORES</t>
        </is>
      </c>
      <c r="G6496">
        <f>YEAR(A6496)</f>
        <v/>
      </c>
      <c r="H6496">
        <f>MONTH(A6496)</f>
        <v/>
      </c>
      <c r="I6496">
        <f>INDEX(mês[],Consolidado!H6496,2)</f>
        <v/>
      </c>
      <c r="J6496" t="inlineStr">
        <is>
          <t>DESCONHECIDO</t>
        </is>
      </c>
      <c r="K6496" t="inlineStr">
        <is>
          <t>A IDEAL</t>
        </is>
      </c>
    </row>
    <row r="6497">
      <c r="A6497" s="215" t="n">
        <v>46167</v>
      </c>
      <c r="B6497" t="inlineStr">
        <is>
          <t>CARLOS - PIX 29.841.928/0001-80-14.2 - CURSOS / TREINAMENTOS</t>
        </is>
      </c>
      <c r="D6497" t="n">
        <v>2700</v>
      </c>
      <c r="E6497" t="n">
        <v>73008.83967944371</v>
      </c>
      <c r="F6497" t="inlineStr">
        <is>
          <t xml:space="preserve">CURSOS / TREINAMENTOS </t>
        </is>
      </c>
      <c r="G6497">
        <f>YEAR(A6497)</f>
        <v/>
      </c>
      <c r="H6497">
        <f>MONTH(A6497)</f>
        <v/>
      </c>
      <c r="I6497">
        <f>INDEX(mês[],Consolidado!H6497,2)</f>
        <v/>
      </c>
      <c r="J6497" t="inlineStr">
        <is>
          <t>DESCONHECIDO</t>
        </is>
      </c>
      <c r="K6497" t="inlineStr">
        <is>
          <t>A IDEAL</t>
        </is>
      </c>
    </row>
    <row r="6498">
      <c r="A6498" s="215" t="n">
        <v>46167</v>
      </c>
      <c r="B6498" t="inlineStr">
        <is>
          <t>PIS E COFINS REF. 04/2026-17.2 - PIS</t>
        </is>
      </c>
      <c r="D6498" t="n">
        <v>12814.1</v>
      </c>
      <c r="E6498" t="n">
        <v>60194.73967944371</v>
      </c>
      <c r="F6498" t="inlineStr">
        <is>
          <t>PIS</t>
        </is>
      </c>
      <c r="G6498">
        <f>YEAR(A6498)</f>
        <v/>
      </c>
      <c r="H6498">
        <f>MONTH(A6498)</f>
        <v/>
      </c>
      <c r="I6498">
        <f>INDEX(mês[],Consolidado!H6498,2)</f>
        <v/>
      </c>
      <c r="J6498" t="inlineStr">
        <is>
          <t>DESCONHECIDO</t>
        </is>
      </c>
      <c r="K6498" t="inlineStr">
        <is>
          <t>A IDEAL</t>
        </is>
      </c>
    </row>
    <row r="6499">
      <c r="A6499" s="215" t="n">
        <v>46167</v>
      </c>
      <c r="B6499" t="inlineStr">
        <is>
          <t>PIS E COFINS REF. 04/2026-17.3 - COFINS</t>
        </is>
      </c>
      <c r="D6499" t="n">
        <v>59141.99</v>
      </c>
      <c r="E6499" t="n">
        <v>1052.749679443711</v>
      </c>
      <c r="F6499" t="inlineStr">
        <is>
          <t xml:space="preserve">COFINS </t>
        </is>
      </c>
      <c r="G6499">
        <f>YEAR(A6499)</f>
        <v/>
      </c>
      <c r="H6499">
        <f>MONTH(A6499)</f>
        <v/>
      </c>
      <c r="I6499">
        <f>INDEX(mês[],Consolidado!H6499,2)</f>
        <v/>
      </c>
      <c r="J6499" t="inlineStr">
        <is>
          <t>DESCONHECIDO</t>
        </is>
      </c>
      <c r="K6499" t="inlineStr">
        <is>
          <t>A IDEAL</t>
        </is>
      </c>
    </row>
    <row r="6500">
      <c r="A6500" s="215" t="n">
        <v>46167</v>
      </c>
      <c r="B6500" t="inlineStr">
        <is>
          <t>-1.1.1 - Recebimento de Clientes - prestação de serviço</t>
        </is>
      </c>
      <c r="C6500" t="n">
        <v>13105.86</v>
      </c>
      <c r="E6500" t="n">
        <v>14158.60967944371</v>
      </c>
      <c r="F6500" t="inlineStr">
        <is>
          <t>Recebimento de Clientes</t>
        </is>
      </c>
      <c r="G6500">
        <f>YEAR(A6500)</f>
        <v/>
      </c>
      <c r="H6500">
        <f>MONTH(A6500)</f>
        <v/>
      </c>
      <c r="I6500">
        <f>INDEX(mês[],Consolidado!H6500,2)</f>
        <v/>
      </c>
      <c r="J6500" t="inlineStr">
        <is>
          <t>DESCONHECIDO</t>
        </is>
      </c>
      <c r="K6500" t="inlineStr">
        <is>
          <t>A IDEAL</t>
        </is>
      </c>
    </row>
    <row r="6501">
      <c r="A6501" s="215" t="n">
        <v>46167</v>
      </c>
      <c r="B6501" t="inlineStr">
        <is>
          <t>VIAGEM VISITA TECNICA RICARDO-6.4 - COMBUSTIVEL VEICULOS</t>
        </is>
      </c>
      <c r="D6501" t="n">
        <v>350</v>
      </c>
      <c r="E6501" t="n">
        <v>13808.60967944371</v>
      </c>
      <c r="F6501" t="inlineStr">
        <is>
          <t>COMBUSTIVEL VEICULOS</t>
        </is>
      </c>
      <c r="G6501">
        <f>YEAR(A6501)</f>
        <v/>
      </c>
      <c r="H6501">
        <f>MONTH(A6501)</f>
        <v/>
      </c>
      <c r="I6501">
        <f>INDEX(mês[],Consolidado!H6501,2)</f>
        <v/>
      </c>
      <c r="J6501" t="inlineStr">
        <is>
          <t>DESCONHECIDO</t>
        </is>
      </c>
      <c r="K6501" t="inlineStr">
        <is>
          <t>A IDEAL</t>
        </is>
      </c>
    </row>
    <row r="6502">
      <c r="A6502" s="215" t="n">
        <v>46168</v>
      </c>
      <c r="B6502" t="inlineStr">
        <is>
          <t>UNIFORMES-13.2 - UNIFORMES</t>
        </is>
      </c>
      <c r="D6502" t="n">
        <v>549.36</v>
      </c>
      <c r="E6502" t="n">
        <v>13259.24967944371</v>
      </c>
      <c r="F6502" t="inlineStr">
        <is>
          <t>UNIFORMES</t>
        </is>
      </c>
      <c r="G6502">
        <f>YEAR(A6502)</f>
        <v/>
      </c>
      <c r="H6502">
        <f>MONTH(A6502)</f>
        <v/>
      </c>
      <c r="I6502">
        <f>INDEX(mês[],Consolidado!H6502,2)</f>
        <v/>
      </c>
      <c r="J6502" t="inlineStr">
        <is>
          <t>DESCONHECIDO</t>
        </is>
      </c>
      <c r="K6502" t="inlineStr">
        <is>
          <t>A IDEAL</t>
        </is>
      </c>
    </row>
    <row r="6503">
      <c r="A6503" s="215" t="n">
        <v>46168</v>
      </c>
      <c r="B6503" t="inlineStr">
        <is>
          <t>VISITA TECNICA RICARDO-6.4 - COMBUSTIVEL VEICULOS</t>
        </is>
      </c>
      <c r="D6503" t="n">
        <v>400</v>
      </c>
      <c r="E6503" t="n">
        <v>12859.24967944371</v>
      </c>
      <c r="F6503" t="inlineStr">
        <is>
          <t>COMBUSTIVEL VEICULOS</t>
        </is>
      </c>
      <c r="G6503">
        <f>YEAR(A6503)</f>
        <v/>
      </c>
      <c r="H6503">
        <f>MONTH(A6503)</f>
        <v/>
      </c>
      <c r="I6503">
        <f>INDEX(mês[],Consolidado!H6503,2)</f>
        <v/>
      </c>
      <c r="J6503" t="inlineStr">
        <is>
          <t>DESCONHECIDO</t>
        </is>
      </c>
      <c r="K6503" t="inlineStr">
        <is>
          <t>A IDEAL</t>
        </is>
      </c>
    </row>
    <row r="6504">
      <c r="A6504" s="215" t="n">
        <v>46168</v>
      </c>
      <c r="B6504" t="inlineStr">
        <is>
          <t>GABRIELLE ELIAS DE FREITAS - PIX (64) 9 9259-1215-10.1 - FRETE MATERIAIS E EQUIPAMENTOS</t>
        </is>
      </c>
      <c r="D6504" t="n">
        <v>70</v>
      </c>
      <c r="E6504" t="n">
        <v>12789.24967944371</v>
      </c>
      <c r="F6504" t="inlineStr">
        <is>
          <t>FRETE MATERIAIS E EQUIPAMENTOS</t>
        </is>
      </c>
      <c r="G6504">
        <f>YEAR(A6504)</f>
        <v/>
      </c>
      <c r="H6504">
        <f>MONTH(A6504)</f>
        <v/>
      </c>
      <c r="I6504">
        <f>INDEX(mês[],Consolidado!H6504,2)</f>
        <v/>
      </c>
      <c r="J6504" t="inlineStr">
        <is>
          <t>DESCONHECIDO</t>
        </is>
      </c>
      <c r="K6504" t="inlineStr">
        <is>
          <t>A IDEAL</t>
        </is>
      </c>
    </row>
    <row r="6505">
      <c r="A6505" s="215" t="n">
        <v>46168</v>
      </c>
      <c r="B6505" t="inlineStr">
        <is>
          <t>FOLGA DE CAMPO JOSE EDUARDO-12.9 - PASSAGENS FUNCIONARIOS</t>
        </is>
      </c>
      <c r="D6505" t="n">
        <v>477.49</v>
      </c>
      <c r="E6505" t="n">
        <v>12311.75967944371</v>
      </c>
      <c r="F6505" t="inlineStr">
        <is>
          <t>PASSAGENS COLABORADORES</t>
        </is>
      </c>
      <c r="G6505">
        <f>YEAR(A6505)</f>
        <v/>
      </c>
      <c r="H6505">
        <f>MONTH(A6505)</f>
        <v/>
      </c>
      <c r="I6505">
        <f>INDEX(mês[],Consolidado!H6505,2)</f>
        <v/>
      </c>
      <c r="J6505" t="inlineStr">
        <is>
          <t>DESCONHECIDO</t>
        </is>
      </c>
      <c r="K6505" t="inlineStr">
        <is>
          <t>A IDEAL</t>
        </is>
      </c>
    </row>
    <row r="6506">
      <c r="A6506" s="215" t="n">
        <v>46168</v>
      </c>
      <c r="B6506" t="inlineStr">
        <is>
          <t>DESPESA VIAGEM JOSE EDUARDO-6.4 - COMBUSTIVEL VEICULOS</t>
        </is>
      </c>
      <c r="D6506" t="n">
        <v>258</v>
      </c>
      <c r="E6506" t="n">
        <v>12053.75967944371</v>
      </c>
      <c r="F6506" t="inlineStr">
        <is>
          <t>COMBUSTIVEL VEICULOS</t>
        </is>
      </c>
      <c r="G6506">
        <f>YEAR(A6506)</f>
        <v/>
      </c>
      <c r="H6506">
        <f>MONTH(A6506)</f>
        <v/>
      </c>
      <c r="I6506">
        <f>INDEX(mês[],Consolidado!H6506,2)</f>
        <v/>
      </c>
      <c r="J6506" t="inlineStr">
        <is>
          <t>DESCONHECIDO</t>
        </is>
      </c>
      <c r="K6506" t="inlineStr">
        <is>
          <t>A IDEAL</t>
        </is>
      </c>
    </row>
    <row r="6507">
      <c r="A6507" s="215" t="n">
        <v>46168</v>
      </c>
      <c r="B6507" t="inlineStr">
        <is>
          <t>DESPESA VIAGEM JOSE EDUARDO-12.5 - REFEIÇÕES FUNCIONARIOS</t>
        </is>
      </c>
      <c r="D6507" t="n">
        <v>143.72</v>
      </c>
      <c r="E6507" t="n">
        <v>11910.03967944371</v>
      </c>
      <c r="F6507" t="inlineStr">
        <is>
          <t>REFEIÇÕES COLABORADORES</t>
        </is>
      </c>
      <c r="G6507">
        <f>YEAR(A6507)</f>
        <v/>
      </c>
      <c r="H6507">
        <f>MONTH(A6507)</f>
        <v/>
      </c>
      <c r="I6507">
        <f>INDEX(mês[],Consolidado!H6507,2)</f>
        <v/>
      </c>
      <c r="J6507" t="inlineStr">
        <is>
          <t>DESCONHECIDO</t>
        </is>
      </c>
      <c r="K6507" t="inlineStr">
        <is>
          <t>A IDEAL</t>
        </is>
      </c>
    </row>
    <row r="6508">
      <c r="A6508" s="215" t="n">
        <v>46168</v>
      </c>
      <c r="B6508" t="inlineStr">
        <is>
          <t>DESPESA VIAGEM JOSE EDUARDO-6.6 - PEDAGIOS</t>
        </is>
      </c>
      <c r="D6508" t="n">
        <v>22.7</v>
      </c>
      <c r="E6508" t="n">
        <v>11887.33967944371</v>
      </c>
      <c r="F6508" t="inlineStr">
        <is>
          <t xml:space="preserve">PEDAGIOS </t>
        </is>
      </c>
      <c r="G6508">
        <f>YEAR(A6508)</f>
        <v/>
      </c>
      <c r="H6508">
        <f>MONTH(A6508)</f>
        <v/>
      </c>
      <c r="I6508">
        <f>INDEX(mês[],Consolidado!H6508,2)</f>
        <v/>
      </c>
      <c r="J6508" t="inlineStr">
        <is>
          <t>DESCONHECIDO</t>
        </is>
      </c>
      <c r="K6508" t="inlineStr">
        <is>
          <t>A IDEAL</t>
        </is>
      </c>
    </row>
    <row r="6509">
      <c r="A6509" s="215" t="n">
        <v>46168</v>
      </c>
      <c r="B6509" t="inlineStr">
        <is>
          <t>CAMPANHA REF. MAIO AMARELO-11.18 - CAMPANHA SOCIAS E EDUCATIVAS</t>
        </is>
      </c>
      <c r="D6509" t="n">
        <v>71.48999999999999</v>
      </c>
      <c r="E6509" t="n">
        <v>11815.84967944371</v>
      </c>
      <c r="F6509" t="inlineStr">
        <is>
          <t>SERVIÇO GOOGLE ADS</t>
        </is>
      </c>
      <c r="G6509">
        <f>YEAR(A6509)</f>
        <v/>
      </c>
      <c r="H6509">
        <f>MONTH(A6509)</f>
        <v/>
      </c>
      <c r="I6509">
        <f>INDEX(mês[],Consolidado!H6509,2)</f>
        <v/>
      </c>
      <c r="J6509" t="inlineStr">
        <is>
          <t>DESCONHECIDO</t>
        </is>
      </c>
      <c r="K6509" t="inlineStr">
        <is>
          <t>A IDEAL</t>
        </is>
      </c>
    </row>
    <row r="6510">
      <c r="A6510" s="215" t="n">
        <v>46168</v>
      </c>
      <c r="B6510" t="inlineStr">
        <is>
          <t>LEANDRO JOSÉ DOS SANTOS-12.14 - FGTS FUNCIONARIOS</t>
        </is>
      </c>
      <c r="D6510" t="n">
        <v>159.36</v>
      </c>
      <c r="E6510" t="n">
        <v>11656.48967944371</v>
      </c>
      <c r="F6510" t="inlineStr">
        <is>
          <t xml:space="preserve">FGTS FUNCIONARIOS </t>
        </is>
      </c>
      <c r="G6510">
        <f>YEAR(A6510)</f>
        <v/>
      </c>
      <c r="H6510">
        <f>MONTH(A6510)</f>
        <v/>
      </c>
      <c r="I6510">
        <f>INDEX(mês[],Consolidado!H6510,2)</f>
        <v/>
      </c>
      <c r="J6510" t="inlineStr">
        <is>
          <t>DESCONHECIDO</t>
        </is>
      </c>
      <c r="K6510" t="inlineStr">
        <is>
          <t>A IDEAL</t>
        </is>
      </c>
    </row>
    <row r="6511">
      <c r="A6511" s="215" t="n">
        <v>46168</v>
      </c>
      <c r="B6511" t="inlineStr">
        <is>
          <t>LEANDRO JOSÉ DOS SANTOS-12.6 - ACERTO RESCISORIOS</t>
        </is>
      </c>
      <c r="D6511" t="n">
        <v>2681.17</v>
      </c>
      <c r="E6511" t="n">
        <v>8975.319679443712</v>
      </c>
      <c r="F6511" t="inlineStr">
        <is>
          <t xml:space="preserve">ACERTO RESCISORIOS </t>
        </is>
      </c>
      <c r="G6511">
        <f>YEAR(A6511)</f>
        <v/>
      </c>
      <c r="H6511">
        <f>MONTH(A6511)</f>
        <v/>
      </c>
      <c r="I6511">
        <f>INDEX(mês[],Consolidado!H6511,2)</f>
        <v/>
      </c>
      <c r="J6511" t="inlineStr">
        <is>
          <t>DESCONHECIDO</t>
        </is>
      </c>
      <c r="K6511" t="inlineStr">
        <is>
          <t>A IDEAL</t>
        </is>
      </c>
    </row>
    <row r="6512">
      <c r="A6512" s="215" t="n">
        <v>46168</v>
      </c>
      <c r="B6512" t="inlineStr">
        <is>
          <t>TENDAS MARTINS - PIX 40.452.863/0001-14-8.5 - MAQUINAS / EQUIPAMENTOS - IMOBILIZADO</t>
        </is>
      </c>
      <c r="D6512" t="n">
        <v>2650</v>
      </c>
      <c r="E6512" t="n">
        <v>6325.319679443711</v>
      </c>
      <c r="F6512" t="inlineStr">
        <is>
          <t>Aquisição de Maquinas e Equipamentos</t>
        </is>
      </c>
      <c r="G6512">
        <f>YEAR(A6512)</f>
        <v/>
      </c>
      <c r="H6512">
        <f>MONTH(A6512)</f>
        <v/>
      </c>
      <c r="I6512">
        <f>INDEX(mês[],Consolidado!H6512,2)</f>
        <v/>
      </c>
      <c r="J6512" t="inlineStr">
        <is>
          <t>DESCONHECIDO</t>
        </is>
      </c>
      <c r="K6512" t="inlineStr">
        <is>
          <t>A IDEAL</t>
        </is>
      </c>
    </row>
    <row r="6513">
      <c r="A6513" s="215" t="n">
        <v>46168</v>
      </c>
      <c r="B6513" t="inlineStr">
        <is>
          <t>compra oroch pro 2025/2025  - Magno-6.11 - COMPRA/VENDA VEICULOS</t>
        </is>
      </c>
      <c r="D6513" t="n">
        <v>3047.45</v>
      </c>
      <c r="E6513" t="n">
        <v>3277.869679443711</v>
      </c>
      <c r="F6513" t="inlineStr">
        <is>
          <t>Compra de Veiculo</t>
        </is>
      </c>
      <c r="G6513">
        <f>YEAR(A6513)</f>
        <v/>
      </c>
      <c r="H6513">
        <f>MONTH(A6513)</f>
        <v/>
      </c>
      <c r="I6513">
        <f>INDEX(mês[],Consolidado!H6513,2)</f>
        <v/>
      </c>
      <c r="J6513" t="inlineStr">
        <is>
          <t>DESCONHECIDO</t>
        </is>
      </c>
      <c r="K6513" t="inlineStr">
        <is>
          <t>A IDEAL</t>
        </is>
      </c>
    </row>
    <row r="6514">
      <c r="A6514" s="215" t="n">
        <v>46168</v>
      </c>
      <c r="B6514" t="inlineStr">
        <is>
          <t>CLAUDEMIR NUNES DA SILVA - PIX (62) 9 9193-5380-3.8 - SERVIÇO MOTOBOY / UBER</t>
        </is>
      </c>
      <c r="D6514" t="n">
        <v>150</v>
      </c>
      <c r="E6514" t="n">
        <v>3127.869679443711</v>
      </c>
      <c r="F6514" t="inlineStr">
        <is>
          <t xml:space="preserve">SERVIÇO MOTOBOY / UBER </t>
        </is>
      </c>
      <c r="G6514">
        <f>YEAR(A6514)</f>
        <v/>
      </c>
      <c r="H6514">
        <f>MONTH(A6514)</f>
        <v/>
      </c>
      <c r="I6514">
        <f>INDEX(mês[],Consolidado!H6514,2)</f>
        <v/>
      </c>
      <c r="J6514" t="inlineStr">
        <is>
          <t>DESCONHECIDO</t>
        </is>
      </c>
      <c r="K6514" t="inlineStr">
        <is>
          <t>A IDEAL</t>
        </is>
      </c>
    </row>
    <row r="6515">
      <c r="A6515" s="215" t="n">
        <v>46168</v>
      </c>
      <c r="B6515" t="inlineStr">
        <is>
          <t>REFEIÇÃO E PASSAGEM JOSE EDUARDO-12.5 - REFEIÇÕES FUNCIONARIOS</t>
        </is>
      </c>
      <c r="D6515" t="n">
        <v>360</v>
      </c>
      <c r="E6515" t="n">
        <v>2767.869679443711</v>
      </c>
      <c r="F6515" t="inlineStr">
        <is>
          <t>REFEIÇÕES COLABORADORES</t>
        </is>
      </c>
      <c r="G6515">
        <f>YEAR(A6515)</f>
        <v/>
      </c>
      <c r="H6515">
        <f>MONTH(A6515)</f>
        <v/>
      </c>
      <c r="I6515">
        <f>INDEX(mês[],Consolidado!H6515,2)</f>
        <v/>
      </c>
      <c r="J6515" t="inlineStr">
        <is>
          <t>DESCONHECIDO</t>
        </is>
      </c>
      <c r="K6515" t="inlineStr">
        <is>
          <t>A IDEAL</t>
        </is>
      </c>
    </row>
    <row r="6516">
      <c r="A6516" s="215" t="n">
        <v>46168</v>
      </c>
      <c r="B6516" t="inlineStr">
        <is>
          <t>REFEIÇÃO E PASSAGEM JOSE EDUARDO-12.9 - PASSAGENS FUNCIONARIOS</t>
        </is>
      </c>
      <c r="D6516" t="n">
        <v>450</v>
      </c>
      <c r="E6516" t="n">
        <v>2317.869679443711</v>
      </c>
      <c r="F6516" t="inlineStr">
        <is>
          <t>PASSAGENS COLABORADORES</t>
        </is>
      </c>
      <c r="G6516">
        <f>YEAR(A6516)</f>
        <v/>
      </c>
      <c r="H6516">
        <f>MONTH(A6516)</f>
        <v/>
      </c>
      <c r="I6516">
        <f>INDEX(mês[],Consolidado!H6516,2)</f>
        <v/>
      </c>
      <c r="J6516" t="inlineStr">
        <is>
          <t>DESCONHECIDO</t>
        </is>
      </c>
      <c r="K6516" t="inlineStr">
        <is>
          <t>A IDEAL</t>
        </is>
      </c>
    </row>
    <row r="6517">
      <c r="A6517" s="215" t="n">
        <v>46168</v>
      </c>
      <c r="B6517" t="inlineStr">
        <is>
          <t>CASA DE CALDAS GILVAN GENILDO REF. MÊS 05/26-16.2 - DISTRIBUIÇÃO DE LUCRO AOS SOCIOS</t>
        </is>
      </c>
      <c r="D6517" t="n">
        <v>2679.15</v>
      </c>
      <c r="E6517" t="n">
        <v>-361.280320556289</v>
      </c>
      <c r="F6517" t="inlineStr">
        <is>
          <t>Distribuição de Lucros</t>
        </is>
      </c>
      <c r="G6517">
        <f>YEAR(A6517)</f>
        <v/>
      </c>
      <c r="H6517">
        <f>MONTH(A6517)</f>
        <v/>
      </c>
      <c r="I6517">
        <f>INDEX(mês[],Consolidado!H6517,2)</f>
        <v/>
      </c>
      <c r="J6517" t="inlineStr">
        <is>
          <t>DESCONHECIDO</t>
        </is>
      </c>
      <c r="K6517" t="inlineStr">
        <is>
          <t>A IDEAL</t>
        </is>
      </c>
    </row>
    <row r="6518">
      <c r="A6518" s="215" t="n">
        <v>46168</v>
      </c>
      <c r="B6518" t="inlineStr">
        <is>
          <t>IRPF REF. 2026-17.1 - PARCELAMENTO</t>
        </is>
      </c>
      <c r="D6518" t="n">
        <v>501.14</v>
      </c>
      <c r="E6518" t="n">
        <v>-862.420320556289</v>
      </c>
      <c r="F6518" t="inlineStr">
        <is>
          <t xml:space="preserve">Parcelamento de Impostos Exercicio Anterior </t>
        </is>
      </c>
      <c r="G6518">
        <f>YEAR(A6518)</f>
        <v/>
      </c>
      <c r="H6518">
        <f>MONTH(A6518)</f>
        <v/>
      </c>
      <c r="I6518">
        <f>INDEX(mês[],Consolidado!H6518,2)</f>
        <v/>
      </c>
      <c r="J6518" t="inlineStr">
        <is>
          <t>DESCONHECIDO</t>
        </is>
      </c>
      <c r="K6518" t="inlineStr">
        <is>
          <t>A IDEAL</t>
        </is>
      </c>
    </row>
    <row r="6519">
      <c r="A6519" s="215" t="n">
        <v>46168</v>
      </c>
      <c r="B6519" t="inlineStr">
        <is>
          <t>IRPF REF. 2026-17.1 - PARCELAMENTO</t>
        </is>
      </c>
      <c r="D6519" t="n">
        <v>251</v>
      </c>
      <c r="E6519" t="n">
        <v>-1113.420320556289</v>
      </c>
      <c r="F6519" t="inlineStr">
        <is>
          <t xml:space="preserve">Parcelamento de Impostos Exercicio Anterior </t>
        </is>
      </c>
      <c r="G6519">
        <f>YEAR(A6519)</f>
        <v/>
      </c>
      <c r="H6519">
        <f>MONTH(A6519)</f>
        <v/>
      </c>
      <c r="I6519">
        <f>INDEX(mês[],Consolidado!H6519,2)</f>
        <v/>
      </c>
      <c r="J6519" t="inlineStr">
        <is>
          <t>DESCONHECIDO</t>
        </is>
      </c>
      <c r="K6519" t="inlineStr">
        <is>
          <t>A IDEAL</t>
        </is>
      </c>
    </row>
    <row r="6520">
      <c r="A6520" s="215" t="n">
        <v>46168</v>
      </c>
      <c r="B6520" t="inlineStr">
        <is>
          <t>CLAUDIO FERNANDES FONTES - PIX 45.452.600/0001-29-5.1 - HOTEL FUNCIONARIOS</t>
        </is>
      </c>
      <c r="D6520" t="n">
        <v>3500</v>
      </c>
      <c r="E6520" t="n">
        <v>-4613.420320556289</v>
      </c>
      <c r="F6520" t="inlineStr">
        <is>
          <t xml:space="preserve">HOTEL COLABORADORES </t>
        </is>
      </c>
      <c r="G6520">
        <f>YEAR(A6520)</f>
        <v/>
      </c>
      <c r="H6520">
        <f>MONTH(A6520)</f>
        <v/>
      </c>
      <c r="I6520">
        <f>INDEX(mês[],Consolidado!H6520,2)</f>
        <v/>
      </c>
      <c r="J6520" t="inlineStr">
        <is>
          <t>DESCONHECIDO</t>
        </is>
      </c>
      <c r="K6520" t="inlineStr">
        <is>
          <t>A IDEAL</t>
        </is>
      </c>
    </row>
    <row r="6521">
      <c r="A6521" s="215" t="n">
        <v>46168</v>
      </c>
      <c r="B6521" t="inlineStr">
        <is>
          <t>JOSIMARA DA SILVA SANTOS - PIX (62) 9 9274-5847-15.8 - INFRAESTRUTURA SEDE - IMOBILIZADO</t>
        </is>
      </c>
      <c r="D6521" t="n">
        <v>2300</v>
      </c>
      <c r="E6521" t="n">
        <v>-6913.420320556289</v>
      </c>
      <c r="F6521" t="inlineStr">
        <is>
          <t>Construção da Nova Sede</t>
        </is>
      </c>
      <c r="G6521">
        <f>YEAR(A6521)</f>
        <v/>
      </c>
      <c r="H6521">
        <f>MONTH(A6521)</f>
        <v/>
      </c>
      <c r="I6521">
        <f>INDEX(mês[],Consolidado!H6521,2)</f>
        <v/>
      </c>
      <c r="J6521" t="inlineStr">
        <is>
          <t>DESCONHECIDO</t>
        </is>
      </c>
      <c r="K6521" t="inlineStr">
        <is>
          <t>A IDEAL</t>
        </is>
      </c>
    </row>
    <row r="6522">
      <c r="A6522" s="215" t="n">
        <v>46168</v>
      </c>
      <c r="B6522" t="inlineStr">
        <is>
          <t>-1.1.1 - Recebimento de Clientes - prestação de serviço</t>
        </is>
      </c>
      <c r="C6522" t="n">
        <v>308545.01</v>
      </c>
      <c r="E6522" t="n">
        <v>301631.5896794437</v>
      </c>
      <c r="F6522" t="inlineStr">
        <is>
          <t>Recebimento de Clientes</t>
        </is>
      </c>
      <c r="G6522">
        <f>YEAR(A6522)</f>
        <v/>
      </c>
      <c r="H6522">
        <f>MONTH(A6522)</f>
        <v/>
      </c>
      <c r="I6522">
        <f>INDEX(mês[],Consolidado!H6522,2)</f>
        <v/>
      </c>
      <c r="J6522" t="inlineStr">
        <is>
          <t>DESCONHECIDO</t>
        </is>
      </c>
      <c r="K6522" t="inlineStr">
        <is>
          <t>A IDEAL</t>
        </is>
      </c>
    </row>
    <row r="6523">
      <c r="A6523" s="215" t="n">
        <v>46169</v>
      </c>
      <c r="B6523" t="inlineStr">
        <is>
          <t>UL DE SOUZA - PIX (62) 9 9115-9696-15.8 - INFRAESTRUTURA SEDE - IMOBILIZADO</t>
        </is>
      </c>
      <c r="D6523" t="n">
        <v>12000</v>
      </c>
      <c r="E6523" t="n">
        <v>289631.5896794437</v>
      </c>
      <c r="F6523" t="inlineStr">
        <is>
          <t>Construção da Nova Sede</t>
        </is>
      </c>
      <c r="G6523">
        <f>YEAR(A6523)</f>
        <v/>
      </c>
      <c r="H6523">
        <f>MONTH(A6523)</f>
        <v/>
      </c>
      <c r="I6523">
        <f>INDEX(mês[],Consolidado!H6523,2)</f>
        <v/>
      </c>
      <c r="J6523" t="inlineStr">
        <is>
          <t>DESCONHECIDO</t>
        </is>
      </c>
      <c r="K6523" t="inlineStr">
        <is>
          <t>A IDEAL</t>
        </is>
      </c>
    </row>
    <row r="6524">
      <c r="A6524" s="215" t="n">
        <v>46169</v>
      </c>
      <c r="B6524" t="inlineStr">
        <is>
          <t>JOSE MARIA DE MELO SOUSA - PIX (86) 9 9977-0777-12.9 - PASSAGENS FUNCIONARIOS</t>
        </is>
      </c>
      <c r="D6524" t="n">
        <v>7298.11</v>
      </c>
      <c r="E6524" t="n">
        <v>282333.4796794437</v>
      </c>
      <c r="F6524" t="inlineStr">
        <is>
          <t>PASSAGENS COLABORADORES</t>
        </is>
      </c>
      <c r="G6524">
        <f>YEAR(A6524)</f>
        <v/>
      </c>
      <c r="H6524">
        <f>MONTH(A6524)</f>
        <v/>
      </c>
      <c r="I6524">
        <f>INDEX(mês[],Consolidado!H6524,2)</f>
        <v/>
      </c>
      <c r="J6524" t="inlineStr">
        <is>
          <t>DESCONHECIDO</t>
        </is>
      </c>
      <c r="K6524" t="inlineStr">
        <is>
          <t>A IDEAL</t>
        </is>
      </c>
    </row>
    <row r="6525">
      <c r="A6525" s="215" t="n">
        <v>46169</v>
      </c>
      <c r="B6525" t="inlineStr">
        <is>
          <t>DESPESA REF. 25/05 A 29/05-12.5 - REFEIÇÕES FUNCIONARIOS</t>
        </is>
      </c>
      <c r="D6525" t="n">
        <v>1360</v>
      </c>
      <c r="E6525" t="n">
        <v>280973.4796794437</v>
      </c>
      <c r="F6525" t="inlineStr">
        <is>
          <t>REFEIÇÕES COLABORADORES</t>
        </is>
      </c>
      <c r="G6525">
        <f>YEAR(A6525)</f>
        <v/>
      </c>
      <c r="H6525">
        <f>MONTH(A6525)</f>
        <v/>
      </c>
      <c r="I6525">
        <f>INDEX(mês[],Consolidado!H6525,2)</f>
        <v/>
      </c>
      <c r="J6525" t="inlineStr">
        <is>
          <t>DESCONHECIDO</t>
        </is>
      </c>
      <c r="K6525" t="inlineStr">
        <is>
          <t>A IDEAL</t>
        </is>
      </c>
    </row>
    <row r="6526">
      <c r="A6526" s="215" t="n">
        <v>46169</v>
      </c>
      <c r="B6526" t="inlineStr">
        <is>
          <t>DESPESA REF. 25/05 A 29/05-12.9 - PASSAGENS FUNCIONARIOS</t>
        </is>
      </c>
      <c r="D6526" t="n">
        <v>415</v>
      </c>
      <c r="E6526" t="n">
        <v>280558.4796794437</v>
      </c>
      <c r="F6526" t="inlineStr">
        <is>
          <t>PASSAGENS COLABORADORES</t>
        </is>
      </c>
      <c r="G6526">
        <f>YEAR(A6526)</f>
        <v/>
      </c>
      <c r="H6526">
        <f>MONTH(A6526)</f>
        <v/>
      </c>
      <c r="I6526">
        <f>INDEX(mês[],Consolidado!H6526,2)</f>
        <v/>
      </c>
      <c r="J6526" t="inlineStr">
        <is>
          <t>DESCONHECIDO</t>
        </is>
      </c>
      <c r="K6526" t="inlineStr">
        <is>
          <t>A IDEAL</t>
        </is>
      </c>
    </row>
    <row r="6527">
      <c r="A6527" s="215" t="n">
        <v>46169</v>
      </c>
      <c r="B6527" t="inlineStr">
        <is>
          <t>PROCESSO JOCIMAR-9.3 - DESPESAS COM PROCESSOS - DIVERSOS</t>
        </is>
      </c>
      <c r="D6527" t="n">
        <v>802.52</v>
      </c>
      <c r="E6527" t="n">
        <v>279755.9596794437</v>
      </c>
      <c r="F6527" t="inlineStr">
        <is>
          <t>Despesas Contingenciais</t>
        </is>
      </c>
      <c r="G6527">
        <f>YEAR(A6527)</f>
        <v/>
      </c>
      <c r="H6527">
        <f>MONTH(A6527)</f>
        <v/>
      </c>
      <c r="I6527">
        <f>INDEX(mês[],Consolidado!H6527,2)</f>
        <v/>
      </c>
      <c r="J6527" t="inlineStr">
        <is>
          <t>DESCONHECIDO</t>
        </is>
      </c>
      <c r="K6527" t="inlineStr">
        <is>
          <t>A IDEAL</t>
        </is>
      </c>
    </row>
    <row r="6528">
      <c r="A6528" s="215" t="n">
        <v>46169</v>
      </c>
      <c r="B6528" t="inlineStr">
        <is>
          <t>JULIO CESAR DE OLIVEIRA QUEIROZ - PIX 416.142.593-72-12.7 - TRANSPORTE FUNCIONARIOS</t>
        </is>
      </c>
      <c r="D6528" t="n">
        <v>2200</v>
      </c>
      <c r="E6528" t="n">
        <v>277555.9596794437</v>
      </c>
      <c r="F6528" t="inlineStr">
        <is>
          <t xml:space="preserve">TRANSPORTE DE COLABORADORES </t>
        </is>
      </c>
      <c r="G6528">
        <f>YEAR(A6528)</f>
        <v/>
      </c>
      <c r="H6528">
        <f>MONTH(A6528)</f>
        <v/>
      </c>
      <c r="I6528">
        <f>INDEX(mês[],Consolidado!H6528,2)</f>
        <v/>
      </c>
      <c r="J6528" t="inlineStr">
        <is>
          <t>DESCONHECIDO</t>
        </is>
      </c>
      <c r="K6528" t="inlineStr">
        <is>
          <t>A IDEAL</t>
        </is>
      </c>
    </row>
    <row r="6529">
      <c r="A6529" s="215" t="n">
        <v>46169</v>
      </c>
      <c r="B6529" t="inlineStr">
        <is>
          <t>NUBYA REGINA RODRIGUES - PIX (64) 9 8134-4382-12.7 - TRANSPORTE FUNCIONARIOS</t>
        </is>
      </c>
      <c r="D6529" t="n">
        <v>435</v>
      </c>
      <c r="E6529" t="n">
        <v>277120.9596794437</v>
      </c>
      <c r="F6529" t="inlineStr">
        <is>
          <t xml:space="preserve">TRANSPORTE DE COLABORADORES </t>
        </is>
      </c>
      <c r="G6529">
        <f>YEAR(A6529)</f>
        <v/>
      </c>
      <c r="H6529">
        <f>MONTH(A6529)</f>
        <v/>
      </c>
      <c r="I6529">
        <f>INDEX(mês[],Consolidado!H6529,2)</f>
        <v/>
      </c>
      <c r="J6529" t="inlineStr">
        <is>
          <t>DESCONHECIDO</t>
        </is>
      </c>
      <c r="K6529" t="inlineStr">
        <is>
          <t>A IDEAL</t>
        </is>
      </c>
    </row>
    <row r="6530">
      <c r="A6530" s="215" t="n">
        <v>46169</v>
      </c>
      <c r="B6530" t="inlineStr">
        <is>
          <t>EXAMES CLÍNICOS REF. 01/04 A 30/04/25-14.1 - EXAMES</t>
        </is>
      </c>
      <c r="D6530" t="n">
        <v>3427.2</v>
      </c>
      <c r="E6530" t="n">
        <v>273693.7596794437</v>
      </c>
      <c r="F6530" t="inlineStr">
        <is>
          <t>EXAMES MÉDICOS</t>
        </is>
      </c>
      <c r="G6530">
        <f>YEAR(A6530)</f>
        <v/>
      </c>
      <c r="H6530">
        <f>MONTH(A6530)</f>
        <v/>
      </c>
      <c r="I6530">
        <f>INDEX(mês[],Consolidado!H6530,2)</f>
        <v/>
      </c>
      <c r="J6530" t="inlineStr">
        <is>
          <t>DESCONHECIDO</t>
        </is>
      </c>
      <c r="K6530" t="inlineStr">
        <is>
          <t>A IDEAL</t>
        </is>
      </c>
    </row>
    <row r="6531">
      <c r="A6531" s="215" t="n">
        <v>46169</v>
      </c>
      <c r="B6531" t="inlineStr">
        <is>
          <t>DESPESAS REF. 16/05 A 23/05/26-12.5 - REFEIÇÕES FUNCIONARIOS</t>
        </is>
      </c>
      <c r="D6531" t="n">
        <v>18.99</v>
      </c>
      <c r="E6531" t="n">
        <v>273674.7696794437</v>
      </c>
      <c r="F6531" t="inlineStr">
        <is>
          <t>REFEIÇÕES COLABORADORES</t>
        </is>
      </c>
      <c r="G6531">
        <f>YEAR(A6531)</f>
        <v/>
      </c>
      <c r="H6531">
        <f>MONTH(A6531)</f>
        <v/>
      </c>
      <c r="I6531">
        <f>INDEX(mês[],Consolidado!H6531,2)</f>
        <v/>
      </c>
      <c r="J6531" t="inlineStr">
        <is>
          <t>DESCONHECIDO</t>
        </is>
      </c>
      <c r="K6531" t="inlineStr">
        <is>
          <t>A IDEAL</t>
        </is>
      </c>
    </row>
    <row r="6532">
      <c r="A6532" s="215" t="n">
        <v>46169</v>
      </c>
      <c r="B6532" t="inlineStr">
        <is>
          <t>DESPESAS REF. 16/05 A 23/05/26-8.9 - MATERIAIS DE CONSUMO EM OBRAS</t>
        </is>
      </c>
      <c r="D6532" t="n">
        <v>414.22</v>
      </c>
      <c r="E6532" t="n">
        <v>273260.5496794437</v>
      </c>
      <c r="F6532" t="inlineStr">
        <is>
          <t xml:space="preserve">MATERIAIS DE CONSUMO EM OBRAS </t>
        </is>
      </c>
      <c r="G6532">
        <f>YEAR(A6532)</f>
        <v/>
      </c>
      <c r="H6532">
        <f>MONTH(A6532)</f>
        <v/>
      </c>
      <c r="I6532">
        <f>INDEX(mês[],Consolidado!H6532,2)</f>
        <v/>
      </c>
      <c r="J6532" t="inlineStr">
        <is>
          <t>DESCONHECIDO</t>
        </is>
      </c>
      <c r="K6532" t="inlineStr">
        <is>
          <t>A IDEAL</t>
        </is>
      </c>
    </row>
    <row r="6533">
      <c r="A6533" s="215" t="n">
        <v>46169</v>
      </c>
      <c r="B6533" t="inlineStr">
        <is>
          <t>DESPESAS REF. 16/05 A 23/05/26-8.9 - MATERIAIS DE CONSUMO EM OBRAS</t>
        </is>
      </c>
      <c r="D6533" t="n">
        <v>40</v>
      </c>
      <c r="E6533" t="n">
        <v>273220.5496794437</v>
      </c>
      <c r="F6533" t="inlineStr">
        <is>
          <t xml:space="preserve">MATERIAIS DE CONSUMO EM OBRAS </t>
        </is>
      </c>
      <c r="G6533">
        <f>YEAR(A6533)</f>
        <v/>
      </c>
      <c r="H6533">
        <f>MONTH(A6533)</f>
        <v/>
      </c>
      <c r="I6533">
        <f>INDEX(mês[],Consolidado!H6533,2)</f>
        <v/>
      </c>
      <c r="J6533" t="inlineStr">
        <is>
          <t>DESCONHECIDO</t>
        </is>
      </c>
      <c r="K6533" t="inlineStr">
        <is>
          <t>A IDEAL</t>
        </is>
      </c>
    </row>
    <row r="6534">
      <c r="A6534" s="215" t="n">
        <v>46169</v>
      </c>
      <c r="B6534" t="inlineStr">
        <is>
          <t>DESPESAS REF. 16/05 A 23/05/26-8.9 - MATERIAIS DE CONSUMO EM OBRAS</t>
        </is>
      </c>
      <c r="D6534" t="n">
        <v>80</v>
      </c>
      <c r="E6534" t="n">
        <v>273140.5496794437</v>
      </c>
      <c r="F6534" t="inlineStr">
        <is>
          <t xml:space="preserve">MATERIAIS DE CONSUMO EM OBRAS </t>
        </is>
      </c>
      <c r="G6534">
        <f>YEAR(A6534)</f>
        <v/>
      </c>
      <c r="H6534">
        <f>MONTH(A6534)</f>
        <v/>
      </c>
      <c r="I6534">
        <f>INDEX(mês[],Consolidado!H6534,2)</f>
        <v/>
      </c>
      <c r="J6534" t="inlineStr">
        <is>
          <t>DESCONHECIDO</t>
        </is>
      </c>
      <c r="K6534" t="inlineStr">
        <is>
          <t>A IDEAL</t>
        </is>
      </c>
    </row>
    <row r="6535">
      <c r="A6535" s="215" t="n">
        <v>46169</v>
      </c>
      <c r="B6535" t="inlineStr">
        <is>
          <t>DESPESAS REF. 16/05 A 23/05/26-8.9 - MATERIAIS DE CONSUMO EM OBRAS</t>
        </is>
      </c>
      <c r="D6535" t="n">
        <v>48</v>
      </c>
      <c r="E6535" t="n">
        <v>273092.5496794437</v>
      </c>
      <c r="F6535" t="inlineStr">
        <is>
          <t xml:space="preserve">MATERIAIS DE CONSUMO EM OBRAS </t>
        </is>
      </c>
      <c r="G6535">
        <f>YEAR(A6535)</f>
        <v/>
      </c>
      <c r="H6535">
        <f>MONTH(A6535)</f>
        <v/>
      </c>
      <c r="I6535">
        <f>INDEX(mês[],Consolidado!H6535,2)</f>
        <v/>
      </c>
      <c r="J6535" t="inlineStr">
        <is>
          <t>DESCONHECIDO</t>
        </is>
      </c>
      <c r="K6535" t="inlineStr">
        <is>
          <t>A IDEAL</t>
        </is>
      </c>
    </row>
    <row r="6536">
      <c r="A6536" s="215" t="n">
        <v>46169</v>
      </c>
      <c r="B6536" t="inlineStr">
        <is>
          <t>DESPESAS REF. 16/05 A 23/05/26-6.4 - COMBUSTIVEL VEICULOS</t>
        </is>
      </c>
      <c r="D6536" t="n">
        <v>313.78</v>
      </c>
      <c r="E6536" t="n">
        <v>272778.7696794437</v>
      </c>
      <c r="F6536" t="inlineStr">
        <is>
          <t>COMBUSTIVEL VEICULOS</t>
        </is>
      </c>
      <c r="G6536">
        <f>YEAR(A6536)</f>
        <v/>
      </c>
      <c r="H6536">
        <f>MONTH(A6536)</f>
        <v/>
      </c>
      <c r="I6536">
        <f>INDEX(mês[],Consolidado!H6536,2)</f>
        <v/>
      </c>
      <c r="J6536" t="inlineStr">
        <is>
          <t>DESCONHECIDO</t>
        </is>
      </c>
      <c r="K6536" t="inlineStr">
        <is>
          <t>A IDEAL</t>
        </is>
      </c>
    </row>
    <row r="6537">
      <c r="A6537" s="215" t="n">
        <v>46169</v>
      </c>
      <c r="B6537" t="inlineStr">
        <is>
          <t>COMBUSTÍVEL VEÍCULOS-6.4 - COMBUSTIVEL VEICULOS</t>
        </is>
      </c>
      <c r="D6537" t="n">
        <v>500.08</v>
      </c>
      <c r="E6537" t="n">
        <v>272278.6896794437</v>
      </c>
      <c r="F6537" t="inlineStr">
        <is>
          <t>COMBUSTIVEL VEICULOS</t>
        </is>
      </c>
      <c r="G6537">
        <f>YEAR(A6537)</f>
        <v/>
      </c>
      <c r="H6537">
        <f>MONTH(A6537)</f>
        <v/>
      </c>
      <c r="I6537">
        <f>INDEX(mês[],Consolidado!H6537,2)</f>
        <v/>
      </c>
      <c r="J6537" t="inlineStr">
        <is>
          <t>DESCONHECIDO</t>
        </is>
      </c>
      <c r="K6537" t="inlineStr">
        <is>
          <t>A IDEAL</t>
        </is>
      </c>
    </row>
    <row r="6538">
      <c r="A6538" s="215" t="n">
        <v>46169</v>
      </c>
      <c r="B6538" t="inlineStr">
        <is>
          <t>VIAGEM DE RETORNO VALDMAR DA OBRA ESPESSADOR-6.4 - COMBUSTIVEL VEICULOS</t>
        </is>
      </c>
      <c r="D6538" t="n">
        <v>80.01912578204467</v>
      </c>
      <c r="E6538" t="n">
        <v>272198.6705536617</v>
      </c>
      <c r="F6538" t="inlineStr">
        <is>
          <t>COMBUSTIVEL VEICULOS</t>
        </is>
      </c>
      <c r="G6538">
        <f>YEAR(A6538)</f>
        <v/>
      </c>
      <c r="H6538">
        <f>MONTH(A6538)</f>
        <v/>
      </c>
      <c r="I6538">
        <f>INDEX(mês[],Consolidado!H6538,2)</f>
        <v/>
      </c>
      <c r="J6538" t="inlineStr">
        <is>
          <t>DESCONHECIDO</t>
        </is>
      </c>
      <c r="K6538" t="inlineStr">
        <is>
          <t>A IDEAL</t>
        </is>
      </c>
    </row>
    <row r="6539">
      <c r="A6539" s="215" t="n">
        <v>46169</v>
      </c>
      <c r="B6539" t="inlineStr">
        <is>
          <t>VIAGEM DE RETORNO VALDMAR DA OBRA ESPESSADOR-12.5 - REFEIÇÕES FUNCIONARIOS</t>
        </is>
      </c>
      <c r="D6539" t="n">
        <v>135.7108742179553</v>
      </c>
      <c r="E6539" t="n">
        <v>272062.9596794437</v>
      </c>
      <c r="F6539" t="inlineStr">
        <is>
          <t>REFEIÇÕES COLABORADORES</t>
        </is>
      </c>
      <c r="G6539">
        <f>YEAR(A6539)</f>
        <v/>
      </c>
      <c r="H6539">
        <f>MONTH(A6539)</f>
        <v/>
      </c>
      <c r="I6539">
        <f>INDEX(mês[],Consolidado!H6539,2)</f>
        <v/>
      </c>
      <c r="J6539" t="inlineStr">
        <is>
          <t>DESCONHECIDO</t>
        </is>
      </c>
      <c r="K6539" t="inlineStr">
        <is>
          <t>A IDEAL</t>
        </is>
      </c>
    </row>
    <row r="6540">
      <c r="A6540" s="215" t="n">
        <v>46169</v>
      </c>
      <c r="B6540" t="inlineStr">
        <is>
          <t>MANUTENÇÃO VEÍCULOS-6.3 - MANUTENÇÃO/PEÇAS VEICULOS</t>
        </is>
      </c>
      <c r="D6540" t="n">
        <v>599</v>
      </c>
      <c r="E6540" t="n">
        <v>271463.9596794437</v>
      </c>
      <c r="F6540" t="inlineStr">
        <is>
          <t>MANUTENÇÃO/PEÇAS  VEICULOS</t>
        </is>
      </c>
      <c r="G6540">
        <f>YEAR(A6540)</f>
        <v/>
      </c>
      <c r="H6540">
        <f>MONTH(A6540)</f>
        <v/>
      </c>
      <c r="I6540">
        <f>INDEX(mês[],Consolidado!H6540,2)</f>
        <v/>
      </c>
      <c r="J6540" t="inlineStr">
        <is>
          <t>DESCONHECIDO</t>
        </is>
      </c>
      <c r="K6540" t="inlineStr">
        <is>
          <t>A IDEAL</t>
        </is>
      </c>
    </row>
    <row r="6541">
      <c r="A6541" s="215" t="n">
        <v>46169</v>
      </c>
      <c r="B6541" t="inlineStr">
        <is>
          <t>MG HOTEIS E EMPREENDIMENTOS LT - PIX 45.038.261/0001-39-5.1 - HOTEL FUNCIONARIOS</t>
        </is>
      </c>
      <c r="D6541" t="n">
        <v>720</v>
      </c>
      <c r="E6541" t="n">
        <v>270743.9596794437</v>
      </c>
      <c r="F6541" t="inlineStr">
        <is>
          <t xml:space="preserve">HOTEL COLABORADORES </t>
        </is>
      </c>
      <c r="G6541">
        <f>YEAR(A6541)</f>
        <v/>
      </c>
      <c r="H6541">
        <f>MONTH(A6541)</f>
        <v/>
      </c>
      <c r="I6541">
        <f>INDEX(mês[],Consolidado!H6541,2)</f>
        <v/>
      </c>
      <c r="J6541" t="inlineStr">
        <is>
          <t>DESCONHECIDO</t>
        </is>
      </c>
      <c r="K6541" t="inlineStr">
        <is>
          <t>A IDEAL</t>
        </is>
      </c>
    </row>
    <row r="6542">
      <c r="A6542" s="215" t="n">
        <v>46169</v>
      </c>
      <c r="B6542" t="inlineStr">
        <is>
          <t>FRETE GOIÂNIA X UBERABA MG-10.1 - FRETE MATERIAIS E EQUIPAMENTOS</t>
        </is>
      </c>
      <c r="D6542" t="n">
        <v>174.07</v>
      </c>
      <c r="E6542" t="n">
        <v>270569.8896794437</v>
      </c>
      <c r="F6542" t="inlineStr">
        <is>
          <t>FRETE MATERIAIS E EQUIPAMENTOS</t>
        </is>
      </c>
      <c r="G6542">
        <f>YEAR(A6542)</f>
        <v/>
      </c>
      <c r="H6542">
        <f>MONTH(A6542)</f>
        <v/>
      </c>
      <c r="I6542">
        <f>INDEX(mês[],Consolidado!H6542,2)</f>
        <v/>
      </c>
      <c r="J6542" t="inlineStr">
        <is>
          <t>DESCONHECIDO</t>
        </is>
      </c>
      <c r="K6542" t="inlineStr">
        <is>
          <t>A IDEAL</t>
        </is>
      </c>
    </row>
    <row r="6543">
      <c r="A6543" s="215" t="n">
        <v>46169</v>
      </c>
      <c r="B6543" t="inlineStr">
        <is>
          <t>SOL NASCENTE LAVANDERIA - PIX 08.807.690/0001-05-5.2 - LAVANDERIA</t>
        </is>
      </c>
      <c r="D6543" t="n">
        <v>446</v>
      </c>
      <c r="E6543" t="n">
        <v>270123.8896794437</v>
      </c>
      <c r="F6543" t="inlineStr">
        <is>
          <t>LAVANDERIA</t>
        </is>
      </c>
      <c r="G6543">
        <f>YEAR(A6543)</f>
        <v/>
      </c>
      <c r="H6543">
        <f>MONTH(A6543)</f>
        <v/>
      </c>
      <c r="I6543">
        <f>INDEX(mês[],Consolidado!H6543,2)</f>
        <v/>
      </c>
      <c r="J6543" t="inlineStr">
        <is>
          <t>DESCONHECIDO</t>
        </is>
      </c>
      <c r="K6543" t="inlineStr">
        <is>
          <t>A IDEAL</t>
        </is>
      </c>
    </row>
    <row r="6544">
      <c r="A6544" s="215" t="n">
        <v>46169</v>
      </c>
      <c r="B6544" t="inlineStr">
        <is>
          <t>CARLOS - PIX 29.841.928/0001-80-14.2 - CURSOS / TREINAMENTOS</t>
        </is>
      </c>
      <c r="D6544" t="n">
        <v>1000</v>
      </c>
      <c r="E6544" t="n">
        <v>269123.8896794437</v>
      </c>
      <c r="F6544" t="inlineStr">
        <is>
          <t xml:space="preserve">CURSOS / TREINAMENTOS </t>
        </is>
      </c>
      <c r="G6544">
        <f>YEAR(A6544)</f>
        <v/>
      </c>
      <c r="H6544">
        <f>MONTH(A6544)</f>
        <v/>
      </c>
      <c r="I6544">
        <f>INDEX(mês[],Consolidado!H6544,2)</f>
        <v/>
      </c>
      <c r="J6544" t="inlineStr">
        <is>
          <t>DESCONHECIDO</t>
        </is>
      </c>
      <c r="K6544" t="inlineStr">
        <is>
          <t>A IDEAL</t>
        </is>
      </c>
    </row>
    <row r="6545">
      <c r="A6545" s="215" t="n">
        <v>46169</v>
      </c>
      <c r="B6545" t="inlineStr">
        <is>
          <t>EXAMES - ASO REF. 01/04 A 30/04-14.1 - EXAMES</t>
        </is>
      </c>
      <c r="D6545" t="n">
        <v>959.5</v>
      </c>
      <c r="E6545" t="n">
        <v>268164.3896794437</v>
      </c>
      <c r="F6545" t="inlineStr">
        <is>
          <t>EXAMES MÉDICOS</t>
        </is>
      </c>
      <c r="G6545">
        <f>YEAR(A6545)</f>
        <v/>
      </c>
      <c r="H6545">
        <f>MONTH(A6545)</f>
        <v/>
      </c>
      <c r="I6545">
        <f>INDEX(mês[],Consolidado!H6545,2)</f>
        <v/>
      </c>
      <c r="J6545" t="inlineStr">
        <is>
          <t>DESCONHECIDO</t>
        </is>
      </c>
      <c r="K6545" t="inlineStr">
        <is>
          <t>A IDEAL</t>
        </is>
      </c>
    </row>
    <row r="6546">
      <c r="A6546" s="215" t="n">
        <v>46169</v>
      </c>
      <c r="B6546" t="inlineStr">
        <is>
          <t>MARIA DA FE VIDAL PASCOA - PIX 07.430.239/0001-40-6.4 - COMBUSTIVEL VEICULOS</t>
        </is>
      </c>
      <c r="D6546" t="n">
        <v>230.6</v>
      </c>
      <c r="E6546" t="n">
        <v>267933.7896794437</v>
      </c>
      <c r="F6546" t="inlineStr">
        <is>
          <t>COMBUSTIVEL VEICULOS</t>
        </is>
      </c>
      <c r="G6546">
        <f>YEAR(A6546)</f>
        <v/>
      </c>
      <c r="H6546">
        <f>MONTH(A6546)</f>
        <v/>
      </c>
      <c r="I6546">
        <f>INDEX(mês[],Consolidado!H6546,2)</f>
        <v/>
      </c>
      <c r="J6546" t="inlineStr">
        <is>
          <t>DESCONHECIDO</t>
        </is>
      </c>
      <c r="K6546" t="inlineStr">
        <is>
          <t>A IDEAL</t>
        </is>
      </c>
    </row>
    <row r="6547">
      <c r="A6547" s="215" t="n">
        <v>46169</v>
      </c>
      <c r="B6547" t="inlineStr">
        <is>
          <t>DESPESAS REF. 15/05 A 19/05/26-6.4 - COMBUSTIVEL VEICULOS</t>
        </is>
      </c>
      <c r="D6547" t="n">
        <v>405.92</v>
      </c>
      <c r="E6547" t="n">
        <v>267527.8696794437</v>
      </c>
      <c r="F6547" t="inlineStr">
        <is>
          <t>COMBUSTIVEL VEICULOS</t>
        </is>
      </c>
      <c r="G6547">
        <f>YEAR(A6547)</f>
        <v/>
      </c>
      <c r="H6547">
        <f>MONTH(A6547)</f>
        <v/>
      </c>
      <c r="I6547">
        <f>INDEX(mês[],Consolidado!H6547,2)</f>
        <v/>
      </c>
      <c r="J6547" t="inlineStr">
        <is>
          <t>DESCONHECIDO</t>
        </is>
      </c>
      <c r="K6547" t="inlineStr">
        <is>
          <t>A IDEAL</t>
        </is>
      </c>
    </row>
    <row r="6548">
      <c r="A6548" s="215" t="n">
        <v>46169</v>
      </c>
      <c r="B6548" t="inlineStr">
        <is>
          <t>DESPESAS REF. 15/05 A 19/05/26-12.5 - REFEIÇÕES FUNCIONARIOS</t>
        </is>
      </c>
      <c r="D6548" t="n">
        <v>170.5</v>
      </c>
      <c r="E6548" t="n">
        <v>267357.3696794437</v>
      </c>
      <c r="F6548" t="inlineStr">
        <is>
          <t>REFEIÇÕES COLABORADORES</t>
        </is>
      </c>
      <c r="G6548">
        <f>YEAR(A6548)</f>
        <v/>
      </c>
      <c r="H6548">
        <f>MONTH(A6548)</f>
        <v/>
      </c>
      <c r="I6548">
        <f>INDEX(mês[],Consolidado!H6548,2)</f>
        <v/>
      </c>
      <c r="J6548" t="inlineStr">
        <is>
          <t>DESCONHECIDO</t>
        </is>
      </c>
      <c r="K6548" t="inlineStr">
        <is>
          <t>A IDEAL</t>
        </is>
      </c>
    </row>
    <row r="6549">
      <c r="A6549" s="215" t="n">
        <v>46169</v>
      </c>
      <c r="B6549" t="inlineStr">
        <is>
          <t>DESPESAS REF. 15/05 A 19/05/26-6.6 - PEDAGIOS</t>
        </is>
      </c>
      <c r="D6549" t="n">
        <v>35</v>
      </c>
      <c r="E6549" t="n">
        <v>267322.3696794437</v>
      </c>
      <c r="F6549" t="inlineStr">
        <is>
          <t xml:space="preserve">PEDAGIOS </t>
        </is>
      </c>
      <c r="G6549">
        <f>YEAR(A6549)</f>
        <v/>
      </c>
      <c r="H6549">
        <f>MONTH(A6549)</f>
        <v/>
      </c>
      <c r="I6549">
        <f>INDEX(mês[],Consolidado!H6549,2)</f>
        <v/>
      </c>
      <c r="J6549" t="inlineStr">
        <is>
          <t>DESCONHECIDO</t>
        </is>
      </c>
      <c r="K6549" t="inlineStr">
        <is>
          <t>A IDEAL</t>
        </is>
      </c>
    </row>
    <row r="6550">
      <c r="A6550" s="215" t="n">
        <v>46169</v>
      </c>
      <c r="B6550" t="inlineStr">
        <is>
          <t>DESPESAS REF. 15/05 A 19/05/26-8.9 - MATERIAIS DE CONSUMO EM OBRAS</t>
        </is>
      </c>
      <c r="D6550" t="n">
        <v>410</v>
      </c>
      <c r="E6550" t="n">
        <v>266912.3696794437</v>
      </c>
      <c r="F6550" t="inlineStr">
        <is>
          <t xml:space="preserve">MATERIAIS DE CONSUMO EM OBRAS </t>
        </is>
      </c>
      <c r="G6550">
        <f>YEAR(A6550)</f>
        <v/>
      </c>
      <c r="H6550">
        <f>MONTH(A6550)</f>
        <v/>
      </c>
      <c r="I6550">
        <f>INDEX(mês[],Consolidado!H6550,2)</f>
        <v/>
      </c>
      <c r="J6550" t="inlineStr">
        <is>
          <t>DESCONHECIDO</t>
        </is>
      </c>
      <c r="K6550" t="inlineStr">
        <is>
          <t>A IDEAL</t>
        </is>
      </c>
    </row>
    <row r="6551">
      <c r="A6551" s="215" t="n">
        <v>46169</v>
      </c>
      <c r="B6551" t="inlineStr">
        <is>
          <t>DESPESAS REF. 15/05 A 19/05/26-11.18 - CAMPANHA SOCIAS E EDUCATIVAS</t>
        </is>
      </c>
      <c r="D6551" t="n">
        <v>175</v>
      </c>
      <c r="E6551" t="n">
        <v>266737.3696794437</v>
      </c>
      <c r="F6551" t="inlineStr">
        <is>
          <t>SERVIÇO GOOGLE ADS</t>
        </is>
      </c>
      <c r="G6551">
        <f>YEAR(A6551)</f>
        <v/>
      </c>
      <c r="H6551">
        <f>MONTH(A6551)</f>
        <v/>
      </c>
      <c r="I6551">
        <f>INDEX(mês[],Consolidado!H6551,2)</f>
        <v/>
      </c>
      <c r="J6551" t="inlineStr">
        <is>
          <t>DESCONHECIDO</t>
        </is>
      </c>
      <c r="K6551" t="inlineStr">
        <is>
          <t>A IDEAL</t>
        </is>
      </c>
    </row>
    <row r="6552">
      <c r="A6552" s="215" t="n">
        <v>46169</v>
      </c>
      <c r="B6552" t="inlineStr">
        <is>
          <t>DESPESAS REF. 15/05 A 19/05/26-6.10 - SERVIÇO LAVA JATO</t>
        </is>
      </c>
      <c r="D6552" t="n">
        <v>160</v>
      </c>
      <c r="E6552" t="n">
        <v>266577.3696794437</v>
      </c>
      <c r="F6552" t="inlineStr">
        <is>
          <t>SERVIÇO LAVA JATO</t>
        </is>
      </c>
      <c r="G6552">
        <f>YEAR(A6552)</f>
        <v/>
      </c>
      <c r="H6552">
        <f>MONTH(A6552)</f>
        <v/>
      </c>
      <c r="I6552">
        <f>INDEX(mês[],Consolidado!H6552,2)</f>
        <v/>
      </c>
      <c r="J6552" t="inlineStr">
        <is>
          <t>DESCONHECIDO</t>
        </is>
      </c>
      <c r="K6552" t="inlineStr">
        <is>
          <t>A IDEAL</t>
        </is>
      </c>
    </row>
    <row r="6553">
      <c r="A6553" s="215" t="n">
        <v>46169</v>
      </c>
      <c r="B6553" t="inlineStr">
        <is>
          <t>DESPESAS REF. 15/05 A 19/05/26-8.10 - MATERIAS DE ESCRITORIO</t>
        </is>
      </c>
      <c r="D6553" t="n">
        <v>54.9</v>
      </c>
      <c r="E6553" t="n">
        <v>266522.4696794437</v>
      </c>
      <c r="F6553" t="inlineStr">
        <is>
          <t xml:space="preserve">MATERIAS DE ESCRITORIO / PAPELARIA </t>
        </is>
      </c>
      <c r="G6553">
        <f>YEAR(A6553)</f>
        <v/>
      </c>
      <c r="H6553">
        <f>MONTH(A6553)</f>
        <v/>
      </c>
      <c r="I6553">
        <f>INDEX(mês[],Consolidado!H6553,2)</f>
        <v/>
      </c>
      <c r="J6553" t="inlineStr">
        <is>
          <t>DESCONHECIDO</t>
        </is>
      </c>
      <c r="K6553" t="inlineStr">
        <is>
          <t>A IDEAL</t>
        </is>
      </c>
    </row>
    <row r="6554">
      <c r="A6554" s="215" t="n">
        <v>46169</v>
      </c>
      <c r="B6554" t="inlineStr">
        <is>
          <t>DESPESAS REF. 15/05 A 19/05/26-8.9 - MATERIAIS DE CONSUMO EM OBRAS</t>
        </is>
      </c>
      <c r="D6554" t="n">
        <v>424.38</v>
      </c>
      <c r="E6554" t="n">
        <v>266098.0896794437</v>
      </c>
      <c r="F6554" t="inlineStr">
        <is>
          <t xml:space="preserve">MATERIAIS DE CONSUMO EM OBRAS </t>
        </is>
      </c>
      <c r="G6554">
        <f>YEAR(A6554)</f>
        <v/>
      </c>
      <c r="H6554">
        <f>MONTH(A6554)</f>
        <v/>
      </c>
      <c r="I6554">
        <f>INDEX(mês[],Consolidado!H6554,2)</f>
        <v/>
      </c>
      <c r="J6554" t="inlineStr">
        <is>
          <t>DESCONHECIDO</t>
        </is>
      </c>
      <c r="K6554" t="inlineStr">
        <is>
          <t>A IDEAL</t>
        </is>
      </c>
    </row>
    <row r="6555">
      <c r="A6555" s="215" t="n">
        <v>46169</v>
      </c>
      <c r="B6555" t="inlineStr">
        <is>
          <t>DESPESAS REF. 15/05 A 19/05/26-3.8 - SERVIÇO MOTOBOY / UBER</t>
        </is>
      </c>
      <c r="D6555" t="n">
        <v>170</v>
      </c>
      <c r="E6555" t="n">
        <v>265928.0896794437</v>
      </c>
      <c r="F6555" t="inlineStr">
        <is>
          <t xml:space="preserve">SERVIÇO MOTOBOY / UBER </t>
        </is>
      </c>
      <c r="G6555">
        <f>YEAR(A6555)</f>
        <v/>
      </c>
      <c r="H6555">
        <f>MONTH(A6555)</f>
        <v/>
      </c>
      <c r="I6555">
        <f>INDEX(mês[],Consolidado!H6555,2)</f>
        <v/>
      </c>
      <c r="J6555" t="inlineStr">
        <is>
          <t>DESCONHECIDO</t>
        </is>
      </c>
      <c r="K6555" t="inlineStr">
        <is>
          <t>A IDEAL</t>
        </is>
      </c>
    </row>
    <row r="6556">
      <c r="A6556" s="215" t="n">
        <v>46169</v>
      </c>
      <c r="B6556" t="inlineStr">
        <is>
          <t>RESTAURANTE E LANCHONETE CANAA LTDA - PIX 50.871.365/0001-60-12.5 - REFEIÇÕES FUNCIONARIOS</t>
        </is>
      </c>
      <c r="D6556" t="n">
        <v>4262</v>
      </c>
      <c r="E6556" t="n">
        <v>261666.0896794437</v>
      </c>
      <c r="F6556" t="inlineStr">
        <is>
          <t>REFEIÇÕES COLABORADORES</t>
        </is>
      </c>
      <c r="G6556">
        <f>YEAR(A6556)</f>
        <v/>
      </c>
      <c r="H6556">
        <f>MONTH(A6556)</f>
        <v/>
      </c>
      <c r="I6556">
        <f>INDEX(mês[],Consolidado!H6556,2)</f>
        <v/>
      </c>
      <c r="J6556" t="inlineStr">
        <is>
          <t>DESCONHECIDO</t>
        </is>
      </c>
      <c r="K6556" t="inlineStr">
        <is>
          <t>A IDEAL</t>
        </is>
      </c>
    </row>
    <row r="6557">
      <c r="A6557" s="215" t="n">
        <v>46169</v>
      </c>
      <c r="B6557" t="inlineStr">
        <is>
          <t>HOTEL KI SONO - PIX 04.802.946/0001-22-5.1 - HOTEL FUNCIONARIOS</t>
        </is>
      </c>
      <c r="D6557" t="n">
        <v>7500</v>
      </c>
      <c r="E6557" t="n">
        <v>254166.0896794437</v>
      </c>
      <c r="F6557" t="inlineStr">
        <is>
          <t xml:space="preserve">HOTEL COLABORADORES </t>
        </is>
      </c>
      <c r="G6557">
        <f>YEAR(A6557)</f>
        <v/>
      </c>
      <c r="H6557">
        <f>MONTH(A6557)</f>
        <v/>
      </c>
      <c r="I6557">
        <f>INDEX(mês[],Consolidado!H6557,2)</f>
        <v/>
      </c>
      <c r="J6557" t="inlineStr">
        <is>
          <t>DESCONHECIDO</t>
        </is>
      </c>
      <c r="K6557" t="inlineStr">
        <is>
          <t>A IDEAL</t>
        </is>
      </c>
    </row>
    <row r="6558">
      <c r="A6558" s="215" t="n">
        <v>46169</v>
      </c>
      <c r="B6558" t="inlineStr">
        <is>
          <t>CARTÃO PARA TODOS-12.11 - ASSISTENCIA MEDICA ADM</t>
        </is>
      </c>
      <c r="D6558" t="n">
        <v>6412.8</v>
      </c>
      <c r="E6558" t="n">
        <v>247753.2896794437</v>
      </c>
      <c r="F6558" t="inlineStr">
        <is>
          <t xml:space="preserve">ASSISTENCIA MEDICA ADM </t>
        </is>
      </c>
      <c r="G6558">
        <f>YEAR(A6558)</f>
        <v/>
      </c>
      <c r="H6558">
        <f>MONTH(A6558)</f>
        <v/>
      </c>
      <c r="I6558">
        <f>INDEX(mês[],Consolidado!H6558,2)</f>
        <v/>
      </c>
      <c r="J6558" t="inlineStr">
        <is>
          <t>DESCONHECIDO</t>
        </is>
      </c>
      <c r="K6558" t="inlineStr">
        <is>
          <t>A IDEAL</t>
        </is>
      </c>
    </row>
    <row r="6559">
      <c r="A6559" s="215" t="n">
        <v>46169</v>
      </c>
      <c r="B6559" t="inlineStr">
        <is>
          <t>COMBUSTÍVEL VEÍCULOS-6.4 - COMBUSTIVEL VEICULOS</t>
        </is>
      </c>
      <c r="D6559" t="n">
        <v>91.69</v>
      </c>
      <c r="E6559" t="n">
        <v>247661.5996794437</v>
      </c>
      <c r="F6559" t="inlineStr">
        <is>
          <t>COMBUSTIVEL VEICULOS</t>
        </is>
      </c>
      <c r="G6559">
        <f>YEAR(A6559)</f>
        <v/>
      </c>
      <c r="H6559">
        <f>MONTH(A6559)</f>
        <v/>
      </c>
      <c r="I6559">
        <f>INDEX(mês[],Consolidado!H6559,2)</f>
        <v/>
      </c>
      <c r="J6559" t="inlineStr">
        <is>
          <t>DESCONHECIDO</t>
        </is>
      </c>
      <c r="K6559" t="inlineStr">
        <is>
          <t>A IDEAL</t>
        </is>
      </c>
    </row>
    <row r="6560">
      <c r="A6560" s="215" t="n">
        <v>46169</v>
      </c>
      <c r="B6560" t="inlineStr">
        <is>
          <t>DESPESAS REF. 10/05 A 16/05/26-10.1 - FRETE MATERIAIS E EQUIPAMENTOS</t>
        </is>
      </c>
      <c r="D6560" t="n">
        <v>252.56</v>
      </c>
      <c r="E6560" t="n">
        <v>247409.0396794437</v>
      </c>
      <c r="F6560" t="inlineStr">
        <is>
          <t>FRETE MATERIAIS E EQUIPAMENTOS</t>
        </is>
      </c>
      <c r="G6560">
        <f>YEAR(A6560)</f>
        <v/>
      </c>
      <c r="H6560">
        <f>MONTH(A6560)</f>
        <v/>
      </c>
      <c r="I6560">
        <f>INDEX(mês[],Consolidado!H6560,2)</f>
        <v/>
      </c>
      <c r="J6560" t="inlineStr">
        <is>
          <t>DESCONHECIDO</t>
        </is>
      </c>
      <c r="K6560" t="inlineStr">
        <is>
          <t>A IDEAL</t>
        </is>
      </c>
    </row>
    <row r="6561">
      <c r="A6561" s="215" t="n">
        <v>46169</v>
      </c>
      <c r="B6561" t="inlineStr">
        <is>
          <t>DESPESAS REF. 10/05 A 16/05/26-12.5 - REFEIÇÕES FUNCIONARIOS</t>
        </is>
      </c>
      <c r="D6561" t="n">
        <v>35</v>
      </c>
      <c r="E6561" t="n">
        <v>247374.0396794437</v>
      </c>
      <c r="F6561" t="inlineStr">
        <is>
          <t>REFEIÇÕES COLABORADORES</t>
        </is>
      </c>
      <c r="G6561">
        <f>YEAR(A6561)</f>
        <v/>
      </c>
      <c r="H6561">
        <f>MONTH(A6561)</f>
        <v/>
      </c>
      <c r="I6561">
        <f>INDEX(mês[],Consolidado!H6561,2)</f>
        <v/>
      </c>
      <c r="J6561" t="inlineStr">
        <is>
          <t>DESCONHECIDO</t>
        </is>
      </c>
      <c r="K6561" t="inlineStr">
        <is>
          <t>A IDEAL</t>
        </is>
      </c>
    </row>
    <row r="6562">
      <c r="A6562" s="215" t="n">
        <v>46169</v>
      </c>
      <c r="B6562" t="inlineStr">
        <is>
          <t>DESPESAS REF. 10/05 A 16/05/26-8.9 - MATERIAIS DE CONSUMO EM OBRAS</t>
        </is>
      </c>
      <c r="D6562" t="n">
        <v>169.5</v>
      </c>
      <c r="E6562" t="n">
        <v>247204.5396794437</v>
      </c>
      <c r="F6562" t="inlineStr">
        <is>
          <t xml:space="preserve">MATERIAIS DE CONSUMO EM OBRAS </t>
        </is>
      </c>
      <c r="G6562">
        <f>YEAR(A6562)</f>
        <v/>
      </c>
      <c r="H6562">
        <f>MONTH(A6562)</f>
        <v/>
      </c>
      <c r="I6562">
        <f>INDEX(mês[],Consolidado!H6562,2)</f>
        <v/>
      </c>
      <c r="J6562" t="inlineStr">
        <is>
          <t>DESCONHECIDO</t>
        </is>
      </c>
      <c r="K6562" t="inlineStr">
        <is>
          <t>A IDEAL</t>
        </is>
      </c>
    </row>
    <row r="6563">
      <c r="A6563" s="215" t="n">
        <v>46169</v>
      </c>
      <c r="B6563" t="inlineStr">
        <is>
          <t>DESPESAS REF. 10/05 A 16/05/26-6.6 - PEDAGIOS</t>
        </is>
      </c>
      <c r="D6563" t="n">
        <v>3.6</v>
      </c>
      <c r="E6563" t="n">
        <v>247200.9396794437</v>
      </c>
      <c r="F6563" t="inlineStr">
        <is>
          <t xml:space="preserve">PEDAGIOS </t>
        </is>
      </c>
      <c r="G6563">
        <f>YEAR(A6563)</f>
        <v/>
      </c>
      <c r="H6563">
        <f>MONTH(A6563)</f>
        <v/>
      </c>
      <c r="I6563">
        <f>INDEX(mês[],Consolidado!H6563,2)</f>
        <v/>
      </c>
      <c r="J6563" t="inlineStr">
        <is>
          <t>DESCONHECIDO</t>
        </is>
      </c>
      <c r="K6563" t="inlineStr">
        <is>
          <t>A IDEAL</t>
        </is>
      </c>
    </row>
    <row r="6564">
      <c r="A6564" s="215" t="n">
        <v>46169</v>
      </c>
      <c r="B6564" t="inlineStr">
        <is>
          <t>DESPESAS REF. 10/05 A 16/05/26-8.10 - MATERIAS DE ESCRITORIO</t>
        </is>
      </c>
      <c r="D6564" t="n">
        <v>27.99</v>
      </c>
      <c r="E6564" t="n">
        <v>247172.9496794437</v>
      </c>
      <c r="F6564" t="inlineStr">
        <is>
          <t xml:space="preserve">MATERIAS DE ESCRITORIO / PAPELARIA </t>
        </is>
      </c>
      <c r="G6564">
        <f>YEAR(A6564)</f>
        <v/>
      </c>
      <c r="H6564">
        <f>MONTH(A6564)</f>
        <v/>
      </c>
      <c r="I6564">
        <f>INDEX(mês[],Consolidado!H6564,2)</f>
        <v/>
      </c>
      <c r="J6564" t="inlineStr">
        <is>
          <t>DESCONHECIDO</t>
        </is>
      </c>
      <c r="K6564" t="inlineStr">
        <is>
          <t>A IDEAL</t>
        </is>
      </c>
    </row>
    <row r="6565">
      <c r="A6565" s="215" t="n">
        <v>46169</v>
      </c>
      <c r="B6565" t="inlineStr">
        <is>
          <t>DESPESAS REF. 10/05 A 16/05/26-8.9 - MATERIAIS DE CONSUMO EM OBRAS</t>
        </is>
      </c>
      <c r="D6565" t="n">
        <v>28.99</v>
      </c>
      <c r="E6565" t="n">
        <v>247143.9596794437</v>
      </c>
      <c r="F6565" t="inlineStr">
        <is>
          <t xml:space="preserve">MATERIAIS DE CONSUMO EM OBRAS </t>
        </is>
      </c>
      <c r="G6565">
        <f>YEAR(A6565)</f>
        <v/>
      </c>
      <c r="H6565">
        <f>MONTH(A6565)</f>
        <v/>
      </c>
      <c r="I6565">
        <f>INDEX(mês[],Consolidado!H6565,2)</f>
        <v/>
      </c>
      <c r="J6565" t="inlineStr">
        <is>
          <t>DESCONHECIDO</t>
        </is>
      </c>
      <c r="K6565" t="inlineStr">
        <is>
          <t>A IDEAL</t>
        </is>
      </c>
    </row>
    <row r="6566">
      <c r="A6566" s="215" t="n">
        <v>46169</v>
      </c>
      <c r="B6566" t="inlineStr">
        <is>
          <t>DESPESAS REF. 10/05 A 16/05/26-8.13 - COMBUSTIVEL EQUIPAMENTOS</t>
        </is>
      </c>
      <c r="D6566" t="n">
        <v>1629.67</v>
      </c>
      <c r="E6566" t="n">
        <v>245514.2896794437</v>
      </c>
      <c r="F6566" t="inlineStr">
        <is>
          <t>COMBUSTIVEL EQUIPAMENTOS</t>
        </is>
      </c>
      <c r="G6566">
        <f>YEAR(A6566)</f>
        <v/>
      </c>
      <c r="H6566">
        <f>MONTH(A6566)</f>
        <v/>
      </c>
      <c r="I6566">
        <f>INDEX(mês[],Consolidado!H6566,2)</f>
        <v/>
      </c>
      <c r="J6566" t="inlineStr">
        <is>
          <t>DESCONHECIDO</t>
        </is>
      </c>
      <c r="K6566" t="inlineStr">
        <is>
          <t>A IDEAL</t>
        </is>
      </c>
    </row>
    <row r="6567">
      <c r="A6567" s="215" t="n">
        <v>46169</v>
      </c>
      <c r="B6567" t="inlineStr">
        <is>
          <t>DESPESAS REF. 10/05 A 16/05/26-6.4 - COMBUSTIVEL VEICULOS</t>
        </is>
      </c>
      <c r="D6567" t="n">
        <v>328.53</v>
      </c>
      <c r="E6567" t="n">
        <v>245185.7596794437</v>
      </c>
      <c r="F6567" t="inlineStr">
        <is>
          <t>COMBUSTIVEL VEICULOS</t>
        </is>
      </c>
      <c r="G6567">
        <f>YEAR(A6567)</f>
        <v/>
      </c>
      <c r="H6567">
        <f>MONTH(A6567)</f>
        <v/>
      </c>
      <c r="I6567">
        <f>INDEX(mês[],Consolidado!H6567,2)</f>
        <v/>
      </c>
      <c r="J6567" t="inlineStr">
        <is>
          <t>DESCONHECIDO</t>
        </is>
      </c>
      <c r="K6567" t="inlineStr">
        <is>
          <t>A IDEAL</t>
        </is>
      </c>
    </row>
    <row r="6568">
      <c r="A6568" s="215" t="n">
        <v>46169</v>
      </c>
      <c r="B6568" t="inlineStr">
        <is>
          <t>COMBUSTÍVEL VEÍCULOS-6.4 - COMBUSTIVEL VEICULOS</t>
        </is>
      </c>
      <c r="D6568" t="n">
        <v>699.97</v>
      </c>
      <c r="E6568" t="n">
        <v>244485.7896794437</v>
      </c>
      <c r="F6568" t="inlineStr">
        <is>
          <t>COMBUSTIVEL VEICULOS</t>
        </is>
      </c>
      <c r="G6568">
        <f>YEAR(A6568)</f>
        <v/>
      </c>
      <c r="H6568">
        <f>MONTH(A6568)</f>
        <v/>
      </c>
      <c r="I6568">
        <f>INDEX(mês[],Consolidado!H6568,2)</f>
        <v/>
      </c>
      <c r="J6568" t="inlineStr">
        <is>
          <t>DESCONHECIDO</t>
        </is>
      </c>
      <c r="K6568" t="inlineStr">
        <is>
          <t>A IDEAL</t>
        </is>
      </c>
    </row>
    <row r="6569">
      <c r="A6569" s="215" t="n">
        <v>46169</v>
      </c>
      <c r="B6569" t="inlineStr">
        <is>
          <t>AUTO POSTO BRAZAO - PIX 01.991.546/0001-14-6.4 - COMBUSTIVEL VEICULOS</t>
        </is>
      </c>
      <c r="D6569" t="n">
        <v>833.91</v>
      </c>
      <c r="E6569" t="n">
        <v>243651.8796794437</v>
      </c>
      <c r="F6569" t="inlineStr">
        <is>
          <t>COMBUSTIVEL VEICULOS</t>
        </is>
      </c>
      <c r="G6569">
        <f>YEAR(A6569)</f>
        <v/>
      </c>
      <c r="H6569">
        <f>MONTH(A6569)</f>
        <v/>
      </c>
      <c r="I6569">
        <f>INDEX(mês[],Consolidado!H6569,2)</f>
        <v/>
      </c>
      <c r="J6569" t="inlineStr">
        <is>
          <t>DESCONHECIDO</t>
        </is>
      </c>
      <c r="K6569" t="inlineStr">
        <is>
          <t>A IDEAL</t>
        </is>
      </c>
    </row>
    <row r="6570">
      <c r="A6570" s="215" t="n">
        <v>46169</v>
      </c>
      <c r="B6570" t="inlineStr">
        <is>
          <t>REFEIÇÕES FUNCIONÁRIOS 01/05 A 15/05/26-12.5 - REFEIÇÕES FUNCIONARIOS</t>
        </is>
      </c>
      <c r="D6570" t="n">
        <v>1424</v>
      </c>
      <c r="E6570" t="n">
        <v>242227.8796794437</v>
      </c>
      <c r="F6570" t="inlineStr">
        <is>
          <t>REFEIÇÕES COLABORADORES</t>
        </is>
      </c>
      <c r="G6570">
        <f>YEAR(A6570)</f>
        <v/>
      </c>
      <c r="H6570">
        <f>MONTH(A6570)</f>
        <v/>
      </c>
      <c r="I6570">
        <f>INDEX(mês[],Consolidado!H6570,2)</f>
        <v/>
      </c>
      <c r="J6570" t="inlineStr">
        <is>
          <t>DESCONHECIDO</t>
        </is>
      </c>
      <c r="K6570" t="inlineStr">
        <is>
          <t>A IDEAL</t>
        </is>
      </c>
    </row>
    <row r="6571">
      <c r="A6571" s="215" t="n">
        <v>46169</v>
      </c>
      <c r="B6571" t="inlineStr">
        <is>
          <t>DUEZZ MARKETING DIGITAL LTDA - PIX 51.842.871/0001-93-3.21 - SERVIÇO MARKETING</t>
        </is>
      </c>
      <c r="D6571" t="n">
        <v>2327.5</v>
      </c>
      <c r="E6571" t="n">
        <v>239900.3796794437</v>
      </c>
      <c r="F6571" t="inlineStr">
        <is>
          <t>SERVIÇO GOOGLE ADS</t>
        </is>
      </c>
      <c r="G6571">
        <f>YEAR(A6571)</f>
        <v/>
      </c>
      <c r="H6571">
        <f>MONTH(A6571)</f>
        <v/>
      </c>
      <c r="I6571">
        <f>INDEX(mês[],Consolidado!H6571,2)</f>
        <v/>
      </c>
      <c r="J6571" t="inlineStr">
        <is>
          <t>DESCONHECIDO</t>
        </is>
      </c>
      <c r="K6571" t="inlineStr">
        <is>
          <t>A IDEAL</t>
        </is>
      </c>
    </row>
    <row r="6572">
      <c r="A6572" s="215" t="n">
        <v>46169</v>
      </c>
      <c r="B6572" t="inlineStr">
        <is>
          <t>COMBUSTÍVEL VEÍCULOS / EQUIPAMENTOS-6.4 - COMBUSTIVEL VEICULOS</t>
        </is>
      </c>
      <c r="D6572" t="n">
        <v>1423.68</v>
      </c>
      <c r="E6572" t="n">
        <v>238476.6996794437</v>
      </c>
      <c r="F6572" t="inlineStr">
        <is>
          <t>COMBUSTIVEL VEICULOS</t>
        </is>
      </c>
      <c r="G6572">
        <f>YEAR(A6572)</f>
        <v/>
      </c>
      <c r="H6572">
        <f>MONTH(A6572)</f>
        <v/>
      </c>
      <c r="I6572">
        <f>INDEX(mês[],Consolidado!H6572,2)</f>
        <v/>
      </c>
      <c r="J6572" t="inlineStr">
        <is>
          <t>DESCONHECIDO</t>
        </is>
      </c>
      <c r="K6572" t="inlineStr">
        <is>
          <t>A IDEAL</t>
        </is>
      </c>
    </row>
    <row r="6573">
      <c r="A6573" s="215" t="n">
        <v>46169</v>
      </c>
      <c r="B6573" t="inlineStr">
        <is>
          <t>COMBUSTÍVEL VEÍCULOS / EQUIPAMENTOS-8.13 - COMBUSTIVEL EQUIPAMENTOS</t>
        </is>
      </c>
      <c r="D6573" t="n">
        <v>638.96</v>
      </c>
      <c r="E6573" t="n">
        <v>237837.7396794437</v>
      </c>
      <c r="F6573" t="inlineStr">
        <is>
          <t>COMBUSTIVEL EQUIPAMENTOS</t>
        </is>
      </c>
      <c r="G6573">
        <f>YEAR(A6573)</f>
        <v/>
      </c>
      <c r="H6573">
        <f>MONTH(A6573)</f>
        <v/>
      </c>
      <c r="I6573">
        <f>INDEX(mês[],Consolidado!H6573,2)</f>
        <v/>
      </c>
      <c r="J6573" t="inlineStr">
        <is>
          <t>DESCONHECIDO</t>
        </is>
      </c>
      <c r="K6573" t="inlineStr">
        <is>
          <t>A IDEAL</t>
        </is>
      </c>
    </row>
    <row r="6574">
      <c r="A6574" s="215" t="n">
        <v>46169</v>
      </c>
      <c r="B6574" t="inlineStr">
        <is>
          <t>LOCAÇÃO VEÍCULOS 17/04 A 17/05/26-7.8 - LOCAÇAO VEICULOS</t>
        </is>
      </c>
      <c r="D6574" t="n">
        <v>16740</v>
      </c>
      <c r="E6574" t="n">
        <v>221097.7396794437</v>
      </c>
      <c r="F6574" t="inlineStr">
        <is>
          <t xml:space="preserve">LOCAÇAO VEICULOS </t>
        </is>
      </c>
      <c r="G6574">
        <f>YEAR(A6574)</f>
        <v/>
      </c>
      <c r="H6574">
        <f>MONTH(A6574)</f>
        <v/>
      </c>
      <c r="I6574">
        <f>INDEX(mês[],Consolidado!H6574,2)</f>
        <v/>
      </c>
      <c r="J6574" t="inlineStr">
        <is>
          <t>DESCONHECIDO</t>
        </is>
      </c>
      <c r="K6574" t="inlineStr">
        <is>
          <t>A IDEAL</t>
        </is>
      </c>
    </row>
    <row r="6575">
      <c r="A6575" s="215" t="n">
        <v>46169</v>
      </c>
      <c r="B6575" t="inlineStr">
        <is>
          <t>DEIVIDIANE KEMERY SANTANA DA SILVA - PIX (98) 9 8443-1787-12.5 - REFEIÇÕES FUNCIONARIOS</t>
        </is>
      </c>
      <c r="D6575" t="n">
        <v>4508</v>
      </c>
      <c r="E6575" t="n">
        <v>216589.7396794437</v>
      </c>
      <c r="F6575" t="inlineStr">
        <is>
          <t>REFEIÇÕES COLABORADORES</t>
        </is>
      </c>
      <c r="G6575">
        <f>YEAR(A6575)</f>
        <v/>
      </c>
      <c r="H6575">
        <f>MONTH(A6575)</f>
        <v/>
      </c>
      <c r="I6575">
        <f>INDEX(mês[],Consolidado!H6575,2)</f>
        <v/>
      </c>
      <c r="J6575" t="inlineStr">
        <is>
          <t>DESCONHECIDO</t>
        </is>
      </c>
      <c r="K6575" t="inlineStr">
        <is>
          <t>A IDEAL</t>
        </is>
      </c>
    </row>
    <row r="6576">
      <c r="A6576" s="215" t="n">
        <v>46169</v>
      </c>
      <c r="B6576" t="inlineStr">
        <is>
          <t>HONORARIOS CONTABIL E FISCAL-11.10 - CONTABILIDADE</t>
        </is>
      </c>
      <c r="D6576" t="n">
        <v>7681.58</v>
      </c>
      <c r="E6576" t="n">
        <v>208908.1596794437</v>
      </c>
      <c r="F6576" t="inlineStr">
        <is>
          <t>HONORÁRIOS CONTÁBEIS</t>
        </is>
      </c>
      <c r="G6576">
        <f>YEAR(A6576)</f>
        <v/>
      </c>
      <c r="H6576">
        <f>MONTH(A6576)</f>
        <v/>
      </c>
      <c r="I6576">
        <f>INDEX(mês[],Consolidado!H6576,2)</f>
        <v/>
      </c>
      <c r="J6576" t="inlineStr">
        <is>
          <t>DESCONHECIDO</t>
        </is>
      </c>
      <c r="K6576" t="inlineStr">
        <is>
          <t>A IDEAL</t>
        </is>
      </c>
    </row>
    <row r="6577">
      <c r="A6577" s="215" t="n">
        <v>46169</v>
      </c>
      <c r="B6577" t="inlineStr">
        <is>
          <t>SERVIÇO DE FOLHA DE PAGAMENTO-11.10 - CONTABILIDADE</t>
        </is>
      </c>
      <c r="D6577" t="n">
        <v>10852.94</v>
      </c>
      <c r="E6577" t="n">
        <v>198055.2196794437</v>
      </c>
      <c r="F6577" t="inlineStr">
        <is>
          <t>HONORÁRIOS CONTÁBEIS</t>
        </is>
      </c>
      <c r="G6577">
        <f>YEAR(A6577)</f>
        <v/>
      </c>
      <c r="H6577">
        <f>MONTH(A6577)</f>
        <v/>
      </c>
      <c r="I6577">
        <f>INDEX(mês[],Consolidado!H6577,2)</f>
        <v/>
      </c>
      <c r="J6577" t="inlineStr">
        <is>
          <t>DESCONHECIDO</t>
        </is>
      </c>
      <c r="K6577" t="inlineStr">
        <is>
          <t>A IDEAL</t>
        </is>
      </c>
    </row>
    <row r="6578">
      <c r="A6578" s="215" t="n">
        <v>46169</v>
      </c>
      <c r="B6578" t="inlineStr">
        <is>
          <t>VIVIANE ROCHA DO CARMO - PIX 09.426.655/0001-09-12.5 - REFEIÇÕES FUNCIONARIOS</t>
        </is>
      </c>
      <c r="D6578" t="n">
        <v>4231</v>
      </c>
      <c r="E6578" t="n">
        <v>193824.2196794437</v>
      </c>
      <c r="F6578" t="inlineStr">
        <is>
          <t>REFEIÇÕES COLABORADORES</t>
        </is>
      </c>
      <c r="G6578">
        <f>YEAR(A6578)</f>
        <v/>
      </c>
      <c r="H6578">
        <f>MONTH(A6578)</f>
        <v/>
      </c>
      <c r="I6578">
        <f>INDEX(mês[],Consolidado!H6578,2)</f>
        <v/>
      </c>
      <c r="J6578" t="inlineStr">
        <is>
          <t>DESCONHECIDO</t>
        </is>
      </c>
      <c r="K6578" t="inlineStr">
        <is>
          <t>A IDEAL</t>
        </is>
      </c>
    </row>
    <row r="6579">
      <c r="A6579" s="215" t="n">
        <v>46169</v>
      </c>
      <c r="B6579" t="inlineStr">
        <is>
          <t>TRANSPORTE FUNCIONÁRIOS 04/26-12.7 - TRANSPORTE FUNCIONARIOS</t>
        </is>
      </c>
      <c r="D6579" t="n">
        <v>14000</v>
      </c>
      <c r="E6579" t="n">
        <v>179824.2196794437</v>
      </c>
      <c r="F6579" t="inlineStr">
        <is>
          <t xml:space="preserve">TRANSPORTE DE COLABORADORES </t>
        </is>
      </c>
      <c r="G6579">
        <f>YEAR(A6579)</f>
        <v/>
      </c>
      <c r="H6579">
        <f>MONTH(A6579)</f>
        <v/>
      </c>
      <c r="I6579">
        <f>INDEX(mês[],Consolidado!H6579,2)</f>
        <v/>
      </c>
      <c r="J6579" t="inlineStr">
        <is>
          <t>DESCONHECIDO</t>
        </is>
      </c>
      <c r="K6579" t="inlineStr">
        <is>
          <t>A IDEAL</t>
        </is>
      </c>
    </row>
    <row r="6580">
      <c r="A6580" s="215" t="n">
        <v>46169</v>
      </c>
      <c r="B6580" t="inlineStr">
        <is>
          <t>SEGURO DE VIDA REF. MÊS 05/2025-12.12 - SEGUROS DE VIDA</t>
        </is>
      </c>
      <c r="D6580" t="n">
        <v>2219.78</v>
      </c>
      <c r="E6580" t="n">
        <v>177604.4396794437</v>
      </c>
      <c r="F6580" t="inlineStr">
        <is>
          <t xml:space="preserve">SEGUROS DE VIDA </t>
        </is>
      </c>
      <c r="G6580">
        <f>YEAR(A6580)</f>
        <v/>
      </c>
      <c r="H6580">
        <f>MONTH(A6580)</f>
        <v/>
      </c>
      <c r="I6580">
        <f>INDEX(mês[],Consolidado!H6580,2)</f>
        <v/>
      </c>
      <c r="J6580" t="inlineStr">
        <is>
          <t>DESCONHECIDO</t>
        </is>
      </c>
      <c r="K6580" t="inlineStr">
        <is>
          <t>A IDEAL</t>
        </is>
      </c>
    </row>
    <row r="6581">
      <c r="A6581" s="215" t="n">
        <v>46169</v>
      </c>
      <c r="B6581" t="inlineStr">
        <is>
          <t>CLARO TELEFONIA REF. 04/2026-11.6 - INTERNET / TELEFONE ADM</t>
        </is>
      </c>
      <c r="D6581" t="n">
        <v>540.13</v>
      </c>
      <c r="E6581" t="n">
        <v>177064.3096794437</v>
      </c>
      <c r="F6581" t="inlineStr">
        <is>
          <t xml:space="preserve">INTERNET / TELEFONE ADM </t>
        </is>
      </c>
      <c r="G6581">
        <f>YEAR(A6581)</f>
        <v/>
      </c>
      <c r="H6581">
        <f>MONTH(A6581)</f>
        <v/>
      </c>
      <c r="I6581">
        <f>INDEX(mês[],Consolidado!H6581,2)</f>
        <v/>
      </c>
      <c r="J6581" t="inlineStr">
        <is>
          <t>DESCONHECIDO</t>
        </is>
      </c>
      <c r="K6581" t="inlineStr">
        <is>
          <t>A IDEAL</t>
        </is>
      </c>
    </row>
    <row r="6582">
      <c r="A6582" s="215" t="n">
        <v>46169</v>
      </c>
      <c r="B6582" t="inlineStr">
        <is>
          <t>JM TRANSPORTADORA LTDA - BANCO ITAÚ AGENCIA: 3104 C/C 99857-4-7.9 - LOCAÇAO CAÇAMBA P/ RESIDUOS</t>
        </is>
      </c>
      <c r="D6582" t="n">
        <v>4725.52</v>
      </c>
      <c r="E6582" t="n">
        <v>172338.7896794437</v>
      </c>
      <c r="F6582" t="inlineStr">
        <is>
          <t xml:space="preserve">LOCAÇAO CAÇAMBA P/ RESIDUOS </t>
        </is>
      </c>
      <c r="G6582">
        <f>YEAR(A6582)</f>
        <v/>
      </c>
      <c r="H6582">
        <f>MONTH(A6582)</f>
        <v/>
      </c>
      <c r="I6582">
        <f>INDEX(mês[],Consolidado!H6582,2)</f>
        <v/>
      </c>
      <c r="J6582" t="inlineStr">
        <is>
          <t>DESCONHECIDO</t>
        </is>
      </c>
      <c r="K6582" t="inlineStr">
        <is>
          <t>A IDEAL</t>
        </is>
      </c>
    </row>
    <row r="6583">
      <c r="A6583" s="215" t="n">
        <v>46169</v>
      </c>
      <c r="B6583" t="inlineStr">
        <is>
          <t>MAIARA DE ANDRADE - PIX mayaraandradesilva41@gmail.com-12.5 - REFEIÇÕES FUNCIONARIOS</t>
        </is>
      </c>
      <c r="D6583" t="n">
        <v>8885</v>
      </c>
      <c r="E6583" t="n">
        <v>163453.7896794437</v>
      </c>
      <c r="F6583" t="inlineStr">
        <is>
          <t>REFEIÇÕES COLABORADORES</t>
        </is>
      </c>
      <c r="G6583">
        <f>YEAR(A6583)</f>
        <v/>
      </c>
      <c r="H6583">
        <f>MONTH(A6583)</f>
        <v/>
      </c>
      <c r="I6583">
        <f>INDEX(mês[],Consolidado!H6583,2)</f>
        <v/>
      </c>
      <c r="J6583" t="inlineStr">
        <is>
          <t>DESCONHECIDO</t>
        </is>
      </c>
      <c r="K6583" t="inlineStr">
        <is>
          <t>A IDEAL</t>
        </is>
      </c>
    </row>
    <row r="6584">
      <c r="A6584" s="215" t="n">
        <v>46169</v>
      </c>
      <c r="B6584" t="inlineStr">
        <is>
          <t>EXAMES - ASO-14.1 - EXAMES</t>
        </is>
      </c>
      <c r="D6584" t="n">
        <v>952</v>
      </c>
      <c r="E6584" t="n">
        <v>162501.7896794437</v>
      </c>
      <c r="F6584" t="inlineStr">
        <is>
          <t>EXAMES MÉDICOS</t>
        </is>
      </c>
      <c r="G6584">
        <f>YEAR(A6584)</f>
        <v/>
      </c>
      <c r="H6584">
        <f>MONTH(A6584)</f>
        <v/>
      </c>
      <c r="I6584">
        <f>INDEX(mês[],Consolidado!H6584,2)</f>
        <v/>
      </c>
      <c r="J6584" t="inlineStr">
        <is>
          <t>DESCONHECIDO</t>
        </is>
      </c>
      <c r="K6584" t="inlineStr">
        <is>
          <t>A IDEAL</t>
        </is>
      </c>
    </row>
    <row r="6585">
      <c r="A6585" s="215" t="n">
        <v>46169</v>
      </c>
      <c r="B6585" t="inlineStr">
        <is>
          <t>MAQUINAS / EQUIPAMENTOS-8.5 - MAQUINAS / EQUIPAMENTOS - IMOBILIZADO</t>
        </is>
      </c>
      <c r="D6585" t="n">
        <v>298</v>
      </c>
      <c r="E6585" t="n">
        <v>162203.7896794437</v>
      </c>
      <c r="F6585" t="inlineStr">
        <is>
          <t>Aquisição de Maquinas e Equipamentos</t>
        </is>
      </c>
      <c r="G6585">
        <f>YEAR(A6585)</f>
        <v/>
      </c>
      <c r="H6585">
        <f>MONTH(A6585)</f>
        <v/>
      </c>
      <c r="I6585">
        <f>INDEX(mês[],Consolidado!H6585,2)</f>
        <v/>
      </c>
      <c r="J6585" t="inlineStr">
        <is>
          <t>DESCONHECIDO</t>
        </is>
      </c>
      <c r="K6585" t="inlineStr">
        <is>
          <t>A IDEAL</t>
        </is>
      </c>
    </row>
    <row r="6586">
      <c r="A6586" s="215" t="n">
        <v>46169</v>
      </c>
      <c r="B6586" t="inlineStr">
        <is>
          <t>MAQUINAS / EQUIPAMENTOS-8.5 - MAQUINAS / EQUIPAMENTOS - IMOBILIZADO</t>
        </is>
      </c>
      <c r="D6586" t="n">
        <v>317</v>
      </c>
      <c r="E6586" t="n">
        <v>161886.7896794437</v>
      </c>
      <c r="F6586" t="inlineStr">
        <is>
          <t>Aquisição de Maquinas e Equipamentos</t>
        </is>
      </c>
      <c r="G6586">
        <f>YEAR(A6586)</f>
        <v/>
      </c>
      <c r="H6586">
        <f>MONTH(A6586)</f>
        <v/>
      </c>
      <c r="I6586">
        <f>INDEX(mês[],Consolidado!H6586,2)</f>
        <v/>
      </c>
      <c r="J6586" t="inlineStr">
        <is>
          <t>DESCONHECIDO</t>
        </is>
      </c>
      <c r="K6586" t="inlineStr">
        <is>
          <t>A IDEAL</t>
        </is>
      </c>
    </row>
    <row r="6587">
      <c r="A6587" s="215" t="n">
        <v>46169</v>
      </c>
      <c r="B6587" t="inlineStr">
        <is>
          <t>MANUTENÇÃO EQUIPAMENTOS-8.14 - MANUTENÇÃO/PEÇAS MAQUINAS E EQUIPAMENTOS</t>
        </is>
      </c>
      <c r="D6587" t="n">
        <v>175</v>
      </c>
      <c r="E6587" t="n">
        <v>161711.7896794437</v>
      </c>
      <c r="F6587" t="inlineStr">
        <is>
          <t>MANUTENÇÃO/PEÇAS MAQUINAS E EQUIPAMENTOS</t>
        </is>
      </c>
      <c r="G6587">
        <f>YEAR(A6587)</f>
        <v/>
      </c>
      <c r="H6587">
        <f>MONTH(A6587)</f>
        <v/>
      </c>
      <c r="I6587">
        <f>INDEX(mês[],Consolidado!H6587,2)</f>
        <v/>
      </c>
      <c r="J6587" t="inlineStr">
        <is>
          <t>DESCONHECIDO</t>
        </is>
      </c>
      <c r="K6587" t="inlineStr">
        <is>
          <t>A IDEAL</t>
        </is>
      </c>
    </row>
    <row r="6588">
      <c r="A6588" s="215" t="n">
        <v>46169</v>
      </c>
      <c r="B6588" t="inlineStr">
        <is>
          <t>MATERIAIS DE CONSUMO-8.9 - MATERIAIS DE CONSUMO EM OBRAS</t>
        </is>
      </c>
      <c r="D6588" t="n">
        <v>282.67</v>
      </c>
      <c r="E6588" t="n">
        <v>161429.1196794437</v>
      </c>
      <c r="F6588" t="inlineStr">
        <is>
          <t xml:space="preserve">MATERIAIS DE CONSUMO EM OBRAS </t>
        </is>
      </c>
      <c r="G6588">
        <f>YEAR(A6588)</f>
        <v/>
      </c>
      <c r="H6588">
        <f>MONTH(A6588)</f>
        <v/>
      </c>
      <c r="I6588">
        <f>INDEX(mês[],Consolidado!H6588,2)</f>
        <v/>
      </c>
      <c r="J6588" t="inlineStr">
        <is>
          <t>DESCONHECIDO</t>
        </is>
      </c>
      <c r="K6588" t="inlineStr">
        <is>
          <t>A IDEAL</t>
        </is>
      </c>
    </row>
    <row r="6589">
      <c r="A6589" s="215" t="n">
        <v>46169</v>
      </c>
      <c r="B6589" t="inlineStr">
        <is>
          <t>SERVIÇO DE LAVANDERIA-5.2 - LAVANDERIA</t>
        </is>
      </c>
      <c r="D6589" t="n">
        <v>1575</v>
      </c>
      <c r="E6589" t="n">
        <v>159854.1196794437</v>
      </c>
      <c r="F6589" t="inlineStr">
        <is>
          <t>LAVANDERIA</t>
        </is>
      </c>
      <c r="G6589">
        <f>YEAR(A6589)</f>
        <v/>
      </c>
      <c r="H6589">
        <f>MONTH(A6589)</f>
        <v/>
      </c>
      <c r="I6589">
        <f>INDEX(mês[],Consolidado!H6589,2)</f>
        <v/>
      </c>
      <c r="J6589" t="inlineStr">
        <is>
          <t>DESCONHECIDO</t>
        </is>
      </c>
      <c r="K6589" t="inlineStr">
        <is>
          <t>A IDEAL</t>
        </is>
      </c>
    </row>
    <row r="6590">
      <c r="A6590" s="215" t="n">
        <v>46169</v>
      </c>
      <c r="B6590" t="inlineStr">
        <is>
          <t>FRETE SÃO PAULO X GOIÂNIA-10.1 - FRETE MATERIAIS E EQUIPAMENTOS</t>
        </is>
      </c>
      <c r="D6590" t="n">
        <v>200.99</v>
      </c>
      <c r="E6590" t="n">
        <v>159653.1296794437</v>
      </c>
      <c r="F6590" t="inlineStr">
        <is>
          <t>FRETE MATERIAIS E EQUIPAMENTOS</t>
        </is>
      </c>
      <c r="G6590">
        <f>YEAR(A6590)</f>
        <v/>
      </c>
      <c r="H6590">
        <f>MONTH(A6590)</f>
        <v/>
      </c>
      <c r="I6590">
        <f>INDEX(mês[],Consolidado!H6590,2)</f>
        <v/>
      </c>
      <c r="J6590" t="inlineStr">
        <is>
          <t>DESCONHECIDO</t>
        </is>
      </c>
      <c r="K6590" t="inlineStr">
        <is>
          <t>A IDEAL</t>
        </is>
      </c>
    </row>
    <row r="6591">
      <c r="A6591" s="215" t="n">
        <v>46169</v>
      </c>
      <c r="B6591" t="inlineStr">
        <is>
          <t>MATERIAIS DE CONSUMO-8.9 - MATERIAIS DE CONSUMO EM OBRAS</t>
        </is>
      </c>
      <c r="D6591" t="n">
        <v>491.6</v>
      </c>
      <c r="E6591" t="n">
        <v>159161.5296794437</v>
      </c>
      <c r="F6591" t="inlineStr">
        <is>
          <t xml:space="preserve">MATERIAIS DE CONSUMO EM OBRAS </t>
        </is>
      </c>
      <c r="G6591">
        <f>YEAR(A6591)</f>
        <v/>
      </c>
      <c r="H6591">
        <f>MONTH(A6591)</f>
        <v/>
      </c>
      <c r="I6591">
        <f>INDEX(mês[],Consolidado!H6591,2)</f>
        <v/>
      </c>
      <c r="J6591" t="inlineStr">
        <is>
          <t>DESCONHECIDO</t>
        </is>
      </c>
      <c r="K6591" t="inlineStr">
        <is>
          <t>A IDEAL</t>
        </is>
      </c>
    </row>
    <row r="6592">
      <c r="A6592" s="215" t="n">
        <v>46169</v>
      </c>
      <c r="B6592" t="inlineStr">
        <is>
          <t>CORDEIRO REMOÇÕES - PIX 07.209.686/0001-74-7.6 - LOCAÇÃO CONTAINER</t>
        </is>
      </c>
      <c r="D6592" t="n">
        <v>867.5700000000001</v>
      </c>
      <c r="E6592" t="n">
        <v>158293.9596794437</v>
      </c>
      <c r="F6592" t="inlineStr">
        <is>
          <t xml:space="preserve">LOCAÇÃO CONTAINER </t>
        </is>
      </c>
      <c r="G6592">
        <f>YEAR(A6592)</f>
        <v/>
      </c>
      <c r="H6592">
        <f>MONTH(A6592)</f>
        <v/>
      </c>
      <c r="I6592">
        <f>INDEX(mês[],Consolidado!H6592,2)</f>
        <v/>
      </c>
      <c r="J6592" t="inlineStr">
        <is>
          <t>DESCONHECIDO</t>
        </is>
      </c>
      <c r="K6592" t="inlineStr">
        <is>
          <t>A IDEAL</t>
        </is>
      </c>
    </row>
    <row r="6593">
      <c r="A6593" s="215" t="n">
        <v>46169</v>
      </c>
      <c r="B6593" t="inlineStr">
        <is>
          <t>MATERIAIS DE INFORMÁTICA-11.13 - MATERIAIS DE INFORMATICA / COMPUTADOR</t>
        </is>
      </c>
      <c r="D6593" t="n">
        <v>251.5</v>
      </c>
      <c r="E6593" t="n">
        <v>158042.4596794437</v>
      </c>
      <c r="F6593" t="inlineStr">
        <is>
          <t>MATERIAIS DE INFORMATICA / COMPUTADOR</t>
        </is>
      </c>
      <c r="G6593">
        <f>YEAR(A6593)</f>
        <v/>
      </c>
      <c r="H6593">
        <f>MONTH(A6593)</f>
        <v/>
      </c>
      <c r="I6593">
        <f>INDEX(mês[],Consolidado!H6593,2)</f>
        <v/>
      </c>
      <c r="J6593" t="inlineStr">
        <is>
          <t>DESCONHECIDO</t>
        </is>
      </c>
      <c r="K6593" t="inlineStr">
        <is>
          <t>A IDEAL</t>
        </is>
      </c>
    </row>
    <row r="6594">
      <c r="A6594" s="215" t="n">
        <v>46169</v>
      </c>
      <c r="B6594" t="inlineStr">
        <is>
          <t>LOC BEM MAQUINAS E EQUIP. - PIX 40.407.701/0001-64-7.2 - LOCAÇÃO COMPRESSORES</t>
        </is>
      </c>
      <c r="D6594" t="n">
        <v>22700</v>
      </c>
      <c r="E6594" t="n">
        <v>135342.4596794437</v>
      </c>
      <c r="F6594" t="inlineStr">
        <is>
          <t>LOCAÇÃO COMPRESSORES</t>
        </is>
      </c>
      <c r="G6594">
        <f>YEAR(A6594)</f>
        <v/>
      </c>
      <c r="H6594">
        <f>MONTH(A6594)</f>
        <v/>
      </c>
      <c r="I6594">
        <f>INDEX(mês[],Consolidado!H6594,2)</f>
        <v/>
      </c>
      <c r="J6594" t="inlineStr">
        <is>
          <t>DESCONHECIDO</t>
        </is>
      </c>
      <c r="K6594" t="inlineStr">
        <is>
          <t>A IDEAL</t>
        </is>
      </c>
    </row>
    <row r="6595">
      <c r="A6595" s="215" t="n">
        <v>46169</v>
      </c>
      <c r="B6595" t="inlineStr">
        <is>
          <t>UNIFORMES-13.2 - UNIFORMES</t>
        </is>
      </c>
      <c r="D6595" t="n">
        <v>383.4</v>
      </c>
      <c r="E6595" t="n">
        <v>134959.0596794437</v>
      </c>
      <c r="F6595" t="inlineStr">
        <is>
          <t>UNIFORMES</t>
        </is>
      </c>
      <c r="G6595">
        <f>YEAR(A6595)</f>
        <v/>
      </c>
      <c r="H6595">
        <f>MONTH(A6595)</f>
        <v/>
      </c>
      <c r="I6595">
        <f>INDEX(mês[],Consolidado!H6595,2)</f>
        <v/>
      </c>
      <c r="J6595" t="inlineStr">
        <is>
          <t>DESCONHECIDO</t>
        </is>
      </c>
      <c r="K6595" t="inlineStr">
        <is>
          <t>A IDEAL</t>
        </is>
      </c>
    </row>
    <row r="6596">
      <c r="A6596" s="215" t="n">
        <v>46169</v>
      </c>
      <c r="B6596" t="inlineStr">
        <is>
          <t>UNIFORMES-13.2 - UNIFORMES</t>
        </is>
      </c>
      <c r="D6596" t="n">
        <v>2459.5</v>
      </c>
      <c r="E6596" t="n">
        <v>132499.5596794437</v>
      </c>
      <c r="F6596" t="inlineStr">
        <is>
          <t>UNIFORMES</t>
        </is>
      </c>
      <c r="G6596">
        <f>YEAR(A6596)</f>
        <v/>
      </c>
      <c r="H6596">
        <f>MONTH(A6596)</f>
        <v/>
      </c>
      <c r="I6596">
        <f>INDEX(mês[],Consolidado!H6596,2)</f>
        <v/>
      </c>
      <c r="J6596" t="inlineStr">
        <is>
          <t>DESCONHECIDO</t>
        </is>
      </c>
      <c r="K6596" t="inlineStr">
        <is>
          <t>A IDEAL</t>
        </is>
      </c>
    </row>
    <row r="6597">
      <c r="A6597" s="215" t="n">
        <v>46169</v>
      </c>
      <c r="B6597" t="inlineStr">
        <is>
          <t>TINTAS E SOLVENTES-4.1 - TINTAS E SOLVENTES</t>
        </is>
      </c>
      <c r="D6597" t="n">
        <v>1403</v>
      </c>
      <c r="E6597" t="n">
        <v>131096.5596794437</v>
      </c>
      <c r="F6597" t="inlineStr">
        <is>
          <t>TINTAS E SOLVENTES</t>
        </is>
      </c>
      <c r="G6597">
        <f>YEAR(A6597)</f>
        <v/>
      </c>
      <c r="H6597">
        <f>MONTH(A6597)</f>
        <v/>
      </c>
      <c r="I6597">
        <f>INDEX(mês[],Consolidado!H6597,2)</f>
        <v/>
      </c>
      <c r="J6597" t="inlineStr">
        <is>
          <t>DESCONHECIDO</t>
        </is>
      </c>
      <c r="K6597" t="inlineStr">
        <is>
          <t>A IDEAL</t>
        </is>
      </c>
    </row>
    <row r="6598">
      <c r="A6598" s="215" t="n">
        <v>46169</v>
      </c>
      <c r="B6598" t="inlineStr">
        <is>
          <t>TINTAS E SOLVENTES-4.1 - TINTAS E SOLVENTES</t>
        </is>
      </c>
      <c r="D6598" t="n">
        <v>7634.13</v>
      </c>
      <c r="E6598" t="n">
        <v>123462.4296794437</v>
      </c>
      <c r="F6598" t="inlineStr">
        <is>
          <t>TINTAS E SOLVENTES</t>
        </is>
      </c>
      <c r="G6598">
        <f>YEAR(A6598)</f>
        <v/>
      </c>
      <c r="H6598">
        <f>MONTH(A6598)</f>
        <v/>
      </c>
      <c r="I6598">
        <f>INDEX(mês[],Consolidado!H6598,2)</f>
        <v/>
      </c>
      <c r="J6598" t="inlineStr">
        <is>
          <t>DESCONHECIDO</t>
        </is>
      </c>
      <c r="K6598" t="inlineStr">
        <is>
          <t>A IDEAL</t>
        </is>
      </c>
    </row>
    <row r="6599">
      <c r="A6599" s="215" t="n">
        <v>46169</v>
      </c>
      <c r="B6599" t="inlineStr">
        <is>
          <t>TINTAS E SOLVENTES-4.1 - TINTAS E SOLVENTES</t>
        </is>
      </c>
      <c r="D6599" t="n">
        <v>5958.41</v>
      </c>
      <c r="E6599" t="n">
        <v>117504.0196794437</v>
      </c>
      <c r="F6599" t="inlineStr">
        <is>
          <t>TINTAS E SOLVENTES</t>
        </is>
      </c>
      <c r="G6599">
        <f>YEAR(A6599)</f>
        <v/>
      </c>
      <c r="H6599">
        <f>MONTH(A6599)</f>
        <v/>
      </c>
      <c r="I6599">
        <f>INDEX(mês[],Consolidado!H6599,2)</f>
        <v/>
      </c>
      <c r="J6599" t="inlineStr">
        <is>
          <t>DESCONHECIDO</t>
        </is>
      </c>
      <c r="K6599" t="inlineStr">
        <is>
          <t>A IDEAL</t>
        </is>
      </c>
    </row>
    <row r="6600">
      <c r="A6600" s="215" t="n">
        <v>46169</v>
      </c>
      <c r="B6600" t="inlineStr">
        <is>
          <t>MANGUEIRAS E CONEXÕES-8.7 - MANGUEIRAS / CONEXÕES</t>
        </is>
      </c>
      <c r="D6600" t="n">
        <v>893.34</v>
      </c>
      <c r="E6600" t="n">
        <v>116610.6796794437</v>
      </c>
      <c r="F6600" t="inlineStr">
        <is>
          <t>MANGUEIRAS / CONEXÕES</t>
        </is>
      </c>
      <c r="G6600">
        <f>YEAR(A6600)</f>
        <v/>
      </c>
      <c r="H6600">
        <f>MONTH(A6600)</f>
        <v/>
      </c>
      <c r="I6600">
        <f>INDEX(mês[],Consolidado!H6600,2)</f>
        <v/>
      </c>
      <c r="J6600" t="inlineStr">
        <is>
          <t>DESCONHECIDO</t>
        </is>
      </c>
      <c r="K6600" t="inlineStr">
        <is>
          <t>A IDEAL</t>
        </is>
      </c>
    </row>
    <row r="6601">
      <c r="A6601" s="215" t="n">
        <v>46169</v>
      </c>
      <c r="B6601" t="inlineStr">
        <is>
          <t>EPIS-13.1 - EPIS</t>
        </is>
      </c>
      <c r="D6601" t="n">
        <v>403.66</v>
      </c>
      <c r="E6601" t="n">
        <v>116207.0196794437</v>
      </c>
      <c r="F6601" t="inlineStr">
        <is>
          <t>EPIS</t>
        </is>
      </c>
      <c r="G6601">
        <f>YEAR(A6601)</f>
        <v/>
      </c>
      <c r="H6601">
        <f>MONTH(A6601)</f>
        <v/>
      </c>
      <c r="I6601">
        <f>INDEX(mês[],Consolidado!H6601,2)</f>
        <v/>
      </c>
      <c r="J6601" t="inlineStr">
        <is>
          <t>DESCONHECIDO</t>
        </is>
      </c>
      <c r="K6601" t="inlineStr">
        <is>
          <t>A IDEAL</t>
        </is>
      </c>
    </row>
    <row r="6602">
      <c r="A6602" s="215" t="n">
        <v>46169</v>
      </c>
      <c r="B6602" t="inlineStr">
        <is>
          <t>LOCAÇÃO RADIO REF. MÊS 04/2026-7.10 - LOCAÇAO RADIOS DE COMUNICAÇÃO</t>
        </is>
      </c>
      <c r="D6602" t="n">
        <v>780</v>
      </c>
      <c r="E6602" t="n">
        <v>115427.0196794437</v>
      </c>
      <c r="F6602" t="inlineStr">
        <is>
          <t>LOCAÇAO RADIOS DE COMUNICAÇÃO</t>
        </is>
      </c>
      <c r="G6602">
        <f>YEAR(A6602)</f>
        <v/>
      </c>
      <c r="H6602">
        <f>MONTH(A6602)</f>
        <v/>
      </c>
      <c r="I6602">
        <f>INDEX(mês[],Consolidado!H6602,2)</f>
        <v/>
      </c>
      <c r="J6602" t="inlineStr">
        <is>
          <t>DESCONHECIDO</t>
        </is>
      </c>
      <c r="K6602" t="inlineStr">
        <is>
          <t>A IDEAL</t>
        </is>
      </c>
    </row>
    <row r="6603">
      <c r="A6603" s="215" t="n">
        <v>46169</v>
      </c>
      <c r="B6603" t="inlineStr">
        <is>
          <t>SERVIÇO LOCAÇÃO ACUTTIS PROVEU-11.8 - SISTEMA / SERVIDOR</t>
        </is>
      </c>
      <c r="D6603" t="n">
        <v>973.71</v>
      </c>
      <c r="E6603" t="n">
        <v>114453.3096794437</v>
      </c>
      <c r="F6603" t="inlineStr">
        <is>
          <t xml:space="preserve">SISTEMA / SERVIDOR </t>
        </is>
      </c>
      <c r="G6603">
        <f>YEAR(A6603)</f>
        <v/>
      </c>
      <c r="H6603">
        <f>MONTH(A6603)</f>
        <v/>
      </c>
      <c r="I6603">
        <f>INDEX(mês[],Consolidado!H6603,2)</f>
        <v/>
      </c>
      <c r="J6603" t="inlineStr">
        <is>
          <t>DESCONHECIDO</t>
        </is>
      </c>
      <c r="K6603" t="inlineStr">
        <is>
          <t>A IDEAL</t>
        </is>
      </c>
    </row>
    <row r="6604">
      <c r="A6604" s="215" t="n">
        <v>46169</v>
      </c>
      <c r="B6604" t="inlineStr">
        <is>
          <t>EPIS-13.1 - EPIS</t>
        </is>
      </c>
      <c r="D6604" t="n">
        <v>646</v>
      </c>
      <c r="E6604" t="n">
        <v>113807.3096794437</v>
      </c>
      <c r="F6604" t="inlineStr">
        <is>
          <t>EPIS</t>
        </is>
      </c>
      <c r="G6604">
        <f>YEAR(A6604)</f>
        <v/>
      </c>
      <c r="H6604">
        <f>MONTH(A6604)</f>
        <v/>
      </c>
      <c r="I6604">
        <f>INDEX(mês[],Consolidado!H6604,2)</f>
        <v/>
      </c>
      <c r="J6604" t="inlineStr">
        <is>
          <t>DESCONHECIDO</t>
        </is>
      </c>
      <c r="K6604" t="inlineStr">
        <is>
          <t>A IDEAL</t>
        </is>
      </c>
    </row>
    <row r="6605">
      <c r="A6605" s="215" t="n">
        <v>46169</v>
      </c>
      <c r="B6605" t="inlineStr">
        <is>
          <t>EPIS-13.1 - EPIS</t>
        </is>
      </c>
      <c r="D6605" t="n">
        <v>2505.48</v>
      </c>
      <c r="E6605" t="n">
        <v>111301.8296794437</v>
      </c>
      <c r="F6605" t="inlineStr">
        <is>
          <t>EPIS</t>
        </is>
      </c>
      <c r="G6605">
        <f>YEAR(A6605)</f>
        <v/>
      </c>
      <c r="H6605">
        <f>MONTH(A6605)</f>
        <v/>
      </c>
      <c r="I6605">
        <f>INDEX(mês[],Consolidado!H6605,2)</f>
        <v/>
      </c>
      <c r="J6605" t="inlineStr">
        <is>
          <t>DESCONHECIDO</t>
        </is>
      </c>
      <c r="K6605" t="inlineStr">
        <is>
          <t>A IDEAL</t>
        </is>
      </c>
    </row>
    <row r="6606">
      <c r="A6606" s="215" t="n">
        <v>46169</v>
      </c>
      <c r="B6606" t="inlineStr">
        <is>
          <t>EPIS-13.1 - EPIS</t>
        </is>
      </c>
      <c r="D6606" t="n">
        <v>687</v>
      </c>
      <c r="E6606" t="n">
        <v>110614.8296794437</v>
      </c>
      <c r="F6606" t="inlineStr">
        <is>
          <t>EPIS</t>
        </is>
      </c>
      <c r="G6606">
        <f>YEAR(A6606)</f>
        <v/>
      </c>
      <c r="H6606">
        <f>MONTH(A6606)</f>
        <v/>
      </c>
      <c r="I6606">
        <f>INDEX(mês[],Consolidado!H6606,2)</f>
        <v/>
      </c>
      <c r="J6606" t="inlineStr">
        <is>
          <t>DESCONHECIDO</t>
        </is>
      </c>
      <c r="K6606" t="inlineStr">
        <is>
          <t>A IDEAL</t>
        </is>
      </c>
    </row>
    <row r="6607">
      <c r="A6607" s="215" t="n">
        <v>46169</v>
      </c>
      <c r="B6607" t="inlineStr">
        <is>
          <t>LOCAÇÃO DE CONTAINER 20/03 A 19/04/26-7.6 - LOCAÇÃO CONTAINER</t>
        </is>
      </c>
      <c r="D6607" t="n">
        <v>1700</v>
      </c>
      <c r="E6607" t="n">
        <v>108914.8296794437</v>
      </c>
      <c r="F6607" t="inlineStr">
        <is>
          <t xml:space="preserve">LOCAÇÃO CONTAINER </t>
        </is>
      </c>
      <c r="G6607">
        <f>YEAR(A6607)</f>
        <v/>
      </c>
      <c r="H6607">
        <f>MONTH(A6607)</f>
        <v/>
      </c>
      <c r="I6607">
        <f>INDEX(mês[],Consolidado!H6607,2)</f>
        <v/>
      </c>
      <c r="J6607" t="inlineStr">
        <is>
          <t>DESCONHECIDO</t>
        </is>
      </c>
      <c r="K6607" t="inlineStr">
        <is>
          <t>A IDEAL</t>
        </is>
      </c>
    </row>
    <row r="6608">
      <c r="A6608" s="215" t="n">
        <v>46169</v>
      </c>
      <c r="B6608" t="inlineStr">
        <is>
          <t>TINTAS E SOLVENTES-4.1 - TINTAS E SOLVENTES</t>
        </is>
      </c>
      <c r="D6608" t="n">
        <v>4880</v>
      </c>
      <c r="E6608" t="n">
        <v>104034.8296794437</v>
      </c>
      <c r="F6608" t="inlineStr">
        <is>
          <t>TINTAS E SOLVENTES</t>
        </is>
      </c>
      <c r="G6608">
        <f>YEAR(A6608)</f>
        <v/>
      </c>
      <c r="H6608">
        <f>MONTH(A6608)</f>
        <v/>
      </c>
      <c r="I6608">
        <f>INDEX(mês[],Consolidado!H6608,2)</f>
        <v/>
      </c>
      <c r="J6608" t="inlineStr">
        <is>
          <t>DESCONHECIDO</t>
        </is>
      </c>
      <c r="K6608" t="inlineStr">
        <is>
          <t>A IDEAL</t>
        </is>
      </c>
    </row>
    <row r="6609">
      <c r="A6609" s="215" t="n">
        <v>46169</v>
      </c>
      <c r="B6609" t="inlineStr">
        <is>
          <t>EPIS-13.1 - EPIS</t>
        </is>
      </c>
      <c r="D6609" t="n">
        <v>200</v>
      </c>
      <c r="E6609" t="n">
        <v>103834.8296794437</v>
      </c>
      <c r="F6609" t="inlineStr">
        <is>
          <t>EPIS</t>
        </is>
      </c>
      <c r="G6609">
        <f>YEAR(A6609)</f>
        <v/>
      </c>
      <c r="H6609">
        <f>MONTH(A6609)</f>
        <v/>
      </c>
      <c r="I6609">
        <f>INDEX(mês[],Consolidado!H6609,2)</f>
        <v/>
      </c>
      <c r="J6609" t="inlineStr">
        <is>
          <t>DESCONHECIDO</t>
        </is>
      </c>
      <c r="K6609" t="inlineStr">
        <is>
          <t>A IDEAL</t>
        </is>
      </c>
    </row>
    <row r="6610">
      <c r="A6610" s="215" t="n">
        <v>46169</v>
      </c>
      <c r="B6610" t="inlineStr">
        <is>
          <t>EPIS-13.1 - EPIS</t>
        </is>
      </c>
      <c r="D6610" t="n">
        <v>600</v>
      </c>
      <c r="E6610" t="n">
        <v>103234.8296794437</v>
      </c>
      <c r="F6610" t="inlineStr">
        <is>
          <t>EPIS</t>
        </is>
      </c>
      <c r="G6610">
        <f>YEAR(A6610)</f>
        <v/>
      </c>
      <c r="H6610">
        <f>MONTH(A6610)</f>
        <v/>
      </c>
      <c r="I6610">
        <f>INDEX(mês[],Consolidado!H6610,2)</f>
        <v/>
      </c>
      <c r="J6610" t="inlineStr">
        <is>
          <t>DESCONHECIDO</t>
        </is>
      </c>
      <c r="K6610" t="inlineStr">
        <is>
          <t>A IDEAL</t>
        </is>
      </c>
    </row>
    <row r="6611">
      <c r="A6611" s="215" t="n">
        <v>46169</v>
      </c>
      <c r="B6611" t="inlineStr">
        <is>
          <t>EPIS / MATERIAIS DE CONSUMO-13.1 - EPIS</t>
        </is>
      </c>
      <c r="D6611" t="n">
        <v>389.9</v>
      </c>
      <c r="E6611" t="n">
        <v>102844.9296794437</v>
      </c>
      <c r="F6611" t="inlineStr">
        <is>
          <t>EPIS</t>
        </is>
      </c>
      <c r="G6611">
        <f>YEAR(A6611)</f>
        <v/>
      </c>
      <c r="H6611">
        <f>MONTH(A6611)</f>
        <v/>
      </c>
      <c r="I6611">
        <f>INDEX(mês[],Consolidado!H6611,2)</f>
        <v/>
      </c>
      <c r="J6611" t="inlineStr">
        <is>
          <t>DESCONHECIDO</t>
        </is>
      </c>
      <c r="K6611" t="inlineStr">
        <is>
          <t>A IDEAL</t>
        </is>
      </c>
    </row>
    <row r="6612">
      <c r="A6612" s="215" t="n">
        <v>46169</v>
      </c>
      <c r="B6612" t="inlineStr">
        <is>
          <t>EPIS / MATERIAIS DE CONSUMO-8.9 - MATERIAIS DE CONSUMO EM OBRAS</t>
        </is>
      </c>
      <c r="D6612" t="n">
        <v>336.77</v>
      </c>
      <c r="E6612" t="n">
        <v>102508.1596794437</v>
      </c>
      <c r="F6612" t="inlineStr">
        <is>
          <t xml:space="preserve">MATERIAIS DE CONSUMO EM OBRAS </t>
        </is>
      </c>
      <c r="G6612">
        <f>YEAR(A6612)</f>
        <v/>
      </c>
      <c r="H6612">
        <f>MONTH(A6612)</f>
        <v/>
      </c>
      <c r="I6612">
        <f>INDEX(mês[],Consolidado!H6612,2)</f>
        <v/>
      </c>
      <c r="J6612" t="inlineStr">
        <is>
          <t>DESCONHECIDO</t>
        </is>
      </c>
      <c r="K6612" t="inlineStr">
        <is>
          <t>A IDEAL</t>
        </is>
      </c>
    </row>
    <row r="6613">
      <c r="A6613" s="215" t="n">
        <v>46169</v>
      </c>
      <c r="B6613" t="inlineStr">
        <is>
          <t>EPIS-13.1 - EPIS</t>
        </is>
      </c>
      <c r="D6613" t="n">
        <v>99.39</v>
      </c>
      <c r="E6613" t="n">
        <v>102408.7696794437</v>
      </c>
      <c r="F6613" t="inlineStr">
        <is>
          <t>EPIS</t>
        </is>
      </c>
      <c r="G6613">
        <f>YEAR(A6613)</f>
        <v/>
      </c>
      <c r="H6613">
        <f>MONTH(A6613)</f>
        <v/>
      </c>
      <c r="I6613">
        <f>INDEX(mês[],Consolidado!H6613,2)</f>
        <v/>
      </c>
      <c r="J6613" t="inlineStr">
        <is>
          <t>DESCONHECIDO</t>
        </is>
      </c>
      <c r="K6613" t="inlineStr">
        <is>
          <t>A IDEAL</t>
        </is>
      </c>
    </row>
    <row r="6614">
      <c r="A6614" s="215" t="n">
        <v>46169</v>
      </c>
      <c r="B6614" t="inlineStr">
        <is>
          <t>FRETE ABRASIVO UBERABA MG X ALEM PARAÍBA-10.1 - FRETE MATERIAIS E EQUIPAMENTOS</t>
        </is>
      </c>
      <c r="D6614" t="n">
        <v>6800</v>
      </c>
      <c r="E6614" t="n">
        <v>95608.76967944371</v>
      </c>
      <c r="F6614" t="inlineStr">
        <is>
          <t>FRETE MATERIAIS E EQUIPAMENTOS</t>
        </is>
      </c>
      <c r="G6614">
        <f>YEAR(A6614)</f>
        <v/>
      </c>
      <c r="H6614">
        <f>MONTH(A6614)</f>
        <v/>
      </c>
      <c r="I6614">
        <f>INDEX(mês[],Consolidado!H6614,2)</f>
        <v/>
      </c>
      <c r="J6614" t="inlineStr">
        <is>
          <t>DESCONHECIDO</t>
        </is>
      </c>
      <c r="K6614" t="inlineStr">
        <is>
          <t>A IDEAL</t>
        </is>
      </c>
    </row>
    <row r="6615">
      <c r="A6615" s="215" t="n">
        <v>46169</v>
      </c>
      <c r="B6615" t="inlineStr">
        <is>
          <t>MATERIAIS DE CONSUMO-8.9 - MATERIAIS DE CONSUMO EM OBRAS</t>
        </is>
      </c>
      <c r="D6615" t="n">
        <v>180.5</v>
      </c>
      <c r="E6615" t="n">
        <v>95428.26967944371</v>
      </c>
      <c r="F6615" t="inlineStr">
        <is>
          <t xml:space="preserve">MATERIAIS DE CONSUMO EM OBRAS </t>
        </is>
      </c>
      <c r="G6615">
        <f>YEAR(A6615)</f>
        <v/>
      </c>
      <c r="H6615">
        <f>MONTH(A6615)</f>
        <v/>
      </c>
      <c r="I6615">
        <f>INDEX(mês[],Consolidado!H6615,2)</f>
        <v/>
      </c>
      <c r="J6615" t="inlineStr">
        <is>
          <t>DESCONHECIDO</t>
        </is>
      </c>
      <c r="K6615" t="inlineStr">
        <is>
          <t>A IDEAL</t>
        </is>
      </c>
    </row>
    <row r="6616">
      <c r="A6616" s="215" t="n">
        <v>46169</v>
      </c>
      <c r="B6616" t="inlineStr">
        <is>
          <t>MATERIAIS DE CONSUMO-8.9 - MATERIAIS DE CONSUMO EM OBRAS</t>
        </is>
      </c>
      <c r="D6616" t="n">
        <v>360</v>
      </c>
      <c r="E6616" t="n">
        <v>95068.26967944371</v>
      </c>
      <c r="F6616" t="inlineStr">
        <is>
          <t xml:space="preserve">MATERIAIS DE CONSUMO EM OBRAS </t>
        </is>
      </c>
      <c r="G6616">
        <f>YEAR(A6616)</f>
        <v/>
      </c>
      <c r="H6616">
        <f>MONTH(A6616)</f>
        <v/>
      </c>
      <c r="I6616">
        <f>INDEX(mês[],Consolidado!H6616,2)</f>
        <v/>
      </c>
      <c r="J6616" t="inlineStr">
        <is>
          <t>DESCONHECIDO</t>
        </is>
      </c>
      <c r="K6616" t="inlineStr">
        <is>
          <t>A IDEAL</t>
        </is>
      </c>
    </row>
    <row r="6617">
      <c r="A6617" s="215" t="n">
        <v>46169</v>
      </c>
      <c r="B6617" t="inlineStr">
        <is>
          <t>MATERIAIS DE CONSUMO-8.9 - MATERIAIS DE CONSUMO EM OBRAS</t>
        </is>
      </c>
      <c r="D6617" t="n">
        <v>240</v>
      </c>
      <c r="E6617" t="n">
        <v>94828.26967944371</v>
      </c>
      <c r="F6617" t="inlineStr">
        <is>
          <t xml:space="preserve">MATERIAIS DE CONSUMO EM OBRAS </t>
        </is>
      </c>
      <c r="G6617">
        <f>YEAR(A6617)</f>
        <v/>
      </c>
      <c r="H6617">
        <f>MONTH(A6617)</f>
        <v/>
      </c>
      <c r="I6617">
        <f>INDEX(mês[],Consolidado!H6617,2)</f>
        <v/>
      </c>
      <c r="J6617" t="inlineStr">
        <is>
          <t>DESCONHECIDO</t>
        </is>
      </c>
      <c r="K6617" t="inlineStr">
        <is>
          <t>A IDEAL</t>
        </is>
      </c>
    </row>
    <row r="6618">
      <c r="A6618" s="215" t="n">
        <v>46169</v>
      </c>
      <c r="B6618" t="inlineStr">
        <is>
          <t>PLANO DE SAÚDE REF. MÊS 05/2026-12.10 - PLANO DE SAUDE</t>
        </is>
      </c>
      <c r="D6618" t="n">
        <v>8430.09</v>
      </c>
      <c r="E6618" t="n">
        <v>86398.17967944371</v>
      </c>
      <c r="F6618" t="inlineStr">
        <is>
          <t xml:space="preserve">PLANO DE SAUDE </t>
        </is>
      </c>
      <c r="G6618">
        <f>YEAR(A6618)</f>
        <v/>
      </c>
      <c r="H6618">
        <f>MONTH(A6618)</f>
        <v/>
      </c>
      <c r="I6618">
        <f>INDEX(mês[],Consolidado!H6618,2)</f>
        <v/>
      </c>
      <c r="J6618" t="inlineStr">
        <is>
          <t>DESCONHECIDO</t>
        </is>
      </c>
      <c r="K6618" t="inlineStr">
        <is>
          <t>A IDEAL</t>
        </is>
      </c>
    </row>
    <row r="6619">
      <c r="A6619" s="215" t="n">
        <v>46169</v>
      </c>
      <c r="B6619" t="inlineStr">
        <is>
          <t>EPIS-13.1 - EPIS</t>
        </is>
      </c>
      <c r="D6619" t="n">
        <v>1000.12</v>
      </c>
      <c r="E6619" t="n">
        <v>85398.05967944372</v>
      </c>
      <c r="F6619" t="inlineStr">
        <is>
          <t>EPIS</t>
        </is>
      </c>
      <c r="G6619">
        <f>YEAR(A6619)</f>
        <v/>
      </c>
      <c r="H6619">
        <f>MONTH(A6619)</f>
        <v/>
      </c>
      <c r="I6619">
        <f>INDEX(mês[],Consolidado!H6619,2)</f>
        <v/>
      </c>
      <c r="J6619" t="inlineStr">
        <is>
          <t>DESCONHECIDO</t>
        </is>
      </c>
      <c r="K6619" t="inlineStr">
        <is>
          <t>A IDEAL</t>
        </is>
      </c>
    </row>
    <row r="6620">
      <c r="A6620" s="215" t="n">
        <v>46169</v>
      </c>
      <c r="B6620" t="inlineStr">
        <is>
          <t>ABRASIVO-4.2 - ABRASIVOS</t>
        </is>
      </c>
      <c r="D6620" t="n">
        <v>6500</v>
      </c>
      <c r="E6620" t="n">
        <v>78898.05967944372</v>
      </c>
      <c r="F6620" t="inlineStr">
        <is>
          <t>ABRASIVOS</t>
        </is>
      </c>
      <c r="G6620">
        <f>YEAR(A6620)</f>
        <v/>
      </c>
      <c r="H6620">
        <f>MONTH(A6620)</f>
        <v/>
      </c>
      <c r="I6620">
        <f>INDEX(mês[],Consolidado!H6620,2)</f>
        <v/>
      </c>
      <c r="J6620" t="inlineStr">
        <is>
          <t>DESCONHECIDO</t>
        </is>
      </c>
      <c r="K6620" t="inlineStr">
        <is>
          <t>A IDEAL</t>
        </is>
      </c>
    </row>
    <row r="6621">
      <c r="A6621" s="215" t="n">
        <v>46169</v>
      </c>
      <c r="B6621" t="inlineStr">
        <is>
          <t>MAQUINAS / EQUIPAMENTOS-8.5 - MAQUINAS / EQUIPAMENTOS - IMOBILIZADO</t>
        </is>
      </c>
      <c r="D6621" t="n">
        <v>284</v>
      </c>
      <c r="E6621" t="n">
        <v>78614.05967944372</v>
      </c>
      <c r="F6621" t="inlineStr">
        <is>
          <t>Aquisição de Maquinas e Equipamentos</t>
        </is>
      </c>
      <c r="G6621">
        <f>YEAR(A6621)</f>
        <v/>
      </c>
      <c r="H6621">
        <f>MONTH(A6621)</f>
        <v/>
      </c>
      <c r="I6621">
        <f>INDEX(mês[],Consolidado!H6621,2)</f>
        <v/>
      </c>
      <c r="J6621" t="inlineStr">
        <is>
          <t>DESCONHECIDO</t>
        </is>
      </c>
      <c r="K6621" t="inlineStr">
        <is>
          <t>A IDEAL</t>
        </is>
      </c>
    </row>
    <row r="6622">
      <c r="A6622" s="215" t="n">
        <v>46169</v>
      </c>
      <c r="B6622" t="inlineStr">
        <is>
          <t>MAQUINAS / EQUIPAMENTOS-8.5 - MAQUINAS / EQUIPAMENTOS - IMOBILIZADO</t>
        </is>
      </c>
      <c r="D6622" t="n">
        <v>3333</v>
      </c>
      <c r="E6622" t="n">
        <v>75281.05967944372</v>
      </c>
      <c r="F6622" t="inlineStr">
        <is>
          <t>Aquisição de Maquinas e Equipamentos</t>
        </is>
      </c>
      <c r="G6622">
        <f>YEAR(A6622)</f>
        <v/>
      </c>
      <c r="H6622">
        <f>MONTH(A6622)</f>
        <v/>
      </c>
      <c r="I6622">
        <f>INDEX(mês[],Consolidado!H6622,2)</f>
        <v/>
      </c>
      <c r="J6622" t="inlineStr">
        <is>
          <t>DESCONHECIDO</t>
        </is>
      </c>
      <c r="K6622" t="inlineStr">
        <is>
          <t>A IDEAL</t>
        </is>
      </c>
    </row>
    <row r="6623">
      <c r="A6623" s="215" t="n">
        <v>46169</v>
      </c>
      <c r="B6623" t="inlineStr">
        <is>
          <t>UNIFORMES-13.2 - UNIFORMES</t>
        </is>
      </c>
      <c r="D6623" t="n">
        <v>1448.67</v>
      </c>
      <c r="E6623" t="n">
        <v>73832.38967944372</v>
      </c>
      <c r="F6623" t="inlineStr">
        <is>
          <t>UNIFORMES</t>
        </is>
      </c>
      <c r="G6623">
        <f>YEAR(A6623)</f>
        <v/>
      </c>
      <c r="H6623">
        <f>MONTH(A6623)</f>
        <v/>
      </c>
      <c r="I6623">
        <f>INDEX(mês[],Consolidado!H6623,2)</f>
        <v/>
      </c>
      <c r="J6623" t="inlineStr">
        <is>
          <t>DESCONHECIDO</t>
        </is>
      </c>
      <c r="K6623" t="inlineStr">
        <is>
          <t>A IDEAL</t>
        </is>
      </c>
    </row>
    <row r="6624">
      <c r="A6624" s="215" t="n">
        <v>46169</v>
      </c>
      <c r="B6624" t="inlineStr">
        <is>
          <t>EPIS-13.1 - EPIS</t>
        </is>
      </c>
      <c r="D6624" t="n">
        <v>1461.3</v>
      </c>
      <c r="E6624" t="n">
        <v>72371.08967944371</v>
      </c>
      <c r="F6624" t="inlineStr">
        <is>
          <t>EPIS</t>
        </is>
      </c>
      <c r="G6624">
        <f>YEAR(A6624)</f>
        <v/>
      </c>
      <c r="H6624">
        <f>MONTH(A6624)</f>
        <v/>
      </c>
      <c r="I6624">
        <f>INDEX(mês[],Consolidado!H6624,2)</f>
        <v/>
      </c>
      <c r="J6624" t="inlineStr">
        <is>
          <t>DESCONHECIDO</t>
        </is>
      </c>
      <c r="K6624" t="inlineStr">
        <is>
          <t>A IDEAL</t>
        </is>
      </c>
    </row>
    <row r="6625">
      <c r="A6625" s="215" t="n">
        <v>46169</v>
      </c>
      <c r="B6625" t="inlineStr">
        <is>
          <t>TINTAS E SOLVENTES-4.1 - TINTAS E SOLVENTES</t>
        </is>
      </c>
      <c r="D6625" t="n">
        <v>717.1</v>
      </c>
      <c r="E6625" t="n">
        <v>71653.98967944371</v>
      </c>
      <c r="F6625" t="inlineStr">
        <is>
          <t>TINTAS E SOLVENTES</t>
        </is>
      </c>
      <c r="G6625">
        <f>YEAR(A6625)</f>
        <v/>
      </c>
      <c r="H6625">
        <f>MONTH(A6625)</f>
        <v/>
      </c>
      <c r="I6625">
        <f>INDEX(mês[],Consolidado!H6625,2)</f>
        <v/>
      </c>
      <c r="J6625" t="inlineStr">
        <is>
          <t>DESCONHECIDO</t>
        </is>
      </c>
      <c r="K6625" t="inlineStr">
        <is>
          <t>A IDEAL</t>
        </is>
      </c>
    </row>
    <row r="6626">
      <c r="A6626" s="215" t="n">
        <v>46169</v>
      </c>
      <c r="B6626" t="inlineStr">
        <is>
          <t>MATERIAIS DE ESCRITÓRIO-8.10 - MATERIAS DE ESCRITORIO</t>
        </is>
      </c>
      <c r="D6626" t="n">
        <v>263.6</v>
      </c>
      <c r="E6626" t="n">
        <v>71390.38967944372</v>
      </c>
      <c r="F6626" t="inlineStr">
        <is>
          <t xml:space="preserve">MATERIAS DE ESCRITORIO / PAPELARIA </t>
        </is>
      </c>
      <c r="G6626">
        <f>YEAR(A6626)</f>
        <v/>
      </c>
      <c r="H6626">
        <f>MONTH(A6626)</f>
        <v/>
      </c>
      <c r="I6626">
        <f>INDEX(mês[],Consolidado!H6626,2)</f>
        <v/>
      </c>
      <c r="J6626" t="inlineStr">
        <is>
          <t>DESCONHECIDO</t>
        </is>
      </c>
      <c r="K6626" t="inlineStr">
        <is>
          <t>A IDEAL</t>
        </is>
      </c>
    </row>
    <row r="6627">
      <c r="A6627" s="215" t="n">
        <v>46169</v>
      </c>
      <c r="B6627" t="inlineStr">
        <is>
          <t>UNIFORMES-13.2 - UNIFORMES</t>
        </is>
      </c>
      <c r="D6627" t="n">
        <v>1708.64</v>
      </c>
      <c r="E6627" t="n">
        <v>69681.74967944372</v>
      </c>
      <c r="F6627" t="inlineStr">
        <is>
          <t>UNIFORMES</t>
        </is>
      </c>
      <c r="G6627">
        <f>YEAR(A6627)</f>
        <v/>
      </c>
      <c r="H6627">
        <f>MONTH(A6627)</f>
        <v/>
      </c>
      <c r="I6627">
        <f>INDEX(mês[],Consolidado!H6627,2)</f>
        <v/>
      </c>
      <c r="J6627" t="inlineStr">
        <is>
          <t>DESCONHECIDO</t>
        </is>
      </c>
      <c r="K6627" t="inlineStr">
        <is>
          <t>A IDEAL</t>
        </is>
      </c>
    </row>
    <row r="6628">
      <c r="A6628" s="215" t="n">
        <v>46169</v>
      </c>
      <c r="B6628" t="inlineStr">
        <is>
          <t>EPIS-13.1 - EPIS</t>
        </is>
      </c>
      <c r="D6628" t="n">
        <v>2116.94</v>
      </c>
      <c r="E6628" t="n">
        <v>67564.80967944372</v>
      </c>
      <c r="F6628" t="inlineStr">
        <is>
          <t>EPIS</t>
        </is>
      </c>
      <c r="G6628">
        <f>YEAR(A6628)</f>
        <v/>
      </c>
      <c r="H6628">
        <f>MONTH(A6628)</f>
        <v/>
      </c>
      <c r="I6628">
        <f>INDEX(mês[],Consolidado!H6628,2)</f>
        <v/>
      </c>
      <c r="J6628" t="inlineStr">
        <is>
          <t>DESCONHECIDO</t>
        </is>
      </c>
      <c r="K6628" t="inlineStr">
        <is>
          <t>A IDEAL</t>
        </is>
      </c>
    </row>
    <row r="6629">
      <c r="A6629" s="215" t="n">
        <v>46169</v>
      </c>
      <c r="B6629" t="inlineStr">
        <is>
          <t>FRETE GOIÂNIA X ALÉM PARAÍBA-10.1 - FRETE MATERIAIS E EQUIPAMENTOS</t>
        </is>
      </c>
      <c r="D6629" t="n">
        <v>6800</v>
      </c>
      <c r="E6629" t="n">
        <v>60764.80967944371</v>
      </c>
      <c r="F6629" t="inlineStr">
        <is>
          <t>FRETE MATERIAIS E EQUIPAMENTOS</t>
        </is>
      </c>
      <c r="G6629">
        <f>YEAR(A6629)</f>
        <v/>
      </c>
      <c r="H6629">
        <f>MONTH(A6629)</f>
        <v/>
      </c>
      <c r="I6629">
        <f>INDEX(mês[],Consolidado!H6629,2)</f>
        <v/>
      </c>
      <c r="J6629" t="inlineStr">
        <is>
          <t>DESCONHECIDO</t>
        </is>
      </c>
      <c r="K6629" t="inlineStr">
        <is>
          <t>A IDEAL</t>
        </is>
      </c>
    </row>
    <row r="6630">
      <c r="A6630" s="215" t="n">
        <v>46169</v>
      </c>
      <c r="B6630" t="inlineStr">
        <is>
          <t>MAQUINAS / EQUIPAMENTOS-8.5 - MAQUINAS / EQUIPAMENTOS - IMOBILIZADO</t>
        </is>
      </c>
      <c r="D6630" t="n">
        <v>2620</v>
      </c>
      <c r="E6630" t="n">
        <v>58144.80967944371</v>
      </c>
      <c r="F6630" t="inlineStr">
        <is>
          <t>Aquisição de Maquinas e Equipamentos</t>
        </is>
      </c>
      <c r="G6630">
        <f>YEAR(A6630)</f>
        <v/>
      </c>
      <c r="H6630">
        <f>MONTH(A6630)</f>
        <v/>
      </c>
      <c r="I6630">
        <f>INDEX(mês[],Consolidado!H6630,2)</f>
        <v/>
      </c>
      <c r="J6630" t="inlineStr">
        <is>
          <t>DESCONHECIDO</t>
        </is>
      </c>
      <c r="K6630" t="inlineStr">
        <is>
          <t>A IDEAL</t>
        </is>
      </c>
    </row>
    <row r="6631">
      <c r="A6631" s="215" t="n">
        <v>46169</v>
      </c>
      <c r="B6631" t="inlineStr">
        <is>
          <t>UNIFORMES E EPIS-13.1 - EPIS</t>
        </is>
      </c>
      <c r="D6631" t="n">
        <v>450</v>
      </c>
      <c r="E6631" t="n">
        <v>57694.80967944371</v>
      </c>
      <c r="F6631" t="inlineStr">
        <is>
          <t>EPIS</t>
        </is>
      </c>
      <c r="G6631">
        <f>YEAR(A6631)</f>
        <v/>
      </c>
      <c r="H6631">
        <f>MONTH(A6631)</f>
        <v/>
      </c>
      <c r="I6631">
        <f>INDEX(mês[],Consolidado!H6631,2)</f>
        <v/>
      </c>
      <c r="J6631" t="inlineStr">
        <is>
          <t>DESCONHECIDO</t>
        </is>
      </c>
      <c r="K6631" t="inlineStr">
        <is>
          <t>A IDEAL</t>
        </is>
      </c>
    </row>
    <row r="6632">
      <c r="A6632" s="215" t="n">
        <v>46169</v>
      </c>
      <c r="B6632" t="inlineStr">
        <is>
          <t>UNIFORMES E EPIS-13.2 - UNIFORMES</t>
        </is>
      </c>
      <c r="D6632" t="n">
        <v>3000</v>
      </c>
      <c r="E6632" t="n">
        <v>54694.80967944371</v>
      </c>
      <c r="F6632" t="inlineStr">
        <is>
          <t>UNIFORMES</t>
        </is>
      </c>
      <c r="G6632">
        <f>YEAR(A6632)</f>
        <v/>
      </c>
      <c r="H6632">
        <f>MONTH(A6632)</f>
        <v/>
      </c>
      <c r="I6632">
        <f>INDEX(mês[],Consolidado!H6632,2)</f>
        <v/>
      </c>
      <c r="J6632" t="inlineStr">
        <is>
          <t>DESCONHECIDO</t>
        </is>
      </c>
      <c r="K6632" t="inlineStr">
        <is>
          <t>A IDEAL</t>
        </is>
      </c>
    </row>
    <row r="6633">
      <c r="A6633" s="215" t="n">
        <v>46169</v>
      </c>
      <c r="B6633" t="inlineStr">
        <is>
          <t>UNIFORMES-13.2 - UNIFORMES</t>
        </is>
      </c>
      <c r="D6633" t="n">
        <v>2592</v>
      </c>
      <c r="E6633" t="n">
        <v>52102.80967944371</v>
      </c>
      <c r="F6633" t="inlineStr">
        <is>
          <t>UNIFORMES</t>
        </is>
      </c>
      <c r="G6633">
        <f>YEAR(A6633)</f>
        <v/>
      </c>
      <c r="H6633">
        <f>MONTH(A6633)</f>
        <v/>
      </c>
      <c r="I6633">
        <f>INDEX(mês[],Consolidado!H6633,2)</f>
        <v/>
      </c>
      <c r="J6633" t="inlineStr">
        <is>
          <t>DESCONHECIDO</t>
        </is>
      </c>
      <c r="K6633" t="inlineStr">
        <is>
          <t>A IDEAL</t>
        </is>
      </c>
    </row>
    <row r="6634">
      <c r="A6634" s="215" t="n">
        <v>46169</v>
      </c>
      <c r="B6634" t="inlineStr">
        <is>
          <t>MANUTENÇÃO EQUIPAMENTOS-8.14 - MANUTENÇÃO/PEÇAS MAQUINAS E EQUIPAMENTOS</t>
        </is>
      </c>
      <c r="D6634" t="n">
        <v>1890</v>
      </c>
      <c r="E6634" t="n">
        <v>50212.80967944371</v>
      </c>
      <c r="F6634" t="inlineStr">
        <is>
          <t>MANUTENÇÃO/PEÇAS MAQUINAS E EQUIPAMENTOS</t>
        </is>
      </c>
      <c r="G6634">
        <f>YEAR(A6634)</f>
        <v/>
      </c>
      <c r="H6634">
        <f>MONTH(A6634)</f>
        <v/>
      </c>
      <c r="I6634">
        <f>INDEX(mês[],Consolidado!H6634,2)</f>
        <v/>
      </c>
      <c r="J6634" t="inlineStr">
        <is>
          <t>DESCONHECIDO</t>
        </is>
      </c>
      <c r="K6634" t="inlineStr">
        <is>
          <t>A IDEAL</t>
        </is>
      </c>
    </row>
    <row r="6635">
      <c r="A6635" s="215" t="n">
        <v>46169</v>
      </c>
      <c r="B6635" t="inlineStr">
        <is>
          <t>TINTAS E SOLVENTES-4.1 - TINTAS E SOLVENTES</t>
        </is>
      </c>
      <c r="D6635" t="n">
        <v>1491</v>
      </c>
      <c r="E6635" t="n">
        <v>48721.80967944371</v>
      </c>
      <c r="F6635" t="inlineStr">
        <is>
          <t>TINTAS E SOLVENTES</t>
        </is>
      </c>
      <c r="G6635">
        <f>YEAR(A6635)</f>
        <v/>
      </c>
      <c r="H6635">
        <f>MONTH(A6635)</f>
        <v/>
      </c>
      <c r="I6635">
        <f>INDEX(mês[],Consolidado!H6635,2)</f>
        <v/>
      </c>
      <c r="J6635" t="inlineStr">
        <is>
          <t>DESCONHECIDO</t>
        </is>
      </c>
      <c r="K6635" t="inlineStr">
        <is>
          <t>A IDEAL</t>
        </is>
      </c>
    </row>
    <row r="6636">
      <c r="A6636" s="215" t="n">
        <v>46169</v>
      </c>
      <c r="B6636" t="inlineStr">
        <is>
          <t>EPIS-13.1 - EPIS</t>
        </is>
      </c>
      <c r="D6636" t="n">
        <v>2483.58</v>
      </c>
      <c r="E6636" t="n">
        <v>46238.22967944371</v>
      </c>
      <c r="F6636" t="inlineStr">
        <is>
          <t>EPIS</t>
        </is>
      </c>
      <c r="G6636">
        <f>YEAR(A6636)</f>
        <v/>
      </c>
      <c r="H6636">
        <f>MONTH(A6636)</f>
        <v/>
      </c>
      <c r="I6636">
        <f>INDEX(mês[],Consolidado!H6636,2)</f>
        <v/>
      </c>
      <c r="J6636" t="inlineStr">
        <is>
          <t>DESCONHECIDO</t>
        </is>
      </c>
      <c r="K6636" t="inlineStr">
        <is>
          <t>A IDEAL</t>
        </is>
      </c>
    </row>
    <row r="6637">
      <c r="A6637" s="215" t="n">
        <v>46169</v>
      </c>
      <c r="B6637" t="inlineStr">
        <is>
          <t>ABRASIVO MINERAL-4.2 - ABRASIVOS</t>
        </is>
      </c>
      <c r="D6637" t="n">
        <v>6500</v>
      </c>
      <c r="E6637" t="n">
        <v>39738.22967944371</v>
      </c>
      <c r="F6637" t="inlineStr">
        <is>
          <t>ABRASIVOS</t>
        </is>
      </c>
      <c r="G6637">
        <f>YEAR(A6637)</f>
        <v/>
      </c>
      <c r="H6637">
        <f>MONTH(A6637)</f>
        <v/>
      </c>
      <c r="I6637">
        <f>INDEX(mês[],Consolidado!H6637,2)</f>
        <v/>
      </c>
      <c r="J6637" t="inlineStr">
        <is>
          <t>DESCONHECIDO</t>
        </is>
      </c>
      <c r="K6637" t="inlineStr">
        <is>
          <t>A IDEAL</t>
        </is>
      </c>
    </row>
    <row r="6638">
      <c r="A6638" s="215" t="n">
        <v>46169</v>
      </c>
      <c r="B6638" t="inlineStr">
        <is>
          <t>TINTAS E SOLVENTES-4.1 - TINTAS E SOLVENTES</t>
        </is>
      </c>
      <c r="D6638" t="n">
        <v>14813.21</v>
      </c>
      <c r="E6638" t="n">
        <v>24925.01967944371</v>
      </c>
      <c r="F6638" t="inlineStr">
        <is>
          <t>TINTAS E SOLVENTES</t>
        </is>
      </c>
      <c r="G6638">
        <f>YEAR(A6638)</f>
        <v/>
      </c>
      <c r="H6638">
        <f>MONTH(A6638)</f>
        <v/>
      </c>
      <c r="I6638">
        <f>INDEX(mês[],Consolidado!H6638,2)</f>
        <v/>
      </c>
      <c r="J6638" t="inlineStr">
        <is>
          <t>DESCONHECIDO</t>
        </is>
      </c>
      <c r="K6638" t="inlineStr">
        <is>
          <t>A IDEAL</t>
        </is>
      </c>
    </row>
    <row r="6639">
      <c r="A6639" s="215" t="n">
        <v>46169</v>
      </c>
      <c r="B6639" t="inlineStr">
        <is>
          <t>EPIS-13.1 - EPIS</t>
        </is>
      </c>
      <c r="D6639" t="n">
        <v>750.66</v>
      </c>
      <c r="E6639" t="n">
        <v>24174.35967944371</v>
      </c>
      <c r="F6639" t="inlineStr">
        <is>
          <t>EPIS</t>
        </is>
      </c>
      <c r="G6639">
        <f>YEAR(A6639)</f>
        <v/>
      </c>
      <c r="H6639">
        <f>MONTH(A6639)</f>
        <v/>
      </c>
      <c r="I6639">
        <f>INDEX(mês[],Consolidado!H6639,2)</f>
        <v/>
      </c>
      <c r="J6639" t="inlineStr">
        <is>
          <t>DESCONHECIDO</t>
        </is>
      </c>
      <c r="K6639" t="inlineStr">
        <is>
          <t>A IDEAL</t>
        </is>
      </c>
    </row>
    <row r="6640">
      <c r="A6640" s="215" t="n">
        <v>46169</v>
      </c>
      <c r="B6640" t="inlineStr">
        <is>
          <t>MAQUINAS / EQUIPAMENTOS-8.5 - MAQUINAS / EQUIPAMENTOS - IMOBILIZADO</t>
        </is>
      </c>
      <c r="D6640" t="n">
        <v>750</v>
      </c>
      <c r="E6640" t="n">
        <v>23424.35967944371</v>
      </c>
      <c r="F6640" t="inlineStr">
        <is>
          <t>Aquisição de Maquinas e Equipamentos</t>
        </is>
      </c>
      <c r="G6640">
        <f>YEAR(A6640)</f>
        <v/>
      </c>
      <c r="H6640">
        <f>MONTH(A6640)</f>
        <v/>
      </c>
      <c r="I6640">
        <f>INDEX(mês[],Consolidado!H6640,2)</f>
        <v/>
      </c>
      <c r="J6640" t="inlineStr">
        <is>
          <t>DESCONHECIDO</t>
        </is>
      </c>
      <c r="K6640" t="inlineStr">
        <is>
          <t>A IDEAL</t>
        </is>
      </c>
    </row>
    <row r="6641">
      <c r="A6641" s="215" t="n">
        <v>46169</v>
      </c>
      <c r="B6641" t="inlineStr">
        <is>
          <t>MATERIAIS DE CONSUMO-8.9 - MATERIAIS DE CONSUMO EM OBRAS</t>
        </is>
      </c>
      <c r="D6641" t="n">
        <v>294</v>
      </c>
      <c r="E6641" t="n">
        <v>23130.35967944371</v>
      </c>
      <c r="F6641" t="inlineStr">
        <is>
          <t xml:space="preserve">MATERIAIS DE CONSUMO EM OBRAS </t>
        </is>
      </c>
      <c r="G6641">
        <f>YEAR(A6641)</f>
        <v/>
      </c>
      <c r="H6641">
        <f>MONTH(A6641)</f>
        <v/>
      </c>
      <c r="I6641">
        <f>INDEX(mês[],Consolidado!H6641,2)</f>
        <v/>
      </c>
      <c r="J6641" t="inlineStr">
        <is>
          <t>DESCONHECIDO</t>
        </is>
      </c>
      <c r="K6641" t="inlineStr">
        <is>
          <t>A IDEAL</t>
        </is>
      </c>
    </row>
    <row r="6642">
      <c r="A6642" s="215" t="n">
        <v>46169</v>
      </c>
      <c r="B6642" t="inlineStr">
        <is>
          <t>UNIFORMES-13.2 - UNIFORMES</t>
        </is>
      </c>
      <c r="D6642" t="n">
        <v>1874.52</v>
      </c>
      <c r="E6642" t="n">
        <v>21255.83967944371</v>
      </c>
      <c r="F6642" t="inlineStr">
        <is>
          <t>UNIFORMES</t>
        </is>
      </c>
      <c r="G6642">
        <f>YEAR(A6642)</f>
        <v/>
      </c>
      <c r="H6642">
        <f>MONTH(A6642)</f>
        <v/>
      </c>
      <c r="I6642">
        <f>INDEX(mês[],Consolidado!H6642,2)</f>
        <v/>
      </c>
      <c r="J6642" t="inlineStr">
        <is>
          <t>DESCONHECIDO</t>
        </is>
      </c>
      <c r="K6642" t="inlineStr">
        <is>
          <t>A IDEAL</t>
        </is>
      </c>
    </row>
    <row r="6643">
      <c r="A6643" s="215" t="n">
        <v>46169</v>
      </c>
      <c r="B6643" t="inlineStr">
        <is>
          <t>UNIFORMES-13.2 - UNIFORMES</t>
        </is>
      </c>
      <c r="D6643" t="n">
        <v>1359.9</v>
      </c>
      <c r="E6643" t="n">
        <v>19895.93967944371</v>
      </c>
      <c r="F6643" t="inlineStr">
        <is>
          <t>UNIFORMES</t>
        </is>
      </c>
      <c r="G6643">
        <f>YEAR(A6643)</f>
        <v/>
      </c>
      <c r="H6643">
        <f>MONTH(A6643)</f>
        <v/>
      </c>
      <c r="I6643">
        <f>INDEX(mês[],Consolidado!H6643,2)</f>
        <v/>
      </c>
      <c r="J6643" t="inlineStr">
        <is>
          <t>DESCONHECIDO</t>
        </is>
      </c>
      <c r="K6643" t="inlineStr">
        <is>
          <t>A IDEAL</t>
        </is>
      </c>
    </row>
    <row r="6644">
      <c r="A6644" s="215" t="n">
        <v>46169</v>
      </c>
      <c r="B6644" t="inlineStr">
        <is>
          <t>FINANCIAMENTO OROCH-11.7 - FINANCIAMENTO</t>
        </is>
      </c>
      <c r="D6644" t="n">
        <v>3601.26</v>
      </c>
      <c r="E6644" t="n">
        <v>16294.67967944371</v>
      </c>
      <c r="F6644" t="inlineStr">
        <is>
          <t>Financiamentos</t>
        </is>
      </c>
      <c r="G6644">
        <f>YEAR(A6644)</f>
        <v/>
      </c>
      <c r="H6644">
        <f>MONTH(A6644)</f>
        <v/>
      </c>
      <c r="I6644">
        <f>INDEX(mês[],Consolidado!H6644,2)</f>
        <v/>
      </c>
      <c r="J6644" t="inlineStr">
        <is>
          <t>DESCONHECIDO</t>
        </is>
      </c>
      <c r="K6644" t="inlineStr">
        <is>
          <t>A IDEAL</t>
        </is>
      </c>
    </row>
    <row r="6645">
      <c r="A6645" s="215" t="n">
        <v>46170</v>
      </c>
      <c r="B6645" t="inlineStr">
        <is>
          <t>AV. LENCOIS, 5 REF. 05/2026-5.5 - ENERGIA ALOJAMENTO</t>
        </is>
      </c>
      <c r="D6645" t="n">
        <v>84.89</v>
      </c>
      <c r="E6645" t="n">
        <v>16209.78967944371</v>
      </c>
      <c r="F6645" t="inlineStr">
        <is>
          <t>ENERGIA ALOJAMENTO</t>
        </is>
      </c>
      <c r="G6645">
        <f>YEAR(A6645)</f>
        <v/>
      </c>
      <c r="H6645">
        <f>MONTH(A6645)</f>
        <v/>
      </c>
      <c r="I6645">
        <f>INDEX(mês[],Consolidado!H6645,2)</f>
        <v/>
      </c>
      <c r="J6645" t="inlineStr">
        <is>
          <t>DESCONHECIDO</t>
        </is>
      </c>
      <c r="K6645" t="inlineStr">
        <is>
          <t>A IDEAL</t>
        </is>
      </c>
    </row>
    <row r="6646">
      <c r="A6646" s="215" t="n">
        <v>46170</v>
      </c>
      <c r="B6646" t="inlineStr">
        <is>
          <t>AV. LENCOIS, 5 REF. 04/2026-5.5 - ENERGIA ALOJAMENTO</t>
        </is>
      </c>
      <c r="D6646" t="n">
        <v>136.34</v>
      </c>
      <c r="E6646" t="n">
        <v>16073.44967944371</v>
      </c>
      <c r="F6646" t="inlineStr">
        <is>
          <t>ENERGIA ALOJAMENTO</t>
        </is>
      </c>
      <c r="G6646">
        <f>YEAR(A6646)</f>
        <v/>
      </c>
      <c r="H6646">
        <f>MONTH(A6646)</f>
        <v/>
      </c>
      <c r="I6646">
        <f>INDEX(mês[],Consolidado!H6646,2)</f>
        <v/>
      </c>
      <c r="J6646" t="inlineStr">
        <is>
          <t>DESCONHECIDO</t>
        </is>
      </c>
      <c r="K6646" t="inlineStr">
        <is>
          <t>A IDEAL</t>
        </is>
      </c>
    </row>
    <row r="6647">
      <c r="A6647" s="215" t="n">
        <v>46170</v>
      </c>
      <c r="B6647" t="inlineStr">
        <is>
          <t>VISITA TENICA DE INICIO DE OBRA VALDMAR-6.3 - MANUTENÇÃO/PEÇAS VEICULOS</t>
        </is>
      </c>
      <c r="D6647" t="n">
        <v>3.183355620231259</v>
      </c>
      <c r="E6647" t="n">
        <v>16070.26632382348</v>
      </c>
      <c r="F6647" t="inlineStr">
        <is>
          <t>MANUTENÇÃO/PEÇAS  VEICULOS</t>
        </is>
      </c>
      <c r="G6647">
        <f>YEAR(A6647)</f>
        <v/>
      </c>
      <c r="H6647">
        <f>MONTH(A6647)</f>
        <v/>
      </c>
      <c r="I6647">
        <f>INDEX(mês[],Consolidado!H6647,2)</f>
        <v/>
      </c>
      <c r="J6647" t="inlineStr">
        <is>
          <t>DESCONHECIDO</t>
        </is>
      </c>
      <c r="K6647" t="inlineStr">
        <is>
          <t>A IDEAL</t>
        </is>
      </c>
    </row>
    <row r="6648">
      <c r="A6648" s="215" t="n">
        <v>46170</v>
      </c>
      <c r="B6648" t="inlineStr">
        <is>
          <t>VISITA TENICA DE INICIO DE OBRA VALDMAR-6.4 - COMBUSTIVEL VEICULOS</t>
        </is>
      </c>
      <c r="D6648" t="n">
        <v>2.036677416817431</v>
      </c>
      <c r="E6648" t="n">
        <v>16068.22964640666</v>
      </c>
      <c r="F6648" t="inlineStr">
        <is>
          <t>COMBUSTIVEL VEICULOS</t>
        </is>
      </c>
      <c r="G6648">
        <f>YEAR(A6648)</f>
        <v/>
      </c>
      <c r="H6648">
        <f>MONTH(A6648)</f>
        <v/>
      </c>
      <c r="I6648">
        <f>INDEX(mês[],Consolidado!H6648,2)</f>
        <v/>
      </c>
      <c r="J6648" t="inlineStr">
        <is>
          <t>DESCONHECIDO</t>
        </is>
      </c>
      <c r="K6648" t="inlineStr">
        <is>
          <t>A IDEAL</t>
        </is>
      </c>
    </row>
    <row r="6649">
      <c r="A6649" s="215" t="n">
        <v>46170</v>
      </c>
      <c r="B6649" t="inlineStr">
        <is>
          <t>VISITA TENICA DE INICIO DE OBRA VALDMAR-12.5 - REFEIÇÕES FUNCIONARIOS</t>
        </is>
      </c>
      <c r="D6649" t="n">
        <v>1.498857862030992</v>
      </c>
      <c r="E6649" t="n">
        <v>16066.73078854463</v>
      </c>
      <c r="F6649" t="inlineStr">
        <is>
          <t>REFEIÇÕES COLABORADORES</t>
        </is>
      </c>
      <c r="G6649">
        <f>YEAR(A6649)</f>
        <v/>
      </c>
      <c r="H6649">
        <f>MONTH(A6649)</f>
        <v/>
      </c>
      <c r="I6649">
        <f>INDEX(mês[],Consolidado!H6649,2)</f>
        <v/>
      </c>
      <c r="J6649" t="inlineStr">
        <is>
          <t>DESCONHECIDO</t>
        </is>
      </c>
      <c r="K6649" t="inlineStr">
        <is>
          <t>A IDEAL</t>
        </is>
      </c>
    </row>
    <row r="6650">
      <c r="A6650" s="215" t="n">
        <v>46170</v>
      </c>
      <c r="B6650" t="inlineStr">
        <is>
          <t>VISITA TENICA DE INICIO DE OBRA VALDMAR-3.9 - SERVIÇO GRAFICA / IMPRESSAO</t>
        </is>
      </c>
      <c r="D6650" t="n">
        <v>1.801109100920318</v>
      </c>
      <c r="E6650" t="n">
        <v>16064.92967944371</v>
      </c>
      <c r="F6650" t="inlineStr">
        <is>
          <t xml:space="preserve">SERVIÇO GRAFICA / IMPRESSAO </t>
        </is>
      </c>
      <c r="G6650">
        <f>YEAR(A6650)</f>
        <v/>
      </c>
      <c r="H6650">
        <f>MONTH(A6650)</f>
        <v/>
      </c>
      <c r="I6650">
        <f>INDEX(mês[],Consolidado!H6650,2)</f>
        <v/>
      </c>
      <c r="J6650" t="inlineStr">
        <is>
          <t>DESCONHECIDO</t>
        </is>
      </c>
      <c r="K6650" t="inlineStr">
        <is>
          <t>A IDEAL</t>
        </is>
      </c>
    </row>
    <row r="6651">
      <c r="A6651" s="215" t="n">
        <v>46170</v>
      </c>
      <c r="B6651" t="inlineStr">
        <is>
          <t>REFEIÇÕES COLAB. ANTONIO RONIELLYSON REF. 24/05 A 31/05-12.5 - REFEIÇÕES FUNCIONARIOS</t>
        </is>
      </c>
      <c r="D6651" t="n">
        <v>280</v>
      </c>
      <c r="E6651" t="n">
        <v>15784.92967944371</v>
      </c>
      <c r="F6651" t="inlineStr">
        <is>
          <t>REFEIÇÕES COLABORADORES</t>
        </is>
      </c>
      <c r="G6651">
        <f>YEAR(A6651)</f>
        <v/>
      </c>
      <c r="H6651">
        <f>MONTH(A6651)</f>
        <v/>
      </c>
      <c r="I6651">
        <f>INDEX(mês[],Consolidado!H6651,2)</f>
        <v/>
      </c>
      <c r="J6651" t="inlineStr">
        <is>
          <t>DESCONHECIDO</t>
        </is>
      </c>
      <c r="K6651" t="inlineStr">
        <is>
          <t>A IDEAL</t>
        </is>
      </c>
    </row>
    <row r="6652">
      <c r="A6652" s="215" t="n">
        <v>46170</v>
      </c>
      <c r="B6652" t="inlineStr">
        <is>
          <t>THAWARU PROD. QUIMICOS LTDA - PIX kubijantwr@gmail.com-4.1 - TINTAS E SOLVENTES</t>
        </is>
      </c>
      <c r="D6652" t="n">
        <v>760</v>
      </c>
      <c r="E6652" t="n">
        <v>15024.92967944371</v>
      </c>
      <c r="F6652" t="inlineStr">
        <is>
          <t>TINTAS E SOLVENTES</t>
        </is>
      </c>
      <c r="G6652">
        <f>YEAR(A6652)</f>
        <v/>
      </c>
      <c r="H6652">
        <f>MONTH(A6652)</f>
        <v/>
      </c>
      <c r="I6652">
        <f>INDEX(mês[],Consolidado!H6652,2)</f>
        <v/>
      </c>
      <c r="J6652" t="inlineStr">
        <is>
          <t>DESCONHECIDO</t>
        </is>
      </c>
      <c r="K6652" t="inlineStr">
        <is>
          <t>A IDEAL</t>
        </is>
      </c>
    </row>
    <row r="6653">
      <c r="A6653" s="215" t="n">
        <v>46170</v>
      </c>
      <c r="B6653" t="inlineStr">
        <is>
          <t>VISITA TECNICA VALDMAR-6.4 - COMBUSTIVEL VEICULOS</t>
        </is>
      </c>
      <c r="D6653" t="n">
        <v>1000</v>
      </c>
      <c r="E6653" t="n">
        <v>14024.92967944371</v>
      </c>
      <c r="F6653" t="inlineStr">
        <is>
          <t>COMBUSTIVEL VEICULOS</t>
        </is>
      </c>
      <c r="G6653">
        <f>YEAR(A6653)</f>
        <v/>
      </c>
      <c r="H6653">
        <f>MONTH(A6653)</f>
        <v/>
      </c>
      <c r="I6653">
        <f>INDEX(mês[],Consolidado!H6653,2)</f>
        <v/>
      </c>
      <c r="J6653" t="inlineStr">
        <is>
          <t>DESCONHECIDO</t>
        </is>
      </c>
      <c r="K6653" t="inlineStr">
        <is>
          <t>A IDEAL</t>
        </is>
      </c>
    </row>
    <row r="6654">
      <c r="A6654" s="215" t="n">
        <v>46170</v>
      </c>
      <c r="B6654" t="inlineStr">
        <is>
          <t>CLAUDEMIR NUNES DA SILVA - PIX (62) 9 9193-5380-3.8 - SERVIÇO MOTOBOY / UBER</t>
        </is>
      </c>
      <c r="D6654" t="n">
        <v>80</v>
      </c>
      <c r="E6654" t="n">
        <v>13944.92967944371</v>
      </c>
      <c r="F6654" t="inlineStr">
        <is>
          <t xml:space="preserve">SERVIÇO MOTOBOY / UBER </t>
        </is>
      </c>
      <c r="G6654">
        <f>YEAR(A6654)</f>
        <v/>
      </c>
      <c r="H6654">
        <f>MONTH(A6654)</f>
        <v/>
      </c>
      <c r="I6654">
        <f>INDEX(mês[],Consolidado!H6654,2)</f>
        <v/>
      </c>
      <c r="J6654" t="inlineStr">
        <is>
          <t>DESCONHECIDO</t>
        </is>
      </c>
      <c r="K6654" t="inlineStr">
        <is>
          <t>A IDEAL</t>
        </is>
      </c>
    </row>
    <row r="6655">
      <c r="A6655" s="215" t="n">
        <v>46170</v>
      </c>
      <c r="B6655" t="inlineStr">
        <is>
          <t>STI DA CONTRUÇÃO - PIX 58.195.132/0001-04-12.8 - SINDICATO</t>
        </is>
      </c>
      <c r="D6655" t="n">
        <v>3333.33</v>
      </c>
      <c r="E6655" t="n">
        <v>10611.59967944371</v>
      </c>
      <c r="F6655" t="inlineStr">
        <is>
          <t xml:space="preserve">SINDICATO </t>
        </is>
      </c>
      <c r="G6655">
        <f>YEAR(A6655)</f>
        <v/>
      </c>
      <c r="H6655">
        <f>MONTH(A6655)</f>
        <v/>
      </c>
      <c r="I6655">
        <f>INDEX(mês[],Consolidado!H6655,2)</f>
        <v/>
      </c>
      <c r="J6655" t="inlineStr">
        <is>
          <t>DESCONHECIDO</t>
        </is>
      </c>
      <c r="K6655" t="inlineStr">
        <is>
          <t>A IDEAL</t>
        </is>
      </c>
    </row>
    <row r="6656">
      <c r="A6656" s="215" t="n">
        <v>46170</v>
      </c>
      <c r="B6656" t="inlineStr">
        <is>
          <t>RESTAURANTE DA LILI - PIX 287.403.338-33-12.5 - REFEIÇÕES FUNCIONARIOS</t>
        </is>
      </c>
      <c r="D6656" t="n">
        <v>2320</v>
      </c>
      <c r="E6656" t="n">
        <v>8291.599679443711</v>
      </c>
      <c r="F6656" t="inlineStr">
        <is>
          <t>REFEIÇÕES COLABORADORES</t>
        </is>
      </c>
      <c r="G6656">
        <f>YEAR(A6656)</f>
        <v/>
      </c>
      <c r="H6656">
        <f>MONTH(A6656)</f>
        <v/>
      </c>
      <c r="I6656">
        <f>INDEX(mês[],Consolidado!H6656,2)</f>
        <v/>
      </c>
      <c r="J6656" t="inlineStr">
        <is>
          <t>DESCONHECIDO</t>
        </is>
      </c>
      <c r="K6656" t="inlineStr">
        <is>
          <t>A IDEAL</t>
        </is>
      </c>
    </row>
    <row r="6657">
      <c r="A6657" s="215" t="n">
        <v>46170</v>
      </c>
      <c r="B6657" t="inlineStr">
        <is>
          <t>SEGURO DE VIDA GILVAN-12.12 - SEGUROS DE VIDA</t>
        </is>
      </c>
      <c r="D6657" t="n">
        <v>2708.82</v>
      </c>
      <c r="E6657" t="n">
        <v>5582.779679443711</v>
      </c>
      <c r="F6657" t="inlineStr">
        <is>
          <t xml:space="preserve">SEGUROS DE VIDA </t>
        </is>
      </c>
      <c r="G6657">
        <f>YEAR(A6657)</f>
        <v/>
      </c>
      <c r="H6657">
        <f>MONTH(A6657)</f>
        <v/>
      </c>
      <c r="I6657">
        <f>INDEX(mês[],Consolidado!H6657,2)</f>
        <v/>
      </c>
      <c r="J6657" t="inlineStr">
        <is>
          <t>DESCONHECIDO</t>
        </is>
      </c>
      <c r="K6657" t="inlineStr">
        <is>
          <t>A IDEAL</t>
        </is>
      </c>
    </row>
    <row r="6658">
      <c r="A6658" s="215" t="n">
        <v>46170</v>
      </c>
      <c r="B6658" t="inlineStr">
        <is>
          <t>SEGURO DE VIDA GENILDO-12.12 - SEGUROS DE VIDA</t>
        </is>
      </c>
      <c r="D6658" t="n">
        <v>3154.26</v>
      </c>
      <c r="E6658" t="n">
        <v>2428.519679443711</v>
      </c>
      <c r="F6658" t="inlineStr">
        <is>
          <t xml:space="preserve">SEGUROS DE VIDA </t>
        </is>
      </c>
      <c r="G6658">
        <f>YEAR(A6658)</f>
        <v/>
      </c>
      <c r="H6658">
        <f>MONTH(A6658)</f>
        <v/>
      </c>
      <c r="I6658">
        <f>INDEX(mês[],Consolidado!H6658,2)</f>
        <v/>
      </c>
      <c r="J6658" t="inlineStr">
        <is>
          <t>DESCONHECIDO</t>
        </is>
      </c>
      <c r="K6658" t="inlineStr">
        <is>
          <t>A IDEAL</t>
        </is>
      </c>
    </row>
    <row r="6659">
      <c r="A6659" s="215" t="n">
        <v>46170</v>
      </c>
      <c r="B6659" t="inlineStr">
        <is>
          <t>ANTONIO HILTON DA CONCEIÇÃO-12.3 - FERIAS</t>
        </is>
      </c>
      <c r="D6659" t="n">
        <v>4725.18</v>
      </c>
      <c r="E6659" t="n">
        <v>-2296.660320556289</v>
      </c>
      <c r="F6659" t="inlineStr">
        <is>
          <t xml:space="preserve">FERIAS </t>
        </is>
      </c>
      <c r="G6659">
        <f>YEAR(A6659)</f>
        <v/>
      </c>
      <c r="H6659">
        <f>MONTH(A6659)</f>
        <v/>
      </c>
      <c r="I6659">
        <f>INDEX(mês[],Consolidado!H6659,2)</f>
        <v/>
      </c>
      <c r="J6659" t="inlineStr">
        <is>
          <t>DESCONHECIDO</t>
        </is>
      </c>
      <c r="K6659" t="inlineStr">
        <is>
          <t>A IDEAL</t>
        </is>
      </c>
    </row>
    <row r="6660">
      <c r="A6660" s="215" t="n">
        <v>46170</v>
      </c>
      <c r="B6660" t="inlineStr">
        <is>
          <t>ELOSINO SOUSA JUNIOR-12.3 - FERIAS</t>
        </is>
      </c>
      <c r="D6660" t="n">
        <v>4722.79</v>
      </c>
      <c r="E6660" t="n">
        <v>-7019.450320556289</v>
      </c>
      <c r="F6660" t="inlineStr">
        <is>
          <t xml:space="preserve">FERIAS </t>
        </is>
      </c>
      <c r="G6660">
        <f>YEAR(A6660)</f>
        <v/>
      </c>
      <c r="H6660">
        <f>MONTH(A6660)</f>
        <v/>
      </c>
      <c r="I6660">
        <f>INDEX(mês[],Consolidado!H6660,2)</f>
        <v/>
      </c>
      <c r="J6660" t="inlineStr">
        <is>
          <t>DESCONHECIDO</t>
        </is>
      </c>
      <c r="K6660" t="inlineStr">
        <is>
          <t>A IDEAL</t>
        </is>
      </c>
    </row>
    <row r="6661">
      <c r="A6661" s="215" t="n">
        <v>46170</v>
      </c>
      <c r="B6661" t="inlineStr">
        <is>
          <t>ANTONIO HILTON DA CONCEIÇÃO-12.3 - FERIAS</t>
        </is>
      </c>
      <c r="D6661" t="n">
        <v>334.53</v>
      </c>
      <c r="E6661" t="n">
        <v>-7353.980320556289</v>
      </c>
      <c r="F6661" t="inlineStr">
        <is>
          <t xml:space="preserve">FERIAS </t>
        </is>
      </c>
      <c r="G6661">
        <f>YEAR(A6661)</f>
        <v/>
      </c>
      <c r="H6661">
        <f>MONTH(A6661)</f>
        <v/>
      </c>
      <c r="I6661">
        <f>INDEX(mês[],Consolidado!H6661,2)</f>
        <v/>
      </c>
      <c r="J6661" t="inlineStr">
        <is>
          <t>DESCONHECIDO</t>
        </is>
      </c>
      <c r="K6661" t="inlineStr">
        <is>
          <t>A IDEAL</t>
        </is>
      </c>
    </row>
    <row r="6662">
      <c r="A6662" s="215" t="n">
        <v>46170</v>
      </c>
      <c r="B6662" t="inlineStr">
        <is>
          <t>ELOSINO SOUSA JUNIOR-12.3 - FERIAS</t>
        </is>
      </c>
      <c r="D6662" t="n">
        <v>334.4</v>
      </c>
      <c r="E6662" t="n">
        <v>-7688.380320556289</v>
      </c>
      <c r="F6662" t="inlineStr">
        <is>
          <t xml:space="preserve">FERIAS </t>
        </is>
      </c>
      <c r="G6662">
        <f>YEAR(A6662)</f>
        <v/>
      </c>
      <c r="H6662">
        <f>MONTH(A6662)</f>
        <v/>
      </c>
      <c r="I6662">
        <f>INDEX(mês[],Consolidado!H6662,2)</f>
        <v/>
      </c>
      <c r="J6662" t="inlineStr">
        <is>
          <t>DESCONHECIDO</t>
        </is>
      </c>
      <c r="K6662" t="inlineStr">
        <is>
          <t>A IDEAL</t>
        </is>
      </c>
    </row>
    <row r="6663">
      <c r="A6663" s="215" t="n">
        <v>46171</v>
      </c>
      <c r="B6663" t="inlineStr">
        <is>
          <t>ISS (DIVIDA ATIVA AMIGAVEL PARCELADA)  009/048 PROCESSO 87278727-17.1 - PARCELAMENTO</t>
        </is>
      </c>
      <c r="D6663" t="n">
        <v>2740.47</v>
      </c>
      <c r="E6663" t="n">
        <v>-10428.85032055629</v>
      </c>
      <c r="F6663" t="inlineStr">
        <is>
          <t xml:space="preserve">Parcelamento de Impostos Exercicio Anterior </t>
        </is>
      </c>
      <c r="G6663">
        <f>YEAR(A6663)</f>
        <v/>
      </c>
      <c r="H6663">
        <f>MONTH(A6663)</f>
        <v/>
      </c>
      <c r="I6663">
        <f>INDEX(mês[],Consolidado!H6663,2)</f>
        <v/>
      </c>
      <c r="J6663" t="inlineStr">
        <is>
          <t>DESCONHECIDO</t>
        </is>
      </c>
      <c r="K6663" t="inlineStr">
        <is>
          <t>A IDEAL</t>
        </is>
      </c>
    </row>
    <row r="6664">
      <c r="A6664" s="215" t="n">
        <v>46171</v>
      </c>
      <c r="B6664" t="inlineStr">
        <is>
          <t>LOCAÇÃO DE ANDAIMES-7.7 - LOCAÇÃO ANDAIMES</t>
        </is>
      </c>
      <c r="D6664" t="n">
        <v>26352.81</v>
      </c>
      <c r="E6664" t="n">
        <v>-36781.66032055629</v>
      </c>
      <c r="F6664" t="inlineStr">
        <is>
          <t>LOCAÇÃO ANDAIMES</t>
        </is>
      </c>
      <c r="G6664">
        <f>YEAR(A6664)</f>
        <v/>
      </c>
      <c r="H6664">
        <f>MONTH(A6664)</f>
        <v/>
      </c>
      <c r="I6664">
        <f>INDEX(mês[],Consolidado!H6664,2)</f>
        <v/>
      </c>
      <c r="J6664" t="inlineStr">
        <is>
          <t>DESCONHECIDO</t>
        </is>
      </c>
      <c r="K6664" t="inlineStr">
        <is>
          <t>A IDEAL</t>
        </is>
      </c>
    </row>
    <row r="6665">
      <c r="A6665" s="215" t="n">
        <v>46171</v>
      </c>
      <c r="B6665" t="inlineStr">
        <is>
          <t>EMPRESTIMO SOCIO - EDUARDO RODRIGUES-2.2 - Recebimento de empréstimo</t>
        </is>
      </c>
      <c r="C6665" t="n">
        <v>75000</v>
      </c>
      <c r="E6665" t="n">
        <v>38218.33967944371</v>
      </c>
      <c r="F6665" t="inlineStr">
        <is>
          <t>Empréstimo Sócios x Empresa</t>
        </is>
      </c>
      <c r="G6665">
        <f>YEAR(A6665)</f>
        <v/>
      </c>
      <c r="H6665">
        <f>MONTH(A6665)</f>
        <v/>
      </c>
      <c r="I6665">
        <f>INDEX(mês[],Consolidado!H6665,2)</f>
        <v/>
      </c>
      <c r="J6665" t="inlineStr">
        <is>
          <t>DESCONHECIDO</t>
        </is>
      </c>
      <c r="K6665" t="inlineStr">
        <is>
          <t>A IDEAL</t>
        </is>
      </c>
    </row>
    <row r="6666">
      <c r="A6666" s="215" t="n">
        <v>46171</v>
      </c>
      <c r="B6666" t="inlineStr">
        <is>
          <t>DECORAÇÃO P/ SALA REUNIÃO E RECEPÇÃO-8.10 - MATERIAS DE ESCRITORIO</t>
        </is>
      </c>
      <c r="D6666" t="n">
        <v>393.89</v>
      </c>
      <c r="E6666" t="n">
        <v>37824.44967944371</v>
      </c>
      <c r="F6666" t="inlineStr">
        <is>
          <t xml:space="preserve">MATERIAS DE ESCRITORIO / PAPELARIA </t>
        </is>
      </c>
      <c r="G6666">
        <f>YEAR(A6666)</f>
        <v/>
      </c>
      <c r="H6666">
        <f>MONTH(A6666)</f>
        <v/>
      </c>
      <c r="I6666">
        <f>INDEX(mês[],Consolidado!H6666,2)</f>
        <v/>
      </c>
      <c r="J6666" t="inlineStr">
        <is>
          <t>DESCONHECIDO</t>
        </is>
      </c>
      <c r="K6666" t="inlineStr">
        <is>
          <t>A IDEAL</t>
        </is>
      </c>
    </row>
    <row r="6667">
      <c r="A6667" s="215" t="n">
        <v>46171</v>
      </c>
      <c r="B6667" t="inlineStr">
        <is>
          <t>DECORAÇÃO P/ SALA DE REUNIÃO E RECEPÇÃO-8.10 - MATERIAS DE ESCRITORIO</t>
        </is>
      </c>
      <c r="D6667" t="n">
        <v>520.99</v>
      </c>
      <c r="E6667" t="n">
        <v>37303.45967944371</v>
      </c>
      <c r="F6667" t="inlineStr">
        <is>
          <t xml:space="preserve">MATERIAS DE ESCRITORIO / PAPELARIA </t>
        </is>
      </c>
      <c r="G6667">
        <f>YEAR(A6667)</f>
        <v/>
      </c>
      <c r="H6667">
        <f>MONTH(A6667)</f>
        <v/>
      </c>
      <c r="I6667">
        <f>INDEX(mês[],Consolidado!H6667,2)</f>
        <v/>
      </c>
      <c r="J6667" t="inlineStr">
        <is>
          <t>DESCONHECIDO</t>
        </is>
      </c>
      <c r="K6667" t="inlineStr">
        <is>
          <t>A IDEAL</t>
        </is>
      </c>
    </row>
    <row r="6668">
      <c r="A6668" s="215" t="n">
        <v>46171</v>
      </c>
      <c r="B6668" t="inlineStr">
        <is>
          <t>DEPOSITO EM JUIZO - PROCESSO PARCELAMENT PERDIDO-9.4 - DEPOSITO EM JUIZO</t>
        </is>
      </c>
      <c r="D6668" t="n">
        <v>30466.4</v>
      </c>
      <c r="E6668" t="n">
        <v>6837.059679443711</v>
      </c>
      <c r="F6668" t="inlineStr">
        <is>
          <t>Processos Trabalhistas</t>
        </is>
      </c>
      <c r="G6668">
        <f>YEAR(A6668)</f>
        <v/>
      </c>
      <c r="H6668">
        <f>MONTH(A6668)</f>
        <v/>
      </c>
      <c r="I6668">
        <f>INDEX(mês[],Consolidado!H6668,2)</f>
        <v/>
      </c>
      <c r="J6668" t="inlineStr">
        <is>
          <t>DESCONHECIDO</t>
        </is>
      </c>
      <c r="K6668" t="inlineStr">
        <is>
          <t>A IDEAL</t>
        </is>
      </c>
    </row>
    <row r="6669">
      <c r="A6669" s="215" t="n">
        <v>46171</v>
      </c>
      <c r="B6669" t="inlineStr">
        <is>
          <t>MATERIAIS DE ESCRITÓRIO-8.10 - MATERIAS DE ESCRITORIO</t>
        </is>
      </c>
      <c r="D6669" t="n">
        <v>109</v>
      </c>
      <c r="E6669" t="n">
        <v>6728.059679443711</v>
      </c>
      <c r="F6669" t="inlineStr">
        <is>
          <t xml:space="preserve">MATERIAS DE ESCRITORIO / PAPELARIA </t>
        </is>
      </c>
      <c r="G6669">
        <f>YEAR(A6669)</f>
        <v/>
      </c>
      <c r="H6669">
        <f>MONTH(A6669)</f>
        <v/>
      </c>
      <c r="I6669">
        <f>INDEX(mês[],Consolidado!H6669,2)</f>
        <v/>
      </c>
      <c r="J6669" t="inlineStr">
        <is>
          <t>DESCONHECIDO</t>
        </is>
      </c>
      <c r="K6669" t="inlineStr">
        <is>
          <t>A IDEAL</t>
        </is>
      </c>
    </row>
    <row r="6670">
      <c r="A6670" s="215" t="n">
        <v>46171</v>
      </c>
      <c r="B6670" t="inlineStr">
        <is>
          <t>TRANSFERÊNCIA ENTRE BANCOS ITAÚ X CEF-2.1 - Transferência entre Bancos</t>
        </is>
      </c>
      <c r="C6670" t="n">
        <v>30000</v>
      </c>
      <c r="E6670" t="n">
        <v>36728.05967944371</v>
      </c>
      <c r="F6670" t="inlineStr">
        <is>
          <t>Transferência Recebida</t>
        </is>
      </c>
      <c r="G6670">
        <f>YEAR(A6670)</f>
        <v/>
      </c>
      <c r="H6670">
        <f>MONTH(A6670)</f>
        <v/>
      </c>
      <c r="I6670">
        <f>INDEX(mês[],Consolidado!H6670,2)</f>
        <v/>
      </c>
      <c r="J6670" t="inlineStr">
        <is>
          <t>DESCONHECIDO</t>
        </is>
      </c>
      <c r="K6670" t="inlineStr">
        <is>
          <t>A IDEAL</t>
        </is>
      </c>
    </row>
    <row r="6671">
      <c r="A6671" s="215" t="n">
        <v>46171</v>
      </c>
      <c r="B6671" t="inlineStr">
        <is>
          <t>JOAO DONATO DO NASCIMENTO MELO - PIX 32.081.699/0001-58-3.16 - SERVIÇO PLOTAGEM / ADESIVO / PLACAS / CRACHAS</t>
        </is>
      </c>
      <c r="D6671" t="n">
        <v>990</v>
      </c>
      <c r="E6671" t="n">
        <v>35738.05967944371</v>
      </c>
      <c r="F6671" t="inlineStr">
        <is>
          <t xml:space="preserve">SERVIÇO PLOTAGEM / ADESIVO / PLACAS / CRACHAS </t>
        </is>
      </c>
      <c r="G6671">
        <f>YEAR(A6671)</f>
        <v/>
      </c>
      <c r="H6671">
        <f>MONTH(A6671)</f>
        <v/>
      </c>
      <c r="I6671">
        <f>INDEX(mês[],Consolidado!H6671,2)</f>
        <v/>
      </c>
      <c r="J6671" t="inlineStr">
        <is>
          <t>DESCONHECIDO</t>
        </is>
      </c>
      <c r="K6671" t="inlineStr">
        <is>
          <t>A IDEAL</t>
        </is>
      </c>
    </row>
    <row r="6672">
      <c r="A6672" s="215" t="n">
        <v>46171</v>
      </c>
      <c r="B6672" t="inlineStr">
        <is>
          <t>VALE TRANSPORTE FUNCIONARIOS-12.7 - TRANSPORTE FUNCIONARIOS</t>
        </is>
      </c>
      <c r="D6672" t="n">
        <v>196</v>
      </c>
      <c r="E6672" t="n">
        <v>35542.05967944371</v>
      </c>
      <c r="F6672" t="inlineStr">
        <is>
          <t xml:space="preserve">TRANSPORTE DE COLABORADORES </t>
        </is>
      </c>
      <c r="G6672">
        <f>YEAR(A6672)</f>
        <v/>
      </c>
      <c r="H6672">
        <f>MONTH(A6672)</f>
        <v/>
      </c>
      <c r="I6672">
        <f>INDEX(mês[],Consolidado!H6672,2)</f>
        <v/>
      </c>
      <c r="J6672" t="inlineStr">
        <is>
          <t>DESCONHECIDO</t>
        </is>
      </c>
      <c r="K6672" t="inlineStr">
        <is>
          <t>A IDEAL</t>
        </is>
      </c>
    </row>
    <row r="6673">
      <c r="A6673" s="215" t="n">
        <v>46171</v>
      </c>
      <c r="B6673" t="inlineStr">
        <is>
          <t>VALE TRANSPORTE FUNCIONARIOS-12.7 - TRANSPORTE FUNCIONARIOS</t>
        </is>
      </c>
      <c r="D6673" t="n">
        <v>2974.8</v>
      </c>
      <c r="E6673" t="n">
        <v>32567.25967944371</v>
      </c>
      <c r="F6673" t="inlineStr">
        <is>
          <t xml:space="preserve">TRANSPORTE DE COLABORADORES </t>
        </is>
      </c>
      <c r="G6673">
        <f>YEAR(A6673)</f>
        <v/>
      </c>
      <c r="H6673">
        <f>MONTH(A6673)</f>
        <v/>
      </c>
      <c r="I6673">
        <f>INDEX(mês[],Consolidado!H6673,2)</f>
        <v/>
      </c>
      <c r="J6673" t="inlineStr">
        <is>
          <t>DESCONHECIDO</t>
        </is>
      </c>
      <c r="K6673" t="inlineStr">
        <is>
          <t>A IDEAL</t>
        </is>
      </c>
    </row>
    <row r="6674">
      <c r="A6674" s="215" t="n">
        <v>46171</v>
      </c>
      <c r="B6674" t="inlineStr">
        <is>
          <t>RONALDO FERREIRA-12.14 - FGTS FUNCIONARIOS</t>
        </is>
      </c>
      <c r="D6674" t="n">
        <v>561.46</v>
      </c>
      <c r="E6674" t="n">
        <v>32005.79967944371</v>
      </c>
      <c r="F6674" t="inlineStr">
        <is>
          <t xml:space="preserve">FGTS FUNCIONARIOS </t>
        </is>
      </c>
      <c r="G6674">
        <f>YEAR(A6674)</f>
        <v/>
      </c>
      <c r="H6674">
        <f>MONTH(A6674)</f>
        <v/>
      </c>
      <c r="I6674">
        <f>INDEX(mês[],Consolidado!H6674,2)</f>
        <v/>
      </c>
      <c r="J6674" t="inlineStr">
        <is>
          <t>DESCONHECIDO</t>
        </is>
      </c>
      <c r="K6674" t="inlineStr">
        <is>
          <t>A IDEAL</t>
        </is>
      </c>
    </row>
    <row r="6675">
      <c r="A6675" s="215" t="n">
        <v>46171</v>
      </c>
      <c r="B6675" t="inlineStr">
        <is>
          <t>RONALDO FERREIRA-12.6 - ACERTO RESCISORIOS</t>
        </is>
      </c>
      <c r="D6675" t="n">
        <v>5773.51</v>
      </c>
      <c r="E6675" t="n">
        <v>26232.28967944371</v>
      </c>
      <c r="F6675" t="inlineStr">
        <is>
          <t xml:space="preserve">ACERTO RESCISORIOS </t>
        </is>
      </c>
      <c r="G6675">
        <f>YEAR(A6675)</f>
        <v/>
      </c>
      <c r="H6675">
        <f>MONTH(A6675)</f>
        <v/>
      </c>
      <c r="I6675">
        <f>INDEX(mês[],Consolidado!H6675,2)</f>
        <v/>
      </c>
      <c r="J6675" t="inlineStr">
        <is>
          <t>DESCONHECIDO</t>
        </is>
      </c>
      <c r="K6675" t="inlineStr">
        <is>
          <t>A IDEAL</t>
        </is>
      </c>
    </row>
    <row r="6676">
      <c r="A6676" s="215" t="n">
        <v>46171</v>
      </c>
      <c r="B6676" t="inlineStr">
        <is>
          <t>LUIZ FERNANDO EUSTAQUIO DE SOUSA-12.14 - FGTS FUNCIONARIOS</t>
        </is>
      </c>
      <c r="D6676" t="n">
        <v>172.17</v>
      </c>
      <c r="E6676" t="n">
        <v>26060.11967944371</v>
      </c>
      <c r="F6676" t="inlineStr">
        <is>
          <t xml:space="preserve">FGTS FUNCIONARIOS </t>
        </is>
      </c>
      <c r="G6676">
        <f>YEAR(A6676)</f>
        <v/>
      </c>
      <c r="H6676">
        <f>MONTH(A6676)</f>
        <v/>
      </c>
      <c r="I6676">
        <f>INDEX(mês[],Consolidado!H6676,2)</f>
        <v/>
      </c>
      <c r="J6676" t="inlineStr">
        <is>
          <t>DESCONHECIDO</t>
        </is>
      </c>
      <c r="K6676" t="inlineStr">
        <is>
          <t>A IDEAL</t>
        </is>
      </c>
    </row>
    <row r="6677">
      <c r="A6677" s="215" t="n">
        <v>46171</v>
      </c>
      <c r="B6677" t="inlineStr">
        <is>
          <t>LUIZ FERNANDO EUSTAQUIO DE SOUSA-12.6 - ACERTO RESCISORIOS</t>
        </is>
      </c>
      <c r="D6677" t="n">
        <v>2494.5</v>
      </c>
      <c r="E6677" t="n">
        <v>23565.61967944371</v>
      </c>
      <c r="F6677" t="inlineStr">
        <is>
          <t xml:space="preserve">ACERTO RESCISORIOS </t>
        </is>
      </c>
      <c r="G6677">
        <f>YEAR(A6677)</f>
        <v/>
      </c>
      <c r="H6677">
        <f>MONTH(A6677)</f>
        <v/>
      </c>
      <c r="I6677">
        <f>INDEX(mês[],Consolidado!H6677,2)</f>
        <v/>
      </c>
      <c r="J6677" t="inlineStr">
        <is>
          <t>DESCONHECIDO</t>
        </is>
      </c>
      <c r="K6677" t="inlineStr">
        <is>
          <t>A IDEAL</t>
        </is>
      </c>
    </row>
    <row r="6678">
      <c r="A6678" s="215" t="n">
        <v>46171</v>
      </c>
      <c r="B6678" t="inlineStr">
        <is>
          <t>TAMIRES BEATRIZ DUARTE - PIX 63.670.121/0001-60-5.1 - HOTEL FUNCIONARIOS</t>
        </is>
      </c>
      <c r="D6678" t="n">
        <v>2250</v>
      </c>
      <c r="E6678" t="n">
        <v>21315.61967944371</v>
      </c>
      <c r="F6678" t="inlineStr">
        <is>
          <t xml:space="preserve">HOTEL COLABORADORES </t>
        </is>
      </c>
      <c r="G6678">
        <f>YEAR(A6678)</f>
        <v/>
      </c>
      <c r="H6678">
        <f>MONTH(A6678)</f>
        <v/>
      </c>
      <c r="I6678">
        <f>INDEX(mês[],Consolidado!H6678,2)</f>
        <v/>
      </c>
      <c r="J6678" t="inlineStr">
        <is>
          <t>DESCONHECIDO</t>
        </is>
      </c>
      <c r="K6678" t="inlineStr">
        <is>
          <t>A IDEAL</t>
        </is>
      </c>
    </row>
    <row r="6679">
      <c r="A6679" s="215" t="n">
        <v>46171</v>
      </c>
      <c r="B6679" t="inlineStr">
        <is>
          <t>LOCAÇÃO DE ANDAIMES-7.7 - LOCAÇÃO ANDAIMES</t>
        </is>
      </c>
      <c r="D6679" t="n">
        <v>20755.8</v>
      </c>
      <c r="E6679" t="n">
        <v>559.819679443711</v>
      </c>
      <c r="F6679" t="inlineStr">
        <is>
          <t>LOCAÇÃO ANDAIMES</t>
        </is>
      </c>
      <c r="G6679">
        <f>YEAR(A6679)</f>
        <v/>
      </c>
      <c r="H6679">
        <f>MONTH(A6679)</f>
        <v/>
      </c>
      <c r="I6679">
        <f>INDEX(mês[],Consolidado!H6679,2)</f>
        <v/>
      </c>
      <c r="J6679" t="inlineStr">
        <is>
          <t>DESCONHECIDO</t>
        </is>
      </c>
      <c r="K6679" t="inlineStr">
        <is>
          <t>A IDEAL</t>
        </is>
      </c>
    </row>
    <row r="6680">
      <c r="A6680" s="215" t="n">
        <v>46171</v>
      </c>
      <c r="B6680" t="inlineStr">
        <is>
          <t>MATERIAIS DE INFORMÁTICA-11.13 - MATERIAIS DE INFORMATICA / COMPUTADOR</t>
        </is>
      </c>
      <c r="D6680" t="n">
        <v>237</v>
      </c>
      <c r="E6680" t="n">
        <v>322.819679443711</v>
      </c>
      <c r="F6680" t="inlineStr">
        <is>
          <t>MATERIAIS DE INFORMATICA / COMPUTADOR</t>
        </is>
      </c>
      <c r="G6680">
        <f>YEAR(A6680)</f>
        <v/>
      </c>
      <c r="H6680">
        <f>MONTH(A6680)</f>
        <v/>
      </c>
      <c r="I6680">
        <f>INDEX(mês[],Consolidado!H6680,2)</f>
        <v/>
      </c>
      <c r="J6680" t="inlineStr">
        <is>
          <t>DESCONHECIDO</t>
        </is>
      </c>
      <c r="K6680" t="inlineStr">
        <is>
          <t>A IDEAL</t>
        </is>
      </c>
    </row>
    <row r="6681">
      <c r="A6681" s="215" t="n">
        <v>46171</v>
      </c>
      <c r="B6681" t="inlineStr">
        <is>
          <t>GUSTAVO MEDEIROS IGNACIO NIGRE - ITAÚ AG: 9647 CC: 00021949-6.4 - COMBUSTIVEL VEICULOS</t>
        </is>
      </c>
      <c r="D6681" t="n">
        <v>2000</v>
      </c>
      <c r="E6681" t="n">
        <v>-1677.180320556289</v>
      </c>
      <c r="F6681" t="inlineStr">
        <is>
          <t>COMBUSTIVEL VEICULOS</t>
        </is>
      </c>
      <c r="G6681">
        <f>YEAR(A6681)</f>
        <v/>
      </c>
      <c r="H6681">
        <f>MONTH(A6681)</f>
        <v/>
      </c>
      <c r="I6681">
        <f>INDEX(mês[],Consolidado!H6681,2)</f>
        <v/>
      </c>
      <c r="J6681" t="inlineStr">
        <is>
          <t>DESCONHECIDO</t>
        </is>
      </c>
      <c r="K6681" t="inlineStr">
        <is>
          <t>A IDEAL</t>
        </is>
      </c>
    </row>
    <row r="6682">
      <c r="A6682" s="215" t="n">
        <v>46171</v>
      </c>
      <c r="B6682" t="inlineStr">
        <is>
          <t>PASSAGEM FUNCIONÁRIOS-12.9 - PASSAGENS FUNCIONARIOS</t>
        </is>
      </c>
      <c r="D6682" t="n">
        <v>420</v>
      </c>
      <c r="E6682" t="n">
        <v>-2097.180320556289</v>
      </c>
      <c r="F6682" t="inlineStr">
        <is>
          <t>PASSAGENS COLABORADORES</t>
        </is>
      </c>
      <c r="G6682">
        <f>YEAR(A6682)</f>
        <v/>
      </c>
      <c r="H6682">
        <f>MONTH(A6682)</f>
        <v/>
      </c>
      <c r="I6682">
        <f>INDEX(mês[],Consolidado!H6682,2)</f>
        <v/>
      </c>
      <c r="J6682" t="inlineStr">
        <is>
          <t>DESCONHECIDO</t>
        </is>
      </c>
      <c r="K6682" t="inlineStr">
        <is>
          <t>A IDEAL</t>
        </is>
      </c>
    </row>
    <row r="6683">
      <c r="A6683" s="215" t="n">
        <v>46171</v>
      </c>
      <c r="B6683" t="inlineStr">
        <is>
          <t>GABRIEL REIS FARIAS - PIX (62) 9 9318-0819-6.10 - SERVIÇO LAVA JATO</t>
        </is>
      </c>
      <c r="D6683" t="n">
        <v>260</v>
      </c>
      <c r="E6683" t="n">
        <v>-2357.180320556289</v>
      </c>
      <c r="F6683" t="inlineStr">
        <is>
          <t>SERVIÇO LAVA JATO</t>
        </is>
      </c>
      <c r="G6683">
        <f>YEAR(A6683)</f>
        <v/>
      </c>
      <c r="H6683">
        <f>MONTH(A6683)</f>
        <v/>
      </c>
      <c r="I6683">
        <f>INDEX(mês[],Consolidado!H6683,2)</f>
        <v/>
      </c>
      <c r="J6683" t="inlineStr">
        <is>
          <t>DESCONHECIDO</t>
        </is>
      </c>
      <c r="K6683" t="inlineStr">
        <is>
          <t>A IDEAL</t>
        </is>
      </c>
    </row>
    <row r="6684">
      <c r="A6684" s="215" t="n">
        <v>46171</v>
      </c>
      <c r="B6684" t="inlineStr">
        <is>
          <t>R M DIAS - PIX (62) 9 9942-1841-6.3 - MANUTENÇÃO/PEÇAS VEICULOS</t>
        </is>
      </c>
      <c r="D6684" t="n">
        <v>3000</v>
      </c>
      <c r="E6684" t="n">
        <v>-5357.180320556289</v>
      </c>
      <c r="F6684" t="inlineStr">
        <is>
          <t>MANUTENÇÃO/PEÇAS  VEICULOS</t>
        </is>
      </c>
      <c r="G6684">
        <f>YEAR(A6684)</f>
        <v/>
      </c>
      <c r="H6684">
        <f>MONTH(A6684)</f>
        <v/>
      </c>
      <c r="I6684">
        <f>INDEX(mês[],Consolidado!H6684,2)</f>
        <v/>
      </c>
      <c r="J6684" t="inlineStr">
        <is>
          <t>DESCONHECIDO</t>
        </is>
      </c>
      <c r="K6684" t="inlineStr">
        <is>
          <t>A IDEAL</t>
        </is>
      </c>
    </row>
    <row r="6685">
      <c r="A6685" s="215" t="n">
        <v>46171</v>
      </c>
      <c r="B6685" t="inlineStr">
        <is>
          <t xml:space="preserve">saldo </t>
        </is>
      </c>
      <c r="D6685" t="n">
        <v>-5357.180320556289</v>
      </c>
      <c r="E6685" t="n">
        <v>0</v>
      </c>
      <c r="F6685" t="inlineStr">
        <is>
          <t>Saldo Final DESCONHECIDO</t>
        </is>
      </c>
      <c r="G6685">
        <f>YEAR(A6685)</f>
        <v/>
      </c>
      <c r="H6685">
        <f>MONTH(A6685)</f>
        <v/>
      </c>
      <c r="I6685">
        <f>INDEX(mês[],Consolidado!H6685,2)</f>
        <v/>
      </c>
      <c r="J6685" t="inlineStr">
        <is>
          <t>DESCONHECIDO</t>
        </is>
      </c>
      <c r="K6685" t="inlineStr">
        <is>
          <t>A IDEAL</t>
        </is>
      </c>
    </row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 customFormat="1" s="134">
      <c r="A8578" s="17" t="n"/>
      <c r="B8578" s="179" t="n"/>
      <c r="C8578" s="11" t="n"/>
      <c r="D8578" s="8" t="n"/>
      <c r="E8578" s="8" t="n"/>
      <c r="F8578" s="211" t="n"/>
      <c r="G8578" s="211" t="n"/>
      <c r="H8578" s="9" t="n"/>
      <c r="I8578" s="179" t="n"/>
      <c r="J8578" s="179" t="n"/>
      <c r="K8578" s="179" t="n"/>
    </row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 customFormat="1" s="134">
      <c r="A8820" s="17" t="n"/>
      <c r="B8820" s="179" t="n"/>
      <c r="C8820" s="11" t="n"/>
      <c r="D8820" s="8" t="n"/>
      <c r="E8820" s="8" t="n"/>
      <c r="F8820" s="211" t="n"/>
      <c r="G8820" s="211" t="n"/>
      <c r="H8820" s="9" t="n"/>
      <c r="I8820" s="179" t="n"/>
      <c r="J8820" s="179" t="n"/>
      <c r="K8820" s="179" t="n"/>
    </row>
    <row r="8821" customFormat="1" s="134">
      <c r="A8821" s="17" t="n"/>
      <c r="B8821" s="179" t="n"/>
      <c r="C8821" s="11" t="n"/>
      <c r="D8821" s="8" t="n"/>
      <c r="E8821" s="8" t="n"/>
      <c r="F8821" s="211" t="n"/>
      <c r="G8821" s="211" t="n"/>
      <c r="H8821" s="9" t="n"/>
      <c r="I8821" s="179" t="n"/>
      <c r="J8821" s="179" t="n"/>
      <c r="K8821" s="179" t="n"/>
    </row>
    <row r="8822" customFormat="1" s="134">
      <c r="A8822" s="17" t="n"/>
      <c r="B8822" s="179" t="n"/>
      <c r="C8822" s="11" t="n"/>
      <c r="D8822" s="8" t="n"/>
      <c r="E8822" s="8" t="n"/>
      <c r="F8822" s="211" t="n"/>
      <c r="G8822" s="211" t="n"/>
      <c r="H8822" s="9" t="n"/>
      <c r="I8822" s="179" t="n"/>
      <c r="J8822" s="179" t="n"/>
      <c r="K8822" s="179" t="n"/>
    </row>
    <row r="8823" customFormat="1" s="134">
      <c r="A8823" s="17" t="n"/>
      <c r="B8823" s="179" t="n"/>
      <c r="C8823" s="11" t="n"/>
      <c r="D8823" s="8" t="n"/>
      <c r="E8823" s="8" t="n"/>
      <c r="F8823" s="211" t="n"/>
      <c r="G8823" s="211" t="n"/>
      <c r="H8823" s="9" t="n"/>
      <c r="I8823" s="179" t="n"/>
      <c r="J8823" s="179" t="n"/>
      <c r="K8823" s="179" t="n"/>
    </row>
    <row r="8824" customFormat="1" s="134">
      <c r="A8824" s="17" t="n"/>
      <c r="B8824" s="179" t="n"/>
      <c r="C8824" s="11" t="n"/>
      <c r="D8824" s="8" t="n"/>
      <c r="E8824" s="8" t="n"/>
      <c r="F8824" s="211" t="n"/>
      <c r="G8824" s="211" t="n"/>
      <c r="H8824" s="9" t="n"/>
      <c r="I8824" s="179" t="n"/>
      <c r="J8824" s="179" t="n"/>
      <c r="K8824" s="179" t="n"/>
    </row>
    <row r="8825" customFormat="1" s="134">
      <c r="A8825" s="17" t="n"/>
      <c r="B8825" s="179" t="n"/>
      <c r="C8825" s="11" t="n"/>
      <c r="D8825" s="8" t="n"/>
      <c r="E8825" s="8" t="n"/>
      <c r="F8825" s="211" t="n"/>
      <c r="G8825" s="211" t="n"/>
      <c r="H8825" s="9" t="n"/>
      <c r="I8825" s="179" t="n"/>
      <c r="J8825" s="179" t="n"/>
      <c r="K8825" s="179" t="n"/>
    </row>
    <row r="8826" customFormat="1" s="134">
      <c r="A8826" s="17" t="n"/>
      <c r="B8826" s="179" t="n"/>
      <c r="C8826" s="11" t="n"/>
      <c r="D8826" s="8" t="n"/>
      <c r="E8826" s="8" t="n"/>
      <c r="F8826" s="211" t="n"/>
      <c r="G8826" s="211" t="n"/>
      <c r="H8826" s="9" t="n"/>
      <c r="I8826" s="179" t="n"/>
      <c r="J8826" s="179" t="n"/>
      <c r="K8826" s="179" t="n"/>
    </row>
    <row r="8827" customFormat="1" s="134">
      <c r="A8827" s="17" t="n"/>
      <c r="B8827" s="179" t="n"/>
      <c r="C8827" s="11" t="n"/>
      <c r="D8827" s="8" t="n"/>
      <c r="E8827" s="8" t="n"/>
      <c r="F8827" s="211" t="n"/>
      <c r="G8827" s="211" t="n"/>
      <c r="H8827" s="9" t="n"/>
      <c r="I8827" s="179" t="n"/>
      <c r="J8827" s="179" t="n"/>
      <c r="K8827" s="179" t="n"/>
    </row>
    <row r="8828" customFormat="1" s="134">
      <c r="A8828" s="17" t="n"/>
      <c r="B8828" s="179" t="n"/>
      <c r="C8828" s="11" t="n"/>
      <c r="D8828" s="8" t="n"/>
      <c r="E8828" s="8" t="n"/>
      <c r="F8828" s="211" t="n"/>
      <c r="G8828" s="211" t="n"/>
      <c r="H8828" s="9" t="n"/>
      <c r="I8828" s="179" t="n"/>
      <c r="J8828" s="179" t="n"/>
      <c r="K8828" s="179" t="n"/>
    </row>
    <row r="8829" customFormat="1" s="134">
      <c r="A8829" s="17" t="n"/>
      <c r="B8829" s="179" t="n"/>
      <c r="C8829" s="11" t="n"/>
      <c r="D8829" s="8" t="n"/>
      <c r="E8829" s="8" t="n"/>
      <c r="F8829" s="211" t="n"/>
      <c r="G8829" s="211" t="n"/>
      <c r="H8829" s="9" t="n"/>
      <c r="I8829" s="179" t="n"/>
      <c r="J8829" s="179" t="n"/>
      <c r="K8829" s="179" t="n"/>
    </row>
    <row r="8830" customFormat="1" s="134">
      <c r="A8830" s="17" t="n"/>
      <c r="B8830" s="179" t="n"/>
      <c r="C8830" s="11" t="n"/>
      <c r="D8830" s="8" t="n"/>
      <c r="E8830" s="8" t="n"/>
      <c r="F8830" s="211" t="n"/>
      <c r="G8830" s="211" t="n"/>
      <c r="H8830" s="9" t="n"/>
      <c r="I8830" s="179" t="n"/>
      <c r="J8830" s="179" t="n"/>
      <c r="K8830" s="179" t="n"/>
    </row>
    <row r="8831" customFormat="1" s="134">
      <c r="A8831" s="17" t="n"/>
      <c r="B8831" s="179" t="n"/>
      <c r="C8831" s="11" t="n"/>
      <c r="D8831" s="8" t="n"/>
      <c r="E8831" s="8" t="n"/>
      <c r="F8831" s="211" t="n"/>
      <c r="G8831" s="211" t="n"/>
      <c r="H8831" s="9" t="n"/>
      <c r="I8831" s="179" t="n"/>
      <c r="J8831" s="179" t="n"/>
      <c r="K8831" s="179" t="n"/>
    </row>
    <row r="8832" customFormat="1" s="134">
      <c r="A8832" s="17" t="n"/>
      <c r="B8832" s="179" t="n"/>
      <c r="C8832" s="11" t="n"/>
      <c r="D8832" s="8" t="n"/>
      <c r="E8832" s="8" t="n"/>
      <c r="F8832" s="211" t="n"/>
      <c r="G8832" s="211" t="n"/>
      <c r="H8832" s="9" t="n"/>
      <c r="I8832" s="179" t="n"/>
      <c r="J8832" s="179" t="n"/>
      <c r="K8832" s="179" t="n"/>
    </row>
    <row r="8833" customFormat="1" s="134">
      <c r="A8833" s="17" t="n"/>
      <c r="B8833" s="179" t="n"/>
      <c r="C8833" s="11" t="n"/>
      <c r="D8833" s="8" t="n"/>
      <c r="E8833" s="8" t="n"/>
      <c r="F8833" s="211" t="n"/>
      <c r="G8833" s="211" t="n"/>
      <c r="H8833" s="9" t="n"/>
      <c r="I8833" s="179" t="n"/>
      <c r="J8833" s="179" t="n"/>
      <c r="K8833" s="179" t="n"/>
    </row>
    <row r="8834" customFormat="1" s="134">
      <c r="A8834" s="17" t="n"/>
      <c r="B8834" s="179" t="n"/>
      <c r="C8834" s="11" t="n"/>
      <c r="D8834" s="8" t="n"/>
      <c r="E8834" s="8" t="n"/>
      <c r="F8834" s="211" t="n"/>
      <c r="G8834" s="211" t="n"/>
      <c r="H8834" s="9" t="n"/>
      <c r="I8834" s="179" t="n"/>
      <c r="J8834" s="179" t="n"/>
      <c r="K8834" s="179" t="n"/>
    </row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 customFormat="1" s="134">
      <c r="A10389" s="17" t="n"/>
      <c r="B10389" s="179" t="n"/>
      <c r="C10389" s="11" t="n"/>
      <c r="D10389" s="8" t="n"/>
      <c r="E10389" s="8" t="n"/>
      <c r="F10389" s="211" t="n"/>
      <c r="G10389" s="211" t="n"/>
      <c r="H10389" s="9" t="n"/>
      <c r="I10389" s="179" t="n"/>
      <c r="J10389" s="179" t="n"/>
      <c r="K10389" s="179" t="n"/>
    </row>
    <row r="10390" customFormat="1" s="134">
      <c r="A10390" s="17" t="n"/>
      <c r="B10390" s="179" t="n"/>
      <c r="C10390" s="11" t="n"/>
      <c r="D10390" s="8" t="n"/>
      <c r="E10390" s="8" t="n"/>
      <c r="F10390" s="211" t="n"/>
      <c r="G10390" s="211" t="n"/>
      <c r="H10390" s="9" t="n"/>
      <c r="I10390" s="179" t="n"/>
      <c r="J10390" s="179" t="n"/>
      <c r="K10390" s="179" t="n"/>
    </row>
    <row r="10391" customFormat="1" s="134">
      <c r="A10391" s="17" t="n"/>
      <c r="B10391" s="179" t="n"/>
      <c r="C10391" s="11" t="n"/>
      <c r="D10391" s="8" t="n"/>
      <c r="E10391" s="8" t="n"/>
      <c r="F10391" s="211" t="n"/>
      <c r="G10391" s="211" t="n"/>
      <c r="H10391" s="9" t="n"/>
      <c r="I10391" s="179" t="n"/>
      <c r="J10391" s="179" t="n"/>
      <c r="K10391" s="179" t="n"/>
    </row>
    <row r="10392" customFormat="1" s="134">
      <c r="A10392" s="17" t="n"/>
      <c r="B10392" s="179" t="n"/>
      <c r="C10392" s="11" t="n"/>
      <c r="D10392" s="8" t="n"/>
      <c r="E10392" s="8" t="n"/>
      <c r="F10392" s="211" t="n"/>
      <c r="G10392" s="211" t="n"/>
      <c r="H10392" s="9" t="n"/>
      <c r="I10392" s="179" t="n"/>
      <c r="J10392" s="179" t="n"/>
      <c r="K10392" s="179" t="n"/>
    </row>
    <row r="10393" customFormat="1" s="134">
      <c r="A10393" s="17" t="n"/>
      <c r="B10393" s="179" t="n"/>
      <c r="C10393" s="11" t="n"/>
      <c r="D10393" s="8" t="n"/>
      <c r="E10393" s="8" t="n"/>
      <c r="F10393" s="211" t="n"/>
      <c r="G10393" s="211" t="n"/>
      <c r="H10393" s="9" t="n"/>
      <c r="I10393" s="179" t="n"/>
      <c r="J10393" s="179" t="n"/>
      <c r="K10393" s="179" t="n"/>
    </row>
    <row r="10394" customFormat="1" s="134">
      <c r="A10394" s="17" t="n"/>
      <c r="B10394" s="179" t="n"/>
      <c r="C10394" s="11" t="n"/>
      <c r="D10394" s="8" t="n"/>
      <c r="E10394" s="8" t="n"/>
      <c r="F10394" s="211" t="n"/>
      <c r="G10394" s="211" t="n"/>
      <c r="H10394" s="9" t="n"/>
      <c r="I10394" s="179" t="n"/>
      <c r="J10394" s="179" t="n"/>
      <c r="K10394" s="179" t="n"/>
    </row>
    <row r="10395" customFormat="1" s="134">
      <c r="A10395" s="17" t="n"/>
      <c r="B10395" s="179" t="n"/>
      <c r="C10395" s="11" t="n"/>
      <c r="D10395" s="8" t="n"/>
      <c r="E10395" s="8" t="n"/>
      <c r="F10395" s="211" t="n"/>
      <c r="G10395" s="211" t="n"/>
      <c r="H10395" s="9" t="n"/>
      <c r="I10395" s="179" t="n"/>
      <c r="J10395" s="179" t="n"/>
      <c r="K10395" s="179" t="n"/>
    </row>
    <row r="10396" customFormat="1" s="134">
      <c r="A10396" s="17" t="n"/>
      <c r="B10396" s="179" t="n"/>
      <c r="C10396" s="11" t="n"/>
      <c r="D10396" s="8" t="n"/>
      <c r="E10396" s="8" t="n"/>
      <c r="F10396" s="211" t="n"/>
      <c r="G10396" s="211" t="n"/>
      <c r="H10396" s="9" t="n"/>
      <c r="I10396" s="179" t="n"/>
      <c r="J10396" s="179" t="n"/>
      <c r="K10396" s="179" t="n"/>
    </row>
    <row r="10397" customFormat="1" s="134">
      <c r="A10397" s="17" t="n"/>
      <c r="B10397" s="179" t="n"/>
      <c r="C10397" s="11" t="n"/>
      <c r="D10397" s="8" t="n"/>
      <c r="E10397" s="8" t="n"/>
      <c r="F10397" s="211" t="n"/>
      <c r="G10397" s="211" t="n"/>
      <c r="H10397" s="9" t="n"/>
      <c r="I10397" s="179" t="n"/>
      <c r="J10397" s="179" t="n"/>
      <c r="K10397" s="179" t="n"/>
    </row>
    <row r="10398" customFormat="1" s="134">
      <c r="A10398" s="17" t="n"/>
      <c r="B10398" s="179" t="n"/>
      <c r="C10398" s="11" t="n"/>
      <c r="D10398" s="8" t="n"/>
      <c r="E10398" s="8" t="n"/>
      <c r="F10398" s="211" t="n"/>
      <c r="G10398" s="211" t="n"/>
      <c r="H10398" s="9" t="n"/>
      <c r="I10398" s="179" t="n"/>
      <c r="J10398" s="179" t="n"/>
      <c r="K10398" s="179" t="n"/>
    </row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 customFormat="1" s="134">
      <c r="A10513" s="17" t="n"/>
      <c r="B10513" s="179" t="n"/>
      <c r="C10513" s="11" t="n"/>
      <c r="D10513" s="8" t="n"/>
      <c r="E10513" s="8" t="n"/>
      <c r="F10513" s="211" t="n"/>
      <c r="G10513" s="211" t="n"/>
      <c r="H10513" s="9" t="n"/>
      <c r="I10513" s="179" t="n"/>
      <c r="J10513" s="179" t="n"/>
      <c r="K10513" s="179" t="n"/>
    </row>
    <row r="10514"/>
    <row r="10515"/>
    <row r="10516"/>
    <row r="10517"/>
    <row r="10518" customFormat="1" s="134">
      <c r="A10518" s="17" t="n"/>
      <c r="B10518" s="179" t="n"/>
      <c r="C10518" s="11" t="n"/>
      <c r="D10518" s="8" t="n"/>
      <c r="E10518" s="8" t="n"/>
      <c r="F10518" s="211" t="n"/>
      <c r="G10518" s="211" t="n"/>
      <c r="H10518" s="9" t="n"/>
      <c r="I10518" s="179" t="n"/>
      <c r="J10518" s="179" t="n"/>
      <c r="K10518" s="179" t="n"/>
    </row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 customFormat="1" s="134">
      <c r="A10618" s="17" t="n"/>
      <c r="B10618" s="179" t="n"/>
      <c r="C10618" s="11" t="n"/>
      <c r="D10618" s="8" t="n"/>
      <c r="E10618" s="8" t="n"/>
      <c r="F10618" s="211" t="n"/>
      <c r="G10618" s="211" t="n"/>
      <c r="H10618" s="9" t="n"/>
      <c r="I10618" s="179" t="n"/>
      <c r="J10618" s="179" t="n"/>
      <c r="K10618" s="179" t="n"/>
    </row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 customFormat="1" s="134">
      <c r="A11241" s="17" t="n"/>
      <c r="B11241" s="179" t="n"/>
      <c r="C11241" s="11" t="n"/>
      <c r="D11241" s="8" t="n"/>
      <c r="E11241" s="8" t="n"/>
      <c r="F11241" s="211" t="n"/>
      <c r="G11241" s="211" t="n"/>
      <c r="H11241" s="9" t="n"/>
      <c r="I11241" s="179" t="n"/>
      <c r="J11241" s="179" t="n"/>
      <c r="K11241" s="179" t="n"/>
    </row>
    <row r="11242" customFormat="1" s="134">
      <c r="A11242" s="17" t="n"/>
      <c r="B11242" s="179" t="n"/>
      <c r="C11242" s="11" t="n"/>
      <c r="D11242" s="8" t="n"/>
      <c r="E11242" s="8" t="n"/>
      <c r="F11242" s="211" t="n"/>
      <c r="G11242" s="211" t="n"/>
      <c r="H11242" s="9" t="n"/>
      <c r="I11242" s="179" t="n"/>
      <c r="J11242" s="179" t="n"/>
      <c r="K11242" s="179" t="n"/>
    </row>
    <row r="11243" customFormat="1" s="134">
      <c r="A11243" s="17" t="n"/>
      <c r="B11243" s="179" t="n"/>
      <c r="C11243" s="11" t="n"/>
      <c r="D11243" s="8" t="n"/>
      <c r="E11243" s="8" t="n"/>
      <c r="F11243" s="211" t="n"/>
      <c r="G11243" s="211" t="n"/>
      <c r="H11243" s="9" t="n"/>
      <c r="I11243" s="179" t="n"/>
      <c r="J11243" s="179" t="n"/>
      <c r="K11243" s="179" t="n"/>
    </row>
    <row r="11244" customFormat="1" s="134">
      <c r="A11244" s="17" t="n"/>
      <c r="B11244" s="179" t="n"/>
      <c r="C11244" s="11" t="n"/>
      <c r="D11244" s="8" t="n"/>
      <c r="E11244" s="8" t="n"/>
      <c r="F11244" s="211" t="n"/>
      <c r="G11244" s="211" t="n"/>
      <c r="H11244" s="9" t="n"/>
      <c r="I11244" s="179" t="n"/>
      <c r="J11244" s="179" t="n"/>
      <c r="K11244" s="179" t="n"/>
    </row>
    <row r="11245" customFormat="1" s="134">
      <c r="A11245" s="17" t="n"/>
      <c r="B11245" s="179" t="n"/>
      <c r="C11245" s="11" t="n"/>
      <c r="D11245" s="8" t="n"/>
      <c r="E11245" s="8" t="n"/>
      <c r="F11245" s="211" t="n"/>
      <c r="G11245" s="211" t="n"/>
      <c r="H11245" s="9" t="n"/>
      <c r="I11245" s="179" t="n"/>
      <c r="J11245" s="179" t="n"/>
      <c r="K11245" s="179" t="n"/>
    </row>
    <row r="11246" customFormat="1" s="134">
      <c r="A11246" s="17" t="n"/>
      <c r="B11246" s="179" t="n"/>
      <c r="C11246" s="11" t="n"/>
      <c r="D11246" s="8" t="n"/>
      <c r="E11246" s="8" t="n"/>
      <c r="F11246" s="211" t="n"/>
      <c r="G11246" s="211" t="n"/>
      <c r="H11246" s="9" t="n"/>
      <c r="I11246" s="179" t="n"/>
      <c r="J11246" s="179" t="n"/>
      <c r="K11246" s="179" t="n"/>
    </row>
    <row r="11247" customFormat="1" s="134">
      <c r="A11247" s="17" t="n"/>
      <c r="B11247" s="179" t="n"/>
      <c r="C11247" s="11" t="n"/>
      <c r="D11247" s="8" t="n"/>
      <c r="E11247" s="8" t="n"/>
      <c r="F11247" s="211" t="n"/>
      <c r="G11247" s="211" t="n"/>
      <c r="H11247" s="9" t="n"/>
      <c r="I11247" s="179" t="n"/>
      <c r="J11247" s="179" t="n"/>
      <c r="K11247" s="179" t="n"/>
    </row>
    <row r="11248" customFormat="1" s="134">
      <c r="A11248" s="17" t="n"/>
      <c r="B11248" s="179" t="n"/>
      <c r="C11248" s="11" t="n"/>
      <c r="D11248" s="8" t="n"/>
      <c r="E11248" s="8" t="n"/>
      <c r="F11248" s="211" t="n"/>
      <c r="G11248" s="211" t="n"/>
      <c r="H11248" s="9" t="n"/>
      <c r="I11248" s="179" t="n"/>
      <c r="J11248" s="179" t="n"/>
      <c r="K11248" s="179" t="n"/>
    </row>
    <row r="11249" customFormat="1" s="134">
      <c r="A11249" s="17" t="n"/>
      <c r="B11249" s="179" t="n"/>
      <c r="C11249" s="11" t="n"/>
      <c r="D11249" s="8" t="n"/>
      <c r="E11249" s="8" t="n"/>
      <c r="F11249" s="211" t="n"/>
      <c r="G11249" s="211" t="n"/>
      <c r="H11249" s="9" t="n"/>
      <c r="I11249" s="179" t="n"/>
      <c r="J11249" s="179" t="n"/>
      <c r="K11249" s="179" t="n"/>
    </row>
    <row r="11250" customFormat="1" s="134">
      <c r="A11250" s="17" t="n"/>
      <c r="B11250" s="179" t="n"/>
      <c r="C11250" s="11" t="n"/>
      <c r="D11250" s="8" t="n"/>
      <c r="E11250" s="8" t="n"/>
      <c r="F11250" s="211" t="n"/>
      <c r="G11250" s="211" t="n"/>
      <c r="H11250" s="9" t="n"/>
      <c r="I11250" s="179" t="n"/>
      <c r="J11250" s="179" t="n"/>
      <c r="K11250" s="179" t="n"/>
    </row>
    <row r="11251" customFormat="1" s="134">
      <c r="A11251" s="17" t="n"/>
      <c r="B11251" s="179" t="n"/>
      <c r="C11251" s="11" t="n"/>
      <c r="D11251" s="8" t="n"/>
      <c r="E11251" s="8" t="n"/>
      <c r="F11251" s="211" t="n"/>
      <c r="G11251" s="211" t="n"/>
      <c r="H11251" s="9" t="n"/>
      <c r="I11251" s="179" t="n"/>
      <c r="J11251" s="179" t="n"/>
      <c r="K11251" s="179" t="n"/>
    </row>
    <row r="11252" customFormat="1" s="134">
      <c r="A11252" s="17" t="n"/>
      <c r="B11252" s="179" t="n"/>
      <c r="C11252" s="11" t="n"/>
      <c r="D11252" s="8" t="n"/>
      <c r="E11252" s="8" t="n"/>
      <c r="F11252" s="211" t="n"/>
      <c r="G11252" s="211" t="n"/>
      <c r="H11252" s="9" t="n"/>
      <c r="I11252" s="179" t="n"/>
      <c r="J11252" s="179" t="n"/>
      <c r="K11252" s="179" t="n"/>
    </row>
    <row r="11253" customFormat="1" s="134">
      <c r="A11253" s="17" t="n"/>
      <c r="B11253" s="179" t="n"/>
      <c r="C11253" s="11" t="n"/>
      <c r="D11253" s="8" t="n"/>
      <c r="E11253" s="8" t="n"/>
      <c r="F11253" s="211" t="n"/>
      <c r="G11253" s="211" t="n"/>
      <c r="H11253" s="9" t="n"/>
      <c r="I11253" s="179" t="n"/>
      <c r="J11253" s="179" t="n"/>
      <c r="K11253" s="179" t="n"/>
    </row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 customFormat="1" s="134">
      <c r="A11332" s="17" t="n"/>
      <c r="B11332" s="179" t="n"/>
      <c r="C11332" s="11" t="n"/>
      <c r="D11332" s="8" t="n"/>
      <c r="E11332" s="8" t="n"/>
      <c r="F11332" s="211" t="n"/>
      <c r="G11332" s="211" t="n"/>
      <c r="H11332" s="9" t="n"/>
      <c r="I11332" s="179" t="n"/>
      <c r="J11332" s="179" t="n"/>
      <c r="K11332" s="179" t="n"/>
    </row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 customFormat="1" s="134">
      <c r="A11369" s="17" t="n"/>
      <c r="B11369" s="179" t="n"/>
      <c r="C11369" s="11" t="n"/>
      <c r="D11369" s="8" t="n"/>
      <c r="E11369" s="8" t="n"/>
      <c r="F11369" s="211" t="n"/>
      <c r="G11369" s="211" t="n"/>
      <c r="H11369" s="9" t="n"/>
      <c r="I11369" s="179" t="n"/>
      <c r="J11369" s="179" t="n"/>
      <c r="K11369" s="179" t="n"/>
    </row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 customFormat="1" s="134">
      <c r="A11436" s="17" t="n"/>
      <c r="B11436" s="179" t="n"/>
      <c r="C11436" s="11" t="n"/>
      <c r="D11436" s="8" t="n"/>
      <c r="E11436" s="8" t="n"/>
      <c r="F11436" s="211" t="n"/>
      <c r="G11436" s="211" t="n"/>
      <c r="H11436" s="9" t="n"/>
      <c r="I11436" s="179" t="n"/>
      <c r="J11436" s="179" t="n"/>
      <c r="K11436" s="179" t="n"/>
    </row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 customFormat="1" s="108">
      <c r="A11464" s="17" t="n"/>
      <c r="B11464" s="179" t="n"/>
      <c r="C11464" s="11" t="n"/>
      <c r="D11464" s="8" t="n"/>
      <c r="E11464" s="8" t="n"/>
      <c r="F11464" s="211" t="n"/>
      <c r="G11464" s="211" t="n"/>
      <c r="H11464" s="9" t="n"/>
      <c r="I11464" s="179" t="n"/>
      <c r="J11464" s="179" t="n"/>
      <c r="K11464" s="179" t="n"/>
    </row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 customFormat="1" s="108">
      <c r="A11778" s="17" t="n"/>
      <c r="B11778" s="179" t="n"/>
      <c r="C11778" s="11" t="n"/>
      <c r="D11778" s="8" t="n"/>
      <c r="E11778" s="8" t="n"/>
      <c r="F11778" s="211" t="n"/>
      <c r="G11778" s="211" t="n"/>
      <c r="H11778" s="9" t="n"/>
      <c r="I11778" s="179" t="n"/>
      <c r="J11778" s="179" t="n"/>
      <c r="K11778" s="179" t="n"/>
    </row>
    <row r="11779" customFormat="1" s="108">
      <c r="A11779" s="17" t="n"/>
      <c r="B11779" s="179" t="n"/>
      <c r="C11779" s="11" t="n"/>
      <c r="D11779" s="8" t="n"/>
      <c r="E11779" s="8" t="n"/>
      <c r="F11779" s="211" t="n"/>
      <c r="G11779" s="211" t="n"/>
      <c r="H11779" s="9" t="n"/>
      <c r="I11779" s="179" t="n"/>
      <c r="J11779" s="179" t="n"/>
      <c r="K11779" s="179" t="n"/>
    </row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 customFormat="1" s="136">
      <c r="A12617" s="17" t="n"/>
      <c r="B12617" s="179" t="n"/>
      <c r="C12617" s="11" t="n"/>
      <c r="D12617" s="8" t="n"/>
      <c r="E12617" s="8" t="n"/>
      <c r="F12617" s="211" t="n"/>
      <c r="G12617" s="211" t="n"/>
      <c r="H12617" s="9" t="n"/>
      <c r="I12617" s="179" t="n"/>
      <c r="J12617" s="179" t="n"/>
      <c r="K12617" s="179" t="n"/>
    </row>
    <row r="12618"/>
    <row r="12619" customFormat="1" s="136">
      <c r="A12619" s="17" t="n"/>
      <c r="B12619" s="179" t="n"/>
      <c r="C12619" s="11" t="n"/>
      <c r="D12619" s="8" t="n"/>
      <c r="E12619" s="8" t="n"/>
      <c r="F12619" s="211" t="n"/>
      <c r="G12619" s="211" t="n"/>
      <c r="H12619" s="9" t="n"/>
      <c r="I12619" s="179" t="n"/>
      <c r="J12619" s="179" t="n"/>
      <c r="K12619" s="179" t="n"/>
    </row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 customFormat="1" s="136">
      <c r="A12691" s="17" t="n"/>
      <c r="B12691" s="179" t="n"/>
      <c r="C12691" s="11" t="n"/>
      <c r="D12691" s="8" t="n"/>
      <c r="E12691" s="8" t="n"/>
      <c r="F12691" s="211" t="n"/>
      <c r="G12691" s="211" t="n"/>
      <c r="H12691" s="9" t="n"/>
      <c r="I12691" s="179" t="n"/>
      <c r="J12691" s="179" t="n"/>
      <c r="K12691" s="179" t="n"/>
    </row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 customFormat="1" s="108">
      <c r="A15791" s="17" t="n"/>
      <c r="B15791" s="179" t="n"/>
      <c r="C15791" s="11" t="n"/>
      <c r="D15791" s="8" t="n"/>
      <c r="E15791" s="8" t="n"/>
      <c r="F15791" s="211" t="n"/>
      <c r="G15791" s="211" t="n"/>
      <c r="H15791" s="9" t="n"/>
      <c r="I15791" s="179" t="n"/>
      <c r="J15791" s="179" t="n"/>
      <c r="K15791" s="179" t="n"/>
    </row>
    <row r="15792"/>
    <row r="15793"/>
    <row r="15794" customFormat="1" s="108">
      <c r="A15794" s="17" t="n"/>
      <c r="B15794" s="179" t="n"/>
      <c r="C15794" s="11" t="n"/>
      <c r="D15794" s="8" t="n"/>
      <c r="E15794" s="8" t="n"/>
      <c r="F15794" s="211" t="n"/>
      <c r="G15794" s="211" t="n"/>
      <c r="H15794" s="9" t="n"/>
      <c r="I15794" s="179" t="n"/>
      <c r="J15794" s="179" t="n"/>
      <c r="K15794" s="179" t="n"/>
    </row>
    <row r="15795"/>
    <row r="15796"/>
    <row r="15797"/>
    <row r="15798"/>
    <row r="15799"/>
    <row r="15800"/>
    <row r="15801" customFormat="1" s="108">
      <c r="A15801" s="17" t="n"/>
      <c r="B15801" s="179" t="n"/>
      <c r="C15801" s="11" t="n"/>
      <c r="D15801" s="8" t="n"/>
      <c r="E15801" s="8" t="n"/>
      <c r="F15801" s="211" t="n"/>
      <c r="G15801" s="211" t="n"/>
      <c r="H15801" s="9" t="n"/>
      <c r="I15801" s="179" t="n"/>
      <c r="J15801" s="179" t="n"/>
      <c r="K15801" s="179" t="n"/>
    </row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 customFormat="1" s="108">
      <c r="A15815" s="17" t="n"/>
      <c r="B15815" s="179" t="n"/>
      <c r="C15815" s="11" t="n"/>
      <c r="D15815" s="8" t="n"/>
      <c r="E15815" s="8" t="n"/>
      <c r="F15815" s="211" t="n"/>
      <c r="G15815" s="211" t="n"/>
      <c r="H15815" s="9" t="n"/>
      <c r="I15815" s="179" t="n"/>
      <c r="J15815" s="179" t="n"/>
      <c r="K15815" s="179" t="n"/>
    </row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 customFormat="1" s="108">
      <c r="A15872" s="17" t="n"/>
      <c r="B15872" s="179" t="n"/>
      <c r="C15872" s="11" t="n"/>
      <c r="D15872" s="8" t="n"/>
      <c r="E15872" s="8" t="n"/>
      <c r="F15872" s="211" t="n"/>
      <c r="G15872" s="211" t="n"/>
      <c r="H15872" s="9" t="n"/>
      <c r="I15872" s="179" t="n"/>
      <c r="J15872" s="179" t="n"/>
      <c r="K15872" s="179" t="n"/>
    </row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 customFormat="1" s="108">
      <c r="A16252" s="17" t="n"/>
      <c r="B16252" s="179" t="n"/>
      <c r="C16252" s="11" t="n"/>
      <c r="D16252" s="8" t="n"/>
      <c r="E16252" s="8" t="n"/>
      <c r="F16252" s="211" t="n"/>
      <c r="G16252" s="211" t="n"/>
      <c r="H16252" s="9" t="n"/>
      <c r="I16252" s="179" t="n"/>
      <c r="J16252" s="179" t="n"/>
      <c r="K16252" s="179" t="n"/>
    </row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 customFormat="1" s="137">
      <c r="A16731" s="17" t="n"/>
      <c r="B16731" s="179" t="n"/>
      <c r="C16731" s="11" t="n"/>
      <c r="D16731" s="8" t="n"/>
      <c r="E16731" s="8" t="n"/>
      <c r="F16731" s="211" t="n"/>
      <c r="G16731" s="211" t="n"/>
      <c r="H16731" s="9" t="n"/>
      <c r="I16731" s="179" t="n"/>
      <c r="J16731" s="179" t="n"/>
      <c r="K16731" s="179" t="n"/>
    </row>
    <row r="16732"/>
    <row r="16733"/>
    <row r="16734"/>
    <row r="16735"/>
    <row r="16736"/>
    <row r="16737" customFormat="1" s="108">
      <c r="A16737" s="17" t="n"/>
      <c r="B16737" s="179" t="n"/>
      <c r="C16737" s="11" t="n"/>
      <c r="D16737" s="8" t="n"/>
      <c r="E16737" s="8" t="n"/>
      <c r="F16737" s="211" t="n"/>
      <c r="G16737" s="211" t="n"/>
      <c r="H16737" s="9" t="n"/>
      <c r="I16737" s="179" t="n"/>
      <c r="J16737" s="179" t="n"/>
      <c r="K16737" s="179" t="n"/>
    </row>
    <row r="16738"/>
    <row r="16739"/>
    <row r="16740"/>
    <row r="16741"/>
    <row r="16742"/>
    <row r="16743"/>
    <row r="16744"/>
    <row r="16745"/>
    <row r="16746"/>
    <row r="16747"/>
    <row r="16748" customFormat="1" s="108">
      <c r="A16748" s="17" t="n"/>
      <c r="B16748" s="179" t="n"/>
      <c r="C16748" s="11" t="n"/>
      <c r="D16748" s="8" t="n"/>
      <c r="E16748" s="8" t="n"/>
      <c r="F16748" s="211" t="n"/>
      <c r="G16748" s="211" t="n"/>
      <c r="H16748" s="9" t="n"/>
      <c r="I16748" s="179" t="n"/>
      <c r="J16748" s="179" t="n"/>
      <c r="K16748" s="179" t="n"/>
    </row>
    <row r="16749" customFormat="1" s="108">
      <c r="A16749" s="17" t="n"/>
      <c r="B16749" s="179" t="n"/>
      <c r="C16749" s="11" t="n"/>
      <c r="D16749" s="8" t="n"/>
      <c r="E16749" s="8" t="n"/>
      <c r="F16749" s="211" t="n"/>
      <c r="G16749" s="211" t="n"/>
      <c r="H16749" s="9" t="n"/>
      <c r="I16749" s="179" t="n"/>
      <c r="J16749" s="179" t="n"/>
      <c r="K16749" s="179" t="n"/>
    </row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 customFormat="1" s="108">
      <c r="A16837" s="17" t="n"/>
      <c r="B16837" s="179" t="n"/>
      <c r="C16837" s="11" t="n"/>
      <c r="D16837" s="8" t="n"/>
      <c r="E16837" s="8" t="n"/>
      <c r="F16837" s="211" t="n"/>
      <c r="G16837" s="211" t="n"/>
      <c r="H16837" s="9" t="n"/>
      <c r="I16837" s="179" t="n"/>
      <c r="J16837" s="179" t="n"/>
      <c r="K16837" s="179" t="n"/>
    </row>
    <row r="16838"/>
    <row r="16839"/>
    <row r="16840" customFormat="1" s="137">
      <c r="A16840" s="17" t="n"/>
      <c r="B16840" s="179" t="n"/>
      <c r="C16840" s="11" t="n"/>
      <c r="D16840" s="8" t="n"/>
      <c r="E16840" s="8" t="n"/>
      <c r="F16840" s="211" t="n"/>
      <c r="G16840" s="211" t="n"/>
      <c r="H16840" s="9" t="n"/>
      <c r="I16840" s="179" t="n"/>
      <c r="J16840" s="179" t="n"/>
      <c r="K16840" s="179" t="n"/>
    </row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 customFormat="1" s="137">
      <c r="A16873" s="17" t="n"/>
      <c r="B16873" s="179" t="n"/>
      <c r="C16873" s="11" t="n"/>
      <c r="D16873" s="8" t="n"/>
      <c r="E16873" s="8" t="n"/>
      <c r="F16873" s="211" t="n"/>
      <c r="G16873" s="211" t="n"/>
      <c r="H16873" s="9" t="n"/>
      <c r="I16873" s="179" t="n"/>
      <c r="J16873" s="179" t="n"/>
      <c r="K16873" s="179" t="n"/>
    </row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 customFormat="1" s="108">
      <c r="A17001" s="17" t="n"/>
      <c r="B17001" s="179" t="n"/>
      <c r="C17001" s="11" t="n"/>
      <c r="D17001" s="8" t="n"/>
      <c r="E17001" s="8" t="n"/>
      <c r="F17001" s="211" t="n"/>
      <c r="G17001" s="211" t="n"/>
      <c r="H17001" s="9" t="n"/>
      <c r="I17001" s="179" t="n"/>
      <c r="J17001" s="179" t="n"/>
      <c r="K17001" s="179" t="n"/>
    </row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 customFormat="1" s="108">
      <c r="A17032" s="17" t="n"/>
      <c r="B17032" s="179" t="n"/>
      <c r="C17032" s="11" t="n"/>
      <c r="D17032" s="8" t="n"/>
      <c r="E17032" s="8" t="n"/>
      <c r="F17032" s="211" t="n"/>
      <c r="G17032" s="211" t="n"/>
      <c r="H17032" s="9" t="n"/>
      <c r="I17032" s="179" t="n"/>
      <c r="J17032" s="179" t="n"/>
      <c r="K17032" s="179" t="n"/>
    </row>
  </sheetData>
  <pageMargins left="0.511811024" right="0.511811024" top="0.787401575" bottom="0.787401575" header="0.31496062" footer="0.31496062"/>
  <pageSetup orientation="portrait" paperSize="9" horizontalDpi="429496729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showGridLines="0" tabSelected="1" topLeftCell="A42" zoomScale="70" zoomScaleNormal="70" workbookViewId="0">
      <pane xSplit="2" topLeftCell="C1" activePane="topRight" state="frozen"/>
      <selection activeCell="B25" sqref="B25"/>
      <selection pane="topRight" activeCell="B267" sqref="B267"/>
    </sheetView>
  </sheetViews>
  <sheetFormatPr baseColWidth="8" defaultRowHeight="12.5"/>
  <cols>
    <col width="9.453125" customWidth="1" style="180" min="1" max="1"/>
    <col width="52.7265625" customWidth="1" style="90" min="2" max="2"/>
    <col hidden="1" width="15.26953125" customWidth="1" style="216" min="3" max="4"/>
    <col hidden="1" width="13" customWidth="1" style="180" min="4" max="4"/>
    <col hidden="1" width="12.54296875" customWidth="1" style="216" min="5" max="9"/>
    <col hidden="1" width="13" customWidth="1" style="180" min="6" max="6"/>
    <col width="13" customWidth="1" style="180" min="7" max="7"/>
    <col hidden="1" width="13" customWidth="1" style="180" min="8" max="8"/>
    <col hidden="1" width="13" customWidth="1" style="180" min="9" max="9"/>
    <col hidden="1" width="12.54296875" customWidth="1" style="216" min="10" max="14"/>
    <col hidden="1" width="13" customWidth="1" style="180" min="11" max="11"/>
    <col hidden="1" width="13" customWidth="1" style="180" min="12" max="12"/>
    <col hidden="1" width="13" customWidth="1" style="180" min="13" max="13"/>
    <col hidden="1" width="13" customWidth="1" style="180" min="14" max="14"/>
    <col width="16.81640625" customWidth="1" style="216" min="15" max="15"/>
    <col hidden="1" width="14.453125" customWidth="1" style="180" min="16" max="16"/>
    <col width="19.81640625" customWidth="1" style="180" min="17" max="17"/>
    <col width="14.1796875" customWidth="1" style="217" min="18" max="18"/>
  </cols>
  <sheetData>
    <row r="1"/>
    <row r="2">
      <c r="C2" s="216" t="inlineStr">
        <is>
          <t>Jan</t>
        </is>
      </c>
      <c r="D2" s="216" t="inlineStr">
        <is>
          <t>Fev</t>
        </is>
      </c>
      <c r="E2" s="216" t="inlineStr">
        <is>
          <t>Mar</t>
        </is>
      </c>
      <c r="F2" s="216" t="inlineStr">
        <is>
          <t>Abr</t>
        </is>
      </c>
      <c r="G2" s="216" t="inlineStr">
        <is>
          <t>Mai</t>
        </is>
      </c>
      <c r="H2" s="216" t="inlineStr">
        <is>
          <t>Jun</t>
        </is>
      </c>
      <c r="I2" s="216" t="inlineStr">
        <is>
          <t>Jul</t>
        </is>
      </c>
      <c r="J2" s="216" t="inlineStr">
        <is>
          <t>Ago</t>
        </is>
      </c>
      <c r="K2" s="216" t="inlineStr">
        <is>
          <t>Set</t>
        </is>
      </c>
      <c r="L2" s="216" t="inlineStr">
        <is>
          <t>Out</t>
        </is>
      </c>
      <c r="M2" s="216" t="inlineStr">
        <is>
          <t>Nov</t>
        </is>
      </c>
      <c r="N2" s="216" t="inlineStr">
        <is>
          <t>Dez</t>
        </is>
      </c>
      <c r="O2" s="216" t="inlineStr">
        <is>
          <t>Acum</t>
        </is>
      </c>
    </row>
    <row r="3">
      <c r="B3" s="165" t="inlineStr">
        <is>
          <t>Margem Líquida de Caixa 2025</t>
        </is>
      </c>
      <c r="C3" s="216">
        <f>'Fluxo de Caixa '!D168</f>
        <v/>
      </c>
      <c r="D3" s="216">
        <f>'Fluxo de Caixa '!E168</f>
        <v/>
      </c>
      <c r="E3" s="216">
        <f>'Fluxo de Caixa '!F168</f>
        <v/>
      </c>
      <c r="F3" s="216">
        <f>'Fluxo de Caixa '!G168</f>
        <v/>
      </c>
      <c r="G3" s="216">
        <f>'Fluxo de Caixa '!H168</f>
        <v/>
      </c>
      <c r="H3" s="216">
        <f>'Fluxo de Caixa '!I168</f>
        <v/>
      </c>
      <c r="I3" s="216">
        <f>'Fluxo de Caixa '!J168</f>
        <v/>
      </c>
      <c r="J3" s="216">
        <f>'Fluxo de Caixa '!K168</f>
        <v/>
      </c>
      <c r="K3" s="216">
        <f>'Fluxo de Caixa '!L168</f>
        <v/>
      </c>
      <c r="L3" s="216">
        <f>'Fluxo de Caixa '!M168</f>
        <v/>
      </c>
      <c r="M3" s="216">
        <f>'Fluxo de Caixa '!N168</f>
        <v/>
      </c>
      <c r="N3" s="216">
        <f>'Fluxo de Caixa '!O168</f>
        <v/>
      </c>
      <c r="O3" s="216">
        <f>SUM(C3:N3)</f>
        <v/>
      </c>
    </row>
    <row r="4">
      <c r="B4" s="90" t="inlineStr">
        <is>
          <t>Margem Líquida de Caixa 2023</t>
        </is>
      </c>
    </row>
    <row r="5">
      <c r="B5" s="166" t="inlineStr">
        <is>
          <t>% Margem Líquida de Caixa 2025</t>
        </is>
      </c>
      <c r="C5" s="135">
        <f>'Fluxo de Caixa '!D169</f>
        <v/>
      </c>
      <c r="D5" s="135">
        <f>'Fluxo de Caixa '!E169</f>
        <v/>
      </c>
      <c r="E5" s="135">
        <f>'Fluxo de Caixa '!F169</f>
        <v/>
      </c>
      <c r="F5" s="135">
        <f>'Fluxo de Caixa '!G169</f>
        <v/>
      </c>
      <c r="G5" s="135">
        <f>'Fluxo de Caixa '!H169</f>
        <v/>
      </c>
      <c r="H5" s="135">
        <f>'Fluxo de Caixa '!I169</f>
        <v/>
      </c>
      <c r="I5" s="135">
        <f>'Fluxo de Caixa '!J169</f>
        <v/>
      </c>
      <c r="J5" s="135">
        <f>'Fluxo de Caixa '!K169</f>
        <v/>
      </c>
      <c r="K5" s="135">
        <f>'Fluxo de Caixa '!L169</f>
        <v/>
      </c>
      <c r="L5" s="135">
        <f>'Fluxo de Caixa '!M169</f>
        <v/>
      </c>
      <c r="M5" s="135">
        <f>'Fluxo de Caixa '!N169</f>
        <v/>
      </c>
      <c r="N5" s="135">
        <f>'Fluxo de Caixa '!O169</f>
        <v/>
      </c>
      <c r="O5" s="135">
        <f>'Fluxo de Caixa '!Q169</f>
        <v/>
      </c>
    </row>
    <row r="6" customFormat="1" s="55">
      <c r="B6" s="91" t="inlineStr">
        <is>
          <t>% Margem Líquida de Caixa 2023</t>
        </is>
      </c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R6" s="217" t="n"/>
    </row>
    <row r="7" customFormat="1" s="55">
      <c r="B7" s="91" t="inlineStr">
        <is>
          <t>Var. Margem Líquida de Caixa</t>
        </is>
      </c>
      <c r="C7" s="73">
        <f>IFERROR(C3/N4-1,0)</f>
        <v/>
      </c>
      <c r="D7" s="73">
        <f>IFERROR(D3/C3-1,0)</f>
        <v/>
      </c>
      <c r="E7" s="73">
        <f>IFERROR(E3/D3-1,0)</f>
        <v/>
      </c>
      <c r="F7" s="73">
        <f>IFERROR(F3/E3-1,0)</f>
        <v/>
      </c>
      <c r="G7" s="73">
        <f>IFERROR(G3/F3-1,0)</f>
        <v/>
      </c>
      <c r="H7" s="73">
        <f>IFERROR(H3/G3-1,0)</f>
        <v/>
      </c>
      <c r="I7" s="73">
        <f>IFERROR(I3/H3-1,0)</f>
        <v/>
      </c>
      <c r="J7" s="73">
        <f>IFERROR(J3/I3-1,0)</f>
        <v/>
      </c>
      <c r="K7" s="73">
        <f>IFERROR(K3/J3-1,0)</f>
        <v/>
      </c>
      <c r="L7" s="73">
        <f>IFERROR(L3/K3-1,0)</f>
        <v/>
      </c>
      <c r="M7" s="73">
        <f>IFERROR(M3/L3-1,0)</f>
        <v/>
      </c>
      <c r="N7" s="73">
        <f>IFERROR(N3/M3-1,0)</f>
        <v/>
      </c>
      <c r="O7" s="73" t="n"/>
      <c r="R7" s="217" t="n"/>
    </row>
    <row r="8"/>
    <row r="9">
      <c r="C9" s="216" t="inlineStr">
        <is>
          <t>Jan</t>
        </is>
      </c>
      <c r="D9" s="216" t="inlineStr">
        <is>
          <t>Fev</t>
        </is>
      </c>
      <c r="E9" s="216" t="inlineStr">
        <is>
          <t>Mar</t>
        </is>
      </c>
      <c r="F9" s="216" t="inlineStr">
        <is>
          <t>Abr</t>
        </is>
      </c>
      <c r="G9" s="216" t="inlineStr">
        <is>
          <t>Mai</t>
        </is>
      </c>
      <c r="H9" s="216" t="inlineStr">
        <is>
          <t>Jun</t>
        </is>
      </c>
      <c r="I9" s="216" t="inlineStr">
        <is>
          <t>Jul</t>
        </is>
      </c>
      <c r="J9" s="216" t="inlineStr">
        <is>
          <t>Ago</t>
        </is>
      </c>
      <c r="K9" s="216" t="inlineStr">
        <is>
          <t>Set</t>
        </is>
      </c>
      <c r="L9" s="216" t="inlineStr">
        <is>
          <t>Out</t>
        </is>
      </c>
      <c r="M9" s="216" t="inlineStr">
        <is>
          <t>Nov</t>
        </is>
      </c>
      <c r="N9" s="216" t="inlineStr">
        <is>
          <t>Dez</t>
        </is>
      </c>
      <c r="O9" s="216" t="inlineStr">
        <is>
          <t>Acum</t>
        </is>
      </c>
    </row>
    <row r="10">
      <c r="B10" s="165" t="inlineStr">
        <is>
          <t>Recebimentos Operacionais 2025</t>
        </is>
      </c>
      <c r="C10" s="216">
        <f>'Fluxo de Caixa '!D20</f>
        <v/>
      </c>
      <c r="D10" s="216">
        <f>'Fluxo de Caixa '!E20</f>
        <v/>
      </c>
      <c r="E10" s="216">
        <f>'Fluxo de Caixa '!F20</f>
        <v/>
      </c>
      <c r="F10" s="216">
        <f>'Fluxo de Caixa '!G20</f>
        <v/>
      </c>
      <c r="G10" s="216">
        <f>'Fluxo de Caixa '!H20</f>
        <v/>
      </c>
      <c r="H10" s="216">
        <f>'Fluxo de Caixa '!I20</f>
        <v/>
      </c>
      <c r="I10" s="216">
        <f>'Fluxo de Caixa '!J20</f>
        <v/>
      </c>
      <c r="J10" s="216">
        <f>'Fluxo de Caixa '!K20</f>
        <v/>
      </c>
      <c r="K10" s="216">
        <f>'Fluxo de Caixa '!L20</f>
        <v/>
      </c>
      <c r="L10" s="216">
        <f>'Fluxo de Caixa '!M20</f>
        <v/>
      </c>
      <c r="M10" s="216">
        <f>'Fluxo de Caixa '!N20</f>
        <v/>
      </c>
      <c r="N10" s="216">
        <f>'Fluxo de Caixa '!O20</f>
        <v/>
      </c>
      <c r="O10" s="216">
        <f>SUM(C10:N10)</f>
        <v/>
      </c>
    </row>
    <row r="11">
      <c r="B11" s="90" t="inlineStr">
        <is>
          <t>Recebimentos Operacionais 2023</t>
        </is>
      </c>
    </row>
    <row r="12" customFormat="1" s="55">
      <c r="B12" s="91" t="inlineStr">
        <is>
          <t>Var. Rec. Operacionais</t>
        </is>
      </c>
      <c r="C12" s="73">
        <f>IFERROR(C10/N11-1,0)</f>
        <v/>
      </c>
      <c r="D12" s="73">
        <f>IFERROR(D10/C10-1,0)</f>
        <v/>
      </c>
      <c r="E12" s="73">
        <f>IFERROR(E10/D10-1,0)</f>
        <v/>
      </c>
      <c r="F12" s="73">
        <f>IFERROR(F10/E10-1,0)</f>
        <v/>
      </c>
      <c r="G12" s="73">
        <f>IFERROR(G10/F10-1,0)</f>
        <v/>
      </c>
      <c r="H12" s="73">
        <f>IFERROR(H10/G10-1,0)</f>
        <v/>
      </c>
      <c r="I12" s="73">
        <f>IFERROR(I10/H10-1,0)</f>
        <v/>
      </c>
      <c r="J12" s="73">
        <f>IFERROR(J10/I10-1,0)</f>
        <v/>
      </c>
      <c r="K12" s="73">
        <f>IFERROR(K10/J10-1,0)</f>
        <v/>
      </c>
      <c r="L12" s="73">
        <f>IFERROR(L10/K10-1,0)</f>
        <v/>
      </c>
      <c r="M12" s="73">
        <f>IFERROR(M10/L10-1,0)</f>
        <v/>
      </c>
      <c r="N12" s="73">
        <f>IFERROR(N10/M10-1,0)</f>
        <v/>
      </c>
      <c r="O12" s="73" t="n"/>
      <c r="R12" s="217" t="n"/>
    </row>
    <row r="13" customFormat="1" s="55">
      <c r="B13" s="91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R13" s="217" t="n"/>
    </row>
    <row r="14">
      <c r="C14" s="216" t="inlineStr">
        <is>
          <t>Jan</t>
        </is>
      </c>
      <c r="D14" s="216" t="inlineStr">
        <is>
          <t>Fev</t>
        </is>
      </c>
      <c r="E14" s="216" t="inlineStr">
        <is>
          <t>Mar</t>
        </is>
      </c>
      <c r="F14" s="216" t="inlineStr">
        <is>
          <t>Abr</t>
        </is>
      </c>
      <c r="G14" s="216" t="inlineStr">
        <is>
          <t>Mai</t>
        </is>
      </c>
      <c r="H14" s="216" t="inlineStr">
        <is>
          <t>Jun</t>
        </is>
      </c>
      <c r="I14" s="216" t="inlineStr">
        <is>
          <t>Jul</t>
        </is>
      </c>
      <c r="J14" s="216" t="inlineStr">
        <is>
          <t>Ago</t>
        </is>
      </c>
      <c r="K14" s="216" t="inlineStr">
        <is>
          <t>Set</t>
        </is>
      </c>
      <c r="L14" s="216" t="inlineStr">
        <is>
          <t>Out</t>
        </is>
      </c>
      <c r="M14" s="216" t="inlineStr">
        <is>
          <t>Nov</t>
        </is>
      </c>
      <c r="N14" s="216" t="inlineStr">
        <is>
          <t>Dez</t>
        </is>
      </c>
      <c r="O14" s="216" t="inlineStr">
        <is>
          <t>Acum</t>
        </is>
      </c>
    </row>
    <row r="15">
      <c r="B15" s="165" t="inlineStr">
        <is>
          <t>Pagamentos Operacionais 2025</t>
        </is>
      </c>
      <c r="C15" s="216">
        <f>'Fluxo de Caixa '!D28</f>
        <v/>
      </c>
      <c r="D15" s="216">
        <f>'Fluxo de Caixa '!E28</f>
        <v/>
      </c>
      <c r="E15" s="216">
        <f>'Fluxo de Caixa '!F28</f>
        <v/>
      </c>
      <c r="F15" s="216">
        <f>'Fluxo de Caixa '!G28</f>
        <v/>
      </c>
      <c r="G15" s="216">
        <f>'Fluxo de Caixa '!H28</f>
        <v/>
      </c>
      <c r="H15" s="216">
        <f>'Fluxo de Caixa '!I28</f>
        <v/>
      </c>
      <c r="I15" s="216">
        <f>'Fluxo de Caixa '!J28</f>
        <v/>
      </c>
      <c r="J15" s="216">
        <f>'Fluxo de Caixa '!K28</f>
        <v/>
      </c>
      <c r="K15" s="216">
        <f>'Fluxo de Caixa '!L28</f>
        <v/>
      </c>
      <c r="L15" s="216">
        <f>'Fluxo de Caixa '!M28</f>
        <v/>
      </c>
      <c r="M15" s="216">
        <f>'Fluxo de Caixa '!N28</f>
        <v/>
      </c>
      <c r="N15" s="216">
        <f>'Fluxo de Caixa '!O28</f>
        <v/>
      </c>
      <c r="O15" s="216">
        <f>SUM(C15:N15)</f>
        <v/>
      </c>
    </row>
    <row r="16">
      <c r="B16" s="90" t="inlineStr">
        <is>
          <t>Pagamentos Operacionais 2023</t>
        </is>
      </c>
    </row>
    <row r="17" customFormat="1" s="55">
      <c r="B17" s="91" t="inlineStr">
        <is>
          <t>Var. Pgtos. Operacionais</t>
        </is>
      </c>
      <c r="C17" s="73">
        <f>IFERROR(C15/N16-1,0)</f>
        <v/>
      </c>
      <c r="D17" s="73">
        <f>IFERROR(D15/C15-1,0)</f>
        <v/>
      </c>
      <c r="E17" s="73">
        <f>IFERROR(E15/D15-1,0)</f>
        <v/>
      </c>
      <c r="F17" s="73">
        <f>IFERROR(F15/E15-1,0)</f>
        <v/>
      </c>
      <c r="G17" s="73">
        <f>IFERROR(G15/F15-1,0)</f>
        <v/>
      </c>
      <c r="H17" s="73">
        <f>IFERROR(H15/G15-1,0)</f>
        <v/>
      </c>
      <c r="I17" s="73">
        <f>IFERROR(I15/H15-1,0)</f>
        <v/>
      </c>
      <c r="J17" s="73">
        <f>IFERROR(J15/I15-1,0)</f>
        <v/>
      </c>
      <c r="K17" s="73">
        <f>IFERROR(K15/J15-1,0)</f>
        <v/>
      </c>
      <c r="L17" s="73">
        <f>IFERROR(L15/K15-1,0)</f>
        <v/>
      </c>
      <c r="M17" s="73">
        <f>IFERROR(M15/L15-1,0)</f>
        <v/>
      </c>
      <c r="N17" s="73">
        <f>IFERROR(N15/M15-1,0)</f>
        <v/>
      </c>
      <c r="O17" s="73" t="n"/>
      <c r="R17" s="217" t="n"/>
    </row>
    <row r="18" ht="13" customFormat="1" customHeight="1" s="55" thickBot="1">
      <c r="B18" s="91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R18" s="217" t="n"/>
    </row>
    <row r="19" ht="32.15" customFormat="1" customHeight="1" s="68" thickTop="1">
      <c r="B19" s="162" t="inlineStr">
        <is>
          <t>Pagamentos Operacionais</t>
        </is>
      </c>
      <c r="C19" s="218" t="inlineStr">
        <is>
          <t>Jan</t>
        </is>
      </c>
      <c r="D19" s="218" t="inlineStr">
        <is>
          <t>Fev</t>
        </is>
      </c>
      <c r="E19" s="218" t="inlineStr">
        <is>
          <t>Mar</t>
        </is>
      </c>
      <c r="F19" s="218" t="inlineStr">
        <is>
          <t>Abr</t>
        </is>
      </c>
      <c r="G19" s="218" t="inlineStr">
        <is>
          <t>Mai</t>
        </is>
      </c>
      <c r="H19" s="218" t="inlineStr">
        <is>
          <t>Jun</t>
        </is>
      </c>
      <c r="I19" s="218" t="inlineStr">
        <is>
          <t>Jul</t>
        </is>
      </c>
      <c r="J19" s="218" t="inlineStr">
        <is>
          <t>Ago</t>
        </is>
      </c>
      <c r="K19" s="218" t="inlineStr">
        <is>
          <t>Set</t>
        </is>
      </c>
      <c r="L19" s="218" t="inlineStr">
        <is>
          <t>Out</t>
        </is>
      </c>
      <c r="M19" s="218" t="inlineStr">
        <is>
          <t>Nov</t>
        </is>
      </c>
      <c r="N19" s="218" t="inlineStr">
        <is>
          <t>Dez</t>
        </is>
      </c>
      <c r="O19" s="218" t="inlineStr">
        <is>
          <t>Acum</t>
        </is>
      </c>
      <c r="P19" s="218" t="inlineStr">
        <is>
          <t>80-20</t>
        </is>
      </c>
      <c r="Q19" s="219" t="inlineStr">
        <is>
          <t>%GF</t>
        </is>
      </c>
      <c r="R19" s="220" t="n"/>
    </row>
    <row r="20" hidden="1" s="180">
      <c r="B20" s="92" t="inlineStr">
        <is>
          <t>Pgtos Operacionais</t>
        </is>
      </c>
      <c r="C20" s="221">
        <f>'Fluxo de Caixa '!D28</f>
        <v/>
      </c>
      <c r="D20" s="221">
        <f>'Fluxo de Caixa '!E28</f>
        <v/>
      </c>
      <c r="E20" s="221">
        <f>'Fluxo de Caixa '!F28</f>
        <v/>
      </c>
      <c r="F20" s="221">
        <f>'Fluxo de Caixa '!G28</f>
        <v/>
      </c>
      <c r="G20" s="221">
        <f>'Fluxo de Caixa '!H28</f>
        <v/>
      </c>
      <c r="H20" s="221">
        <f>'Fluxo de Caixa '!I28</f>
        <v/>
      </c>
      <c r="I20" s="221">
        <f>'Fluxo de Caixa '!J28</f>
        <v/>
      </c>
      <c r="J20" s="221">
        <f>'Fluxo de Caixa '!K28</f>
        <v/>
      </c>
      <c r="K20" s="221">
        <f>'Fluxo de Caixa '!L28</f>
        <v/>
      </c>
      <c r="L20" s="221">
        <f>'Fluxo de Caixa '!M28</f>
        <v/>
      </c>
      <c r="M20" s="221">
        <f>'Fluxo de Caixa '!N28</f>
        <v/>
      </c>
      <c r="N20" s="221">
        <f>'Fluxo de Caixa '!O28</f>
        <v/>
      </c>
      <c r="O20" s="221">
        <f>'Fluxo de Caixa '!Q28</f>
        <v/>
      </c>
      <c r="P20" s="56" t="n"/>
      <c r="Q20" s="57" t="n"/>
    </row>
    <row r="21">
      <c r="B21" s="93" t="inlineStr">
        <is>
          <t>G. Pessoal</t>
        </is>
      </c>
      <c r="C21" s="221">
        <f>'Fluxo de Caixa '!D29</f>
        <v/>
      </c>
      <c r="D21" s="221">
        <f>'Fluxo de Caixa '!E29</f>
        <v/>
      </c>
      <c r="E21" s="221">
        <f>'Fluxo de Caixa '!F29</f>
        <v/>
      </c>
      <c r="F21" s="221">
        <f>'Fluxo de Caixa '!G29</f>
        <v/>
      </c>
      <c r="G21" s="221">
        <f>'Fluxo de Caixa '!H29</f>
        <v/>
      </c>
      <c r="H21" s="221">
        <f>'Fluxo de Caixa '!I29</f>
        <v/>
      </c>
      <c r="I21" s="221">
        <f>'Fluxo de Caixa '!J29</f>
        <v/>
      </c>
      <c r="J21" s="221">
        <f>'Fluxo de Caixa '!K29</f>
        <v/>
      </c>
      <c r="K21" s="221">
        <f>'Fluxo de Caixa '!L29</f>
        <v/>
      </c>
      <c r="L21" s="221">
        <f>'Fluxo de Caixa '!M29</f>
        <v/>
      </c>
      <c r="M21" s="221">
        <f>'Fluxo de Caixa '!N29</f>
        <v/>
      </c>
      <c r="N21" s="221">
        <f>'Fluxo de Caixa '!O29</f>
        <v/>
      </c>
      <c r="O21" s="222">
        <f>'Fluxo de Caixa '!Q29</f>
        <v/>
      </c>
      <c r="P21" s="60">
        <f>IFERROR(P20+O21/$O$20,0)</f>
        <v/>
      </c>
      <c r="Q21" s="61">
        <f>IFERROR(O21/$O$20,0)</f>
        <v/>
      </c>
    </row>
    <row r="22">
      <c r="B22" s="93" t="inlineStr">
        <is>
          <t>G. Impostos e Tributos</t>
        </is>
      </c>
      <c r="C22" s="221">
        <f>'Fluxo de Caixa '!D74</f>
        <v/>
      </c>
      <c r="D22" s="221">
        <f>'Fluxo de Caixa '!E74</f>
        <v/>
      </c>
      <c r="E22" s="221">
        <f>'Fluxo de Caixa '!F74</f>
        <v/>
      </c>
      <c r="F22" s="221">
        <f>'Fluxo de Caixa '!G74</f>
        <v/>
      </c>
      <c r="G22" s="221">
        <f>'Fluxo de Caixa '!H74</f>
        <v/>
      </c>
      <c r="H22" s="221">
        <f>'Fluxo de Caixa '!I74</f>
        <v/>
      </c>
      <c r="I22" s="221">
        <f>'Fluxo de Caixa '!J74</f>
        <v/>
      </c>
      <c r="J22" s="221">
        <f>'Fluxo de Caixa '!K74</f>
        <v/>
      </c>
      <c r="K22" s="221">
        <f>'Fluxo de Caixa '!L74</f>
        <v/>
      </c>
      <c r="L22" s="221">
        <f>'Fluxo de Caixa '!M74</f>
        <v/>
      </c>
      <c r="M22" s="221">
        <f>'Fluxo de Caixa '!N74</f>
        <v/>
      </c>
      <c r="N22" s="221">
        <f>'Fluxo de Caixa '!O74</f>
        <v/>
      </c>
      <c r="O22" s="222">
        <f>'Fluxo de Caixa '!Q74</f>
        <v/>
      </c>
      <c r="P22" s="60">
        <f>IFERROR(P21+O22/$O$20,0)</f>
        <v/>
      </c>
      <c r="Q22" s="61">
        <f>IFERROR(O22/$O$20,0)</f>
        <v/>
      </c>
    </row>
    <row r="23">
      <c r="B23" s="93" t="inlineStr">
        <is>
          <t>G. Locações</t>
        </is>
      </c>
      <c r="C23" s="221">
        <f>'Fluxo de Caixa '!D95</f>
        <v/>
      </c>
      <c r="D23" s="221">
        <f>'Fluxo de Caixa '!E95</f>
        <v/>
      </c>
      <c r="E23" s="221">
        <f>'Fluxo de Caixa '!F95</f>
        <v/>
      </c>
      <c r="F23" s="221">
        <f>'Fluxo de Caixa '!G95</f>
        <v/>
      </c>
      <c r="G23" s="221">
        <f>'Fluxo de Caixa '!H95</f>
        <v/>
      </c>
      <c r="H23" s="221">
        <f>'Fluxo de Caixa '!I95</f>
        <v/>
      </c>
      <c r="I23" s="221">
        <f>'Fluxo de Caixa '!J95</f>
        <v/>
      </c>
      <c r="J23" s="221">
        <f>'Fluxo de Caixa '!K95</f>
        <v/>
      </c>
      <c r="K23" s="221">
        <f>'Fluxo de Caixa '!L95</f>
        <v/>
      </c>
      <c r="L23" s="221">
        <f>'Fluxo de Caixa '!M95</f>
        <v/>
      </c>
      <c r="M23" s="221">
        <f>'Fluxo de Caixa '!N95</f>
        <v/>
      </c>
      <c r="N23" s="221">
        <f>'Fluxo de Caixa '!O95</f>
        <v/>
      </c>
      <c r="O23" s="222">
        <f>'Fluxo de Caixa '!Q95</f>
        <v/>
      </c>
      <c r="P23" s="60">
        <f>IFERROR(P22+O23/$O$20,0)</f>
        <v/>
      </c>
      <c r="Q23" s="61">
        <f>IFERROR(O23/$O$20,0)</f>
        <v/>
      </c>
    </row>
    <row r="24">
      <c r="B24" s="93" t="inlineStr">
        <is>
          <t>G. Fornecedores</t>
        </is>
      </c>
      <c r="C24" s="221">
        <f>'Fluxo de Caixa '!D132</f>
        <v/>
      </c>
      <c r="D24" s="221">
        <f>'Fluxo de Caixa '!E132</f>
        <v/>
      </c>
      <c r="E24" s="221">
        <f>'Fluxo de Caixa '!F132</f>
        <v/>
      </c>
      <c r="F24" s="221">
        <f>'Fluxo de Caixa '!G132</f>
        <v/>
      </c>
      <c r="G24" s="221">
        <f>'Fluxo de Caixa '!H132</f>
        <v/>
      </c>
      <c r="H24" s="221">
        <f>'Fluxo de Caixa '!I132</f>
        <v/>
      </c>
      <c r="I24" s="221">
        <f>'Fluxo de Caixa '!J132</f>
        <v/>
      </c>
      <c r="J24" s="221">
        <f>'Fluxo de Caixa '!K132</f>
        <v/>
      </c>
      <c r="K24" s="221">
        <f>'Fluxo de Caixa '!L132</f>
        <v/>
      </c>
      <c r="L24" s="221">
        <f>'Fluxo de Caixa '!M132</f>
        <v/>
      </c>
      <c r="M24" s="221">
        <f>'Fluxo de Caixa '!N132</f>
        <v/>
      </c>
      <c r="N24" s="221">
        <f>'Fluxo de Caixa '!O132</f>
        <v/>
      </c>
      <c r="O24" s="222">
        <f>'Fluxo de Caixa '!Q132</f>
        <v/>
      </c>
      <c r="P24" s="60">
        <f>IFERROR(P23+O24/$O$20,0)</f>
        <v/>
      </c>
      <c r="Q24" s="61">
        <f>IFERROR(O24/$O$20,0)</f>
        <v/>
      </c>
    </row>
    <row r="25">
      <c r="B25" s="93" t="inlineStr">
        <is>
          <t>G. Instalações</t>
        </is>
      </c>
      <c r="C25" s="221">
        <f>'Fluxo de Caixa '!D55</f>
        <v/>
      </c>
      <c r="D25" s="221">
        <f>'Fluxo de Caixa '!E55</f>
        <v/>
      </c>
      <c r="E25" s="221">
        <f>'Fluxo de Caixa '!F55</f>
        <v/>
      </c>
      <c r="F25" s="221">
        <f>'Fluxo de Caixa '!G55</f>
        <v/>
      </c>
      <c r="G25" s="221">
        <f>'Fluxo de Caixa '!H55</f>
        <v/>
      </c>
      <c r="H25" s="221">
        <f>'Fluxo de Caixa '!I55</f>
        <v/>
      </c>
      <c r="I25" s="221">
        <f>'Fluxo de Caixa '!J55</f>
        <v/>
      </c>
      <c r="J25" s="221">
        <f>'Fluxo de Caixa '!K55</f>
        <v/>
      </c>
      <c r="K25" s="221">
        <f>'Fluxo de Caixa '!L55</f>
        <v/>
      </c>
      <c r="L25" s="221">
        <f>'Fluxo de Caixa '!M55</f>
        <v/>
      </c>
      <c r="M25" s="221">
        <f>'Fluxo de Caixa '!N55</f>
        <v/>
      </c>
      <c r="N25" s="221">
        <f>'Fluxo de Caixa '!O55</f>
        <v/>
      </c>
      <c r="O25" s="222">
        <f>'Fluxo de Caixa '!Q55</f>
        <v/>
      </c>
      <c r="P25" s="60">
        <f>IFERROR(P23+O25/$O$20,0)</f>
        <v/>
      </c>
      <c r="Q25" s="61">
        <f>IFERROR(O25/$O$20,0)</f>
        <v/>
      </c>
    </row>
    <row r="26">
      <c r="B26" s="93" t="inlineStr">
        <is>
          <t>G. Veículos</t>
        </is>
      </c>
      <c r="C26" s="221">
        <f>'Fluxo de Caixa '!D83</f>
        <v/>
      </c>
      <c r="D26" s="221">
        <f>'Fluxo de Caixa '!E83</f>
        <v/>
      </c>
      <c r="E26" s="221">
        <f>'Fluxo de Caixa '!F83</f>
        <v/>
      </c>
      <c r="F26" s="221">
        <f>'Fluxo de Caixa '!G83</f>
        <v/>
      </c>
      <c r="G26" s="221">
        <f>'Fluxo de Caixa '!H83</f>
        <v/>
      </c>
      <c r="H26" s="221">
        <f>'Fluxo de Caixa '!I83</f>
        <v/>
      </c>
      <c r="I26" s="221">
        <f>'Fluxo de Caixa '!J83</f>
        <v/>
      </c>
      <c r="J26" s="221">
        <f>'Fluxo de Caixa '!K83</f>
        <v/>
      </c>
      <c r="K26" s="221">
        <f>'Fluxo de Caixa '!L83</f>
        <v/>
      </c>
      <c r="L26" s="221">
        <f>'Fluxo de Caixa '!M83</f>
        <v/>
      </c>
      <c r="M26" s="221">
        <f>'Fluxo de Caixa '!N83</f>
        <v/>
      </c>
      <c r="N26" s="221">
        <f>'Fluxo de Caixa '!O83</f>
        <v/>
      </c>
      <c r="O26" s="222">
        <f>'Fluxo de Caixa '!Q83</f>
        <v/>
      </c>
      <c r="P26" s="60">
        <f>IFERROR(P23+O26/$O$20,0)</f>
        <v/>
      </c>
      <c r="Q26" s="61">
        <f>IFERROR(O26/$O$20,0)</f>
        <v/>
      </c>
    </row>
    <row r="27">
      <c r="B27" s="93" t="inlineStr">
        <is>
          <t>G. Administrativos</t>
        </is>
      </c>
      <c r="C27" s="221">
        <f>'Fluxo de Caixa '!D144</f>
        <v/>
      </c>
      <c r="D27" s="221">
        <f>'Fluxo de Caixa '!E144</f>
        <v/>
      </c>
      <c r="E27" s="221">
        <f>'Fluxo de Caixa '!F144</f>
        <v/>
      </c>
      <c r="F27" s="221">
        <f>'Fluxo de Caixa '!G144</f>
        <v/>
      </c>
      <c r="G27" s="221">
        <f>'Fluxo de Caixa '!H144</f>
        <v/>
      </c>
      <c r="H27" s="221">
        <f>'Fluxo de Caixa '!I144</f>
        <v/>
      </c>
      <c r="I27" s="221">
        <f>'Fluxo de Caixa '!J144</f>
        <v/>
      </c>
      <c r="J27" s="221">
        <f>'Fluxo de Caixa '!K144</f>
        <v/>
      </c>
      <c r="K27" s="221">
        <f>'Fluxo de Caixa '!L144</f>
        <v/>
      </c>
      <c r="L27" s="221">
        <f>'Fluxo de Caixa '!M144</f>
        <v/>
      </c>
      <c r="M27" s="221">
        <f>'Fluxo de Caixa '!N144</f>
        <v/>
      </c>
      <c r="N27" s="221">
        <f>'Fluxo de Caixa '!O144</f>
        <v/>
      </c>
      <c r="O27" s="222">
        <f>'Fluxo de Caixa '!Q144</f>
        <v/>
      </c>
      <c r="P27" s="60">
        <f>IFERROR(P26+O27/$O$20,0)</f>
        <v/>
      </c>
      <c r="Q27" s="61">
        <f>IFERROR(O27/$O$20,0)</f>
        <v/>
      </c>
    </row>
    <row r="28">
      <c r="B28" s="93" t="inlineStr">
        <is>
          <t>G. com Máquinas e Equipamentos</t>
        </is>
      </c>
      <c r="C28" s="221">
        <f>'Fluxo de Caixa '!D110</f>
        <v/>
      </c>
      <c r="D28" s="221">
        <f>'Fluxo de Caixa '!E110</f>
        <v/>
      </c>
      <c r="E28" s="221">
        <f>'Fluxo de Caixa '!F110</f>
        <v/>
      </c>
      <c r="F28" s="221">
        <f>'Fluxo de Caixa '!G110</f>
        <v/>
      </c>
      <c r="G28" s="221">
        <f>'Fluxo de Caixa '!H110</f>
        <v/>
      </c>
      <c r="H28" s="221">
        <f>'Fluxo de Caixa '!I110</f>
        <v/>
      </c>
      <c r="I28" s="221">
        <f>'Fluxo de Caixa '!J110</f>
        <v/>
      </c>
      <c r="J28" s="221">
        <f>'Fluxo de Caixa '!K110</f>
        <v/>
      </c>
      <c r="K28" s="221">
        <f>'Fluxo de Caixa '!L110</f>
        <v/>
      </c>
      <c r="L28" s="221">
        <f>'Fluxo de Caixa '!M110</f>
        <v/>
      </c>
      <c r="M28" s="221">
        <f>'Fluxo de Caixa '!N110</f>
        <v/>
      </c>
      <c r="N28" s="221">
        <f>'Fluxo de Caixa '!O110</f>
        <v/>
      </c>
      <c r="O28" s="222">
        <f>'Fluxo de Caixa '!Q110</f>
        <v/>
      </c>
      <c r="P28" s="60">
        <f>IFERROR(P27+O28/$O$20,0)</f>
        <v/>
      </c>
      <c r="Q28" s="61">
        <f>IFERROR(O28/$O$20,0)</f>
        <v/>
      </c>
    </row>
    <row r="29">
      <c r="B29" s="93" t="inlineStr">
        <is>
          <t>G. Fretes</t>
        </is>
      </c>
      <c r="C29" s="221">
        <f>'Fluxo de Caixa '!D126</f>
        <v/>
      </c>
      <c r="D29" s="221">
        <f>'Fluxo de Caixa '!E126</f>
        <v/>
      </c>
      <c r="E29" s="221">
        <f>'Fluxo de Caixa '!F126</f>
        <v/>
      </c>
      <c r="F29" s="221">
        <f>'Fluxo de Caixa '!G126</f>
        <v/>
      </c>
      <c r="G29" s="221">
        <f>'Fluxo de Caixa '!H126</f>
        <v/>
      </c>
      <c r="H29" s="221">
        <f>'Fluxo de Caixa '!I126</f>
        <v/>
      </c>
      <c r="I29" s="221">
        <f>'Fluxo de Caixa '!J126</f>
        <v/>
      </c>
      <c r="J29" s="221">
        <f>'Fluxo de Caixa '!K126</f>
        <v/>
      </c>
      <c r="K29" s="221">
        <f>'Fluxo de Caixa '!L126</f>
        <v/>
      </c>
      <c r="L29" s="221">
        <f>'Fluxo de Caixa '!M126</f>
        <v/>
      </c>
      <c r="M29" s="221">
        <f>'Fluxo de Caixa '!N126</f>
        <v/>
      </c>
      <c r="N29" s="221">
        <f>'Fluxo de Caixa '!O126</f>
        <v/>
      </c>
      <c r="O29" s="222">
        <f>'Fluxo de Caixa '!Q126</f>
        <v/>
      </c>
      <c r="P29" s="60">
        <f>IFERROR(P27+O29/$O$20,0)</f>
        <v/>
      </c>
      <c r="Q29" s="61">
        <f>IFERROR(O29/$O$20,0)</f>
        <v/>
      </c>
    </row>
    <row r="30">
      <c r="B30" s="93" t="inlineStr">
        <is>
          <t>G. Serviços de Terceiros</t>
        </is>
      </c>
      <c r="C30" s="221">
        <f>'Fluxo de Caixa '!D68</f>
        <v/>
      </c>
      <c r="D30" s="221">
        <f>'Fluxo de Caixa '!E68</f>
        <v/>
      </c>
      <c r="E30" s="221">
        <f>'Fluxo de Caixa '!F68</f>
        <v/>
      </c>
      <c r="F30" s="221">
        <f>'Fluxo de Caixa '!G68</f>
        <v/>
      </c>
      <c r="G30" s="221">
        <f>'Fluxo de Caixa '!H68</f>
        <v/>
      </c>
      <c r="H30" s="221">
        <f>'Fluxo de Caixa '!I68</f>
        <v/>
      </c>
      <c r="I30" s="221">
        <f>'Fluxo de Caixa '!J68</f>
        <v/>
      </c>
      <c r="J30" s="221">
        <f>'Fluxo de Caixa '!K68</f>
        <v/>
      </c>
      <c r="K30" s="221">
        <f>'Fluxo de Caixa '!L68</f>
        <v/>
      </c>
      <c r="L30" s="221">
        <f>'Fluxo de Caixa '!M68</f>
        <v/>
      </c>
      <c r="M30" s="221">
        <f>'Fluxo de Caixa '!N68</f>
        <v/>
      </c>
      <c r="N30" s="221">
        <f>'Fluxo de Caixa '!O68</f>
        <v/>
      </c>
      <c r="O30" s="222">
        <f>'Fluxo de Caixa '!Q68</f>
        <v/>
      </c>
      <c r="P30" s="60">
        <f>IFERROR(P29+O30/$O$20,0)</f>
        <v/>
      </c>
      <c r="Q30" s="61">
        <f>IFERROR(O30/$O$20,0)</f>
        <v/>
      </c>
    </row>
    <row r="31">
      <c r="B31" s="93" t="inlineStr">
        <is>
          <t>G. com Viagens e Hospedagens</t>
        </is>
      </c>
      <c r="C31" s="221">
        <f>'Fluxo de Caixa '!D140</f>
        <v/>
      </c>
      <c r="D31" s="221">
        <f>'Fluxo de Caixa '!E140</f>
        <v/>
      </c>
      <c r="E31" s="221">
        <f>'Fluxo de Caixa '!F140</f>
        <v/>
      </c>
      <c r="F31" s="221">
        <f>'Fluxo de Caixa '!G140</f>
        <v/>
      </c>
      <c r="G31" s="221">
        <f>'Fluxo de Caixa '!H140</f>
        <v/>
      </c>
      <c r="H31" s="221">
        <f>'Fluxo de Caixa '!I140</f>
        <v/>
      </c>
      <c r="I31" s="221">
        <f>'Fluxo de Caixa '!J140</f>
        <v/>
      </c>
      <c r="J31" s="221">
        <f>'Fluxo de Caixa '!K140</f>
        <v/>
      </c>
      <c r="K31" s="221">
        <f>'Fluxo de Caixa '!L140</f>
        <v/>
      </c>
      <c r="L31" s="221">
        <f>'Fluxo de Caixa '!M140</f>
        <v/>
      </c>
      <c r="M31" s="221">
        <f>'Fluxo de Caixa '!N140</f>
        <v/>
      </c>
      <c r="N31" s="221">
        <f>'Fluxo de Caixa '!O140</f>
        <v/>
      </c>
      <c r="O31" s="222">
        <f>'Fluxo de Caixa '!Q140</f>
        <v/>
      </c>
      <c r="P31" s="60">
        <f>IFERROR(P30+O31/$O$20,0)</f>
        <v/>
      </c>
      <c r="Q31" s="61">
        <f>IFERROR(O31/$O$20,0)</f>
        <v/>
      </c>
    </row>
    <row r="32" ht="13" customHeight="1" s="180" thickBot="1">
      <c r="B32" s="94" t="inlineStr">
        <is>
          <t>G. Bancários</t>
        </is>
      </c>
      <c r="C32" s="221">
        <f>'Fluxo de Caixa '!D137</f>
        <v/>
      </c>
      <c r="D32" s="221">
        <f>'Fluxo de Caixa '!E137</f>
        <v/>
      </c>
      <c r="E32" s="221">
        <f>'Fluxo de Caixa '!F137</f>
        <v/>
      </c>
      <c r="F32" s="221">
        <f>'Fluxo de Caixa '!G137</f>
        <v/>
      </c>
      <c r="G32" s="221">
        <f>'Fluxo de Caixa '!H137</f>
        <v/>
      </c>
      <c r="H32" s="221">
        <f>'Fluxo de Caixa '!I137</f>
        <v/>
      </c>
      <c r="I32" s="221">
        <f>'Fluxo de Caixa '!J137</f>
        <v/>
      </c>
      <c r="J32" s="221">
        <f>'Fluxo de Caixa '!K137</f>
        <v/>
      </c>
      <c r="K32" s="221">
        <f>'Fluxo de Caixa '!L137</f>
        <v/>
      </c>
      <c r="L32" s="221">
        <f>'Fluxo de Caixa '!M137</f>
        <v/>
      </c>
      <c r="M32" s="221">
        <f>'Fluxo de Caixa '!N137</f>
        <v/>
      </c>
      <c r="N32" s="221">
        <f>'Fluxo de Caixa '!O137</f>
        <v/>
      </c>
      <c r="O32" s="222">
        <f>'Fluxo de Caixa '!Q137</f>
        <v/>
      </c>
      <c r="P32" s="58">
        <f>IFERROR(P31+O32/$O$20,0)</f>
        <v/>
      </c>
      <c r="Q32" s="59">
        <f>IFERROR(O32/$O$20,0)</f>
        <v/>
      </c>
    </row>
    <row r="33" ht="13.5" customFormat="1" customHeight="1" s="65" thickTop="1">
      <c r="B33" s="223" t="inlineStr">
        <is>
          <t>Total</t>
        </is>
      </c>
      <c r="C33" s="224">
        <f>SUM(C21:C32)</f>
        <v/>
      </c>
      <c r="D33" s="224">
        <f>SUM(D21:D32)</f>
        <v/>
      </c>
      <c r="E33" s="224">
        <f>SUM(E21:E32)</f>
        <v/>
      </c>
      <c r="F33" s="224">
        <f>SUM(F21:F32)</f>
        <v/>
      </c>
      <c r="G33" s="224">
        <f>SUM(G21:G32)</f>
        <v/>
      </c>
      <c r="H33" s="224">
        <f>SUM(H21:H32)</f>
        <v/>
      </c>
      <c r="I33" s="224">
        <f>SUM(I21:I32)</f>
        <v/>
      </c>
      <c r="J33" s="224">
        <f>SUM(J21:J32)</f>
        <v/>
      </c>
      <c r="K33" s="224">
        <f>SUM(K21:K32)</f>
        <v/>
      </c>
      <c r="L33" s="224">
        <f>SUM(L21:L32)</f>
        <v/>
      </c>
      <c r="M33" s="224">
        <f>SUM(M21:M32)</f>
        <v/>
      </c>
      <c r="N33" s="224">
        <f>SUM(N21:N32)</f>
        <v/>
      </c>
      <c r="O33" s="225">
        <f>SUM(O21:O32)</f>
        <v/>
      </c>
      <c r="P33" s="66" t="n"/>
      <c r="Q33" s="66" t="n"/>
      <c r="R33" s="226" t="n"/>
    </row>
    <row r="34" ht="13.5" customFormat="1" customHeight="1" s="65" thickBot="1">
      <c r="B34" s="96" t="inlineStr">
        <is>
          <t>% Receb. Operacionais</t>
        </is>
      </c>
      <c r="C34" s="79">
        <f>IFERROR(C33/C$10,0)</f>
        <v/>
      </c>
      <c r="D34" s="79">
        <f>IFERROR(D33/D$10,0)</f>
        <v/>
      </c>
      <c r="E34" s="79">
        <f>IFERROR(E33/E$10,0)</f>
        <v/>
      </c>
      <c r="F34" s="79">
        <f>IFERROR(F33/F$10,0)</f>
        <v/>
      </c>
      <c r="G34" s="79">
        <f>IFERROR(G33/G$10,0)</f>
        <v/>
      </c>
      <c r="H34" s="79">
        <f>IFERROR(H33/H$10,0)</f>
        <v/>
      </c>
      <c r="I34" s="79">
        <f>IFERROR(I33/I$10,0)</f>
        <v/>
      </c>
      <c r="J34" s="79">
        <f>IFERROR(J33/J$10,0)</f>
        <v/>
      </c>
      <c r="K34" s="79">
        <f>IFERROR(K33/K$10,0)</f>
        <v/>
      </c>
      <c r="L34" s="79">
        <f>IFERROR(L33/L$10,0)</f>
        <v/>
      </c>
      <c r="M34" s="79">
        <f>IFERROR(M33/M$10,0)</f>
        <v/>
      </c>
      <c r="N34" s="79">
        <f>IFERROR(N33/N$10,0)</f>
        <v/>
      </c>
      <c r="O34" s="80">
        <f>IFERROR(O33/O$10,0)</f>
        <v/>
      </c>
      <c r="P34" s="66" t="n"/>
      <c r="Q34" s="66" t="n"/>
      <c r="R34" s="226" t="n"/>
    </row>
    <row r="35" ht="8.15" customHeight="1" s="180" thickBot="1" thickTop="1"/>
    <row r="36" ht="46" customFormat="1" customHeight="1" s="68" thickTop="1">
      <c r="B36" s="162" t="inlineStr">
        <is>
          <t>Gastos com Pessoal</t>
        </is>
      </c>
      <c r="C36" s="218" t="inlineStr">
        <is>
          <t>Jan</t>
        </is>
      </c>
      <c r="D36" s="218" t="inlineStr">
        <is>
          <t>Fev</t>
        </is>
      </c>
      <c r="E36" s="218" t="inlineStr">
        <is>
          <t>Mar</t>
        </is>
      </c>
      <c r="F36" s="218" t="inlineStr">
        <is>
          <t>Abr</t>
        </is>
      </c>
      <c r="G36" s="218" t="inlineStr">
        <is>
          <t>Mai</t>
        </is>
      </c>
      <c r="H36" s="218" t="inlineStr">
        <is>
          <t>Jun</t>
        </is>
      </c>
      <c r="I36" s="218" t="inlineStr">
        <is>
          <t>Jul</t>
        </is>
      </c>
      <c r="J36" s="218" t="inlineStr">
        <is>
          <t>Ago</t>
        </is>
      </c>
      <c r="K36" s="218" t="inlineStr">
        <is>
          <t>Set</t>
        </is>
      </c>
      <c r="L36" s="218" t="inlineStr">
        <is>
          <t>Out</t>
        </is>
      </c>
      <c r="M36" s="218" t="inlineStr">
        <is>
          <t>Nov</t>
        </is>
      </c>
      <c r="N36" s="218" t="inlineStr">
        <is>
          <t>Dez</t>
        </is>
      </c>
      <c r="O36" s="218" t="inlineStr">
        <is>
          <t>Acum</t>
        </is>
      </c>
      <c r="P36" s="218" t="inlineStr">
        <is>
          <t>Var. Julho x Junho</t>
        </is>
      </c>
      <c r="Q36" s="219" t="inlineStr">
        <is>
          <t>% Recb. Operacionais</t>
        </is>
      </c>
      <c r="R36" s="220" t="n"/>
    </row>
    <row r="37" ht="15.5" customHeight="1" s="180">
      <c r="B37" s="227">
        <f>'Fluxo de Caixa '!C30</f>
        <v/>
      </c>
      <c r="C37" s="228">
        <f>'Fluxo de Caixa '!D30</f>
        <v/>
      </c>
      <c r="D37" s="228">
        <f>'Fluxo de Caixa '!E30</f>
        <v/>
      </c>
      <c r="E37" s="228">
        <f>'Fluxo de Caixa '!F30</f>
        <v/>
      </c>
      <c r="F37" s="228">
        <f>'Fluxo de Caixa '!G30</f>
        <v/>
      </c>
      <c r="G37" s="228">
        <f>'Fluxo de Caixa '!H30</f>
        <v/>
      </c>
      <c r="H37" s="228">
        <f>'Fluxo de Caixa '!I30</f>
        <v/>
      </c>
      <c r="I37" s="228">
        <f>'Fluxo de Caixa '!J30</f>
        <v/>
      </c>
      <c r="J37" s="228">
        <f>'Fluxo de Caixa '!K30</f>
        <v/>
      </c>
      <c r="K37" s="228">
        <f>'Fluxo de Caixa '!L30</f>
        <v/>
      </c>
      <c r="L37" s="228">
        <f>'Fluxo de Caixa '!M30</f>
        <v/>
      </c>
      <c r="M37" s="228">
        <f>'Fluxo de Caixa '!N30</f>
        <v/>
      </c>
      <c r="N37" s="228">
        <f>'Fluxo de Caixa '!O30</f>
        <v/>
      </c>
      <c r="O37" s="229">
        <f>SUM(C37:N37)</f>
        <v/>
      </c>
      <c r="P37" s="230">
        <f>IFERROR(I37/H37-1,IF(I37&gt;0,1,0))</f>
        <v/>
      </c>
      <c r="Q37" s="113">
        <f>IFERROR(O37/$O$10,0)</f>
        <v/>
      </c>
      <c r="R37" s="231">
        <f>I37-H37</f>
        <v/>
      </c>
    </row>
    <row r="38" ht="13.5" customHeight="1" s="180">
      <c r="B38" s="227">
        <f>'Fluxo de Caixa '!C34</f>
        <v/>
      </c>
      <c r="C38" s="228">
        <f>'Fluxo de Caixa '!D34</f>
        <v/>
      </c>
      <c r="D38" s="228">
        <f>'Fluxo de Caixa '!E34</f>
        <v/>
      </c>
      <c r="E38" s="228">
        <f>'Fluxo de Caixa '!F34</f>
        <v/>
      </c>
      <c r="F38" s="228">
        <f>'Fluxo de Caixa '!G34</f>
        <v/>
      </c>
      <c r="G38" s="228">
        <f>'Fluxo de Caixa '!H34</f>
        <v/>
      </c>
      <c r="H38" s="228">
        <f>'Fluxo de Caixa '!I34</f>
        <v/>
      </c>
      <c r="I38" s="228">
        <f>'Fluxo de Caixa '!J34</f>
        <v/>
      </c>
      <c r="J38" s="228">
        <f>'Fluxo de Caixa '!K34</f>
        <v/>
      </c>
      <c r="K38" s="228">
        <f>'Fluxo de Caixa '!L34</f>
        <v/>
      </c>
      <c r="L38" s="228">
        <f>'Fluxo de Caixa '!M34</f>
        <v/>
      </c>
      <c r="M38" s="228">
        <f>'Fluxo de Caixa '!N34</f>
        <v/>
      </c>
      <c r="N38" s="228">
        <f>'Fluxo de Caixa '!O34</f>
        <v/>
      </c>
      <c r="O38" s="229">
        <f>SUM(C38:N38)</f>
        <v/>
      </c>
      <c r="P38" s="230">
        <f>IFERROR(I38/H38-1,IF(I38&gt;0,1,0))</f>
        <v/>
      </c>
      <c r="Q38" s="113">
        <f>IFERROR(O38/$O$10,0)</f>
        <v/>
      </c>
      <c r="R38" s="231">
        <f>I38-H38</f>
        <v/>
      </c>
    </row>
    <row r="39" ht="15.5" customHeight="1" s="180">
      <c r="B39" s="227">
        <f>'Fluxo de Caixa '!C37</f>
        <v/>
      </c>
      <c r="C39" s="228">
        <f>'Fluxo de Caixa '!D37</f>
        <v/>
      </c>
      <c r="D39" s="228">
        <f>'Fluxo de Caixa '!E37</f>
        <v/>
      </c>
      <c r="E39" s="228">
        <f>'Fluxo de Caixa '!F37</f>
        <v/>
      </c>
      <c r="F39" s="228">
        <f>'Fluxo de Caixa '!G37</f>
        <v/>
      </c>
      <c r="G39" s="228">
        <f>'Fluxo de Caixa '!H37</f>
        <v/>
      </c>
      <c r="H39" s="228">
        <f>'Fluxo de Caixa '!I37</f>
        <v/>
      </c>
      <c r="I39" s="228">
        <f>'Fluxo de Caixa '!J37</f>
        <v/>
      </c>
      <c r="J39" s="228">
        <f>'Fluxo de Caixa '!K37</f>
        <v/>
      </c>
      <c r="K39" s="228">
        <f>'Fluxo de Caixa '!L37</f>
        <v/>
      </c>
      <c r="L39" s="228">
        <f>'Fluxo de Caixa '!M37</f>
        <v/>
      </c>
      <c r="M39" s="228">
        <f>'Fluxo de Caixa '!N37</f>
        <v/>
      </c>
      <c r="N39" s="228">
        <f>'Fluxo de Caixa '!O37</f>
        <v/>
      </c>
      <c r="O39" s="229">
        <f>SUM(C39:N39)</f>
        <v/>
      </c>
      <c r="P39" s="230">
        <f>IFERROR(I39/H39-1,IF(I39&gt;0,1,0))</f>
        <v/>
      </c>
      <c r="Q39" s="113">
        <f>IFERROR(O39/$O$10,0)</f>
        <v/>
      </c>
      <c r="R39" s="231">
        <f>I39-H39</f>
        <v/>
      </c>
    </row>
    <row r="40" ht="15.5" customHeight="1" s="180">
      <c r="B40" s="227">
        <f>'Fluxo de Caixa '!C45</f>
        <v/>
      </c>
      <c r="C40" s="228">
        <f>'Fluxo de Caixa '!D45</f>
        <v/>
      </c>
      <c r="D40" s="228">
        <f>'Fluxo de Caixa '!E45</f>
        <v/>
      </c>
      <c r="E40" s="228">
        <f>'Fluxo de Caixa '!F45</f>
        <v/>
      </c>
      <c r="F40" s="228">
        <f>'Fluxo de Caixa '!G45</f>
        <v/>
      </c>
      <c r="G40" s="228">
        <f>'Fluxo de Caixa '!H45</f>
        <v/>
      </c>
      <c r="H40" s="228">
        <f>'Fluxo de Caixa '!I45</f>
        <v/>
      </c>
      <c r="I40" s="228">
        <f>'Fluxo de Caixa '!J45</f>
        <v/>
      </c>
      <c r="J40" s="228">
        <f>'Fluxo de Caixa '!K45</f>
        <v/>
      </c>
      <c r="K40" s="228">
        <f>'Fluxo de Caixa '!L45</f>
        <v/>
      </c>
      <c r="L40" s="228">
        <f>'Fluxo de Caixa '!M45</f>
        <v/>
      </c>
      <c r="M40" s="228">
        <f>'Fluxo de Caixa '!N45</f>
        <v/>
      </c>
      <c r="N40" s="228">
        <f>'Fluxo de Caixa '!O45</f>
        <v/>
      </c>
      <c r="O40" s="229">
        <f>SUM(C40:N40)</f>
        <v/>
      </c>
      <c r="P40" s="230">
        <f>IFERROR(I40/H40-1,IF(I40&gt;0,1,0))</f>
        <v/>
      </c>
      <c r="Q40" s="113">
        <f>IFERROR(O40/$O$10,0)</f>
        <v/>
      </c>
      <c r="R40" s="231">
        <f>I40-H40</f>
        <v/>
      </c>
    </row>
    <row r="41" ht="15.5" customHeight="1" s="180">
      <c r="B41" s="227">
        <f>'Fluxo de Caixa '!C36</f>
        <v/>
      </c>
      <c r="C41" s="228">
        <f>'Fluxo de Caixa '!D36</f>
        <v/>
      </c>
      <c r="D41" s="228">
        <f>'Fluxo de Caixa '!E36</f>
        <v/>
      </c>
      <c r="E41" s="228">
        <f>'Fluxo de Caixa '!F36</f>
        <v/>
      </c>
      <c r="F41" s="228">
        <f>'Fluxo de Caixa '!G36</f>
        <v/>
      </c>
      <c r="G41" s="228">
        <f>'Fluxo de Caixa '!H36</f>
        <v/>
      </c>
      <c r="H41" s="228">
        <f>'Fluxo de Caixa '!I36</f>
        <v/>
      </c>
      <c r="I41" s="228">
        <f>'Fluxo de Caixa '!J36</f>
        <v/>
      </c>
      <c r="J41" s="228">
        <f>'Fluxo de Caixa '!K36</f>
        <v/>
      </c>
      <c r="K41" s="228">
        <f>'Fluxo de Caixa '!L36</f>
        <v/>
      </c>
      <c r="L41" s="228">
        <f>'Fluxo de Caixa '!M36</f>
        <v/>
      </c>
      <c r="M41" s="228">
        <f>'Fluxo de Caixa '!N36</f>
        <v/>
      </c>
      <c r="N41" s="228">
        <f>'Fluxo de Caixa '!O36</f>
        <v/>
      </c>
      <c r="O41" s="229">
        <f>SUM(C41:N41)</f>
        <v/>
      </c>
      <c r="P41" s="230">
        <f>IFERROR(I41/H41-1,IF(I41&gt;0,1,0))</f>
        <v/>
      </c>
      <c r="Q41" s="113">
        <f>IFERROR(O41/$O$10,0)</f>
        <v/>
      </c>
      <c r="R41" s="231">
        <f>I41-H41</f>
        <v/>
      </c>
    </row>
    <row r="42" ht="15.5" customHeight="1" s="180">
      <c r="B42" s="227">
        <f>'Fluxo de Caixa '!C43</f>
        <v/>
      </c>
      <c r="C42" s="228">
        <f>'Fluxo de Caixa '!D43</f>
        <v/>
      </c>
      <c r="D42" s="228">
        <f>'Fluxo de Caixa '!E43</f>
        <v/>
      </c>
      <c r="E42" s="228">
        <f>'Fluxo de Caixa '!F43</f>
        <v/>
      </c>
      <c r="F42" s="228">
        <f>'Fluxo de Caixa '!G43</f>
        <v/>
      </c>
      <c r="G42" s="228">
        <f>'Fluxo de Caixa '!H43</f>
        <v/>
      </c>
      <c r="H42" s="228">
        <f>'Fluxo de Caixa '!I43</f>
        <v/>
      </c>
      <c r="I42" s="228">
        <f>'Fluxo de Caixa '!J43</f>
        <v/>
      </c>
      <c r="J42" s="228">
        <f>'Fluxo de Caixa '!K43</f>
        <v/>
      </c>
      <c r="K42" s="228">
        <f>'Fluxo de Caixa '!L43</f>
        <v/>
      </c>
      <c r="L42" s="228">
        <f>'Fluxo de Caixa '!M43</f>
        <v/>
      </c>
      <c r="M42" s="228">
        <f>'Fluxo de Caixa '!N43</f>
        <v/>
      </c>
      <c r="N42" s="228">
        <f>'Fluxo de Caixa '!O43</f>
        <v/>
      </c>
      <c r="O42" s="229">
        <f>SUM(C42:N42)</f>
        <v/>
      </c>
      <c r="P42" s="230">
        <f>IFERROR(I42/H42-1,IF(I42&gt;0,1,0))</f>
        <v/>
      </c>
      <c r="Q42" s="113">
        <f>IFERROR(O42/$O$10,0)</f>
        <v/>
      </c>
      <c r="R42" s="231">
        <f>I42-H42</f>
        <v/>
      </c>
    </row>
    <row r="43" ht="15.5" customHeight="1" s="180">
      <c r="B43" s="227">
        <f>'Fluxo de Caixa '!C44</f>
        <v/>
      </c>
      <c r="C43" s="228">
        <f>'Fluxo de Caixa '!D44</f>
        <v/>
      </c>
      <c r="D43" s="228">
        <f>'Fluxo de Caixa '!E44</f>
        <v/>
      </c>
      <c r="E43" s="228">
        <f>'Fluxo de Caixa '!F44</f>
        <v/>
      </c>
      <c r="F43" s="228">
        <f>'Fluxo de Caixa '!G44</f>
        <v/>
      </c>
      <c r="G43" s="228">
        <f>'Fluxo de Caixa '!H44</f>
        <v/>
      </c>
      <c r="H43" s="228">
        <f>'Fluxo de Caixa '!I44</f>
        <v/>
      </c>
      <c r="I43" s="228">
        <f>'Fluxo de Caixa '!J44</f>
        <v/>
      </c>
      <c r="J43" s="228">
        <f>'Fluxo de Caixa '!K44</f>
        <v/>
      </c>
      <c r="K43" s="228">
        <f>'Fluxo de Caixa '!L44</f>
        <v/>
      </c>
      <c r="L43" s="228">
        <f>'Fluxo de Caixa '!M44</f>
        <v/>
      </c>
      <c r="M43" s="228">
        <f>'Fluxo de Caixa '!N44</f>
        <v/>
      </c>
      <c r="N43" s="228">
        <f>'Fluxo de Caixa '!O44</f>
        <v/>
      </c>
      <c r="O43" s="229">
        <f>SUM(C43:N43)</f>
        <v/>
      </c>
      <c r="P43" s="230">
        <f>IFERROR(I43/H43-1,IF(I43&gt;0,1,0))</f>
        <v/>
      </c>
      <c r="Q43" s="113">
        <f>IFERROR(O43/$O$10,0)</f>
        <v/>
      </c>
      <c r="R43" s="231">
        <f>I43-H43</f>
        <v/>
      </c>
    </row>
    <row r="44" ht="15.5" customHeight="1" s="180">
      <c r="B44" s="227" t="inlineStr">
        <is>
          <t xml:space="preserve">FERIAS </t>
        </is>
      </c>
      <c r="C44" s="228">
        <f>'Fluxo de Caixa '!D32</f>
        <v/>
      </c>
      <c r="D44" s="228">
        <f>'Fluxo de Caixa '!E32</f>
        <v/>
      </c>
      <c r="E44" s="228">
        <f>'Fluxo de Caixa '!F32</f>
        <v/>
      </c>
      <c r="F44" s="228">
        <f>'Fluxo de Caixa '!G32</f>
        <v/>
      </c>
      <c r="G44" s="228">
        <f>'Fluxo de Caixa '!H32</f>
        <v/>
      </c>
      <c r="H44" s="228">
        <f>'Fluxo de Caixa '!I32</f>
        <v/>
      </c>
      <c r="I44" s="228">
        <f>'Fluxo de Caixa '!J32</f>
        <v/>
      </c>
      <c r="J44" s="228">
        <f>'Fluxo de Caixa '!K32</f>
        <v/>
      </c>
      <c r="K44" s="228">
        <f>'Fluxo de Caixa '!L32</f>
        <v/>
      </c>
      <c r="L44" s="228">
        <f>'Fluxo de Caixa '!M32</f>
        <v/>
      </c>
      <c r="M44" s="228">
        <f>'Fluxo de Caixa '!N32</f>
        <v/>
      </c>
      <c r="N44" s="228">
        <f>'Fluxo de Caixa '!O32</f>
        <v/>
      </c>
      <c r="O44" s="229">
        <f>SUM(C44:N44)</f>
        <v/>
      </c>
      <c r="P44" s="230">
        <f>IFERROR(I44/H44-1,IF(I44&gt;0,1,0))</f>
        <v/>
      </c>
      <c r="Q44" s="113">
        <f>IFERROR(O44/$O$10,0)</f>
        <v/>
      </c>
      <c r="R44" s="231">
        <f>I44-H44</f>
        <v/>
      </c>
    </row>
    <row r="45" ht="15.5" customHeight="1" s="180">
      <c r="B45" s="227">
        <f>'Fluxo de Caixa '!C39</f>
        <v/>
      </c>
      <c r="C45" s="228">
        <f>'Fluxo de Caixa '!D39</f>
        <v/>
      </c>
      <c r="D45" s="228">
        <f>'Fluxo de Caixa '!E39</f>
        <v/>
      </c>
      <c r="E45" s="228">
        <f>'Fluxo de Caixa '!F39</f>
        <v/>
      </c>
      <c r="F45" s="228">
        <f>'Fluxo de Caixa '!G39</f>
        <v/>
      </c>
      <c r="G45" s="228">
        <f>'Fluxo de Caixa '!H39</f>
        <v/>
      </c>
      <c r="H45" s="228">
        <f>'Fluxo de Caixa '!I39</f>
        <v/>
      </c>
      <c r="I45" s="228">
        <f>'Fluxo de Caixa '!J39</f>
        <v/>
      </c>
      <c r="J45" s="228">
        <f>'Fluxo de Caixa '!K39</f>
        <v/>
      </c>
      <c r="K45" s="228">
        <f>'Fluxo de Caixa '!L39</f>
        <v/>
      </c>
      <c r="L45" s="228">
        <f>'Fluxo de Caixa '!M39</f>
        <v/>
      </c>
      <c r="M45" s="228">
        <f>'Fluxo de Caixa '!N39</f>
        <v/>
      </c>
      <c r="N45" s="228">
        <f>'Fluxo de Caixa '!O39</f>
        <v/>
      </c>
      <c r="O45" s="229">
        <f>SUM(C45:N45)</f>
        <v/>
      </c>
      <c r="P45" s="230">
        <f>IFERROR(I45/H45-1,IF(I45&gt;0,1,0))</f>
        <v/>
      </c>
      <c r="Q45" s="113">
        <f>IFERROR(O45/$O$10,0)</f>
        <v/>
      </c>
      <c r="R45" s="231">
        <f>I45-H45</f>
        <v/>
      </c>
    </row>
    <row r="46" ht="15.5" customHeight="1" s="180">
      <c r="B46" s="227" t="inlineStr">
        <is>
          <t>EPIS</t>
        </is>
      </c>
      <c r="C46" s="228">
        <f>'Fluxo de Caixa '!D49</f>
        <v/>
      </c>
      <c r="D46" s="228">
        <f>'Fluxo de Caixa '!E49</f>
        <v/>
      </c>
      <c r="E46" s="228">
        <f>'Fluxo de Caixa '!F49</f>
        <v/>
      </c>
      <c r="F46" s="228">
        <f>'Fluxo de Caixa '!G49</f>
        <v/>
      </c>
      <c r="G46" s="228">
        <f>'Fluxo de Caixa '!H49</f>
        <v/>
      </c>
      <c r="H46" s="228">
        <f>'Fluxo de Caixa '!I49</f>
        <v/>
      </c>
      <c r="I46" s="228">
        <f>'Fluxo de Caixa '!J49</f>
        <v/>
      </c>
      <c r="J46" s="228">
        <f>'Fluxo de Caixa '!K49</f>
        <v/>
      </c>
      <c r="K46" s="228">
        <f>'Fluxo de Caixa '!L49</f>
        <v/>
      </c>
      <c r="L46" s="228">
        <f>'Fluxo de Caixa '!M49</f>
        <v/>
      </c>
      <c r="M46" s="228">
        <f>'Fluxo de Caixa '!N49</f>
        <v/>
      </c>
      <c r="N46" s="228">
        <f>'Fluxo de Caixa '!O49</f>
        <v/>
      </c>
      <c r="O46" s="229">
        <f>SUM(C46:N46)</f>
        <v/>
      </c>
      <c r="P46" s="230">
        <f>IFERROR(I46/H46-1,IF(I46&gt;0,1,0))</f>
        <v/>
      </c>
      <c r="Q46" s="113">
        <f>IFERROR(O46/$O$10,0)</f>
        <v/>
      </c>
      <c r="R46" s="231">
        <f>I46-H46</f>
        <v/>
      </c>
    </row>
    <row r="47" ht="15.5" customHeight="1" s="180">
      <c r="B47" s="227">
        <f>'Fluxo de Caixa '!C47</f>
        <v/>
      </c>
      <c r="C47" s="228">
        <f>'Fluxo de Caixa '!D47</f>
        <v/>
      </c>
      <c r="D47" s="228">
        <f>'Fluxo de Caixa '!E47</f>
        <v/>
      </c>
      <c r="E47" s="228">
        <f>'Fluxo de Caixa '!F47</f>
        <v/>
      </c>
      <c r="F47" s="228">
        <f>'Fluxo de Caixa '!G47</f>
        <v/>
      </c>
      <c r="G47" s="228">
        <f>'Fluxo de Caixa '!H47</f>
        <v/>
      </c>
      <c r="H47" s="228">
        <f>'Fluxo de Caixa '!I47</f>
        <v/>
      </c>
      <c r="I47" s="228">
        <f>'Fluxo de Caixa '!J47</f>
        <v/>
      </c>
      <c r="J47" s="228">
        <f>'Fluxo de Caixa '!K47</f>
        <v/>
      </c>
      <c r="K47" s="228">
        <f>'Fluxo de Caixa '!L47</f>
        <v/>
      </c>
      <c r="L47" s="228">
        <f>'Fluxo de Caixa '!M47</f>
        <v/>
      </c>
      <c r="M47" s="228">
        <f>'Fluxo de Caixa '!N47</f>
        <v/>
      </c>
      <c r="N47" s="228">
        <f>'Fluxo de Caixa '!O47</f>
        <v/>
      </c>
      <c r="O47" s="229">
        <f>SUM(C47:N47)</f>
        <v/>
      </c>
      <c r="P47" s="230">
        <f>IFERROR(I47/H47-1,IF(I47&gt;0,1,0))</f>
        <v/>
      </c>
      <c r="Q47" s="113">
        <f>IFERROR(O47/$O$10,0)</f>
        <v/>
      </c>
      <c r="R47" s="231">
        <f>I47-H47</f>
        <v/>
      </c>
    </row>
    <row r="48" ht="15.5" customHeight="1" s="180">
      <c r="B48" s="227">
        <f>'Fluxo de Caixa '!C40</f>
        <v/>
      </c>
      <c r="C48" s="228">
        <f>'Fluxo de Caixa '!D40</f>
        <v/>
      </c>
      <c r="D48" s="228">
        <f>'Fluxo de Caixa '!E40</f>
        <v/>
      </c>
      <c r="E48" s="228">
        <f>'Fluxo de Caixa '!F40</f>
        <v/>
      </c>
      <c r="F48" s="228">
        <f>'Fluxo de Caixa '!G40</f>
        <v/>
      </c>
      <c r="G48" s="228">
        <f>'Fluxo de Caixa '!H40</f>
        <v/>
      </c>
      <c r="H48" s="228">
        <f>'Fluxo de Caixa '!I40</f>
        <v/>
      </c>
      <c r="I48" s="228">
        <f>'Fluxo de Caixa '!J40</f>
        <v/>
      </c>
      <c r="J48" s="228">
        <f>'Fluxo de Caixa '!K40</f>
        <v/>
      </c>
      <c r="K48" s="228">
        <f>'Fluxo de Caixa '!L40</f>
        <v/>
      </c>
      <c r="L48" s="228">
        <f>'Fluxo de Caixa '!M40</f>
        <v/>
      </c>
      <c r="M48" s="228">
        <f>'Fluxo de Caixa '!N40</f>
        <v/>
      </c>
      <c r="N48" s="228">
        <f>'Fluxo de Caixa '!O40</f>
        <v/>
      </c>
      <c r="O48" s="229">
        <f>SUM(C48:N48)</f>
        <v/>
      </c>
      <c r="P48" s="230">
        <f>IFERROR(I48/H48-1,IF(I48&gt;0,1,0))</f>
        <v/>
      </c>
      <c r="Q48" s="113">
        <f>IFERROR(O48/$O$10,0)</f>
        <v/>
      </c>
      <c r="R48" s="231">
        <f>I48-H48</f>
        <v/>
      </c>
    </row>
    <row r="49" ht="15.5" customHeight="1" s="180">
      <c r="B49" s="227" t="inlineStr">
        <is>
          <t>UNIFORMES</t>
        </is>
      </c>
      <c r="C49" s="228">
        <f>'Fluxo de Caixa '!D50</f>
        <v/>
      </c>
      <c r="D49" s="228">
        <f>'Fluxo de Caixa '!E50</f>
        <v/>
      </c>
      <c r="E49" s="228">
        <f>'Fluxo de Caixa '!F50</f>
        <v/>
      </c>
      <c r="F49" s="228">
        <f>'Fluxo de Caixa '!G50</f>
        <v/>
      </c>
      <c r="G49" s="228">
        <f>'Fluxo de Caixa '!H50</f>
        <v/>
      </c>
      <c r="H49" s="228">
        <f>'Fluxo de Caixa '!I50</f>
        <v/>
      </c>
      <c r="I49" s="228">
        <f>'Fluxo de Caixa '!J50</f>
        <v/>
      </c>
      <c r="J49" s="228">
        <f>'Fluxo de Caixa '!K50</f>
        <v/>
      </c>
      <c r="K49" s="228">
        <f>'Fluxo de Caixa '!L50</f>
        <v/>
      </c>
      <c r="L49" s="228">
        <f>'Fluxo de Caixa '!M50</f>
        <v/>
      </c>
      <c r="M49" s="228">
        <f>'Fluxo de Caixa '!N50</f>
        <v/>
      </c>
      <c r="N49" s="228">
        <f>'Fluxo de Caixa '!O50</f>
        <v/>
      </c>
      <c r="O49" s="229">
        <f>SUM(C49:N49)</f>
        <v/>
      </c>
      <c r="P49" s="230">
        <f>IFERROR(I49/H49-1,IF(I49&gt;0,1,0))</f>
        <v/>
      </c>
      <c r="Q49" s="113">
        <f>IFERROR(O49/$O$10,0)</f>
        <v/>
      </c>
      <c r="R49" s="231">
        <f>I49-H49</f>
        <v/>
      </c>
    </row>
    <row r="50" ht="15.5" customHeight="1" s="180">
      <c r="B50" s="227" t="inlineStr">
        <is>
          <t>MULTA RESCISORIAS FGTS</t>
        </is>
      </c>
      <c r="C50" s="228">
        <f>'Fluxo de Caixa '!D33</f>
        <v/>
      </c>
      <c r="D50" s="228">
        <f>'Fluxo de Caixa '!E33</f>
        <v/>
      </c>
      <c r="E50" s="228">
        <f>'Fluxo de Caixa '!F33</f>
        <v/>
      </c>
      <c r="F50" s="228">
        <f>'Fluxo de Caixa '!G33</f>
        <v/>
      </c>
      <c r="G50" s="228">
        <f>'Fluxo de Caixa '!H33</f>
        <v/>
      </c>
      <c r="H50" s="228">
        <f>'Fluxo de Caixa '!I33</f>
        <v/>
      </c>
      <c r="I50" s="228">
        <f>'Fluxo de Caixa '!J33</f>
        <v/>
      </c>
      <c r="J50" s="228">
        <f>'Fluxo de Caixa '!K33</f>
        <v/>
      </c>
      <c r="K50" s="228">
        <f>'Fluxo de Caixa '!L33</f>
        <v/>
      </c>
      <c r="L50" s="228">
        <f>'Fluxo de Caixa '!M33</f>
        <v/>
      </c>
      <c r="M50" s="228">
        <f>'Fluxo de Caixa '!N33</f>
        <v/>
      </c>
      <c r="N50" s="228">
        <f>'Fluxo de Caixa '!O33</f>
        <v/>
      </c>
      <c r="O50" s="229">
        <f>SUM(C50:N50)</f>
        <v/>
      </c>
      <c r="P50" s="230">
        <f>IFERROR(I50/H50-1,IF(I50&gt;0,1,0))</f>
        <v/>
      </c>
      <c r="Q50" s="113">
        <f>IFERROR(O50/$O$10,0)</f>
        <v/>
      </c>
      <c r="R50" s="231">
        <f>I50-H50</f>
        <v/>
      </c>
    </row>
    <row r="51" ht="15.5" customHeight="1" s="180">
      <c r="B51" s="227" t="inlineStr">
        <is>
          <t>EXAMES MÉDICOS</t>
        </is>
      </c>
      <c r="C51" s="228">
        <f>'Fluxo de Caixa '!D51</f>
        <v/>
      </c>
      <c r="D51" s="228">
        <f>'Fluxo de Caixa '!E51</f>
        <v/>
      </c>
      <c r="E51" s="228">
        <f>'Fluxo de Caixa '!F51</f>
        <v/>
      </c>
      <c r="F51" s="228">
        <f>'Fluxo de Caixa '!G51</f>
        <v/>
      </c>
      <c r="G51" s="228">
        <f>'Fluxo de Caixa '!H51</f>
        <v/>
      </c>
      <c r="H51" s="228">
        <f>'Fluxo de Caixa '!I51</f>
        <v/>
      </c>
      <c r="I51" s="228">
        <f>'Fluxo de Caixa '!J51</f>
        <v/>
      </c>
      <c r="J51" s="228">
        <f>'Fluxo de Caixa '!K51</f>
        <v/>
      </c>
      <c r="K51" s="228">
        <f>'Fluxo de Caixa '!L51</f>
        <v/>
      </c>
      <c r="L51" s="228">
        <f>'Fluxo de Caixa '!M51</f>
        <v/>
      </c>
      <c r="M51" s="228">
        <f>'Fluxo de Caixa '!N51</f>
        <v/>
      </c>
      <c r="N51" s="228">
        <f>'Fluxo de Caixa '!O51</f>
        <v/>
      </c>
      <c r="O51" s="229">
        <f>SUM(C51:N51)</f>
        <v/>
      </c>
      <c r="P51" s="230">
        <f>IFERROR(I51/H51-1,IF(I51&gt;0,1,0))</f>
        <v/>
      </c>
      <c r="Q51" s="113">
        <f>IFERROR(O51/$O$10,0)</f>
        <v/>
      </c>
      <c r="R51" s="231">
        <f>I51-H51</f>
        <v/>
      </c>
    </row>
    <row r="52" ht="15.5" customHeight="1" s="180">
      <c r="B52" s="227" t="inlineStr">
        <is>
          <t xml:space="preserve">CURSOS / TREINAMENTOS </t>
        </is>
      </c>
      <c r="C52" s="228">
        <f>'Fluxo de Caixa '!D52</f>
        <v/>
      </c>
      <c r="D52" s="228">
        <f>'Fluxo de Caixa '!E52</f>
        <v/>
      </c>
      <c r="E52" s="228">
        <f>'Fluxo de Caixa '!F52</f>
        <v/>
      </c>
      <c r="F52" s="228">
        <f>'Fluxo de Caixa '!G52</f>
        <v/>
      </c>
      <c r="G52" s="228">
        <f>'Fluxo de Caixa '!H52</f>
        <v/>
      </c>
      <c r="H52" s="228">
        <f>'Fluxo de Caixa '!I52</f>
        <v/>
      </c>
      <c r="I52" s="228">
        <f>'Fluxo de Caixa '!J52</f>
        <v/>
      </c>
      <c r="J52" s="228">
        <f>'Fluxo de Caixa '!K52</f>
        <v/>
      </c>
      <c r="K52" s="228">
        <f>'Fluxo de Caixa '!L52</f>
        <v/>
      </c>
      <c r="L52" s="228">
        <f>'Fluxo de Caixa '!M52</f>
        <v/>
      </c>
      <c r="M52" s="228">
        <f>'Fluxo de Caixa '!N52</f>
        <v/>
      </c>
      <c r="N52" s="228">
        <f>'Fluxo de Caixa '!O52</f>
        <v/>
      </c>
      <c r="O52" s="229">
        <f>SUM(C52:N52)</f>
        <v/>
      </c>
      <c r="P52" s="230">
        <f>IFERROR(I52/H52-1,IF(I52&gt;0,1,0))</f>
        <v/>
      </c>
      <c r="Q52" s="113">
        <f>IFERROR(O52/$O$10,0)</f>
        <v/>
      </c>
      <c r="R52" s="231">
        <f>I52-H52</f>
        <v/>
      </c>
    </row>
    <row r="53" ht="15.5" customHeight="1" s="180">
      <c r="B53" s="227">
        <f>'Fluxo de Caixa '!C42</f>
        <v/>
      </c>
      <c r="C53" s="228">
        <f>'Fluxo de Caixa '!D42</f>
        <v/>
      </c>
      <c r="D53" s="228">
        <f>'Fluxo de Caixa '!E42</f>
        <v/>
      </c>
      <c r="E53" s="228">
        <f>'Fluxo de Caixa '!F42</f>
        <v/>
      </c>
      <c r="F53" s="228">
        <f>'Fluxo de Caixa '!G42</f>
        <v/>
      </c>
      <c r="G53" s="228">
        <f>'Fluxo de Caixa '!H42</f>
        <v/>
      </c>
      <c r="H53" s="228">
        <f>'Fluxo de Caixa '!I42</f>
        <v/>
      </c>
      <c r="I53" s="228">
        <f>'Fluxo de Caixa '!J42</f>
        <v/>
      </c>
      <c r="J53" s="228">
        <f>'Fluxo de Caixa '!K42</f>
        <v/>
      </c>
      <c r="K53" s="228">
        <f>'Fluxo de Caixa '!L42</f>
        <v/>
      </c>
      <c r="L53" s="228">
        <f>'Fluxo de Caixa '!M42</f>
        <v/>
      </c>
      <c r="M53" s="228">
        <f>'Fluxo de Caixa '!N42</f>
        <v/>
      </c>
      <c r="N53" s="228">
        <f>'Fluxo de Caixa '!O42</f>
        <v/>
      </c>
      <c r="O53" s="229">
        <f>SUM(C53:N53)</f>
        <v/>
      </c>
      <c r="P53" s="230">
        <f>IFERROR(I53/H53-1,IF(I53&gt;0,1,0))</f>
        <v/>
      </c>
      <c r="Q53" s="113">
        <f>IFERROR(O53/$O$10,0)</f>
        <v/>
      </c>
      <c r="R53" s="231">
        <f>I53-H53</f>
        <v/>
      </c>
    </row>
    <row r="54" ht="15.5" customHeight="1" s="180">
      <c r="B54" s="227">
        <f>'Fluxo de Caixa '!C41</f>
        <v/>
      </c>
      <c r="C54" s="228">
        <f>'Fluxo de Caixa '!D41</f>
        <v/>
      </c>
      <c r="D54" s="228">
        <f>'Fluxo de Caixa '!E41</f>
        <v/>
      </c>
      <c r="E54" s="228">
        <f>'Fluxo de Caixa '!F41</f>
        <v/>
      </c>
      <c r="F54" s="228">
        <f>'Fluxo de Caixa '!G41</f>
        <v/>
      </c>
      <c r="G54" s="228">
        <f>'Fluxo de Caixa '!H41</f>
        <v/>
      </c>
      <c r="H54" s="228">
        <f>'Fluxo de Caixa '!I41</f>
        <v/>
      </c>
      <c r="I54" s="228">
        <f>'Fluxo de Caixa '!J41</f>
        <v/>
      </c>
      <c r="J54" s="228">
        <f>'Fluxo de Caixa '!K41</f>
        <v/>
      </c>
      <c r="K54" s="228">
        <f>'Fluxo de Caixa '!L41</f>
        <v/>
      </c>
      <c r="L54" s="228">
        <f>'Fluxo de Caixa '!M41</f>
        <v/>
      </c>
      <c r="M54" s="228">
        <f>'Fluxo de Caixa '!N41</f>
        <v/>
      </c>
      <c r="N54" s="228">
        <f>'Fluxo de Caixa '!O41</f>
        <v/>
      </c>
      <c r="O54" s="229">
        <f>SUM(C54:N54)</f>
        <v/>
      </c>
      <c r="P54" s="230">
        <f>IFERROR(I54/H54-1,IF(I54&gt;0,1,0))</f>
        <v/>
      </c>
      <c r="Q54" s="113">
        <f>IFERROR(O54/$O$10,0)</f>
        <v/>
      </c>
      <c r="R54" s="231">
        <f>I54-H54</f>
        <v/>
      </c>
    </row>
    <row r="55" ht="15.5" customHeight="1" s="180">
      <c r="B55" s="227">
        <f>'Fluxo de Caixa '!C46</f>
        <v/>
      </c>
      <c r="C55" s="228">
        <f>'Fluxo de Caixa '!D46</f>
        <v/>
      </c>
      <c r="D55" s="228">
        <f>'Fluxo de Caixa '!E46</f>
        <v/>
      </c>
      <c r="E55" s="228">
        <f>'Fluxo de Caixa '!F46</f>
        <v/>
      </c>
      <c r="F55" s="228">
        <f>'Fluxo de Caixa '!G46</f>
        <v/>
      </c>
      <c r="G55" s="228">
        <f>'Fluxo de Caixa '!H46</f>
        <v/>
      </c>
      <c r="H55" s="228">
        <f>'Fluxo de Caixa '!I46</f>
        <v/>
      </c>
      <c r="I55" s="228">
        <f>'Fluxo de Caixa '!J46</f>
        <v/>
      </c>
      <c r="J55" s="228">
        <f>'Fluxo de Caixa '!K46</f>
        <v/>
      </c>
      <c r="K55" s="228">
        <f>'Fluxo de Caixa '!L46</f>
        <v/>
      </c>
      <c r="L55" s="228">
        <f>'Fluxo de Caixa '!M46</f>
        <v/>
      </c>
      <c r="M55" s="228">
        <f>'Fluxo de Caixa '!N46</f>
        <v/>
      </c>
      <c r="N55" s="228">
        <f>'Fluxo de Caixa '!O46</f>
        <v/>
      </c>
      <c r="O55" s="229">
        <f>SUM(C55:N55)</f>
        <v/>
      </c>
      <c r="P55" s="230">
        <f>IFERROR(I55/H55-1,IF(I55&gt;0,1,0))</f>
        <v/>
      </c>
      <c r="Q55" s="113">
        <f>IFERROR(O55/$O$10,0)</f>
        <v/>
      </c>
      <c r="R55" s="231">
        <f>I55-H55</f>
        <v/>
      </c>
    </row>
    <row r="56" ht="15.5" customHeight="1" s="180">
      <c r="B56" s="227" t="inlineStr">
        <is>
          <t xml:space="preserve">PROGRAMA DE SEGURANÇA DO TRABALHO </t>
        </is>
      </c>
      <c r="C56" s="228">
        <f>'Fluxo de Caixa '!D53</f>
        <v/>
      </c>
      <c r="D56" s="228">
        <f>'Fluxo de Caixa '!E53</f>
        <v/>
      </c>
      <c r="E56" s="228">
        <f>'Fluxo de Caixa '!F53</f>
        <v/>
      </c>
      <c r="F56" s="228">
        <f>'Fluxo de Caixa '!G53</f>
        <v/>
      </c>
      <c r="G56" s="228">
        <f>'Fluxo de Caixa '!H53</f>
        <v/>
      </c>
      <c r="H56" s="228">
        <f>'Fluxo de Caixa '!I53</f>
        <v/>
      </c>
      <c r="I56" s="228">
        <f>'Fluxo de Caixa '!J53</f>
        <v/>
      </c>
      <c r="J56" s="228">
        <f>'Fluxo de Caixa '!K53</f>
        <v/>
      </c>
      <c r="K56" s="228">
        <f>'Fluxo de Caixa '!L53</f>
        <v/>
      </c>
      <c r="L56" s="228">
        <f>'Fluxo de Caixa '!M53</f>
        <v/>
      </c>
      <c r="M56" s="228">
        <f>'Fluxo de Caixa '!N53</f>
        <v/>
      </c>
      <c r="N56" s="228">
        <f>'Fluxo de Caixa '!O53</f>
        <v/>
      </c>
      <c r="O56" s="229">
        <f>SUM(C56:N56)</f>
        <v/>
      </c>
      <c r="P56" s="230">
        <f>IFERROR(I56/H56-1,IF(I56&gt;0,1,0))</f>
        <v/>
      </c>
      <c r="Q56" s="113">
        <f>IFERROR(O56/$O$10,0)</f>
        <v/>
      </c>
      <c r="R56" s="231">
        <f>I56-H56</f>
        <v/>
      </c>
    </row>
    <row r="57" ht="15.5" customHeight="1" s="180">
      <c r="B57" s="227">
        <f>'Fluxo de Caixa '!C38</f>
        <v/>
      </c>
      <c r="C57" s="228">
        <f>'Fluxo de Caixa '!D38</f>
        <v/>
      </c>
      <c r="D57" s="228">
        <f>'Fluxo de Caixa '!E38</f>
        <v/>
      </c>
      <c r="E57" s="228">
        <f>'Fluxo de Caixa '!F38</f>
        <v/>
      </c>
      <c r="F57" s="228">
        <f>'Fluxo de Caixa '!G38</f>
        <v/>
      </c>
      <c r="G57" s="228">
        <f>'Fluxo de Caixa '!H38</f>
        <v/>
      </c>
      <c r="H57" s="228">
        <f>'Fluxo de Caixa '!I38</f>
        <v/>
      </c>
      <c r="I57" s="228">
        <f>'Fluxo de Caixa '!J38</f>
        <v/>
      </c>
      <c r="J57" s="228">
        <f>'Fluxo de Caixa '!K38</f>
        <v/>
      </c>
      <c r="K57" s="228">
        <f>'Fluxo de Caixa '!L38</f>
        <v/>
      </c>
      <c r="L57" s="228">
        <f>'Fluxo de Caixa '!M38</f>
        <v/>
      </c>
      <c r="M57" s="228">
        <f>'Fluxo de Caixa '!N38</f>
        <v/>
      </c>
      <c r="N57" s="228">
        <f>'Fluxo de Caixa '!O38</f>
        <v/>
      </c>
      <c r="O57" s="229">
        <f>SUM(C57:N57)</f>
        <v/>
      </c>
      <c r="P57" s="230">
        <f>IFERROR(I57/H57-1,IF(I57&gt;0,1,0))</f>
        <v/>
      </c>
      <c r="Q57" s="113">
        <f>IFERROR(O57/$O$10,0)</f>
        <v/>
      </c>
      <c r="R57" s="231">
        <f>I57-H57</f>
        <v/>
      </c>
    </row>
    <row r="58" ht="15.5" customHeight="1" s="180">
      <c r="B58" s="227" t="inlineStr">
        <is>
          <t>ALIMENTAÇÃO ADM</t>
        </is>
      </c>
      <c r="C58" s="228">
        <f>'Fluxo de Caixa '!D35</f>
        <v/>
      </c>
      <c r="D58" s="228">
        <f>'Fluxo de Caixa '!E35</f>
        <v/>
      </c>
      <c r="E58" s="228">
        <f>'Fluxo de Caixa '!F35</f>
        <v/>
      </c>
      <c r="F58" s="228">
        <f>'Fluxo de Caixa '!G35</f>
        <v/>
      </c>
      <c r="G58" s="228">
        <f>'Fluxo de Caixa '!H35</f>
        <v/>
      </c>
      <c r="H58" s="228">
        <f>'Fluxo de Caixa '!I35</f>
        <v/>
      </c>
      <c r="I58" s="228">
        <f>'Fluxo de Caixa '!J35</f>
        <v/>
      </c>
      <c r="J58" s="228">
        <f>'Fluxo de Caixa '!K35</f>
        <v/>
      </c>
      <c r="K58" s="228">
        <f>'Fluxo de Caixa '!L35</f>
        <v/>
      </c>
      <c r="L58" s="228">
        <f>'Fluxo de Caixa '!M35</f>
        <v/>
      </c>
      <c r="M58" s="228">
        <f>'Fluxo de Caixa '!N35</f>
        <v/>
      </c>
      <c r="N58" s="228">
        <f>'Fluxo de Caixa '!O35</f>
        <v/>
      </c>
      <c r="O58" s="229">
        <f>SUM(C58:N58)</f>
        <v/>
      </c>
      <c r="P58" s="230">
        <f>IFERROR(I58/H58-1,IF(I58&gt;0,1,0))</f>
        <v/>
      </c>
      <c r="Q58" s="113">
        <f>IFERROR(O58/$O$10,0)</f>
        <v/>
      </c>
      <c r="R58" s="231">
        <f>I58-H58</f>
        <v/>
      </c>
    </row>
    <row r="59" ht="15.5" customHeight="1" s="180">
      <c r="B59" s="227">
        <f>'Fluxo de Caixa '!C48</f>
        <v/>
      </c>
      <c r="C59" s="228">
        <f>'Fluxo de Caixa '!D48</f>
        <v/>
      </c>
      <c r="D59" s="228">
        <f>'Fluxo de Caixa '!E48</f>
        <v/>
      </c>
      <c r="E59" s="228">
        <f>'Fluxo de Caixa '!F48</f>
        <v/>
      </c>
      <c r="F59" s="228">
        <f>'Fluxo de Caixa '!G48</f>
        <v/>
      </c>
      <c r="G59" s="228">
        <f>'Fluxo de Caixa '!H48</f>
        <v/>
      </c>
      <c r="H59" s="228">
        <f>'Fluxo de Caixa '!I48</f>
        <v/>
      </c>
      <c r="I59" s="228">
        <f>'Fluxo de Caixa '!J48</f>
        <v/>
      </c>
      <c r="J59" s="228">
        <f>'Fluxo de Caixa '!K48</f>
        <v/>
      </c>
      <c r="K59" s="228">
        <f>'Fluxo de Caixa '!L48</f>
        <v/>
      </c>
      <c r="L59" s="228">
        <f>'Fluxo de Caixa '!M48</f>
        <v/>
      </c>
      <c r="M59" s="228">
        <f>'Fluxo de Caixa '!N48</f>
        <v/>
      </c>
      <c r="N59" s="228">
        <f>'Fluxo de Caixa '!O48</f>
        <v/>
      </c>
      <c r="O59" s="229">
        <f>SUM(C59:N59)</f>
        <v/>
      </c>
      <c r="P59" s="230">
        <f>IFERROR(I59/H59-1,IF(I59&gt;0,1,0))</f>
        <v/>
      </c>
      <c r="Q59" s="113">
        <f>IFERROR(O59/$O$10,0)</f>
        <v/>
      </c>
      <c r="R59" s="231">
        <f>I59-H59</f>
        <v/>
      </c>
    </row>
    <row r="60" ht="16" customHeight="1" s="180" thickBot="1">
      <c r="B60" s="232">
        <f>'Fluxo de Caixa '!C31</f>
        <v/>
      </c>
      <c r="C60" s="233">
        <f>'Fluxo de Caixa '!D31</f>
        <v/>
      </c>
      <c r="D60" s="233">
        <f>'Fluxo de Caixa '!E31</f>
        <v/>
      </c>
      <c r="E60" s="233">
        <f>'Fluxo de Caixa '!F31</f>
        <v/>
      </c>
      <c r="F60" s="233">
        <f>'Fluxo de Caixa '!G31</f>
        <v/>
      </c>
      <c r="G60" s="233">
        <f>'Fluxo de Caixa '!H31</f>
        <v/>
      </c>
      <c r="H60" s="233">
        <f>'Fluxo de Caixa '!I31</f>
        <v/>
      </c>
      <c r="I60" s="233">
        <f>'Fluxo de Caixa '!J31</f>
        <v/>
      </c>
      <c r="J60" s="233">
        <f>'Fluxo de Caixa '!K31</f>
        <v/>
      </c>
      <c r="K60" s="233">
        <f>'Fluxo de Caixa '!L31</f>
        <v/>
      </c>
      <c r="L60" s="233">
        <f>'Fluxo de Caixa '!M31</f>
        <v/>
      </c>
      <c r="M60" s="233">
        <f>'Fluxo de Caixa '!N31</f>
        <v/>
      </c>
      <c r="N60" s="233">
        <f>'Fluxo de Caixa '!O31</f>
        <v/>
      </c>
      <c r="O60" s="234">
        <f>SUM(C60:N60)</f>
        <v/>
      </c>
      <c r="P60" s="230">
        <f>IFERROR(I60/H60-1,IF(I60&gt;0,1,0))</f>
        <v/>
      </c>
      <c r="Q60" s="117">
        <f>IFERROR(O60/$O$10,0)</f>
        <v/>
      </c>
      <c r="R60" s="231">
        <f>I60-H60</f>
        <v/>
      </c>
    </row>
    <row r="61" ht="16.5" customFormat="1" customHeight="1" s="65" thickBot="1" thickTop="1">
      <c r="B61" s="235" t="inlineStr">
        <is>
          <t>Total</t>
        </is>
      </c>
      <c r="C61" s="236">
        <f>SUM(C37:C60)</f>
        <v/>
      </c>
      <c r="D61" s="236">
        <f>SUM(D37:D60)</f>
        <v/>
      </c>
      <c r="E61" s="236">
        <f>SUM(E37:E60)</f>
        <v/>
      </c>
      <c r="F61" s="236">
        <f>SUM(F37:F60)</f>
        <v/>
      </c>
      <c r="G61" s="236">
        <f>SUM(G37:G60)</f>
        <v/>
      </c>
      <c r="H61" s="236">
        <f>SUM(H37:H60)</f>
        <v/>
      </c>
      <c r="I61" s="236">
        <f>SUM(I37:I60)</f>
        <v/>
      </c>
      <c r="J61" s="236">
        <f>SUM(J37:J60)</f>
        <v/>
      </c>
      <c r="K61" s="236">
        <f>SUM(K37:K60)</f>
        <v/>
      </c>
      <c r="L61" s="236">
        <f>SUM(L37:L60)</f>
        <v/>
      </c>
      <c r="M61" s="236">
        <f>SUM(M37:M60)</f>
        <v/>
      </c>
      <c r="N61" s="236">
        <f>SUM(N37:N60)</f>
        <v/>
      </c>
      <c r="O61" s="237">
        <f>SUM(O37:O60)</f>
        <v/>
      </c>
      <c r="P61" s="121">
        <f>IFERROR(I61/H61-1,IF(I61&gt;0,1,0))</f>
        <v/>
      </c>
      <c r="R61" s="231" t="n"/>
    </row>
    <row r="62" ht="16.5" customFormat="1" customHeight="1" s="66" thickBot="1" thickTop="1">
      <c r="B62" s="123" t="inlineStr">
        <is>
          <t>% Receb. Operacionais</t>
        </is>
      </c>
      <c r="C62" s="124">
        <f>IFERROR(C61/C$10,0)</f>
        <v/>
      </c>
      <c r="D62" s="124">
        <f>IFERROR(D61/D$10,0)</f>
        <v/>
      </c>
      <c r="E62" s="124">
        <f>IFERROR(E61/E$10,0)</f>
        <v/>
      </c>
      <c r="F62" s="124">
        <f>IFERROR(F61/F$10,0)</f>
        <v/>
      </c>
      <c r="G62" s="124">
        <f>IFERROR(G61/G$10,0)</f>
        <v/>
      </c>
      <c r="H62" s="124">
        <f>IFERROR(H61/H$10,0)</f>
        <v/>
      </c>
      <c r="I62" s="124">
        <f>IFERROR(I61/I$10,0)</f>
        <v/>
      </c>
      <c r="J62" s="124">
        <f>IFERROR(J61/J$10,0)</f>
        <v/>
      </c>
      <c r="K62" s="124">
        <f>IFERROR(K61/K$10,0)</f>
        <v/>
      </c>
      <c r="L62" s="124">
        <f>IFERROR(L61/L$10,0)</f>
        <v/>
      </c>
      <c r="M62" s="124">
        <f>IFERROR(M61/M$10,0)</f>
        <v/>
      </c>
      <c r="N62" s="124">
        <f>IFERROR(N61/N$10,0)</f>
        <v/>
      </c>
      <c r="O62" s="125">
        <f>IFERROR(O61/O$10,0)</f>
        <v/>
      </c>
      <c r="P62" s="69" t="n"/>
      <c r="Q62" s="69" t="n"/>
      <c r="R62" s="231" t="n"/>
    </row>
    <row r="63" ht="13.5" customHeight="1" s="180" thickBot="1" thickTop="1">
      <c r="B63" s="238" t="n"/>
      <c r="P63" s="55" t="n"/>
      <c r="R63" s="231" t="n"/>
    </row>
    <row r="64" ht="46" customFormat="1" customHeight="1" s="68" thickTop="1">
      <c r="B64" s="162" t="inlineStr">
        <is>
          <t>Gastos com Fornecedores</t>
        </is>
      </c>
      <c r="C64" s="218" t="inlineStr">
        <is>
          <t>Jan</t>
        </is>
      </c>
      <c r="D64" s="218" t="inlineStr">
        <is>
          <t>Fev</t>
        </is>
      </c>
      <c r="E64" s="218" t="inlineStr">
        <is>
          <t>Mar</t>
        </is>
      </c>
      <c r="F64" s="218" t="inlineStr">
        <is>
          <t>Abr</t>
        </is>
      </c>
      <c r="G64" s="218" t="inlineStr">
        <is>
          <t>Mai</t>
        </is>
      </c>
      <c r="H64" s="218" t="inlineStr">
        <is>
          <t>Jun</t>
        </is>
      </c>
      <c r="I64" s="218" t="inlineStr">
        <is>
          <t>Jul</t>
        </is>
      </c>
      <c r="J64" s="218" t="inlineStr">
        <is>
          <t>Ago</t>
        </is>
      </c>
      <c r="K64" s="218" t="inlineStr">
        <is>
          <t>Set</t>
        </is>
      </c>
      <c r="L64" s="218" t="inlineStr">
        <is>
          <t>Out</t>
        </is>
      </c>
      <c r="M64" s="218" t="inlineStr">
        <is>
          <t>Nov</t>
        </is>
      </c>
      <c r="N64" s="218" t="inlineStr">
        <is>
          <t>Dez</t>
        </is>
      </c>
      <c r="O64" s="218" t="inlineStr">
        <is>
          <t>Acum</t>
        </is>
      </c>
      <c r="P64" s="218" t="inlineStr">
        <is>
          <t>Var. Julho x Junho</t>
        </is>
      </c>
      <c r="Q64" s="219" t="inlineStr">
        <is>
          <t>% Recb. Operacionais</t>
        </is>
      </c>
      <c r="R64" s="231" t="n"/>
    </row>
    <row r="65" ht="15.5" customHeight="1" s="180">
      <c r="B65" s="227">
        <f>'Fluxo de Caixa '!C133</f>
        <v/>
      </c>
      <c r="C65" s="228">
        <f>'Fluxo de Caixa '!D133</f>
        <v/>
      </c>
      <c r="D65" s="228">
        <f>'Fluxo de Caixa '!E133</f>
        <v/>
      </c>
      <c r="E65" s="228">
        <f>'Fluxo de Caixa '!F133</f>
        <v/>
      </c>
      <c r="F65" s="228">
        <f>'Fluxo de Caixa '!G133</f>
        <v/>
      </c>
      <c r="G65" s="228">
        <f>'Fluxo de Caixa '!H133</f>
        <v/>
      </c>
      <c r="H65" s="228">
        <f>'Fluxo de Caixa '!I133</f>
        <v/>
      </c>
      <c r="I65" s="228">
        <f>'Fluxo de Caixa '!J133</f>
        <v/>
      </c>
      <c r="J65" s="228">
        <f>'Fluxo de Caixa '!K133</f>
        <v/>
      </c>
      <c r="K65" s="228">
        <f>'Fluxo de Caixa '!L133</f>
        <v/>
      </c>
      <c r="L65" s="228">
        <f>'Fluxo de Caixa '!M133</f>
        <v/>
      </c>
      <c r="M65" s="228">
        <f>'Fluxo de Caixa '!N133</f>
        <v/>
      </c>
      <c r="N65" s="228">
        <f>'Fluxo de Caixa '!O133</f>
        <v/>
      </c>
      <c r="O65" s="229">
        <f>'Fluxo de Caixa '!Q133</f>
        <v/>
      </c>
      <c r="P65" s="230">
        <f>IFERROR(I65/H65-1,IF(I65&gt;0,1,0))</f>
        <v/>
      </c>
      <c r="Q65" s="113">
        <f>IFERROR(O65/$O$10,0)</f>
        <v/>
      </c>
      <c r="R65" s="231">
        <f>I65-H65</f>
        <v/>
      </c>
    </row>
    <row r="66" ht="15.5" customHeight="1" s="180">
      <c r="B66" s="227" t="inlineStr">
        <is>
          <t>ABRASIVOS</t>
        </is>
      </c>
      <c r="C66" s="228">
        <f>'Fluxo de Caixa '!D134</f>
        <v/>
      </c>
      <c r="D66" s="228">
        <f>'Fluxo de Caixa '!E134</f>
        <v/>
      </c>
      <c r="E66" s="228">
        <f>'Fluxo de Caixa '!F134</f>
        <v/>
      </c>
      <c r="F66" s="228">
        <f>'Fluxo de Caixa '!G134</f>
        <v/>
      </c>
      <c r="G66" s="228">
        <f>'Fluxo de Caixa '!H134</f>
        <v/>
      </c>
      <c r="H66" s="228">
        <f>'Fluxo de Caixa '!I134</f>
        <v/>
      </c>
      <c r="I66" s="228">
        <f>'Fluxo de Caixa '!J134</f>
        <v/>
      </c>
      <c r="J66" s="228">
        <f>'Fluxo de Caixa '!K134</f>
        <v/>
      </c>
      <c r="K66" s="228">
        <f>'Fluxo de Caixa '!L134</f>
        <v/>
      </c>
      <c r="L66" s="228">
        <f>'Fluxo de Caixa '!M134</f>
        <v/>
      </c>
      <c r="M66" s="228">
        <f>'Fluxo de Caixa '!N134</f>
        <v/>
      </c>
      <c r="N66" s="228">
        <f>'Fluxo de Caixa '!O134</f>
        <v/>
      </c>
      <c r="O66" s="229">
        <f>'Fluxo de Caixa '!Q134</f>
        <v/>
      </c>
      <c r="P66" s="230">
        <f>IFERROR(I66/H66-1,IF(I66&gt;0,1,0))</f>
        <v/>
      </c>
      <c r="Q66" s="113">
        <f>IFERROR(O66/$O$10,0)</f>
        <v/>
      </c>
      <c r="R66" s="231">
        <f>I66-H66</f>
        <v/>
      </c>
    </row>
    <row r="67" ht="16" customHeight="1" s="180" thickBot="1">
      <c r="B67" s="232">
        <f>'Fluxo de Caixa '!C135</f>
        <v/>
      </c>
      <c r="C67" s="233">
        <f>'Fluxo de Caixa '!D135</f>
        <v/>
      </c>
      <c r="D67" s="233">
        <f>'Fluxo de Caixa '!E135</f>
        <v/>
      </c>
      <c r="E67" s="233">
        <f>'Fluxo de Caixa '!F135</f>
        <v/>
      </c>
      <c r="F67" s="233">
        <f>'Fluxo de Caixa '!G135</f>
        <v/>
      </c>
      <c r="G67" s="233">
        <f>'Fluxo de Caixa '!H135</f>
        <v/>
      </c>
      <c r="H67" s="233">
        <f>'Fluxo de Caixa '!I135</f>
        <v/>
      </c>
      <c r="I67" s="233">
        <f>'Fluxo de Caixa '!J135</f>
        <v/>
      </c>
      <c r="J67" s="233">
        <f>'Fluxo de Caixa '!K135</f>
        <v/>
      </c>
      <c r="K67" s="233">
        <f>'Fluxo de Caixa '!L135</f>
        <v/>
      </c>
      <c r="L67" s="233">
        <f>'Fluxo de Caixa '!M135</f>
        <v/>
      </c>
      <c r="M67" s="233">
        <f>'Fluxo de Caixa '!N135</f>
        <v/>
      </c>
      <c r="N67" s="233">
        <f>'Fluxo de Caixa '!O135</f>
        <v/>
      </c>
      <c r="O67" s="234">
        <f>'Fluxo de Caixa '!Q135</f>
        <v/>
      </c>
      <c r="P67" s="230">
        <f>IFERROR(I67/H67-1,IF(I67&gt;0,1,0))</f>
        <v/>
      </c>
      <c r="Q67" s="117">
        <f>IFERROR(O67/$O$10,0)</f>
        <v/>
      </c>
      <c r="R67" s="231">
        <f>I67-H67</f>
        <v/>
      </c>
    </row>
    <row r="68" ht="16.5" customFormat="1" customHeight="1" s="65" thickBot="1" thickTop="1">
      <c r="B68" s="235" t="inlineStr">
        <is>
          <t>Total</t>
        </is>
      </c>
      <c r="C68" s="236">
        <f>SUM(C65:C67)</f>
        <v/>
      </c>
      <c r="D68" s="236">
        <f>SUM(D65:D67)</f>
        <v/>
      </c>
      <c r="E68" s="236">
        <f>SUM(E65:E67)</f>
        <v/>
      </c>
      <c r="F68" s="236">
        <f>SUM(F65:F67)</f>
        <v/>
      </c>
      <c r="G68" s="236">
        <f>SUM(G65:G67)</f>
        <v/>
      </c>
      <c r="H68" s="236">
        <f>SUM(H65:H67)</f>
        <v/>
      </c>
      <c r="I68" s="236">
        <f>SUM(I65:I67)</f>
        <v/>
      </c>
      <c r="J68" s="236">
        <f>SUM(J65:J67)</f>
        <v/>
      </c>
      <c r="K68" s="236">
        <f>SUM(K65:K67)</f>
        <v/>
      </c>
      <c r="L68" s="236">
        <f>SUM(L65:L67)</f>
        <v/>
      </c>
      <c r="M68" s="236">
        <f>SUM(M65:M67)</f>
        <v/>
      </c>
      <c r="N68" s="236">
        <f>SUM(N65:N67)</f>
        <v/>
      </c>
      <c r="O68" s="237">
        <f>SUM(O65:O67)</f>
        <v/>
      </c>
      <c r="P68" s="121">
        <f>IFERROR(I68/H68-1,IF(I68&gt;0,1,0))</f>
        <v/>
      </c>
      <c r="Q68" s="68" t="n"/>
      <c r="R68" s="231" t="n"/>
    </row>
    <row r="69" ht="16.5" customFormat="1" customHeight="1" s="66" thickBot="1" thickTop="1">
      <c r="B69" s="123" t="inlineStr">
        <is>
          <t>% Receb. Operacionais</t>
        </is>
      </c>
      <c r="C69" s="124">
        <f>IFERROR(C68/C$10,0)</f>
        <v/>
      </c>
      <c r="D69" s="124">
        <f>IFERROR(D68/D$10,0)</f>
        <v/>
      </c>
      <c r="E69" s="124">
        <f>IFERROR(E68/E$10,0)</f>
        <v/>
      </c>
      <c r="F69" s="124">
        <f>IFERROR(F68/F$10,0)</f>
        <v/>
      </c>
      <c r="G69" s="124">
        <f>IFERROR(G68/G$10,0)</f>
        <v/>
      </c>
      <c r="H69" s="124">
        <f>IFERROR(H68/H$10,0)</f>
        <v/>
      </c>
      <c r="I69" s="124">
        <f>IFERROR(I68/I$10,0)</f>
        <v/>
      </c>
      <c r="J69" s="124">
        <f>IFERROR(J68/J$10,0)</f>
        <v/>
      </c>
      <c r="K69" s="124">
        <f>IFERROR(K68/K$10,0)</f>
        <v/>
      </c>
      <c r="L69" s="124">
        <f>IFERROR(L68/L$10,0)</f>
        <v/>
      </c>
      <c r="M69" s="124">
        <f>IFERROR(M68/M$10,0)</f>
        <v/>
      </c>
      <c r="N69" s="124">
        <f>IFERROR(N68/N$10,0)</f>
        <v/>
      </c>
      <c r="O69" s="125">
        <f>IFERROR(O68/O$10,0)</f>
        <v/>
      </c>
      <c r="P69" s="69" t="n"/>
      <c r="Q69" s="69" t="n"/>
      <c r="R69" s="231" t="n"/>
    </row>
    <row r="70" ht="13.5" customHeight="1" s="180" thickBot="1" thickTop="1">
      <c r="B70" s="238" t="n"/>
      <c r="P70" s="55" t="n"/>
      <c r="R70" s="231" t="n"/>
    </row>
    <row r="71" ht="42" customFormat="1" customHeight="1" s="68" thickTop="1">
      <c r="A71" s="68" t="n"/>
      <c r="B71" s="162" t="inlineStr">
        <is>
          <t>Gastos com Impostos / Tributos</t>
        </is>
      </c>
      <c r="C71" s="218" t="inlineStr">
        <is>
          <t>Jan</t>
        </is>
      </c>
      <c r="D71" s="218" t="inlineStr">
        <is>
          <t>Fev</t>
        </is>
      </c>
      <c r="E71" s="218" t="inlineStr">
        <is>
          <t>Mar</t>
        </is>
      </c>
      <c r="F71" s="218" t="inlineStr">
        <is>
          <t>Abr</t>
        </is>
      </c>
      <c r="G71" s="218" t="inlineStr">
        <is>
          <t>Mai</t>
        </is>
      </c>
      <c r="H71" s="218" t="inlineStr">
        <is>
          <t>Jun</t>
        </is>
      </c>
      <c r="I71" s="218" t="inlineStr">
        <is>
          <t>Jul</t>
        </is>
      </c>
      <c r="J71" s="218" t="inlineStr">
        <is>
          <t>Ago</t>
        </is>
      </c>
      <c r="K71" s="218" t="inlineStr">
        <is>
          <t>Set</t>
        </is>
      </c>
      <c r="L71" s="218" t="inlineStr">
        <is>
          <t>Out</t>
        </is>
      </c>
      <c r="M71" s="218" t="inlineStr">
        <is>
          <t>Nov</t>
        </is>
      </c>
      <c r="N71" s="218" t="inlineStr">
        <is>
          <t>Dez</t>
        </is>
      </c>
      <c r="O71" s="218" t="inlineStr">
        <is>
          <t>Acum</t>
        </is>
      </c>
      <c r="P71" s="218" t="inlineStr">
        <is>
          <t>Var. Julho x Junho</t>
        </is>
      </c>
      <c r="Q71" s="219" t="inlineStr">
        <is>
          <t>% Recb. Operacionais</t>
        </is>
      </c>
      <c r="R71" s="231" t="n"/>
    </row>
    <row r="72" ht="15.5" customHeight="1" s="180">
      <c r="B72" s="227">
        <f>'Fluxo de Caixa '!C76</f>
        <v/>
      </c>
      <c r="C72" s="228">
        <f>'Fluxo de Caixa '!D76</f>
        <v/>
      </c>
      <c r="D72" s="228">
        <f>'Fluxo de Caixa '!E76</f>
        <v/>
      </c>
      <c r="E72" s="228">
        <f>'Fluxo de Caixa '!F76</f>
        <v/>
      </c>
      <c r="F72" s="228">
        <f>'Fluxo de Caixa '!G76</f>
        <v/>
      </c>
      <c r="G72" s="228">
        <f>'Fluxo de Caixa '!H76</f>
        <v/>
      </c>
      <c r="H72" s="228">
        <f>'Fluxo de Caixa '!I76</f>
        <v/>
      </c>
      <c r="I72" s="228">
        <f>'Fluxo de Caixa '!J76</f>
        <v/>
      </c>
      <c r="J72" s="228">
        <f>'Fluxo de Caixa '!K76</f>
        <v/>
      </c>
      <c r="K72" s="228">
        <f>'Fluxo de Caixa '!L76</f>
        <v/>
      </c>
      <c r="L72" s="228">
        <f>'Fluxo de Caixa '!M76</f>
        <v/>
      </c>
      <c r="M72" s="228">
        <f>'Fluxo de Caixa '!N76</f>
        <v/>
      </c>
      <c r="N72" s="228">
        <f>'Fluxo de Caixa '!O76</f>
        <v/>
      </c>
      <c r="O72" s="229">
        <f>'Fluxo de Caixa '!Q76</f>
        <v/>
      </c>
      <c r="P72" s="230">
        <f>IFERROR(I72/H72-1,IF(I72&gt;0,1,0))</f>
        <v/>
      </c>
      <c r="Q72" s="113">
        <f>IFERROR(O72/$O$10,0)</f>
        <v/>
      </c>
      <c r="R72" s="231">
        <f>I72-H72</f>
        <v/>
      </c>
    </row>
    <row r="73" ht="15.5" customHeight="1" s="180">
      <c r="B73" s="227">
        <f>'Fluxo de Caixa '!C77</f>
        <v/>
      </c>
      <c r="C73" s="228">
        <f>'Fluxo de Caixa '!D77</f>
        <v/>
      </c>
      <c r="D73" s="228">
        <f>'Fluxo de Caixa '!E77</f>
        <v/>
      </c>
      <c r="E73" s="228">
        <f>'Fluxo de Caixa '!F77</f>
        <v/>
      </c>
      <c r="F73" s="228">
        <f>'Fluxo de Caixa '!G77</f>
        <v/>
      </c>
      <c r="G73" s="228">
        <f>'Fluxo de Caixa '!H77</f>
        <v/>
      </c>
      <c r="H73" s="228">
        <f>'Fluxo de Caixa '!I77</f>
        <v/>
      </c>
      <c r="I73" s="228">
        <f>'Fluxo de Caixa '!J77</f>
        <v/>
      </c>
      <c r="J73" s="228">
        <f>'Fluxo de Caixa '!K77</f>
        <v/>
      </c>
      <c r="K73" s="228">
        <f>'Fluxo de Caixa '!L77</f>
        <v/>
      </c>
      <c r="L73" s="228">
        <f>'Fluxo de Caixa '!M77</f>
        <v/>
      </c>
      <c r="M73" s="228">
        <f>'Fluxo de Caixa '!N77</f>
        <v/>
      </c>
      <c r="N73" s="228">
        <f>'Fluxo de Caixa '!O77</f>
        <v/>
      </c>
      <c r="O73" s="229">
        <f>'Fluxo de Caixa '!Q77</f>
        <v/>
      </c>
      <c r="P73" s="230">
        <f>IFERROR(I73/H73-1,IF(I73&gt;0,1,0))</f>
        <v/>
      </c>
      <c r="Q73" s="113">
        <f>IFERROR(O73/$O$10,0)</f>
        <v/>
      </c>
      <c r="R73" s="231">
        <f>I73-H73</f>
        <v/>
      </c>
    </row>
    <row r="74" ht="15.5" customHeight="1" s="180">
      <c r="B74" s="227">
        <f>'Fluxo de Caixa '!C78</f>
        <v/>
      </c>
      <c r="C74" s="228">
        <f>'Fluxo de Caixa '!D78</f>
        <v/>
      </c>
      <c r="D74" s="228">
        <f>'Fluxo de Caixa '!E78</f>
        <v/>
      </c>
      <c r="E74" s="228">
        <f>'Fluxo de Caixa '!F78</f>
        <v/>
      </c>
      <c r="F74" s="228">
        <f>'Fluxo de Caixa '!G78</f>
        <v/>
      </c>
      <c r="G74" s="228">
        <f>'Fluxo de Caixa '!H78</f>
        <v/>
      </c>
      <c r="H74" s="228">
        <f>'Fluxo de Caixa '!I78</f>
        <v/>
      </c>
      <c r="I74" s="228">
        <f>'Fluxo de Caixa '!J78</f>
        <v/>
      </c>
      <c r="J74" s="228">
        <f>'Fluxo de Caixa '!K78</f>
        <v/>
      </c>
      <c r="K74" s="228">
        <f>'Fluxo de Caixa '!L78</f>
        <v/>
      </c>
      <c r="L74" s="228">
        <f>'Fluxo de Caixa '!M78</f>
        <v/>
      </c>
      <c r="M74" s="228">
        <f>'Fluxo de Caixa '!N78</f>
        <v/>
      </c>
      <c r="N74" s="228">
        <f>'Fluxo de Caixa '!O78</f>
        <v/>
      </c>
      <c r="O74" s="229">
        <f>'Fluxo de Caixa '!Q78</f>
        <v/>
      </c>
      <c r="P74" s="230">
        <f>IFERROR(I74/H74-1,IF(I74&gt;0,1,0))</f>
        <v/>
      </c>
      <c r="Q74" s="113">
        <f>IFERROR(O74/$O$10,0)</f>
        <v/>
      </c>
      <c r="R74" s="231">
        <f>I74-H74</f>
        <v/>
      </c>
    </row>
    <row r="75" ht="15.5" customHeight="1" s="180">
      <c r="B75" s="227">
        <f>'Fluxo de Caixa '!C75</f>
        <v/>
      </c>
      <c r="C75" s="228">
        <f>'Fluxo de Caixa '!D75</f>
        <v/>
      </c>
      <c r="D75" s="228">
        <f>'Fluxo de Caixa '!E75</f>
        <v/>
      </c>
      <c r="E75" s="228">
        <f>'Fluxo de Caixa '!F75</f>
        <v/>
      </c>
      <c r="F75" s="228">
        <f>'Fluxo de Caixa '!G75</f>
        <v/>
      </c>
      <c r="G75" s="228">
        <f>'Fluxo de Caixa '!H75</f>
        <v/>
      </c>
      <c r="H75" s="228">
        <f>'Fluxo de Caixa '!I75</f>
        <v/>
      </c>
      <c r="I75" s="228">
        <f>'Fluxo de Caixa '!J75</f>
        <v/>
      </c>
      <c r="J75" s="228">
        <f>'Fluxo de Caixa '!K75</f>
        <v/>
      </c>
      <c r="K75" s="228">
        <f>'Fluxo de Caixa '!L75</f>
        <v/>
      </c>
      <c r="L75" s="228">
        <f>'Fluxo de Caixa '!M75</f>
        <v/>
      </c>
      <c r="M75" s="228">
        <f>'Fluxo de Caixa '!N75</f>
        <v/>
      </c>
      <c r="N75" s="228">
        <f>'Fluxo de Caixa '!O75</f>
        <v/>
      </c>
      <c r="O75" s="229">
        <f>'Fluxo de Caixa '!Q75</f>
        <v/>
      </c>
      <c r="P75" s="230">
        <f>IFERROR(I75/H75-1,IF(I75&gt;0,1,0))</f>
        <v/>
      </c>
      <c r="Q75" s="113">
        <f>IFERROR(O75/$O$10,0)</f>
        <v/>
      </c>
      <c r="R75" s="231">
        <f>I75-H75</f>
        <v/>
      </c>
    </row>
    <row r="76" ht="15.5" customHeight="1" s="180">
      <c r="B76" s="227">
        <f>'Fluxo de Caixa '!C81</f>
        <v/>
      </c>
      <c r="C76" s="228">
        <f>'Fluxo de Caixa '!D81</f>
        <v/>
      </c>
      <c r="D76" s="228">
        <f>'Fluxo de Caixa '!E81</f>
        <v/>
      </c>
      <c r="E76" s="228">
        <f>'Fluxo de Caixa '!F81</f>
        <v/>
      </c>
      <c r="F76" s="228">
        <f>'Fluxo de Caixa '!G81</f>
        <v/>
      </c>
      <c r="G76" s="228">
        <f>'Fluxo de Caixa '!H81</f>
        <v/>
      </c>
      <c r="H76" s="228">
        <f>'Fluxo de Caixa '!I81</f>
        <v/>
      </c>
      <c r="I76" s="228">
        <f>'Fluxo de Caixa '!J81</f>
        <v/>
      </c>
      <c r="J76" s="228">
        <f>'Fluxo de Caixa '!K81</f>
        <v/>
      </c>
      <c r="K76" s="228">
        <f>'Fluxo de Caixa '!L81</f>
        <v/>
      </c>
      <c r="L76" s="228">
        <f>'Fluxo de Caixa '!M81</f>
        <v/>
      </c>
      <c r="M76" s="228">
        <f>'Fluxo de Caixa '!N81</f>
        <v/>
      </c>
      <c r="N76" s="228">
        <f>'Fluxo de Caixa '!O81</f>
        <v/>
      </c>
      <c r="O76" s="229">
        <f>'Fluxo de Caixa '!Q81</f>
        <v/>
      </c>
      <c r="P76" s="230">
        <f>IFERROR(I76/H76-1,IF(I76&gt;0,1,0))</f>
        <v/>
      </c>
      <c r="Q76" s="113">
        <f>IFERROR(O76/$O$10,0)</f>
        <v/>
      </c>
      <c r="R76" s="231">
        <f>I76-H76</f>
        <v/>
      </c>
    </row>
    <row r="77" ht="15.5" customHeight="1" s="180">
      <c r="B77" s="227">
        <f>'Fluxo de Caixa '!C80</f>
        <v/>
      </c>
      <c r="C77" s="228">
        <f>'Fluxo de Caixa '!D80</f>
        <v/>
      </c>
      <c r="D77" s="228">
        <f>'Fluxo de Caixa '!E80</f>
        <v/>
      </c>
      <c r="E77" s="228">
        <f>'Fluxo de Caixa '!F80</f>
        <v/>
      </c>
      <c r="F77" s="228">
        <f>'Fluxo de Caixa '!G80</f>
        <v/>
      </c>
      <c r="G77" s="228">
        <f>'Fluxo de Caixa '!H80</f>
        <v/>
      </c>
      <c r="H77" s="228">
        <f>'Fluxo de Caixa '!I80</f>
        <v/>
      </c>
      <c r="I77" s="228">
        <f>'Fluxo de Caixa '!J80</f>
        <v/>
      </c>
      <c r="J77" s="228">
        <f>'Fluxo de Caixa '!K80</f>
        <v/>
      </c>
      <c r="K77" s="228">
        <f>'Fluxo de Caixa '!L80</f>
        <v/>
      </c>
      <c r="L77" s="228">
        <f>'Fluxo de Caixa '!M80</f>
        <v/>
      </c>
      <c r="M77" s="228">
        <f>'Fluxo de Caixa '!N80</f>
        <v/>
      </c>
      <c r="N77" s="228">
        <f>'Fluxo de Caixa '!O80</f>
        <v/>
      </c>
      <c r="O77" s="229">
        <f>'Fluxo de Caixa '!Q80</f>
        <v/>
      </c>
      <c r="P77" s="230">
        <f>IFERROR(I77/H77-1,IF(I77&gt;0,1,0))</f>
        <v/>
      </c>
      <c r="Q77" s="113">
        <f>IFERROR(O77/$O$10,0)</f>
        <v/>
      </c>
      <c r="R77" s="231">
        <f>I77-H77</f>
        <v/>
      </c>
    </row>
    <row r="78" ht="16" customHeight="1" s="180" thickBot="1">
      <c r="B78" s="232">
        <f>'Fluxo de Caixa '!C79</f>
        <v/>
      </c>
      <c r="C78" s="233">
        <f>'Fluxo de Caixa '!D79</f>
        <v/>
      </c>
      <c r="D78" s="233">
        <f>'Fluxo de Caixa '!E79</f>
        <v/>
      </c>
      <c r="E78" s="233">
        <f>'Fluxo de Caixa '!F79</f>
        <v/>
      </c>
      <c r="F78" s="233">
        <f>'Fluxo de Caixa '!G79</f>
        <v/>
      </c>
      <c r="G78" s="233">
        <f>'Fluxo de Caixa '!H79</f>
        <v/>
      </c>
      <c r="H78" s="233">
        <f>'Fluxo de Caixa '!I79</f>
        <v/>
      </c>
      <c r="I78" s="233">
        <f>'Fluxo de Caixa '!J79</f>
        <v/>
      </c>
      <c r="J78" s="233">
        <f>'Fluxo de Caixa '!K79</f>
        <v/>
      </c>
      <c r="K78" s="233">
        <f>'Fluxo de Caixa '!L79</f>
        <v/>
      </c>
      <c r="L78" s="233">
        <f>'Fluxo de Caixa '!M79</f>
        <v/>
      </c>
      <c r="M78" s="233">
        <f>'Fluxo de Caixa '!N79</f>
        <v/>
      </c>
      <c r="N78" s="233">
        <f>'Fluxo de Caixa '!O79</f>
        <v/>
      </c>
      <c r="O78" s="234">
        <f>'Fluxo de Caixa '!Q79</f>
        <v/>
      </c>
      <c r="P78" s="230">
        <f>IFERROR(I78/H78-1,IF(I78&gt;0,1,0))</f>
        <v/>
      </c>
      <c r="Q78" s="117">
        <f>IFERROR(O78/$O$10,0)</f>
        <v/>
      </c>
      <c r="R78" s="231">
        <f>I78-H78</f>
        <v/>
      </c>
    </row>
    <row r="79" ht="16.5" customFormat="1" customHeight="1" s="65" thickBot="1" thickTop="1">
      <c r="B79" s="235" t="inlineStr">
        <is>
          <t>Total</t>
        </is>
      </c>
      <c r="C79" s="236">
        <f>SUM(C72:C78)</f>
        <v/>
      </c>
      <c r="D79" s="236">
        <f>SUM(D72:D78)</f>
        <v/>
      </c>
      <c r="E79" s="236">
        <f>SUM(E72:E78)</f>
        <v/>
      </c>
      <c r="F79" s="236">
        <f>SUM(F72:F78)</f>
        <v/>
      </c>
      <c r="G79" s="236">
        <f>SUM(G72:G78)</f>
        <v/>
      </c>
      <c r="H79" s="236">
        <f>SUM(H72:H78)</f>
        <v/>
      </c>
      <c r="I79" s="236">
        <f>SUM(I72:I78)</f>
        <v/>
      </c>
      <c r="J79" s="236">
        <f>SUM(J72:J78)</f>
        <v/>
      </c>
      <c r="K79" s="236">
        <f>SUM(K72:K78)</f>
        <v/>
      </c>
      <c r="L79" s="236">
        <f>SUM(L72:L78)</f>
        <v/>
      </c>
      <c r="M79" s="236">
        <f>SUM(M72:M78)</f>
        <v/>
      </c>
      <c r="N79" s="236">
        <f>SUM(N72:N78)</f>
        <v/>
      </c>
      <c r="O79" s="237">
        <f>SUM(O72:O78)</f>
        <v/>
      </c>
      <c r="P79" s="121">
        <f>IFERROR(I79/H79-1,IF(I79&gt;0,1,0))</f>
        <v/>
      </c>
      <c r="Q79" s="122" t="n"/>
      <c r="R79" s="231" t="n"/>
    </row>
    <row r="80" ht="16.5" customFormat="1" customHeight="1" s="66" thickBot="1" thickTop="1">
      <c r="B80" s="123" t="inlineStr">
        <is>
          <t>% Receb. Operacionais</t>
        </is>
      </c>
      <c r="C80" s="124">
        <f>IFERROR(C79/C$10,0)</f>
        <v/>
      </c>
      <c r="D80" s="124">
        <f>IFERROR(D79/D$10,0)</f>
        <v/>
      </c>
      <c r="E80" s="124">
        <f>IFERROR(E79/E$10,0)</f>
        <v/>
      </c>
      <c r="F80" s="124">
        <f>IFERROR(F79/F$10,0)</f>
        <v/>
      </c>
      <c r="G80" s="124">
        <f>IFERROR(G79/G$10,0)</f>
        <v/>
      </c>
      <c r="H80" s="124">
        <f>IFERROR(H79/H$10,0)</f>
        <v/>
      </c>
      <c r="I80" s="124">
        <f>IFERROR(I79/I$10,0)</f>
        <v/>
      </c>
      <c r="J80" s="124">
        <f>IFERROR(J79/J$10,0)</f>
        <v/>
      </c>
      <c r="K80" s="124">
        <f>IFERROR(K79/K$10,0)</f>
        <v/>
      </c>
      <c r="L80" s="124">
        <f>IFERROR(L79/L$10,0)</f>
        <v/>
      </c>
      <c r="M80" s="124">
        <f>IFERROR(M79/M$10,0)</f>
        <v/>
      </c>
      <c r="N80" s="124">
        <f>IFERROR(N79/N$10,0)</f>
        <v/>
      </c>
      <c r="O80" s="125">
        <f>IFERROR(O79/O$10,0)</f>
        <v/>
      </c>
      <c r="P80" s="69" t="n"/>
      <c r="Q80" s="69" t="n"/>
      <c r="R80" s="231" t="n"/>
    </row>
    <row r="81" ht="13.5" customHeight="1" s="180" thickBot="1" thickTop="1">
      <c r="B81" s="238" t="n"/>
      <c r="D81" s="216">
        <f>D104-D26</f>
        <v/>
      </c>
      <c r="E81" s="216">
        <f>E104-E26</f>
        <v/>
      </c>
      <c r="F81" s="216">
        <f>F104-F26</f>
        <v/>
      </c>
      <c r="G81" s="216">
        <f>G104-G26</f>
        <v/>
      </c>
      <c r="H81" s="216">
        <f>H104-H26</f>
        <v/>
      </c>
      <c r="I81" s="216">
        <f>I104-I26</f>
        <v/>
      </c>
      <c r="J81" s="216">
        <f>J104-J26</f>
        <v/>
      </c>
      <c r="K81" s="216">
        <f>K104-K26</f>
        <v/>
      </c>
      <c r="L81" s="216">
        <f>L104-L26</f>
        <v/>
      </c>
      <c r="M81" s="216">
        <f>M104-M26</f>
        <v/>
      </c>
      <c r="N81" s="216">
        <f>N104-N26</f>
        <v/>
      </c>
      <c r="P81" s="55" t="n"/>
      <c r="R81" s="231" t="n"/>
    </row>
    <row r="82" ht="42" customFormat="1" customHeight="1" s="68" thickTop="1">
      <c r="B82" s="162" t="inlineStr">
        <is>
          <t>Gastos Administrativos</t>
        </is>
      </c>
      <c r="C82" s="218" t="inlineStr">
        <is>
          <t>Jan</t>
        </is>
      </c>
      <c r="D82" s="218" t="inlineStr">
        <is>
          <t>Fev</t>
        </is>
      </c>
      <c r="E82" s="218" t="inlineStr">
        <is>
          <t>Mar</t>
        </is>
      </c>
      <c r="F82" s="218" t="inlineStr">
        <is>
          <t>Abr</t>
        </is>
      </c>
      <c r="G82" s="218" t="inlineStr">
        <is>
          <t>Mai</t>
        </is>
      </c>
      <c r="H82" s="218" t="inlineStr">
        <is>
          <t>Jun</t>
        </is>
      </c>
      <c r="I82" s="218" t="inlineStr">
        <is>
          <t>Jul</t>
        </is>
      </c>
      <c r="J82" s="218" t="inlineStr">
        <is>
          <t>Ago</t>
        </is>
      </c>
      <c r="K82" s="218" t="inlineStr">
        <is>
          <t>Set</t>
        </is>
      </c>
      <c r="L82" s="218" t="inlineStr">
        <is>
          <t>Out</t>
        </is>
      </c>
      <c r="M82" s="218" t="inlineStr">
        <is>
          <t>Nov</t>
        </is>
      </c>
      <c r="N82" s="218" t="inlineStr">
        <is>
          <t>Dez</t>
        </is>
      </c>
      <c r="O82" s="218" t="inlineStr">
        <is>
          <t>Acum</t>
        </is>
      </c>
      <c r="P82" s="218" t="inlineStr">
        <is>
          <t>Var. Julho x Junho</t>
        </is>
      </c>
      <c r="Q82" s="219" t="inlineStr">
        <is>
          <t>% Recb. Operacionais</t>
        </is>
      </c>
      <c r="R82" s="231" t="n"/>
    </row>
    <row r="83" ht="15.5" customHeight="1" s="180">
      <c r="B83" s="227" t="inlineStr">
        <is>
          <t>HONORÁRIOS ADVOCATÍCIOS</t>
        </is>
      </c>
      <c r="C83" s="228">
        <f>'Fluxo de Caixa '!D147</f>
        <v/>
      </c>
      <c r="D83" s="228">
        <f>'Fluxo de Caixa '!E147</f>
        <v/>
      </c>
      <c r="E83" s="228">
        <f>'Fluxo de Caixa '!F147</f>
        <v/>
      </c>
      <c r="F83" s="228">
        <f>'Fluxo de Caixa '!G147</f>
        <v/>
      </c>
      <c r="G83" s="228">
        <f>'Fluxo de Caixa '!H147</f>
        <v/>
      </c>
      <c r="H83" s="228">
        <f>'Fluxo de Caixa '!I147</f>
        <v/>
      </c>
      <c r="I83" s="228">
        <f>'Fluxo de Caixa '!J147</f>
        <v/>
      </c>
      <c r="J83" s="228">
        <f>'Fluxo de Caixa '!K147</f>
        <v/>
      </c>
      <c r="K83" s="228">
        <f>'Fluxo de Caixa '!L147</f>
        <v/>
      </c>
      <c r="L83" s="228">
        <f>'Fluxo de Caixa '!M147</f>
        <v/>
      </c>
      <c r="M83" s="228">
        <f>'Fluxo de Caixa '!N147</f>
        <v/>
      </c>
      <c r="N83" s="228">
        <f>'Fluxo de Caixa '!O147</f>
        <v/>
      </c>
      <c r="O83" s="229">
        <f>'Fluxo de Caixa '!Q147</f>
        <v/>
      </c>
      <c r="P83" s="230">
        <f>IFERROR(I83/H83-1,IF(I83&gt;0,1,0))</f>
        <v/>
      </c>
      <c r="Q83" s="113">
        <f>IFERROR(O83/$O$10,0)</f>
        <v/>
      </c>
      <c r="R83" s="231">
        <f>I83-H83</f>
        <v/>
      </c>
    </row>
    <row r="84" ht="15.5" customHeight="1" s="180">
      <c r="B84" s="227" t="inlineStr">
        <is>
          <t xml:space="preserve">SERVIÇOS DE CONSULTORIA </t>
        </is>
      </c>
      <c r="C84" s="228">
        <f>'Fluxo de Caixa '!D146</f>
        <v/>
      </c>
      <c r="D84" s="228">
        <f>'Fluxo de Caixa '!E146</f>
        <v/>
      </c>
      <c r="E84" s="228">
        <f>'Fluxo de Caixa '!F146</f>
        <v/>
      </c>
      <c r="F84" s="228">
        <f>'Fluxo de Caixa '!G146</f>
        <v/>
      </c>
      <c r="G84" s="228">
        <f>'Fluxo de Caixa '!H146</f>
        <v/>
      </c>
      <c r="H84" s="228">
        <f>'Fluxo de Caixa '!I146</f>
        <v/>
      </c>
      <c r="I84" s="228">
        <f>'Fluxo de Caixa '!J146</f>
        <v/>
      </c>
      <c r="J84" s="228">
        <f>'Fluxo de Caixa '!K146</f>
        <v/>
      </c>
      <c r="K84" s="228">
        <f>'Fluxo de Caixa '!L146</f>
        <v/>
      </c>
      <c r="L84" s="228">
        <f>'Fluxo de Caixa '!M146</f>
        <v/>
      </c>
      <c r="M84" s="228">
        <f>'Fluxo de Caixa '!N146</f>
        <v/>
      </c>
      <c r="N84" s="228">
        <f>'Fluxo de Caixa '!O146</f>
        <v/>
      </c>
      <c r="O84" s="229">
        <f>'Fluxo de Caixa '!Q146</f>
        <v/>
      </c>
      <c r="P84" s="230">
        <f>IFERROR(I84/H84-1,IF(I84&gt;0,1,0))</f>
        <v/>
      </c>
      <c r="Q84" s="113">
        <f>IFERROR(O84/$O$10,0)</f>
        <v/>
      </c>
      <c r="R84" s="231">
        <f>I84-H84</f>
        <v/>
      </c>
    </row>
    <row r="85" ht="15.5" customHeight="1" s="180">
      <c r="B85" s="227">
        <f>'Fluxo de Caixa '!C145</f>
        <v/>
      </c>
      <c r="C85" s="228">
        <f>'Fluxo de Caixa '!D145</f>
        <v/>
      </c>
      <c r="D85" s="228">
        <f>'Fluxo de Caixa '!E145</f>
        <v/>
      </c>
      <c r="E85" s="228">
        <f>'Fluxo de Caixa '!F145</f>
        <v/>
      </c>
      <c r="F85" s="228">
        <f>'Fluxo de Caixa '!G145</f>
        <v/>
      </c>
      <c r="G85" s="228">
        <f>'Fluxo de Caixa '!H145</f>
        <v/>
      </c>
      <c r="H85" s="228">
        <f>'Fluxo de Caixa '!I145</f>
        <v/>
      </c>
      <c r="I85" s="228">
        <f>'Fluxo de Caixa '!J145</f>
        <v/>
      </c>
      <c r="J85" s="228">
        <f>'Fluxo de Caixa '!K145</f>
        <v/>
      </c>
      <c r="K85" s="228">
        <f>'Fluxo de Caixa '!L145</f>
        <v/>
      </c>
      <c r="L85" s="228">
        <f>'Fluxo de Caixa '!M145</f>
        <v/>
      </c>
      <c r="M85" s="228">
        <f>'Fluxo de Caixa '!N145</f>
        <v/>
      </c>
      <c r="N85" s="228">
        <f>'Fluxo de Caixa '!O145</f>
        <v/>
      </c>
      <c r="O85" s="229">
        <f>'Fluxo de Caixa '!Q145</f>
        <v/>
      </c>
      <c r="P85" s="230">
        <f>IFERROR(I85/H85-1,IF(I85&gt;0,1,0))</f>
        <v/>
      </c>
      <c r="Q85" s="113">
        <f>IFERROR(O85/$O$10,0)</f>
        <v/>
      </c>
      <c r="R85" s="231">
        <f>I85-H85</f>
        <v/>
      </c>
    </row>
    <row r="86" ht="15.5" customHeight="1" s="180">
      <c r="B86" s="227">
        <f>'Fluxo de Caixa '!C148</f>
        <v/>
      </c>
      <c r="C86" s="228">
        <f>'Fluxo de Caixa '!D148</f>
        <v/>
      </c>
      <c r="D86" s="228">
        <f>'Fluxo de Caixa '!E148</f>
        <v/>
      </c>
      <c r="E86" s="228">
        <f>'Fluxo de Caixa '!F148</f>
        <v/>
      </c>
      <c r="F86" s="228">
        <f>'Fluxo de Caixa '!G148</f>
        <v/>
      </c>
      <c r="G86" s="228">
        <f>'Fluxo de Caixa '!H148</f>
        <v/>
      </c>
      <c r="H86" s="228">
        <f>'Fluxo de Caixa '!I148</f>
        <v/>
      </c>
      <c r="I86" s="228">
        <f>'Fluxo de Caixa '!J148</f>
        <v/>
      </c>
      <c r="J86" s="228">
        <f>'Fluxo de Caixa '!K148</f>
        <v/>
      </c>
      <c r="K86" s="228">
        <f>'Fluxo de Caixa '!L148</f>
        <v/>
      </c>
      <c r="L86" s="228">
        <f>'Fluxo de Caixa '!M148</f>
        <v/>
      </c>
      <c r="M86" s="228">
        <f>'Fluxo de Caixa '!N148</f>
        <v/>
      </c>
      <c r="N86" s="228">
        <f>'Fluxo de Caixa '!O148</f>
        <v/>
      </c>
      <c r="O86" s="229">
        <f>'Fluxo de Caixa '!Q148</f>
        <v/>
      </c>
      <c r="P86" s="230">
        <f>IFERROR(I86/H86-1,IF(I86&gt;0,1,0))</f>
        <v/>
      </c>
      <c r="Q86" s="113">
        <f>IFERROR(O86/$O$10,0)</f>
        <v/>
      </c>
      <c r="R86" s="231">
        <f>I86-H86</f>
        <v/>
      </c>
    </row>
    <row r="87" ht="15.5" customHeight="1" s="180">
      <c r="B87" s="227">
        <f>'Fluxo de Caixa '!C150</f>
        <v/>
      </c>
      <c r="C87" s="228">
        <f>'Fluxo de Caixa '!D150</f>
        <v/>
      </c>
      <c r="D87" s="228">
        <f>'Fluxo de Caixa '!E150</f>
        <v/>
      </c>
      <c r="E87" s="228">
        <f>'Fluxo de Caixa '!F150</f>
        <v/>
      </c>
      <c r="F87" s="228">
        <f>'Fluxo de Caixa '!G150</f>
        <v/>
      </c>
      <c r="G87" s="228">
        <f>'Fluxo de Caixa '!H150</f>
        <v/>
      </c>
      <c r="H87" s="228">
        <f>'Fluxo de Caixa '!I150</f>
        <v/>
      </c>
      <c r="I87" s="228">
        <f>'Fluxo de Caixa '!J150</f>
        <v/>
      </c>
      <c r="J87" s="228">
        <f>'Fluxo de Caixa '!K150</f>
        <v/>
      </c>
      <c r="K87" s="228">
        <f>'Fluxo de Caixa '!L150</f>
        <v/>
      </c>
      <c r="L87" s="228">
        <f>'Fluxo de Caixa '!M150</f>
        <v/>
      </c>
      <c r="M87" s="228">
        <f>'Fluxo de Caixa '!N150</f>
        <v/>
      </c>
      <c r="N87" s="228">
        <f>'Fluxo de Caixa '!O150</f>
        <v/>
      </c>
      <c r="O87" s="229">
        <f>'Fluxo de Caixa '!Q150</f>
        <v/>
      </c>
      <c r="P87" s="230">
        <f>IFERROR(I87/H87-1,IF(I87&gt;0,1,0))</f>
        <v/>
      </c>
      <c r="Q87" s="113">
        <f>IFERROR(O87/$O$10,0)</f>
        <v/>
      </c>
      <c r="R87" s="231">
        <f>I87-H87</f>
        <v/>
      </c>
    </row>
    <row r="88" ht="15.5" customHeight="1" s="180">
      <c r="B88" s="227" t="inlineStr">
        <is>
          <t>SERVIÇO CARTORIO</t>
        </is>
      </c>
      <c r="C88" s="228">
        <f>'Fluxo de Caixa '!D158</f>
        <v/>
      </c>
      <c r="D88" s="228">
        <f>'Fluxo de Caixa '!E158</f>
        <v/>
      </c>
      <c r="E88" s="228">
        <f>'Fluxo de Caixa '!F158</f>
        <v/>
      </c>
      <c r="F88" s="228">
        <f>'Fluxo de Caixa '!G158</f>
        <v/>
      </c>
      <c r="G88" s="228">
        <f>'Fluxo de Caixa '!H158</f>
        <v/>
      </c>
      <c r="H88" s="228">
        <f>'Fluxo de Caixa '!I158</f>
        <v/>
      </c>
      <c r="I88" s="228">
        <f>'Fluxo de Caixa '!J158</f>
        <v/>
      </c>
      <c r="J88" s="228">
        <f>'Fluxo de Caixa '!K158</f>
        <v/>
      </c>
      <c r="K88" s="228">
        <f>'Fluxo de Caixa '!L158</f>
        <v/>
      </c>
      <c r="L88" s="228">
        <f>'Fluxo de Caixa '!M158</f>
        <v/>
      </c>
      <c r="M88" s="228">
        <f>'Fluxo de Caixa '!N158</f>
        <v/>
      </c>
      <c r="N88" s="228">
        <f>'Fluxo de Caixa '!O158</f>
        <v/>
      </c>
      <c r="O88" s="229">
        <f>'Fluxo de Caixa '!Q158</f>
        <v/>
      </c>
      <c r="P88" s="230">
        <f>IFERROR(I88/H88-1,IF(I88&gt;0,1,0))</f>
        <v/>
      </c>
      <c r="Q88" s="113">
        <f>IFERROR(O88/$O$10,0)</f>
        <v/>
      </c>
      <c r="R88" s="231">
        <f>I88-H88</f>
        <v/>
      </c>
    </row>
    <row r="89" ht="15.5" customHeight="1" s="180">
      <c r="B89" s="227" t="inlineStr">
        <is>
          <t xml:space="preserve">SERVIÇO PLOTAGEM / ADESIVO / PLACAS / CRACHAS </t>
        </is>
      </c>
      <c r="C89" s="228">
        <f>'Fluxo de Caixa '!D162</f>
        <v/>
      </c>
      <c r="D89" s="228">
        <f>'Fluxo de Caixa '!E162</f>
        <v/>
      </c>
      <c r="E89" s="228">
        <f>'Fluxo de Caixa '!F162</f>
        <v/>
      </c>
      <c r="F89" s="228">
        <f>'Fluxo de Caixa '!G162</f>
        <v/>
      </c>
      <c r="G89" s="228">
        <f>'Fluxo de Caixa '!H162</f>
        <v/>
      </c>
      <c r="H89" s="228">
        <f>'Fluxo de Caixa '!I162</f>
        <v/>
      </c>
      <c r="I89" s="228">
        <f>'Fluxo de Caixa '!J162</f>
        <v/>
      </c>
      <c r="J89" s="228">
        <f>'Fluxo de Caixa '!K162</f>
        <v/>
      </c>
      <c r="K89" s="228">
        <f>'Fluxo de Caixa '!L162</f>
        <v/>
      </c>
      <c r="L89" s="228">
        <f>'Fluxo de Caixa '!M162</f>
        <v/>
      </c>
      <c r="M89" s="228">
        <f>'Fluxo de Caixa '!N162</f>
        <v/>
      </c>
      <c r="N89" s="228">
        <f>'Fluxo de Caixa '!O162</f>
        <v/>
      </c>
      <c r="O89" s="229">
        <f>'Fluxo de Caixa '!Q162</f>
        <v/>
      </c>
      <c r="P89" s="230">
        <f>IFERROR(I89/H89-1,IF(I89&gt;0,1,0))</f>
        <v/>
      </c>
      <c r="Q89" s="113">
        <f>IFERROR(O89/$O$10,0)</f>
        <v/>
      </c>
      <c r="R89" s="231">
        <f>I89-H89</f>
        <v/>
      </c>
    </row>
    <row r="90" ht="15.5" customHeight="1" s="180">
      <c r="B90" s="227" t="inlineStr">
        <is>
          <t>SERVIÇO GOOGLE ADS</t>
        </is>
      </c>
      <c r="C90" s="228">
        <f>'Fluxo de Caixa '!D153</f>
        <v/>
      </c>
      <c r="D90" s="228">
        <f>'Fluxo de Caixa '!E153</f>
        <v/>
      </c>
      <c r="E90" s="228">
        <f>'Fluxo de Caixa '!F153</f>
        <v/>
      </c>
      <c r="F90" s="228">
        <f>'Fluxo de Caixa '!G153</f>
        <v/>
      </c>
      <c r="G90" s="228">
        <f>'Fluxo de Caixa '!H153</f>
        <v/>
      </c>
      <c r="H90" s="228">
        <f>'Fluxo de Caixa '!I153</f>
        <v/>
      </c>
      <c r="I90" s="228">
        <f>'Fluxo de Caixa '!J153</f>
        <v/>
      </c>
      <c r="J90" s="228">
        <f>'Fluxo de Caixa '!K153</f>
        <v/>
      </c>
      <c r="K90" s="228">
        <f>'Fluxo de Caixa '!L153</f>
        <v/>
      </c>
      <c r="L90" s="228">
        <f>'Fluxo de Caixa '!M153</f>
        <v/>
      </c>
      <c r="M90" s="228">
        <f>'Fluxo de Caixa '!N153</f>
        <v/>
      </c>
      <c r="N90" s="228">
        <f>'Fluxo de Caixa '!O153</f>
        <v/>
      </c>
      <c r="O90" s="229">
        <f>'Fluxo de Caixa '!Q153</f>
        <v/>
      </c>
      <c r="P90" s="230">
        <f>IFERROR(I90/H90-1,IF(I90&gt;0,1,0))</f>
        <v/>
      </c>
      <c r="Q90" s="113">
        <f>IFERROR(O90/$O$10,0)</f>
        <v/>
      </c>
      <c r="R90" s="231">
        <f>I90-H90</f>
        <v/>
      </c>
    </row>
    <row r="91" ht="15.5" customHeight="1" s="180">
      <c r="B91" s="227" t="inlineStr">
        <is>
          <t>SERVIÇO BRINDES E ACESSORIOS</t>
        </is>
      </c>
      <c r="C91" s="228">
        <f>'Fluxo de Caixa '!D165</f>
        <v/>
      </c>
      <c r="D91" s="228">
        <f>'Fluxo de Caixa '!E165</f>
        <v/>
      </c>
      <c r="E91" s="228">
        <f>'Fluxo de Caixa '!F165</f>
        <v/>
      </c>
      <c r="F91" s="228">
        <f>'Fluxo de Caixa '!G165</f>
        <v/>
      </c>
      <c r="G91" s="228">
        <f>'Fluxo de Caixa '!H165</f>
        <v/>
      </c>
      <c r="H91" s="228">
        <f>'Fluxo de Caixa '!I165</f>
        <v/>
      </c>
      <c r="I91" s="228">
        <f>'Fluxo de Caixa '!J165</f>
        <v/>
      </c>
      <c r="J91" s="228">
        <f>'Fluxo de Caixa '!K165</f>
        <v/>
      </c>
      <c r="K91" s="228">
        <f>'Fluxo de Caixa '!L165</f>
        <v/>
      </c>
      <c r="L91" s="228">
        <f>'Fluxo de Caixa '!M165</f>
        <v/>
      </c>
      <c r="M91" s="228">
        <f>'Fluxo de Caixa '!N165</f>
        <v/>
      </c>
      <c r="N91" s="228">
        <f>'Fluxo de Caixa '!O165</f>
        <v/>
      </c>
      <c r="O91" s="229">
        <f>'Fluxo de Caixa '!Q165</f>
        <v/>
      </c>
      <c r="P91" s="230">
        <f>IFERROR(I91/H91-1,IF(I91&gt;0,1,0))</f>
        <v/>
      </c>
      <c r="Q91" s="113">
        <f>IFERROR(O91/$O$10,0)</f>
        <v/>
      </c>
      <c r="R91" s="231">
        <f>I91-H91</f>
        <v/>
      </c>
    </row>
    <row r="92" ht="15.5" customHeight="1" s="180">
      <c r="B92" s="227" t="inlineStr">
        <is>
          <t>SERVIÇO TELEMETRIA / FADIGA</t>
        </is>
      </c>
      <c r="C92" s="228">
        <f>'Fluxo de Caixa '!D159</f>
        <v/>
      </c>
      <c r="D92" s="228">
        <f>'Fluxo de Caixa '!E159</f>
        <v/>
      </c>
      <c r="E92" s="228">
        <f>'Fluxo de Caixa '!F159</f>
        <v/>
      </c>
      <c r="F92" s="228">
        <f>'Fluxo de Caixa '!G159</f>
        <v/>
      </c>
      <c r="G92" s="228">
        <f>'Fluxo de Caixa '!H159</f>
        <v/>
      </c>
      <c r="H92" s="228">
        <f>'Fluxo de Caixa '!I159</f>
        <v/>
      </c>
      <c r="I92" s="228">
        <f>'Fluxo de Caixa '!J159</f>
        <v/>
      </c>
      <c r="J92" s="228">
        <f>'Fluxo de Caixa '!K159</f>
        <v/>
      </c>
      <c r="K92" s="228">
        <f>'Fluxo de Caixa '!L159</f>
        <v/>
      </c>
      <c r="L92" s="228">
        <f>'Fluxo de Caixa '!M159</f>
        <v/>
      </c>
      <c r="M92" s="228">
        <f>'Fluxo de Caixa '!N159</f>
        <v/>
      </c>
      <c r="N92" s="228">
        <f>'Fluxo de Caixa '!O159</f>
        <v/>
      </c>
      <c r="O92" s="229">
        <f>'Fluxo de Caixa '!Q159</f>
        <v/>
      </c>
      <c r="P92" s="230">
        <f>IFERROR(I92/H92-1,IF(I92&gt;0,1,0))</f>
        <v/>
      </c>
      <c r="Q92" s="113">
        <f>IFERROR(O92/$O$10,0)</f>
        <v/>
      </c>
      <c r="R92" s="231">
        <f>I92-H92</f>
        <v/>
      </c>
    </row>
    <row r="93" ht="15.5" customHeight="1" s="180">
      <c r="B93" s="227" t="inlineStr">
        <is>
          <t>SERVIÇO CREA ANUIDADE</t>
        </is>
      </c>
      <c r="C93" s="228">
        <f>'Fluxo de Caixa '!D161</f>
        <v/>
      </c>
      <c r="D93" s="228">
        <f>'Fluxo de Caixa '!E161</f>
        <v/>
      </c>
      <c r="E93" s="228">
        <f>'Fluxo de Caixa '!F161</f>
        <v/>
      </c>
      <c r="F93" s="228">
        <f>'Fluxo de Caixa '!G161</f>
        <v/>
      </c>
      <c r="G93" s="228">
        <f>'Fluxo de Caixa '!H161</f>
        <v/>
      </c>
      <c r="H93" s="228">
        <f>'Fluxo de Caixa '!I161</f>
        <v/>
      </c>
      <c r="I93" s="228">
        <f>'Fluxo de Caixa '!J161</f>
        <v/>
      </c>
      <c r="J93" s="228">
        <f>'Fluxo de Caixa '!K161</f>
        <v/>
      </c>
      <c r="K93" s="228">
        <f>'Fluxo de Caixa '!L161</f>
        <v/>
      </c>
      <c r="L93" s="228">
        <f>'Fluxo de Caixa '!M161</f>
        <v/>
      </c>
      <c r="M93" s="228">
        <f>'Fluxo de Caixa '!N161</f>
        <v/>
      </c>
      <c r="N93" s="228">
        <f>'Fluxo de Caixa '!O161</f>
        <v/>
      </c>
      <c r="O93" s="229">
        <f>'Fluxo de Caixa '!Q161</f>
        <v/>
      </c>
      <c r="P93" s="230">
        <f>IFERROR(I93/H93-1,IF(I93&gt;0,1,0))</f>
        <v/>
      </c>
      <c r="Q93" s="113">
        <f>IFERROR(O93/$O$10,0)</f>
        <v/>
      </c>
      <c r="R93" s="231">
        <f>I93-H93</f>
        <v/>
      </c>
    </row>
    <row r="94" ht="15.5" customHeight="1" s="180">
      <c r="B94" s="227">
        <f>'Fluxo de Caixa '!C149</f>
        <v/>
      </c>
      <c r="C94" s="228">
        <f>'Fluxo de Caixa '!D149</f>
        <v/>
      </c>
      <c r="D94" s="228">
        <f>'Fluxo de Caixa '!E149</f>
        <v/>
      </c>
      <c r="E94" s="228">
        <f>'Fluxo de Caixa '!F149</f>
        <v/>
      </c>
      <c r="F94" s="228">
        <f>'Fluxo de Caixa '!G149</f>
        <v/>
      </c>
      <c r="G94" s="228">
        <f>'Fluxo de Caixa '!H149</f>
        <v/>
      </c>
      <c r="H94" s="228">
        <f>'Fluxo de Caixa '!I149</f>
        <v/>
      </c>
      <c r="I94" s="228">
        <f>'Fluxo de Caixa '!J149</f>
        <v/>
      </c>
      <c r="J94" s="228">
        <f>'Fluxo de Caixa '!K149</f>
        <v/>
      </c>
      <c r="K94" s="228">
        <f>'Fluxo de Caixa '!L149</f>
        <v/>
      </c>
      <c r="L94" s="228">
        <f>'Fluxo de Caixa '!M149</f>
        <v/>
      </c>
      <c r="M94" s="228">
        <f>'Fluxo de Caixa '!N149</f>
        <v/>
      </c>
      <c r="N94" s="228">
        <f>'Fluxo de Caixa '!O149</f>
        <v/>
      </c>
      <c r="O94" s="229">
        <f>'Fluxo de Caixa '!Q149</f>
        <v/>
      </c>
      <c r="P94" s="230">
        <f>IFERROR(I94/H94-1,IF(I94&gt;0,1,0))</f>
        <v/>
      </c>
      <c r="Q94" s="113">
        <f>IFERROR(O94/$O$10,0)</f>
        <v/>
      </c>
      <c r="R94" s="231">
        <f>I94-H94</f>
        <v/>
      </c>
    </row>
    <row r="95" ht="15.5" customHeight="1" s="180">
      <c r="B95" s="227" t="inlineStr">
        <is>
          <t xml:space="preserve">SERVIÇO MOTOBOY / UBER </t>
        </is>
      </c>
      <c r="C95" s="228">
        <f>'Fluxo de Caixa '!D154</f>
        <v/>
      </c>
      <c r="D95" s="228">
        <f>'Fluxo de Caixa '!E154</f>
        <v/>
      </c>
      <c r="E95" s="228">
        <f>'Fluxo de Caixa '!F154</f>
        <v/>
      </c>
      <c r="F95" s="228">
        <f>'Fluxo de Caixa '!G154</f>
        <v/>
      </c>
      <c r="G95" s="228">
        <f>'Fluxo de Caixa '!H154</f>
        <v/>
      </c>
      <c r="H95" s="228">
        <f>'Fluxo de Caixa '!I154</f>
        <v/>
      </c>
      <c r="I95" s="228">
        <f>'Fluxo de Caixa '!J154</f>
        <v/>
      </c>
      <c r="J95" s="228">
        <f>'Fluxo de Caixa '!K154</f>
        <v/>
      </c>
      <c r="K95" s="228">
        <f>'Fluxo de Caixa '!L154</f>
        <v/>
      </c>
      <c r="L95" s="228">
        <f>'Fluxo de Caixa '!M154</f>
        <v/>
      </c>
      <c r="M95" s="228">
        <f>'Fluxo de Caixa '!N154</f>
        <v/>
      </c>
      <c r="N95" s="228">
        <f>'Fluxo de Caixa '!O154</f>
        <v/>
      </c>
      <c r="O95" s="229">
        <f>'Fluxo de Caixa '!Q154</f>
        <v/>
      </c>
      <c r="P95" s="230">
        <f>IFERROR(I95/H95-1,IF(I95&gt;0,1,0))</f>
        <v/>
      </c>
      <c r="Q95" s="113">
        <f>IFERROR(O95/$O$10,0)</f>
        <v/>
      </c>
      <c r="R95" s="231">
        <f>I95-H95</f>
        <v/>
      </c>
    </row>
    <row r="96" ht="15.5" customHeight="1" s="180">
      <c r="B96" s="227" t="inlineStr">
        <is>
          <t>SERVIÇO SERASA</t>
        </is>
      </c>
      <c r="C96" s="228">
        <f>'Fluxo de Caixa '!D152</f>
        <v/>
      </c>
      <c r="D96" s="228">
        <f>'Fluxo de Caixa '!E152</f>
        <v/>
      </c>
      <c r="E96" s="228">
        <f>'Fluxo de Caixa '!F152</f>
        <v/>
      </c>
      <c r="F96" s="228">
        <f>'Fluxo de Caixa '!G152</f>
        <v/>
      </c>
      <c r="G96" s="228">
        <f>'Fluxo de Caixa '!H152</f>
        <v/>
      </c>
      <c r="H96" s="228">
        <f>'Fluxo de Caixa '!I152</f>
        <v/>
      </c>
      <c r="I96" s="228">
        <f>'Fluxo de Caixa '!J152</f>
        <v/>
      </c>
      <c r="J96" s="228">
        <f>'Fluxo de Caixa '!K152</f>
        <v/>
      </c>
      <c r="K96" s="228">
        <f>'Fluxo de Caixa '!L152</f>
        <v/>
      </c>
      <c r="L96" s="228">
        <f>'Fluxo de Caixa '!M152</f>
        <v/>
      </c>
      <c r="M96" s="228">
        <f>'Fluxo de Caixa '!N152</f>
        <v/>
      </c>
      <c r="N96" s="228">
        <f>'Fluxo de Caixa '!O152</f>
        <v/>
      </c>
      <c r="O96" s="229">
        <f>'Fluxo de Caixa '!Q152</f>
        <v/>
      </c>
      <c r="P96" s="230">
        <f>IFERROR(I96/H96-1,IF(I96&gt;0,1,0))</f>
        <v/>
      </c>
      <c r="Q96" s="113">
        <f>IFERROR(O96/$O$10,0)</f>
        <v/>
      </c>
      <c r="R96" s="231">
        <f>I96-H96</f>
        <v/>
      </c>
    </row>
    <row r="97" ht="15.5" customHeight="1" s="180">
      <c r="B97" s="227" t="inlineStr">
        <is>
          <t>SERVIÇO ALVARAS E LICENCIAMENTO</t>
        </is>
      </c>
      <c r="C97" s="228">
        <f>'Fluxo de Caixa '!D164</f>
        <v/>
      </c>
      <c r="D97" s="228">
        <f>'Fluxo de Caixa '!E164</f>
        <v/>
      </c>
      <c r="E97" s="228">
        <f>'Fluxo de Caixa '!F164</f>
        <v/>
      </c>
      <c r="F97" s="228">
        <f>'Fluxo de Caixa '!G164</f>
        <v/>
      </c>
      <c r="G97" s="228">
        <f>'Fluxo de Caixa '!H164</f>
        <v/>
      </c>
      <c r="H97" s="228">
        <f>'Fluxo de Caixa '!I164</f>
        <v/>
      </c>
      <c r="I97" s="228">
        <f>'Fluxo de Caixa '!J164</f>
        <v/>
      </c>
      <c r="J97" s="228">
        <f>'Fluxo de Caixa '!K164</f>
        <v/>
      </c>
      <c r="K97" s="228">
        <f>'Fluxo de Caixa '!L164</f>
        <v/>
      </c>
      <c r="L97" s="228">
        <f>'Fluxo de Caixa '!M164</f>
        <v/>
      </c>
      <c r="M97" s="228">
        <f>'Fluxo de Caixa '!N164</f>
        <v/>
      </c>
      <c r="N97" s="228">
        <f>'Fluxo de Caixa '!O164</f>
        <v/>
      </c>
      <c r="O97" s="229">
        <f>'Fluxo de Caixa '!Q164</f>
        <v/>
      </c>
      <c r="P97" s="230">
        <f>IFERROR(I97/H97-1,IF(I97&gt;0,1,0))</f>
        <v/>
      </c>
      <c r="Q97" s="113">
        <f>IFERROR(O97/$O$10,0)</f>
        <v/>
      </c>
      <c r="R97" s="231">
        <f>I97-H97</f>
        <v/>
      </c>
    </row>
    <row r="98" ht="15.5" customHeight="1" s="180">
      <c r="B98" s="227" t="inlineStr">
        <is>
          <t>SERVIÇO ABRACO ANUIDADE</t>
        </is>
      </c>
      <c r="C98" s="228">
        <f>'Fluxo de Caixa '!D157</f>
        <v/>
      </c>
      <c r="D98" s="228">
        <f>'Fluxo de Caixa '!E157</f>
        <v/>
      </c>
      <c r="E98" s="228">
        <f>'Fluxo de Caixa '!F157</f>
        <v/>
      </c>
      <c r="F98" s="228">
        <f>'Fluxo de Caixa '!G157</f>
        <v/>
      </c>
      <c r="G98" s="228">
        <f>'Fluxo de Caixa '!H157</f>
        <v/>
      </c>
      <c r="H98" s="228">
        <f>'Fluxo de Caixa '!I157</f>
        <v/>
      </c>
      <c r="I98" s="228">
        <f>'Fluxo de Caixa '!J157</f>
        <v/>
      </c>
      <c r="J98" s="228">
        <f>'Fluxo de Caixa '!K157</f>
        <v/>
      </c>
      <c r="K98" s="228">
        <f>'Fluxo de Caixa '!L157</f>
        <v/>
      </c>
      <c r="L98" s="228">
        <f>'Fluxo de Caixa '!M157</f>
        <v/>
      </c>
      <c r="M98" s="228">
        <f>'Fluxo de Caixa '!N157</f>
        <v/>
      </c>
      <c r="N98" s="228">
        <f>'Fluxo de Caixa '!O157</f>
        <v/>
      </c>
      <c r="O98" s="229">
        <f>'Fluxo de Caixa '!Q157</f>
        <v/>
      </c>
      <c r="P98" s="230">
        <f>IFERROR(I98/H98-1,IF(I98&gt;0,1,0))</f>
        <v/>
      </c>
      <c r="Q98" s="113">
        <f>IFERROR(O98/$O$10,0)</f>
        <v/>
      </c>
      <c r="R98" s="231">
        <f>I98-H98</f>
        <v/>
      </c>
    </row>
    <row r="99" ht="15.5" customHeight="1" s="180">
      <c r="B99" s="227" t="inlineStr">
        <is>
          <t xml:space="preserve">SEGURO GARANTIA </t>
        </is>
      </c>
      <c r="C99" s="228">
        <f>'Fluxo de Caixa '!D160</f>
        <v/>
      </c>
      <c r="D99" s="228">
        <f>'Fluxo de Caixa '!E160</f>
        <v/>
      </c>
      <c r="E99" s="228">
        <f>'Fluxo de Caixa '!F160</f>
        <v/>
      </c>
      <c r="F99" s="228">
        <f>'Fluxo de Caixa '!G160</f>
        <v/>
      </c>
      <c r="G99" s="228">
        <f>'Fluxo de Caixa '!H160</f>
        <v/>
      </c>
      <c r="H99" s="228">
        <f>'Fluxo de Caixa '!I160</f>
        <v/>
      </c>
      <c r="I99" s="228">
        <f>'Fluxo de Caixa '!J160</f>
        <v/>
      </c>
      <c r="J99" s="228">
        <f>'Fluxo de Caixa '!K160</f>
        <v/>
      </c>
      <c r="K99" s="228">
        <f>'Fluxo de Caixa '!L160</f>
        <v/>
      </c>
      <c r="L99" s="228">
        <f>'Fluxo de Caixa '!M160</f>
        <v/>
      </c>
      <c r="M99" s="228">
        <f>'Fluxo de Caixa '!N160</f>
        <v/>
      </c>
      <c r="N99" s="228">
        <f>'Fluxo de Caixa '!O160</f>
        <v/>
      </c>
      <c r="O99" s="229">
        <f>'Fluxo de Caixa '!Q160</f>
        <v/>
      </c>
      <c r="P99" s="230">
        <f>IFERROR(I99/H99-1,IF(I99&gt;0,1,0))</f>
        <v/>
      </c>
      <c r="Q99" s="113">
        <f>IFERROR(O99/$O$10,0)</f>
        <v/>
      </c>
      <c r="R99" s="231">
        <f>I99-H99</f>
        <v/>
      </c>
    </row>
    <row r="100" ht="15.5" customHeight="1" s="180">
      <c r="B100" s="227" t="inlineStr">
        <is>
          <t xml:space="preserve">SERVIÇO GRAFICA / IMPRESSAO </t>
        </is>
      </c>
      <c r="C100" s="228">
        <f>'Fluxo de Caixa '!D155</f>
        <v/>
      </c>
      <c r="D100" s="228">
        <f>'Fluxo de Caixa '!E155</f>
        <v/>
      </c>
      <c r="E100" s="228">
        <f>'Fluxo de Caixa '!F155</f>
        <v/>
      </c>
      <c r="F100" s="228">
        <f>'Fluxo de Caixa '!G155</f>
        <v/>
      </c>
      <c r="G100" s="228">
        <f>'Fluxo de Caixa '!H155</f>
        <v/>
      </c>
      <c r="H100" s="228">
        <f>'Fluxo de Caixa '!I155</f>
        <v/>
      </c>
      <c r="I100" s="228">
        <f>'Fluxo de Caixa '!J155</f>
        <v/>
      </c>
      <c r="J100" s="228">
        <f>'Fluxo de Caixa '!K155</f>
        <v/>
      </c>
      <c r="K100" s="228">
        <f>'Fluxo de Caixa '!L155</f>
        <v/>
      </c>
      <c r="L100" s="228">
        <f>'Fluxo de Caixa '!M155</f>
        <v/>
      </c>
      <c r="M100" s="228">
        <f>'Fluxo de Caixa '!N155</f>
        <v/>
      </c>
      <c r="N100" s="228">
        <f>'Fluxo de Caixa '!O155</f>
        <v/>
      </c>
      <c r="O100" s="229">
        <f>'Fluxo de Caixa '!Q155</f>
        <v/>
      </c>
      <c r="P100" s="230">
        <f>IFERROR(I100/H100-1,IF(I100&gt;0,1,0))</f>
        <v/>
      </c>
      <c r="Q100" s="113">
        <f>IFERROR(O100/$O$10,0)</f>
        <v/>
      </c>
      <c r="R100" s="231">
        <f>I100-H100</f>
        <v/>
      </c>
    </row>
    <row r="101" ht="15.5" customHeight="1" s="180">
      <c r="B101" s="227" t="inlineStr">
        <is>
          <t>PROJETOS</t>
        </is>
      </c>
      <c r="C101" s="228">
        <f>'Fluxo de Caixa '!D151</f>
        <v/>
      </c>
      <c r="D101" s="228">
        <f>'Fluxo de Caixa '!E151</f>
        <v/>
      </c>
      <c r="E101" s="228">
        <f>'Fluxo de Caixa '!F151</f>
        <v/>
      </c>
      <c r="F101" s="228">
        <f>'Fluxo de Caixa '!G151</f>
        <v/>
      </c>
      <c r="G101" s="228">
        <f>'Fluxo de Caixa '!H151</f>
        <v/>
      </c>
      <c r="H101" s="228">
        <f>'Fluxo de Caixa '!I151</f>
        <v/>
      </c>
      <c r="I101" s="228">
        <f>'Fluxo de Caixa '!J151</f>
        <v/>
      </c>
      <c r="J101" s="228">
        <f>'Fluxo de Caixa '!K151</f>
        <v/>
      </c>
      <c r="K101" s="228">
        <f>'Fluxo de Caixa '!L151</f>
        <v/>
      </c>
      <c r="L101" s="228">
        <f>'Fluxo de Caixa '!M151</f>
        <v/>
      </c>
      <c r="M101" s="228">
        <f>'Fluxo de Caixa '!N151</f>
        <v/>
      </c>
      <c r="N101" s="228">
        <f>'Fluxo de Caixa '!O151</f>
        <v/>
      </c>
      <c r="O101" s="229">
        <f>'Fluxo de Caixa '!Q151</f>
        <v/>
      </c>
      <c r="P101" s="230">
        <f>IFERROR(I101/H101-1,IF(I101&gt;0,1,0))</f>
        <v/>
      </c>
      <c r="Q101" s="113">
        <f>IFERROR(O101/$O$10,0)</f>
        <v/>
      </c>
      <c r="R101" s="231">
        <f>I101-H101</f>
        <v/>
      </c>
    </row>
    <row r="102" ht="15.5" customHeight="1" s="180">
      <c r="B102" s="227" t="inlineStr">
        <is>
          <t>SERVIÇO ART</t>
        </is>
      </c>
      <c r="C102" s="228">
        <f>'Fluxo de Caixa '!D156</f>
        <v/>
      </c>
      <c r="D102" s="228">
        <f>'Fluxo de Caixa '!E156</f>
        <v/>
      </c>
      <c r="E102" s="228">
        <f>'Fluxo de Caixa '!F156</f>
        <v/>
      </c>
      <c r="F102" s="228">
        <f>'Fluxo de Caixa '!G156</f>
        <v/>
      </c>
      <c r="G102" s="228">
        <f>'Fluxo de Caixa '!H156</f>
        <v/>
      </c>
      <c r="H102" s="228">
        <f>'Fluxo de Caixa '!I156</f>
        <v/>
      </c>
      <c r="I102" s="228">
        <f>'Fluxo de Caixa '!J156</f>
        <v/>
      </c>
      <c r="J102" s="228">
        <f>'Fluxo de Caixa '!K156</f>
        <v/>
      </c>
      <c r="K102" s="228">
        <f>'Fluxo de Caixa '!L156</f>
        <v/>
      </c>
      <c r="L102" s="228">
        <f>'Fluxo de Caixa '!M156</f>
        <v/>
      </c>
      <c r="M102" s="228">
        <f>'Fluxo de Caixa '!N156</f>
        <v/>
      </c>
      <c r="N102" s="228">
        <f>'Fluxo de Caixa '!O156</f>
        <v/>
      </c>
      <c r="O102" s="229">
        <f>'Fluxo de Caixa '!Q156</f>
        <v/>
      </c>
      <c r="P102" s="230">
        <f>IFERROR(I102/H102-1,IF(I102&gt;0,1,0))</f>
        <v/>
      </c>
      <c r="Q102" s="113">
        <f>IFERROR(O102/$O$10,0)</f>
        <v/>
      </c>
      <c r="R102" s="231">
        <f>I102-H102</f>
        <v/>
      </c>
    </row>
    <row r="103" ht="16" customHeight="1" s="180" thickBot="1">
      <c r="B103" s="227" t="inlineStr">
        <is>
          <t xml:space="preserve">SERVIÇO E-MAILS </t>
        </is>
      </c>
      <c r="C103" s="228">
        <f>'Fluxo de Caixa '!D163</f>
        <v/>
      </c>
      <c r="D103" s="228">
        <f>'Fluxo de Caixa '!E163</f>
        <v/>
      </c>
      <c r="E103" s="228">
        <f>'Fluxo de Caixa '!F163</f>
        <v/>
      </c>
      <c r="F103" s="228">
        <f>'Fluxo de Caixa '!G163</f>
        <v/>
      </c>
      <c r="G103" s="228">
        <f>'Fluxo de Caixa '!H163</f>
        <v/>
      </c>
      <c r="H103" s="228">
        <f>'Fluxo de Caixa '!I163</f>
        <v/>
      </c>
      <c r="I103" s="228">
        <f>'Fluxo de Caixa '!J163</f>
        <v/>
      </c>
      <c r="J103" s="228">
        <f>'Fluxo de Caixa '!K163</f>
        <v/>
      </c>
      <c r="K103" s="228">
        <f>'Fluxo de Caixa '!L163</f>
        <v/>
      </c>
      <c r="L103" s="228">
        <f>'Fluxo de Caixa '!M163</f>
        <v/>
      </c>
      <c r="M103" s="228">
        <f>'Fluxo de Caixa '!N163</f>
        <v/>
      </c>
      <c r="N103" s="228">
        <f>'Fluxo de Caixa '!O163</f>
        <v/>
      </c>
      <c r="O103" s="229">
        <f>'Fluxo de Caixa '!Q163</f>
        <v/>
      </c>
      <c r="P103" s="230">
        <f>IFERROR(I103/H103-1,IF(I103&gt;0,1,0))</f>
        <v/>
      </c>
      <c r="Q103" s="113">
        <f>IFERROR(O103/$O$10,0)</f>
        <v/>
      </c>
      <c r="R103" s="231">
        <f>I103-H103</f>
        <v/>
      </c>
    </row>
    <row r="104" ht="16.5" customFormat="1" customHeight="1" s="65" thickBot="1" thickTop="1">
      <c r="B104" s="235" t="inlineStr">
        <is>
          <t>Total</t>
        </is>
      </c>
      <c r="C104" s="236">
        <f>SUM(C83:C103)</f>
        <v/>
      </c>
      <c r="D104" s="236">
        <f>SUM(D83:D103)</f>
        <v/>
      </c>
      <c r="E104" s="236">
        <f>SUM(E83:E103)</f>
        <v/>
      </c>
      <c r="F104" s="236">
        <f>SUM(F83:F103)</f>
        <v/>
      </c>
      <c r="G104" s="236">
        <f>SUM(G83:G103)</f>
        <v/>
      </c>
      <c r="H104" s="236">
        <f>SUM(H83:H103)</f>
        <v/>
      </c>
      <c r="I104" s="236">
        <f>SUM(I83:I103)</f>
        <v/>
      </c>
      <c r="J104" s="236">
        <f>SUM(J83:J103)</f>
        <v/>
      </c>
      <c r="K104" s="236">
        <f>SUM(K83:K103)</f>
        <v/>
      </c>
      <c r="L104" s="236">
        <f>SUM(L83:L103)</f>
        <v/>
      </c>
      <c r="M104" s="236">
        <f>SUM(M83:M103)</f>
        <v/>
      </c>
      <c r="N104" s="236">
        <f>SUM(N83:N103)</f>
        <v/>
      </c>
      <c r="O104" s="237">
        <f>SUM(O83:O103)</f>
        <v/>
      </c>
      <c r="P104" s="121">
        <f>IFERROR(I104/H104-1,IF(I104&gt;0,1,0))</f>
        <v/>
      </c>
      <c r="Q104" s="122" t="n"/>
      <c r="R104" s="231" t="n"/>
    </row>
    <row r="105" ht="16.5" customFormat="1" customHeight="1" s="66" thickBot="1" thickTop="1">
      <c r="B105" s="123" t="inlineStr">
        <is>
          <t>% Receb. Operacionais</t>
        </is>
      </c>
      <c r="C105" s="124">
        <f>IFERROR(C104/C$10,0)</f>
        <v/>
      </c>
      <c r="D105" s="124">
        <f>IFERROR(D104/D$10,0)</f>
        <v/>
      </c>
      <c r="E105" s="124">
        <f>IFERROR(E104/E$10,0)</f>
        <v/>
      </c>
      <c r="F105" s="124">
        <f>IFERROR(F104/F$10,0)</f>
        <v/>
      </c>
      <c r="G105" s="124">
        <f>IFERROR(G104/G$10,0)</f>
        <v/>
      </c>
      <c r="H105" s="124">
        <f>IFERROR(H104/H$10,0)</f>
        <v/>
      </c>
      <c r="I105" s="124">
        <f>IFERROR(I104/I$10,0)</f>
        <v/>
      </c>
      <c r="J105" s="124">
        <f>IFERROR(J104/J$10,0)</f>
        <v/>
      </c>
      <c r="K105" s="124">
        <f>IFERROR(K104/K$10,0)</f>
        <v/>
      </c>
      <c r="L105" s="124">
        <f>IFERROR(L104/L$10,0)</f>
        <v/>
      </c>
      <c r="M105" s="124">
        <f>IFERROR(M104/M$10,0)</f>
        <v/>
      </c>
      <c r="N105" s="124">
        <f>IFERROR(N104/N$10,0)</f>
        <v/>
      </c>
      <c r="O105" s="125">
        <f>IFERROR(O104/O$10,0)</f>
        <v/>
      </c>
      <c r="P105" s="69" t="n"/>
      <c r="Q105" s="69" t="n"/>
      <c r="R105" s="231" t="n"/>
    </row>
    <row r="106" ht="13.5" customHeight="1" s="180" thickBot="1" thickTop="1">
      <c r="B106" s="238" t="n"/>
      <c r="P106" s="55" t="n"/>
      <c r="R106" s="231" t="n"/>
    </row>
    <row r="107" ht="45" customFormat="1" customHeight="1" s="68" thickTop="1">
      <c r="B107" s="162" t="inlineStr">
        <is>
          <t>Gastos com Instalações</t>
        </is>
      </c>
      <c r="C107" s="218" t="inlineStr">
        <is>
          <t>Jan</t>
        </is>
      </c>
      <c r="D107" s="218" t="inlineStr">
        <is>
          <t>Fev</t>
        </is>
      </c>
      <c r="E107" s="218" t="inlineStr">
        <is>
          <t>Mar</t>
        </is>
      </c>
      <c r="F107" s="218" t="inlineStr">
        <is>
          <t>Abr</t>
        </is>
      </c>
      <c r="G107" s="218" t="inlineStr">
        <is>
          <t>Mai</t>
        </is>
      </c>
      <c r="H107" s="218" t="inlineStr">
        <is>
          <t>Jun</t>
        </is>
      </c>
      <c r="I107" s="218" t="inlineStr">
        <is>
          <t>Jul</t>
        </is>
      </c>
      <c r="J107" s="218" t="inlineStr">
        <is>
          <t>Ago</t>
        </is>
      </c>
      <c r="K107" s="218" t="inlineStr">
        <is>
          <t>Set</t>
        </is>
      </c>
      <c r="L107" s="218" t="inlineStr">
        <is>
          <t>Out</t>
        </is>
      </c>
      <c r="M107" s="218" t="inlineStr">
        <is>
          <t>Nov</t>
        </is>
      </c>
      <c r="N107" s="218" t="inlineStr">
        <is>
          <t>Dez</t>
        </is>
      </c>
      <c r="O107" s="218" t="inlineStr">
        <is>
          <t>Acum</t>
        </is>
      </c>
      <c r="P107" s="218" t="inlineStr">
        <is>
          <t>Var. Julho x Junho</t>
        </is>
      </c>
      <c r="Q107" s="219" t="inlineStr">
        <is>
          <t>% Recb. Operacionais</t>
        </is>
      </c>
      <c r="R107" s="231" t="n"/>
    </row>
    <row r="108" ht="15.5" customHeight="1" s="180">
      <c r="B108" s="227">
        <f>'Fluxo de Caixa '!C56</f>
        <v/>
      </c>
      <c r="C108" s="228">
        <f>'Fluxo de Caixa '!D56</f>
        <v/>
      </c>
      <c r="D108" s="228">
        <f>'Fluxo de Caixa '!E56</f>
        <v/>
      </c>
      <c r="E108" s="228">
        <f>'Fluxo de Caixa '!F56</f>
        <v/>
      </c>
      <c r="F108" s="228">
        <f>'Fluxo de Caixa '!G56</f>
        <v/>
      </c>
      <c r="G108" s="228">
        <f>'Fluxo de Caixa '!H56</f>
        <v/>
      </c>
      <c r="H108" s="228">
        <f>'Fluxo de Caixa '!I56</f>
        <v/>
      </c>
      <c r="I108" s="228">
        <f>'Fluxo de Caixa '!J56</f>
        <v/>
      </c>
      <c r="J108" s="228">
        <f>'Fluxo de Caixa '!K56</f>
        <v/>
      </c>
      <c r="K108" s="228">
        <f>'Fluxo de Caixa '!L56</f>
        <v/>
      </c>
      <c r="L108" s="228">
        <f>'Fluxo de Caixa '!M56</f>
        <v/>
      </c>
      <c r="M108" s="228">
        <f>'Fluxo de Caixa '!N56</f>
        <v/>
      </c>
      <c r="N108" s="228">
        <f>'Fluxo de Caixa '!O56</f>
        <v/>
      </c>
      <c r="O108" s="229">
        <f>'Fluxo de Caixa '!Q56</f>
        <v/>
      </c>
      <c r="P108" s="230">
        <f>IFERROR(I108/H108-1,IF(I108&gt;0,1,0))</f>
        <v/>
      </c>
      <c r="Q108" s="113">
        <f>IFERROR(O108/$O$10,0)</f>
        <v/>
      </c>
      <c r="R108" s="231">
        <f>I108-H108</f>
        <v/>
      </c>
    </row>
    <row r="109" ht="15.5" customHeight="1" s="180">
      <c r="B109" s="227">
        <f>'Fluxo de Caixa '!C61</f>
        <v/>
      </c>
      <c r="C109" s="228">
        <f>'Fluxo de Caixa '!D61</f>
        <v/>
      </c>
      <c r="D109" s="228">
        <f>'Fluxo de Caixa '!E61</f>
        <v/>
      </c>
      <c r="E109" s="228">
        <f>'Fluxo de Caixa '!F61</f>
        <v/>
      </c>
      <c r="F109" s="228">
        <f>'Fluxo de Caixa '!G61</f>
        <v/>
      </c>
      <c r="G109" s="228">
        <f>'Fluxo de Caixa '!H61</f>
        <v/>
      </c>
      <c r="H109" s="228">
        <f>'Fluxo de Caixa '!I61</f>
        <v/>
      </c>
      <c r="I109" s="228">
        <f>'Fluxo de Caixa '!J61</f>
        <v/>
      </c>
      <c r="J109" s="228">
        <f>'Fluxo de Caixa '!K61</f>
        <v/>
      </c>
      <c r="K109" s="228">
        <f>'Fluxo de Caixa '!L61</f>
        <v/>
      </c>
      <c r="L109" s="228">
        <f>'Fluxo de Caixa '!M61</f>
        <v/>
      </c>
      <c r="M109" s="228">
        <f>'Fluxo de Caixa '!N61</f>
        <v/>
      </c>
      <c r="N109" s="228">
        <f>'Fluxo de Caixa '!O61</f>
        <v/>
      </c>
      <c r="O109" s="229">
        <f>'Fluxo de Caixa '!Q61</f>
        <v/>
      </c>
      <c r="P109" s="230">
        <f>IFERROR(I109/H109-1,IF(I109&gt;0,1,0))</f>
        <v/>
      </c>
      <c r="Q109" s="113">
        <f>IFERROR(O109/$O$10,0)</f>
        <v/>
      </c>
      <c r="R109" s="231">
        <f>I109-H109</f>
        <v/>
      </c>
    </row>
    <row r="110" ht="15.5" customHeight="1" s="180">
      <c r="B110" s="227">
        <f>'Fluxo de Caixa '!C58</f>
        <v/>
      </c>
      <c r="C110" s="228">
        <f>'Fluxo de Caixa '!D58</f>
        <v/>
      </c>
      <c r="D110" s="228">
        <f>'Fluxo de Caixa '!E58</f>
        <v/>
      </c>
      <c r="E110" s="228">
        <f>'Fluxo de Caixa '!F58</f>
        <v/>
      </c>
      <c r="F110" s="228">
        <f>'Fluxo de Caixa '!G58</f>
        <v/>
      </c>
      <c r="G110" s="228">
        <f>'Fluxo de Caixa '!H58</f>
        <v/>
      </c>
      <c r="H110" s="228">
        <f>'Fluxo de Caixa '!I58</f>
        <v/>
      </c>
      <c r="I110" s="228">
        <f>'Fluxo de Caixa '!J58</f>
        <v/>
      </c>
      <c r="J110" s="228">
        <f>'Fluxo de Caixa '!K58</f>
        <v/>
      </c>
      <c r="K110" s="228">
        <f>'Fluxo de Caixa '!L58</f>
        <v/>
      </c>
      <c r="L110" s="228">
        <f>'Fluxo de Caixa '!M58</f>
        <v/>
      </c>
      <c r="M110" s="228">
        <f>'Fluxo de Caixa '!N58</f>
        <v/>
      </c>
      <c r="N110" s="228">
        <f>'Fluxo de Caixa '!O58</f>
        <v/>
      </c>
      <c r="O110" s="229">
        <f>'Fluxo de Caixa '!Q58</f>
        <v/>
      </c>
      <c r="P110" s="230">
        <f>IFERROR(I110/H110-1,IF(I110&gt;0,1,0))</f>
        <v/>
      </c>
      <c r="Q110" s="113">
        <f>IFERROR(O110/$O$10,0)</f>
        <v/>
      </c>
      <c r="R110" s="231">
        <f>I110-H110</f>
        <v/>
      </c>
    </row>
    <row r="111" ht="15.5" customHeight="1" s="180">
      <c r="B111" s="227">
        <f>'Fluxo de Caixa '!C59</f>
        <v/>
      </c>
      <c r="C111" s="228">
        <f>'Fluxo de Caixa '!D59</f>
        <v/>
      </c>
      <c r="D111" s="228">
        <f>'Fluxo de Caixa '!E59</f>
        <v/>
      </c>
      <c r="E111" s="228">
        <f>'Fluxo de Caixa '!F59</f>
        <v/>
      </c>
      <c r="F111" s="228">
        <f>'Fluxo de Caixa '!G59</f>
        <v/>
      </c>
      <c r="G111" s="228">
        <f>'Fluxo de Caixa '!H59</f>
        <v/>
      </c>
      <c r="H111" s="228">
        <f>'Fluxo de Caixa '!I59</f>
        <v/>
      </c>
      <c r="I111" s="228">
        <f>'Fluxo de Caixa '!J59</f>
        <v/>
      </c>
      <c r="J111" s="228">
        <f>'Fluxo de Caixa '!K59</f>
        <v/>
      </c>
      <c r="K111" s="228">
        <f>'Fluxo de Caixa '!L59</f>
        <v/>
      </c>
      <c r="L111" s="228">
        <f>'Fluxo de Caixa '!M59</f>
        <v/>
      </c>
      <c r="M111" s="228">
        <f>'Fluxo de Caixa '!N59</f>
        <v/>
      </c>
      <c r="N111" s="228">
        <f>'Fluxo de Caixa '!O59</f>
        <v/>
      </c>
      <c r="O111" s="229">
        <f>'Fluxo de Caixa '!Q59</f>
        <v/>
      </c>
      <c r="P111" s="230">
        <f>IFERROR(I111/H111-1,IF(I111&gt;0,1,0))</f>
        <v/>
      </c>
      <c r="Q111" s="113">
        <f>IFERROR(O111/$O$10,0)</f>
        <v/>
      </c>
      <c r="R111" s="231">
        <f>I111-H111</f>
        <v/>
      </c>
    </row>
    <row r="112" ht="17.5" customHeight="1" s="180">
      <c r="B112" s="227">
        <f>'Fluxo de Caixa '!C63</f>
        <v/>
      </c>
      <c r="C112" s="228">
        <f>'Fluxo de Caixa '!D63</f>
        <v/>
      </c>
      <c r="D112" s="228">
        <f>'Fluxo de Caixa '!E63</f>
        <v/>
      </c>
      <c r="E112" s="228">
        <f>'Fluxo de Caixa '!F63</f>
        <v/>
      </c>
      <c r="F112" s="228">
        <f>'Fluxo de Caixa '!G63</f>
        <v/>
      </c>
      <c r="G112" s="228">
        <f>'Fluxo de Caixa '!H63</f>
        <v/>
      </c>
      <c r="H112" s="228">
        <f>'Fluxo de Caixa '!I63</f>
        <v/>
      </c>
      <c r="I112" s="228">
        <f>'Fluxo de Caixa '!J63</f>
        <v/>
      </c>
      <c r="J112" s="228">
        <f>'Fluxo de Caixa '!K63</f>
        <v/>
      </c>
      <c r="K112" s="228">
        <f>'Fluxo de Caixa '!L63</f>
        <v/>
      </c>
      <c r="L112" s="228">
        <f>'Fluxo de Caixa '!M63</f>
        <v/>
      </c>
      <c r="M112" s="228">
        <f>'Fluxo de Caixa '!N63</f>
        <v/>
      </c>
      <c r="N112" s="228">
        <f>'Fluxo de Caixa '!O63</f>
        <v/>
      </c>
      <c r="O112" s="229">
        <f>'Fluxo de Caixa '!Q63</f>
        <v/>
      </c>
      <c r="P112" s="230">
        <f>IFERROR(I112/H112-1,IF(I112&gt;0,1,0))</f>
        <v/>
      </c>
      <c r="Q112" s="113">
        <f>IFERROR(O112/$O$10,0)</f>
        <v/>
      </c>
      <c r="R112" s="231">
        <f>I112-H112</f>
        <v/>
      </c>
    </row>
    <row r="113" ht="15.5" customHeight="1" s="180">
      <c r="B113" s="227">
        <f>'Fluxo de Caixa '!C57</f>
        <v/>
      </c>
      <c r="C113" s="228">
        <f>'Fluxo de Caixa '!D57</f>
        <v/>
      </c>
      <c r="D113" s="228">
        <f>'Fluxo de Caixa '!E57</f>
        <v/>
      </c>
      <c r="E113" s="228">
        <f>'Fluxo de Caixa '!F57</f>
        <v/>
      </c>
      <c r="F113" s="228">
        <f>'Fluxo de Caixa '!G57</f>
        <v/>
      </c>
      <c r="G113" s="228">
        <f>'Fluxo de Caixa '!H57</f>
        <v/>
      </c>
      <c r="H113" s="228">
        <f>'Fluxo de Caixa '!I57</f>
        <v/>
      </c>
      <c r="I113" s="228">
        <f>'Fluxo de Caixa '!J57</f>
        <v/>
      </c>
      <c r="J113" s="228">
        <f>'Fluxo de Caixa '!K57</f>
        <v/>
      </c>
      <c r="K113" s="228">
        <f>'Fluxo de Caixa '!L57</f>
        <v/>
      </c>
      <c r="L113" s="228">
        <f>'Fluxo de Caixa '!M57</f>
        <v/>
      </c>
      <c r="M113" s="228">
        <f>'Fluxo de Caixa '!N57</f>
        <v/>
      </c>
      <c r="N113" s="228">
        <f>'Fluxo de Caixa '!O57</f>
        <v/>
      </c>
      <c r="O113" s="229">
        <f>'Fluxo de Caixa '!Q57</f>
        <v/>
      </c>
      <c r="P113" s="230">
        <f>IFERROR(I113/H113-1,IF(I113&gt;0,1,0))</f>
        <v/>
      </c>
      <c r="Q113" s="113">
        <f>IFERROR(O113/$O$10,0)</f>
        <v/>
      </c>
      <c r="R113" s="231">
        <f>I113-H113</f>
        <v/>
      </c>
    </row>
    <row r="114" ht="15.5" customHeight="1" s="180">
      <c r="B114" s="227">
        <f>'Fluxo de Caixa '!C64</f>
        <v/>
      </c>
      <c r="C114" s="228">
        <f>'Fluxo de Caixa '!D64</f>
        <v/>
      </c>
      <c r="D114" s="228">
        <f>'Fluxo de Caixa '!E64</f>
        <v/>
      </c>
      <c r="E114" s="228">
        <f>'Fluxo de Caixa '!F64</f>
        <v/>
      </c>
      <c r="F114" s="228">
        <f>'Fluxo de Caixa '!G64</f>
        <v/>
      </c>
      <c r="G114" s="228">
        <f>'Fluxo de Caixa '!H64</f>
        <v/>
      </c>
      <c r="H114" s="228">
        <f>'Fluxo de Caixa '!I64</f>
        <v/>
      </c>
      <c r="I114" s="228">
        <f>'Fluxo de Caixa '!J64</f>
        <v/>
      </c>
      <c r="J114" s="228">
        <f>'Fluxo de Caixa '!K64</f>
        <v/>
      </c>
      <c r="K114" s="228">
        <f>'Fluxo de Caixa '!L64</f>
        <v/>
      </c>
      <c r="L114" s="228">
        <f>'Fluxo de Caixa '!M64</f>
        <v/>
      </c>
      <c r="M114" s="228">
        <f>'Fluxo de Caixa '!N64</f>
        <v/>
      </c>
      <c r="N114" s="228">
        <f>'Fluxo de Caixa '!O64</f>
        <v/>
      </c>
      <c r="O114" s="229">
        <f>'Fluxo de Caixa '!Q64</f>
        <v/>
      </c>
      <c r="P114" s="230">
        <f>IFERROR(I114/H114-1,IF(I114&gt;0,1,0))</f>
        <v/>
      </c>
      <c r="Q114" s="113">
        <f>IFERROR(O114/$O$10,0)</f>
        <v/>
      </c>
      <c r="R114" s="231">
        <f>I114-H114</f>
        <v/>
      </c>
    </row>
    <row r="115" ht="15.5" customHeight="1" s="180">
      <c r="B115" s="227">
        <f>'Fluxo de Caixa '!C60</f>
        <v/>
      </c>
      <c r="C115" s="228">
        <f>'Fluxo de Caixa '!D60</f>
        <v/>
      </c>
      <c r="D115" s="228">
        <f>'Fluxo de Caixa '!E60</f>
        <v/>
      </c>
      <c r="E115" s="228">
        <f>'Fluxo de Caixa '!F60</f>
        <v/>
      </c>
      <c r="F115" s="228">
        <f>'Fluxo de Caixa '!G60</f>
        <v/>
      </c>
      <c r="G115" s="228">
        <f>'Fluxo de Caixa '!H60</f>
        <v/>
      </c>
      <c r="H115" s="228">
        <f>'Fluxo de Caixa '!I60</f>
        <v/>
      </c>
      <c r="I115" s="228">
        <f>'Fluxo de Caixa '!J60</f>
        <v/>
      </c>
      <c r="J115" s="228">
        <f>'Fluxo de Caixa '!K60</f>
        <v/>
      </c>
      <c r="K115" s="228">
        <f>'Fluxo de Caixa '!L60</f>
        <v/>
      </c>
      <c r="L115" s="228">
        <f>'Fluxo de Caixa '!M60</f>
        <v/>
      </c>
      <c r="M115" s="228">
        <f>'Fluxo de Caixa '!N60</f>
        <v/>
      </c>
      <c r="N115" s="228">
        <f>'Fluxo de Caixa '!O60</f>
        <v/>
      </c>
      <c r="O115" s="229">
        <f>'Fluxo de Caixa '!Q60</f>
        <v/>
      </c>
      <c r="P115" s="230">
        <f>IFERROR(I115/H115-1,IF(I115&gt;0,1,0))</f>
        <v/>
      </c>
      <c r="Q115" s="113">
        <f>IFERROR(O115/$O$10,0)</f>
        <v/>
      </c>
      <c r="R115" s="231">
        <f>I115-H115</f>
        <v/>
      </c>
    </row>
    <row r="116" ht="15.5" customHeight="1" s="180">
      <c r="B116" s="227">
        <f>'Fluxo de Caixa '!C66</f>
        <v/>
      </c>
      <c r="C116" s="228">
        <f>'Fluxo de Caixa '!D66</f>
        <v/>
      </c>
      <c r="D116" s="228">
        <f>'Fluxo de Caixa '!E66</f>
        <v/>
      </c>
      <c r="E116" s="228">
        <f>'Fluxo de Caixa '!F66</f>
        <v/>
      </c>
      <c r="F116" s="228">
        <f>'Fluxo de Caixa '!G66</f>
        <v/>
      </c>
      <c r="G116" s="228">
        <f>'Fluxo de Caixa '!H66</f>
        <v/>
      </c>
      <c r="H116" s="228">
        <f>'Fluxo de Caixa '!I66</f>
        <v/>
      </c>
      <c r="I116" s="228">
        <f>'Fluxo de Caixa '!J66</f>
        <v/>
      </c>
      <c r="J116" s="228">
        <f>'Fluxo de Caixa '!K66</f>
        <v/>
      </c>
      <c r="K116" s="228">
        <f>'Fluxo de Caixa '!L66</f>
        <v/>
      </c>
      <c r="L116" s="228">
        <f>'Fluxo de Caixa '!M66</f>
        <v/>
      </c>
      <c r="M116" s="228">
        <f>'Fluxo de Caixa '!N66</f>
        <v/>
      </c>
      <c r="N116" s="228">
        <f>'Fluxo de Caixa '!O66</f>
        <v/>
      </c>
      <c r="O116" s="229">
        <f>'Fluxo de Caixa '!Q66</f>
        <v/>
      </c>
      <c r="P116" s="230">
        <f>IFERROR(I116/H116-1,IF(I116&gt;0,1,0))</f>
        <v/>
      </c>
      <c r="Q116" s="113">
        <f>IFERROR(O116/$O$10,0)</f>
        <v/>
      </c>
      <c r="R116" s="231">
        <f>I116-H116</f>
        <v/>
      </c>
    </row>
    <row r="117" ht="15.5" customHeight="1" s="180">
      <c r="B117" s="227">
        <f>'Fluxo de Caixa '!C65</f>
        <v/>
      </c>
      <c r="C117" s="228">
        <f>'Fluxo de Caixa '!D65</f>
        <v/>
      </c>
      <c r="D117" s="228">
        <f>'Fluxo de Caixa '!E65</f>
        <v/>
      </c>
      <c r="E117" s="228">
        <f>'Fluxo de Caixa '!F65</f>
        <v/>
      </c>
      <c r="F117" s="228">
        <f>'Fluxo de Caixa '!G65</f>
        <v/>
      </c>
      <c r="G117" s="228">
        <f>'Fluxo de Caixa '!H65</f>
        <v/>
      </c>
      <c r="H117" s="228">
        <f>'Fluxo de Caixa '!I65</f>
        <v/>
      </c>
      <c r="I117" s="228">
        <f>'Fluxo de Caixa '!J65</f>
        <v/>
      </c>
      <c r="J117" s="228">
        <f>'Fluxo de Caixa '!K65</f>
        <v/>
      </c>
      <c r="K117" s="228">
        <f>'Fluxo de Caixa '!L65</f>
        <v/>
      </c>
      <c r="L117" s="228">
        <f>'Fluxo de Caixa '!M65</f>
        <v/>
      </c>
      <c r="M117" s="228">
        <f>'Fluxo de Caixa '!N65</f>
        <v/>
      </c>
      <c r="N117" s="228">
        <f>'Fluxo de Caixa '!O65</f>
        <v/>
      </c>
      <c r="O117" s="229">
        <f>'Fluxo de Caixa '!Q65</f>
        <v/>
      </c>
      <c r="P117" s="230">
        <f>IFERROR(I117/H117-1,IF(I117&gt;0,1,0))</f>
        <v/>
      </c>
      <c r="Q117" s="113">
        <f>IFERROR(O117/$O$10,0)</f>
        <v/>
      </c>
      <c r="R117" s="231">
        <f>I117-H117</f>
        <v/>
      </c>
    </row>
    <row r="118" ht="16" customHeight="1" s="180" thickBot="1">
      <c r="B118" s="232">
        <f>'Fluxo de Caixa '!C62</f>
        <v/>
      </c>
      <c r="C118" s="233">
        <f>'Fluxo de Caixa '!D62</f>
        <v/>
      </c>
      <c r="D118" s="233">
        <f>'Fluxo de Caixa '!E62</f>
        <v/>
      </c>
      <c r="E118" s="233">
        <f>'Fluxo de Caixa '!F62</f>
        <v/>
      </c>
      <c r="F118" s="233">
        <f>'Fluxo de Caixa '!G62</f>
        <v/>
      </c>
      <c r="G118" s="233">
        <f>'Fluxo de Caixa '!H62</f>
        <v/>
      </c>
      <c r="H118" s="233">
        <f>'Fluxo de Caixa '!I62</f>
        <v/>
      </c>
      <c r="I118" s="233">
        <f>'Fluxo de Caixa '!J62</f>
        <v/>
      </c>
      <c r="J118" s="233">
        <f>'Fluxo de Caixa '!K62</f>
        <v/>
      </c>
      <c r="K118" s="233">
        <f>'Fluxo de Caixa '!L62</f>
        <v/>
      </c>
      <c r="L118" s="233">
        <f>'Fluxo de Caixa '!M62</f>
        <v/>
      </c>
      <c r="M118" s="233">
        <f>'Fluxo de Caixa '!N62</f>
        <v/>
      </c>
      <c r="N118" s="233">
        <f>'Fluxo de Caixa '!O62</f>
        <v/>
      </c>
      <c r="O118" s="234">
        <f>'Fluxo de Caixa '!Q62</f>
        <v/>
      </c>
      <c r="P118" s="230">
        <f>IFERROR(I118/H118-1,IF(I118&gt;0,1,0))</f>
        <v/>
      </c>
      <c r="Q118" s="117">
        <f>IFERROR(O118/$O$10,0)</f>
        <v/>
      </c>
      <c r="R118" s="231">
        <f>I118-H118</f>
        <v/>
      </c>
    </row>
    <row r="119" ht="16.5" customFormat="1" customHeight="1" s="65" thickBot="1" thickTop="1">
      <c r="B119" s="235" t="inlineStr">
        <is>
          <t>Total</t>
        </is>
      </c>
      <c r="C119" s="236">
        <f>SUM(C108:C118)</f>
        <v/>
      </c>
      <c r="D119" s="236">
        <f>SUM(D108:D118)</f>
        <v/>
      </c>
      <c r="E119" s="236">
        <f>SUM(E108:E118)</f>
        <v/>
      </c>
      <c r="F119" s="236">
        <f>SUM(F108:F118)</f>
        <v/>
      </c>
      <c r="G119" s="236">
        <f>SUM(G108:G118)</f>
        <v/>
      </c>
      <c r="H119" s="236">
        <f>SUM(H108:H118)</f>
        <v/>
      </c>
      <c r="I119" s="236">
        <f>SUM(I108:I118)</f>
        <v/>
      </c>
      <c r="J119" s="236">
        <f>SUM(J108:J118)</f>
        <v/>
      </c>
      <c r="K119" s="236">
        <f>SUM(K108:K118)</f>
        <v/>
      </c>
      <c r="L119" s="236">
        <f>SUM(L108:L118)</f>
        <v/>
      </c>
      <c r="M119" s="236">
        <f>SUM(M108:M118)</f>
        <v/>
      </c>
      <c r="N119" s="236">
        <f>SUM(N108:N118)</f>
        <v/>
      </c>
      <c r="O119" s="237">
        <f>SUM(O108:O118)</f>
        <v/>
      </c>
      <c r="P119" s="121">
        <f>IFERROR(I119/H119-1,IF(I119&gt;0,1,0))</f>
        <v/>
      </c>
      <c r="Q119" s="122" t="n"/>
      <c r="R119" s="231" t="n"/>
    </row>
    <row r="120" ht="16.5" customFormat="1" customHeight="1" s="66" thickBot="1" thickTop="1">
      <c r="B120" s="123" t="inlineStr">
        <is>
          <t>% Receb. Operacionais</t>
        </is>
      </c>
      <c r="C120" s="124">
        <f>IFERROR(C119/C$10,0)</f>
        <v/>
      </c>
      <c r="D120" s="124">
        <f>IFERROR(D119/D$10,0)</f>
        <v/>
      </c>
      <c r="E120" s="124">
        <f>IFERROR(E119/E$10,0)</f>
        <v/>
      </c>
      <c r="F120" s="124">
        <f>IFERROR(F119/F$10,0)</f>
        <v/>
      </c>
      <c r="G120" s="124">
        <f>IFERROR(G119/G$10,0)</f>
        <v/>
      </c>
      <c r="H120" s="124">
        <f>IFERROR(H119/H$10,0)</f>
        <v/>
      </c>
      <c r="I120" s="124">
        <f>IFERROR(I119/I$10,0)</f>
        <v/>
      </c>
      <c r="J120" s="124">
        <f>IFERROR(J119/J$10,0)</f>
        <v/>
      </c>
      <c r="K120" s="124">
        <f>IFERROR(K119/K$10,0)</f>
        <v/>
      </c>
      <c r="L120" s="124">
        <f>IFERROR(L119/L$10,0)</f>
        <v/>
      </c>
      <c r="M120" s="124">
        <f>IFERROR(M119/M$10,0)</f>
        <v/>
      </c>
      <c r="N120" s="124">
        <f>IFERROR(N119/N$10,0)</f>
        <v/>
      </c>
      <c r="O120" s="125">
        <f>IFERROR(O119/O$10,0)</f>
        <v/>
      </c>
      <c r="P120" s="69" t="n"/>
      <c r="Q120" s="69" t="n"/>
      <c r="R120" s="231" t="n"/>
    </row>
    <row r="121" ht="13.5" customHeight="1" s="180" thickBot="1" thickTop="1"/>
    <row r="122" ht="43.5" customFormat="1" customHeight="1" s="68" thickTop="1">
      <c r="B122" s="162" t="inlineStr">
        <is>
          <t>Serviços de Terceiros</t>
        </is>
      </c>
      <c r="C122" s="218" t="inlineStr">
        <is>
          <t>Jan</t>
        </is>
      </c>
      <c r="D122" s="218" t="inlineStr">
        <is>
          <t>Fev</t>
        </is>
      </c>
      <c r="E122" s="218" t="inlineStr">
        <is>
          <t>Mar</t>
        </is>
      </c>
      <c r="F122" s="218" t="inlineStr">
        <is>
          <t>Abr</t>
        </is>
      </c>
      <c r="G122" s="218" t="inlineStr">
        <is>
          <t>Mai</t>
        </is>
      </c>
      <c r="H122" s="218" t="inlineStr">
        <is>
          <t>Jun</t>
        </is>
      </c>
      <c r="I122" s="218" t="inlineStr">
        <is>
          <t>Jul</t>
        </is>
      </c>
      <c r="J122" s="218" t="inlineStr">
        <is>
          <t>Ago</t>
        </is>
      </c>
      <c r="K122" s="218" t="inlineStr">
        <is>
          <t>Set</t>
        </is>
      </c>
      <c r="L122" s="218" t="inlineStr">
        <is>
          <t>Out</t>
        </is>
      </c>
      <c r="M122" s="218" t="inlineStr">
        <is>
          <t>Nov</t>
        </is>
      </c>
      <c r="N122" s="218" t="inlineStr">
        <is>
          <t>Dez</t>
        </is>
      </c>
      <c r="O122" s="218" t="inlineStr">
        <is>
          <t>Acum</t>
        </is>
      </c>
      <c r="P122" s="218" t="inlineStr">
        <is>
          <t>Var. Julho x Junho</t>
        </is>
      </c>
      <c r="Q122" s="219" t="inlineStr">
        <is>
          <t>% Recb. Operacionais</t>
        </is>
      </c>
      <c r="R122" s="231" t="n"/>
    </row>
    <row r="123" ht="15.5" customHeight="1" s="180">
      <c r="B123" s="227">
        <f>'Fluxo de Caixa '!C72</f>
        <v/>
      </c>
      <c r="C123" s="228">
        <f>'Fluxo de Caixa '!D72</f>
        <v/>
      </c>
      <c r="D123" s="228">
        <f>'Fluxo de Caixa '!E72</f>
        <v/>
      </c>
      <c r="E123" s="228">
        <f>'Fluxo de Caixa '!F72</f>
        <v/>
      </c>
      <c r="F123" s="228">
        <f>'Fluxo de Caixa '!G72</f>
        <v/>
      </c>
      <c r="G123" s="228">
        <f>'Fluxo de Caixa '!H72</f>
        <v/>
      </c>
      <c r="H123" s="228">
        <f>'Fluxo de Caixa '!I72</f>
        <v/>
      </c>
      <c r="I123" s="228">
        <f>'Fluxo de Caixa '!J72</f>
        <v/>
      </c>
      <c r="J123" s="228">
        <f>'Fluxo de Caixa '!K72</f>
        <v/>
      </c>
      <c r="K123" s="228">
        <f>'Fluxo de Caixa '!L72</f>
        <v/>
      </c>
      <c r="L123" s="228">
        <f>'Fluxo de Caixa '!M72</f>
        <v/>
      </c>
      <c r="M123" s="228">
        <f>'Fluxo de Caixa '!N72</f>
        <v/>
      </c>
      <c r="N123" s="228">
        <f>'Fluxo de Caixa '!O72</f>
        <v/>
      </c>
      <c r="O123" s="229">
        <f>'Fluxo de Caixa '!Q72</f>
        <v/>
      </c>
      <c r="P123" s="230">
        <f>IFERROR(I123/H123-1,IF(I123&gt;0,1,0))</f>
        <v/>
      </c>
      <c r="Q123" s="113">
        <f>IFERROR(O123/$O$10,0)</f>
        <v/>
      </c>
      <c r="R123" s="231">
        <f>I123-H123</f>
        <v/>
      </c>
    </row>
    <row r="124" ht="15.5" customHeight="1" s="180">
      <c r="B124" s="227">
        <f>'Fluxo de Caixa '!C69</f>
        <v/>
      </c>
      <c r="C124" s="228">
        <f>'Fluxo de Caixa '!D69</f>
        <v/>
      </c>
      <c r="D124" s="228">
        <f>'Fluxo de Caixa '!E69</f>
        <v/>
      </c>
      <c r="E124" s="228">
        <f>'Fluxo de Caixa '!F69</f>
        <v/>
      </c>
      <c r="F124" s="228">
        <f>'Fluxo de Caixa '!G69</f>
        <v/>
      </c>
      <c r="G124" s="228">
        <f>'Fluxo de Caixa '!H69</f>
        <v/>
      </c>
      <c r="H124" s="228">
        <f>'Fluxo de Caixa '!I69</f>
        <v/>
      </c>
      <c r="I124" s="228">
        <f>'Fluxo de Caixa '!J69</f>
        <v/>
      </c>
      <c r="J124" s="228">
        <f>'Fluxo de Caixa '!K69</f>
        <v/>
      </c>
      <c r="K124" s="228">
        <f>'Fluxo de Caixa '!L69</f>
        <v/>
      </c>
      <c r="L124" s="228">
        <f>'Fluxo de Caixa '!M69</f>
        <v/>
      </c>
      <c r="M124" s="228">
        <f>'Fluxo de Caixa '!N69</f>
        <v/>
      </c>
      <c r="N124" s="228">
        <f>'Fluxo de Caixa '!O69</f>
        <v/>
      </c>
      <c r="O124" s="229">
        <f>'Fluxo de Caixa '!Q69</f>
        <v/>
      </c>
      <c r="P124" s="230">
        <f>IFERROR(I124/H124-1,IF(I124&gt;0,1,0))</f>
        <v/>
      </c>
      <c r="Q124" s="113">
        <f>IFERROR(O124/$O$10,0)</f>
        <v/>
      </c>
      <c r="R124" s="231">
        <f>I124-H124</f>
        <v/>
      </c>
    </row>
    <row r="125" ht="15.5" customHeight="1" s="180">
      <c r="B125" s="227" t="inlineStr">
        <is>
          <t xml:space="preserve">SERVIÇO SERRALHEIRO </t>
        </is>
      </c>
      <c r="C125" s="228">
        <f>'Fluxo de Caixa '!D71</f>
        <v/>
      </c>
      <c r="D125" s="228">
        <f>'Fluxo de Caixa '!E71</f>
        <v/>
      </c>
      <c r="E125" s="228">
        <f>'Fluxo de Caixa '!F71</f>
        <v/>
      </c>
      <c r="F125" s="228">
        <f>'Fluxo de Caixa '!G71</f>
        <v/>
      </c>
      <c r="G125" s="228">
        <f>'Fluxo de Caixa '!H71</f>
        <v/>
      </c>
      <c r="H125" s="228">
        <f>'Fluxo de Caixa '!I71</f>
        <v/>
      </c>
      <c r="I125" s="228">
        <f>'Fluxo de Caixa '!J71</f>
        <v/>
      </c>
      <c r="J125" s="228">
        <f>'Fluxo de Caixa '!K71</f>
        <v/>
      </c>
      <c r="K125" s="228">
        <f>'Fluxo de Caixa '!L71</f>
        <v/>
      </c>
      <c r="L125" s="228">
        <f>'Fluxo de Caixa '!M71</f>
        <v/>
      </c>
      <c r="M125" s="228">
        <f>'Fluxo de Caixa '!N71</f>
        <v/>
      </c>
      <c r="N125" s="228">
        <f>'Fluxo de Caixa '!O71</f>
        <v/>
      </c>
      <c r="O125" s="229">
        <f>'Fluxo de Caixa '!Q71</f>
        <v/>
      </c>
      <c r="P125" s="230">
        <f>IFERROR(I125/H125-1,IF(I125&gt;0,1,0))</f>
        <v/>
      </c>
      <c r="Q125" s="113">
        <f>IFERROR(O125/$O$10,0)</f>
        <v/>
      </c>
      <c r="R125" s="231">
        <f>I125-H125</f>
        <v/>
      </c>
    </row>
    <row r="126" ht="16" customHeight="1" s="180" thickBot="1">
      <c r="B126" s="227" t="inlineStr">
        <is>
          <t xml:space="preserve">SERVIÇO ELETRICO </t>
        </is>
      </c>
      <c r="C126" s="228">
        <f>'Fluxo de Caixa '!D70</f>
        <v/>
      </c>
      <c r="D126" s="228">
        <f>'Fluxo de Caixa '!E70</f>
        <v/>
      </c>
      <c r="E126" s="228">
        <f>'Fluxo de Caixa '!F70</f>
        <v/>
      </c>
      <c r="F126" s="228">
        <f>'Fluxo de Caixa '!G70</f>
        <v/>
      </c>
      <c r="G126" s="228">
        <f>'Fluxo de Caixa '!H70</f>
        <v/>
      </c>
      <c r="H126" s="228">
        <f>'Fluxo de Caixa '!I70</f>
        <v/>
      </c>
      <c r="I126" s="228">
        <f>'Fluxo de Caixa '!J70</f>
        <v/>
      </c>
      <c r="J126" s="228">
        <f>'Fluxo de Caixa '!K70</f>
        <v/>
      </c>
      <c r="K126" s="228">
        <f>'Fluxo de Caixa '!L70</f>
        <v/>
      </c>
      <c r="L126" s="228">
        <f>'Fluxo de Caixa '!M70</f>
        <v/>
      </c>
      <c r="M126" s="228">
        <f>'Fluxo de Caixa '!N70</f>
        <v/>
      </c>
      <c r="N126" s="228">
        <f>'Fluxo de Caixa '!O70</f>
        <v/>
      </c>
      <c r="O126" s="229">
        <f>'Fluxo de Caixa '!Q70</f>
        <v/>
      </c>
      <c r="P126" s="230">
        <f>IFERROR(I126/H126-1,IF(I126&gt;0,1,0))</f>
        <v/>
      </c>
      <c r="Q126" s="113">
        <f>IFERROR(O126/$O$10,0)</f>
        <v/>
      </c>
      <c r="R126" s="231">
        <f>I126-H126</f>
        <v/>
      </c>
    </row>
    <row r="127" ht="16.5" customFormat="1" customHeight="1" s="65" thickBot="1" thickTop="1">
      <c r="B127" s="235" t="inlineStr">
        <is>
          <t>Total</t>
        </is>
      </c>
      <c r="C127" s="236">
        <f>SUM(C123:C126)</f>
        <v/>
      </c>
      <c r="D127" s="236">
        <f>SUM(D123:D126)</f>
        <v/>
      </c>
      <c r="E127" s="236">
        <f>SUM(E123:E126)</f>
        <v/>
      </c>
      <c r="F127" s="236">
        <f>SUM(F123:F126)</f>
        <v/>
      </c>
      <c r="G127" s="236">
        <f>SUM(G123:G126)</f>
        <v/>
      </c>
      <c r="H127" s="236">
        <f>SUM(H123:H126)</f>
        <v/>
      </c>
      <c r="I127" s="236">
        <f>SUM(I123:I126)</f>
        <v/>
      </c>
      <c r="J127" s="236">
        <f>SUM(J123:J126)</f>
        <v/>
      </c>
      <c r="K127" s="236">
        <f>SUM(K123:K126)</f>
        <v/>
      </c>
      <c r="L127" s="236">
        <f>SUM(L123:L126)</f>
        <v/>
      </c>
      <c r="M127" s="236">
        <f>SUM(M123:M126)</f>
        <v/>
      </c>
      <c r="N127" s="236">
        <f>SUM(N123:N126)</f>
        <v/>
      </c>
      <c r="O127" s="237">
        <f>SUM(O123:O126)</f>
        <v/>
      </c>
      <c r="P127" s="121">
        <f>IFERROR(I127/H127-1,IF(I127&gt;0,1,0))</f>
        <v/>
      </c>
      <c r="Q127" s="122" t="n"/>
      <c r="R127" s="231" t="n"/>
    </row>
    <row r="128" ht="16.5" customFormat="1" customHeight="1" s="66" thickBot="1" thickTop="1">
      <c r="B128" s="123" t="inlineStr">
        <is>
          <t>% Receb. Operacionais</t>
        </is>
      </c>
      <c r="C128" s="124">
        <f>IFERROR(C127/C$10,0)</f>
        <v/>
      </c>
      <c r="D128" s="124">
        <f>IFERROR(D127/D$10,0)</f>
        <v/>
      </c>
      <c r="E128" s="124">
        <f>IFERROR(E127/E$10,0)</f>
        <v/>
      </c>
      <c r="F128" s="124">
        <f>IFERROR(F127/F$10,0)</f>
        <v/>
      </c>
      <c r="G128" s="124">
        <f>IFERROR(G127/G$10,0)</f>
        <v/>
      </c>
      <c r="H128" s="124">
        <f>IFERROR(H127/H$10,0)</f>
        <v/>
      </c>
      <c r="I128" s="124">
        <f>IFERROR(I127/I$10,0)</f>
        <v/>
      </c>
      <c r="J128" s="124">
        <f>IFERROR(J127/J$10,0)</f>
        <v/>
      </c>
      <c r="K128" s="124">
        <f>IFERROR(K127/K$10,0)</f>
        <v/>
      </c>
      <c r="L128" s="124">
        <f>IFERROR(L127/L$10,0)</f>
        <v/>
      </c>
      <c r="M128" s="124">
        <f>IFERROR(M127/M$10,0)</f>
        <v/>
      </c>
      <c r="N128" s="124">
        <f>IFERROR(N127/N$10,0)</f>
        <v/>
      </c>
      <c r="O128" s="125">
        <f>IFERROR(O127/O$10,0)</f>
        <v/>
      </c>
      <c r="P128" s="69" t="n"/>
      <c r="Q128" s="69" t="n"/>
      <c r="R128" s="231" t="n"/>
    </row>
    <row r="129" ht="16.5" customFormat="1" customHeight="1" s="66" thickBot="1" thickTop="1">
      <c r="B129" s="175" t="n"/>
      <c r="C129" s="176" t="n"/>
      <c r="D129" s="176" t="n"/>
      <c r="E129" s="176" t="n"/>
      <c r="F129" s="176" t="n"/>
      <c r="G129" s="176" t="n"/>
      <c r="H129" s="176" t="n"/>
      <c r="I129" s="176" t="n"/>
      <c r="J129" s="176" t="n"/>
      <c r="K129" s="176" t="n"/>
      <c r="L129" s="176" t="n"/>
      <c r="M129" s="176" t="n"/>
      <c r="N129" s="176" t="n"/>
      <c r="O129" s="176" t="n"/>
      <c r="P129" s="69" t="n"/>
      <c r="Q129" s="69" t="n"/>
      <c r="R129" s="231" t="n"/>
    </row>
    <row r="130" ht="31.5" customFormat="1" customHeight="1" s="66" thickTop="1">
      <c r="B130" s="162" t="inlineStr">
        <is>
          <t>Gastos com maquinas e equipamentos</t>
        </is>
      </c>
      <c r="C130" s="218" t="inlineStr">
        <is>
          <t>Jan</t>
        </is>
      </c>
      <c r="D130" s="218" t="inlineStr">
        <is>
          <t>Fev</t>
        </is>
      </c>
      <c r="E130" s="218" t="inlineStr">
        <is>
          <t>Mar</t>
        </is>
      </c>
      <c r="F130" s="218" t="inlineStr">
        <is>
          <t>Abr</t>
        </is>
      </c>
      <c r="G130" s="218" t="inlineStr">
        <is>
          <t>Mai</t>
        </is>
      </c>
      <c r="H130" s="218" t="inlineStr">
        <is>
          <t>Jun</t>
        </is>
      </c>
      <c r="I130" s="218" t="inlineStr">
        <is>
          <t>Jul</t>
        </is>
      </c>
      <c r="J130" s="218" t="inlineStr">
        <is>
          <t>Ago</t>
        </is>
      </c>
      <c r="K130" s="218" t="inlineStr">
        <is>
          <t>Set</t>
        </is>
      </c>
      <c r="L130" s="218" t="inlineStr">
        <is>
          <t>Out</t>
        </is>
      </c>
      <c r="M130" s="218" t="inlineStr">
        <is>
          <t>Nov</t>
        </is>
      </c>
      <c r="N130" s="218" t="inlineStr">
        <is>
          <t>Dez</t>
        </is>
      </c>
      <c r="O130" s="218" t="inlineStr">
        <is>
          <t>Acum</t>
        </is>
      </c>
      <c r="P130" s="218" t="inlineStr">
        <is>
          <t>Var. Julho x Junho</t>
        </is>
      </c>
      <c r="Q130" s="219" t="inlineStr">
        <is>
          <t>% Recb. Operacionais</t>
        </is>
      </c>
      <c r="R130" s="231" t="n"/>
    </row>
    <row r="131" ht="15.5" customFormat="1" customHeight="1" s="66">
      <c r="B131" s="227" t="inlineStr">
        <is>
          <t>MANUTENÇÃO/PEÇAS MAQUINAS E EQUIPAMENTOS</t>
        </is>
      </c>
      <c r="C131" s="228">
        <f>'Fluxo de Caixa '!D124</f>
        <v/>
      </c>
      <c r="D131" s="228">
        <f>'Fluxo de Caixa '!E124</f>
        <v/>
      </c>
      <c r="E131" s="228">
        <f>'Fluxo de Caixa '!F124</f>
        <v/>
      </c>
      <c r="F131" s="228">
        <f>'Fluxo de Caixa '!G124</f>
        <v/>
      </c>
      <c r="G131" s="228">
        <f>'Fluxo de Caixa '!H124</f>
        <v/>
      </c>
      <c r="H131" s="228">
        <f>'Fluxo de Caixa '!I124</f>
        <v/>
      </c>
      <c r="I131" s="228">
        <f>'Fluxo de Caixa '!J124</f>
        <v/>
      </c>
      <c r="J131" s="228">
        <f>'Fluxo de Caixa '!K124</f>
        <v/>
      </c>
      <c r="K131" s="228">
        <f>'Fluxo de Caixa '!L124</f>
        <v/>
      </c>
      <c r="L131" s="228">
        <f>'Fluxo de Caixa '!M124</f>
        <v/>
      </c>
      <c r="M131" s="228">
        <f>'Fluxo de Caixa '!N124</f>
        <v/>
      </c>
      <c r="N131" s="228">
        <f>'Fluxo de Caixa '!O124</f>
        <v/>
      </c>
      <c r="O131" s="229">
        <f>SUM(C131:N131)</f>
        <v/>
      </c>
      <c r="P131" s="230">
        <f>IFERROR(I131/H131-1,IF(I131&gt;0,1,0))</f>
        <v/>
      </c>
      <c r="Q131" s="113">
        <f>IFERROR(O131/$O$10,0)</f>
        <v/>
      </c>
      <c r="R131" s="231">
        <f>I131-H131</f>
        <v/>
      </c>
    </row>
    <row r="132" ht="15.5" customFormat="1" customHeight="1" s="66">
      <c r="B132" s="227" t="inlineStr">
        <is>
          <t xml:space="preserve">MATERIAIS DE CONSUMO EM OBRAS </t>
        </is>
      </c>
      <c r="C132" s="228">
        <f>'Fluxo de Caixa '!D118</f>
        <v/>
      </c>
      <c r="D132" s="228">
        <f>'Fluxo de Caixa '!E118</f>
        <v/>
      </c>
      <c r="E132" s="228">
        <f>'Fluxo de Caixa '!F118</f>
        <v/>
      </c>
      <c r="F132" s="228">
        <f>'Fluxo de Caixa '!G118</f>
        <v/>
      </c>
      <c r="G132" s="228">
        <f>'Fluxo de Caixa '!H118</f>
        <v/>
      </c>
      <c r="H132" s="228">
        <f>'Fluxo de Caixa '!I118</f>
        <v/>
      </c>
      <c r="I132" s="228">
        <f>'Fluxo de Caixa '!J118</f>
        <v/>
      </c>
      <c r="J132" s="228">
        <f>'Fluxo de Caixa '!K118</f>
        <v/>
      </c>
      <c r="K132" s="228">
        <f>'Fluxo de Caixa '!L118</f>
        <v/>
      </c>
      <c r="L132" s="228">
        <f>'Fluxo de Caixa '!M118</f>
        <v/>
      </c>
      <c r="M132" s="228">
        <f>'Fluxo de Caixa '!N118</f>
        <v/>
      </c>
      <c r="N132" s="228">
        <f>'Fluxo de Caixa '!O118</f>
        <v/>
      </c>
      <c r="O132" s="229">
        <f>SUM(C132:N132)</f>
        <v/>
      </c>
      <c r="P132" s="230">
        <f>IFERROR(I132/H132-1,IF(I132&gt;0,1,0))</f>
        <v/>
      </c>
      <c r="Q132" s="113">
        <f>IFERROR(O132/$O$10,0)</f>
        <v/>
      </c>
      <c r="R132" s="231">
        <f>I132-H132</f>
        <v/>
      </c>
    </row>
    <row r="133" ht="15.5" customFormat="1" customHeight="1" s="66">
      <c r="B133" s="227" t="inlineStr">
        <is>
          <t xml:space="preserve">MAQUINAS / EQUIPAMENTOS </t>
        </is>
      </c>
      <c r="C133" s="228">
        <f>'Fluxo de Caixa '!D114</f>
        <v/>
      </c>
      <c r="D133" s="228">
        <f>'Fluxo de Caixa '!E114</f>
        <v/>
      </c>
      <c r="E133" s="228">
        <f>'Fluxo de Caixa '!F114</f>
        <v/>
      </c>
      <c r="F133" s="228">
        <f>'Fluxo de Caixa '!G114</f>
        <v/>
      </c>
      <c r="G133" s="228">
        <f>'Fluxo de Caixa '!H114</f>
        <v/>
      </c>
      <c r="H133" s="228">
        <f>'Fluxo de Caixa '!I114</f>
        <v/>
      </c>
      <c r="I133" s="228">
        <f>'Fluxo de Caixa '!J114</f>
        <v/>
      </c>
      <c r="J133" s="228">
        <f>'Fluxo de Caixa '!K114</f>
        <v/>
      </c>
      <c r="K133" s="228">
        <f>'Fluxo de Caixa '!L114</f>
        <v/>
      </c>
      <c r="L133" s="228">
        <f>'Fluxo de Caixa '!M114</f>
        <v/>
      </c>
      <c r="M133" s="228">
        <f>'Fluxo de Caixa '!N114</f>
        <v/>
      </c>
      <c r="N133" s="228">
        <f>'Fluxo de Caixa '!O114</f>
        <v/>
      </c>
      <c r="O133" s="229">
        <f>SUM(C133:N133)</f>
        <v/>
      </c>
      <c r="P133" s="230">
        <f>IFERROR(I133/H133-1,IF(I133&gt;0,1,0))</f>
        <v/>
      </c>
      <c r="Q133" s="113">
        <f>IFERROR(O133/$O$10,0)</f>
        <v/>
      </c>
      <c r="R133" s="231">
        <f>I133-H133</f>
        <v/>
      </c>
    </row>
    <row r="134" ht="15.5" customFormat="1" customHeight="1" s="66">
      <c r="B134" s="227" t="inlineStr">
        <is>
          <t>COMBUSTIVEL EQUIPAMENTOS</t>
        </is>
      </c>
      <c r="C134" s="228">
        <f>'Fluxo de Caixa '!D123</f>
        <v/>
      </c>
      <c r="D134" s="228">
        <f>'Fluxo de Caixa '!E123</f>
        <v/>
      </c>
      <c r="E134" s="228">
        <f>'Fluxo de Caixa '!F123</f>
        <v/>
      </c>
      <c r="F134" s="228">
        <f>'Fluxo de Caixa '!G123</f>
        <v/>
      </c>
      <c r="G134" s="228">
        <f>'Fluxo de Caixa '!H123</f>
        <v/>
      </c>
      <c r="H134" s="228">
        <f>'Fluxo de Caixa '!I123</f>
        <v/>
      </c>
      <c r="I134" s="228">
        <f>'Fluxo de Caixa '!J123</f>
        <v/>
      </c>
      <c r="J134" s="228">
        <f>'Fluxo de Caixa '!K123</f>
        <v/>
      </c>
      <c r="K134" s="228">
        <f>'Fluxo de Caixa '!L123</f>
        <v/>
      </c>
      <c r="L134" s="228">
        <f>'Fluxo de Caixa '!M123</f>
        <v/>
      </c>
      <c r="M134" s="228">
        <f>'Fluxo de Caixa '!N123</f>
        <v/>
      </c>
      <c r="N134" s="228">
        <f>'Fluxo de Caixa '!O123</f>
        <v/>
      </c>
      <c r="O134" s="229">
        <f>SUM(C134:N134)</f>
        <v/>
      </c>
      <c r="P134" s="230">
        <f>IFERROR(I134/H134-1,IF(I134&gt;0,1,0))</f>
        <v/>
      </c>
      <c r="Q134" s="113">
        <f>IFERROR(O134/$O$10,0)</f>
        <v/>
      </c>
      <c r="R134" s="231">
        <f>I134-H134</f>
        <v/>
      </c>
    </row>
    <row r="135" ht="15.5" customFormat="1" customHeight="1" s="66">
      <c r="B135" s="227" t="inlineStr">
        <is>
          <t xml:space="preserve">MATERIAIS DE LIMPEZA / HIGIENE </t>
        </is>
      </c>
      <c r="C135" s="228">
        <f>'Fluxo de Caixa '!D121</f>
        <v/>
      </c>
      <c r="D135" s="228">
        <f>'Fluxo de Caixa '!E121</f>
        <v/>
      </c>
      <c r="E135" s="228">
        <f>'Fluxo de Caixa '!F121</f>
        <v/>
      </c>
      <c r="F135" s="228">
        <f>'Fluxo de Caixa '!G121</f>
        <v/>
      </c>
      <c r="G135" s="228">
        <f>'Fluxo de Caixa '!H121</f>
        <v/>
      </c>
      <c r="H135" s="228">
        <f>'Fluxo de Caixa '!I121</f>
        <v/>
      </c>
      <c r="I135" s="228">
        <f>'Fluxo de Caixa '!J121</f>
        <v/>
      </c>
      <c r="J135" s="228">
        <f>'Fluxo de Caixa '!K121</f>
        <v/>
      </c>
      <c r="K135" s="228">
        <f>'Fluxo de Caixa '!L121</f>
        <v/>
      </c>
      <c r="L135" s="228">
        <f>'Fluxo de Caixa '!M121</f>
        <v/>
      </c>
      <c r="M135" s="228">
        <f>'Fluxo de Caixa '!N121</f>
        <v/>
      </c>
      <c r="N135" s="228">
        <f>'Fluxo de Caixa '!O121</f>
        <v/>
      </c>
      <c r="O135" s="229">
        <f>SUM(C135:N135)</f>
        <v/>
      </c>
      <c r="P135" s="230">
        <f>IFERROR(I135/H135-1,IF(I135&gt;0,1,0))</f>
        <v/>
      </c>
      <c r="Q135" s="113">
        <f>IFERROR(O135/$O$10,0)</f>
        <v/>
      </c>
      <c r="R135" s="231">
        <f>I135-H135</f>
        <v/>
      </c>
    </row>
    <row r="136" ht="15.5" customFormat="1" customHeight="1" s="66">
      <c r="B136" s="227" t="inlineStr">
        <is>
          <t>MANGUEIRAS / CONEXÕES</t>
        </is>
      </c>
      <c r="C136" s="228">
        <f>'Fluxo de Caixa '!D116</f>
        <v/>
      </c>
      <c r="D136" s="228">
        <f>'Fluxo de Caixa '!E116</f>
        <v/>
      </c>
      <c r="E136" s="228">
        <f>'Fluxo de Caixa '!F116</f>
        <v/>
      </c>
      <c r="F136" s="228">
        <f>'Fluxo de Caixa '!G116</f>
        <v/>
      </c>
      <c r="G136" s="228">
        <f>'Fluxo de Caixa '!H116</f>
        <v/>
      </c>
      <c r="H136" s="228">
        <f>'Fluxo de Caixa '!I116</f>
        <v/>
      </c>
      <c r="I136" s="228">
        <f>'Fluxo de Caixa '!J116</f>
        <v/>
      </c>
      <c r="J136" s="228">
        <f>'Fluxo de Caixa '!K116</f>
        <v/>
      </c>
      <c r="K136" s="228">
        <f>'Fluxo de Caixa '!L116</f>
        <v/>
      </c>
      <c r="L136" s="228">
        <f>'Fluxo de Caixa '!M116</f>
        <v/>
      </c>
      <c r="M136" s="228">
        <f>'Fluxo de Caixa '!N116</f>
        <v/>
      </c>
      <c r="N136" s="228">
        <f>'Fluxo de Caixa '!O116</f>
        <v/>
      </c>
      <c r="O136" s="229">
        <f>SUM(C136:N136)</f>
        <v/>
      </c>
      <c r="P136" s="230">
        <f>IFERROR(I136/H136-1,IF(I136&gt;0,1,0))</f>
        <v/>
      </c>
      <c r="Q136" s="113">
        <f>IFERROR(O136/$O$10,0)</f>
        <v/>
      </c>
      <c r="R136" s="231">
        <f>I136-H136</f>
        <v/>
      </c>
    </row>
    <row r="137" ht="15.5" customFormat="1" customHeight="1" s="66">
      <c r="B137" s="227" t="inlineStr">
        <is>
          <t xml:space="preserve">MATERIAS DE ESCRITORIO / PAPELARIA </t>
        </is>
      </c>
      <c r="C137" s="228">
        <f>'Fluxo de Caixa '!D120</f>
        <v/>
      </c>
      <c r="D137" s="228">
        <f>'Fluxo de Caixa '!E120</f>
        <v/>
      </c>
      <c r="E137" s="228">
        <f>'Fluxo de Caixa '!F120</f>
        <v/>
      </c>
      <c r="F137" s="228">
        <f>'Fluxo de Caixa '!G120</f>
        <v/>
      </c>
      <c r="G137" s="228">
        <f>'Fluxo de Caixa '!H120</f>
        <v/>
      </c>
      <c r="H137" s="228">
        <f>'Fluxo de Caixa '!I120</f>
        <v/>
      </c>
      <c r="I137" s="228">
        <f>'Fluxo de Caixa '!J120</f>
        <v/>
      </c>
      <c r="J137" s="228">
        <f>'Fluxo de Caixa '!K120</f>
        <v/>
      </c>
      <c r="K137" s="228">
        <f>'Fluxo de Caixa '!L120</f>
        <v/>
      </c>
      <c r="L137" s="228">
        <f>'Fluxo de Caixa '!M120</f>
        <v/>
      </c>
      <c r="M137" s="228">
        <f>'Fluxo de Caixa '!N120</f>
        <v/>
      </c>
      <c r="N137" s="228">
        <f>'Fluxo de Caixa '!O120</f>
        <v/>
      </c>
      <c r="O137" s="229">
        <f>SUM(C137:N137)</f>
        <v/>
      </c>
      <c r="P137" s="230">
        <f>IFERROR(I137/H137-1,IF(I137&gt;0,1,0))</f>
        <v/>
      </c>
      <c r="Q137" s="113">
        <f>IFERROR(O137/$O$10,0)</f>
        <v/>
      </c>
      <c r="R137" s="231">
        <f>I137-H137</f>
        <v/>
      </c>
    </row>
    <row r="138" ht="15.5" customFormat="1" customHeight="1" s="66">
      <c r="B138" s="227" t="inlineStr">
        <is>
          <t xml:space="preserve">MATERIAIS / FERRAMENTAS  MANUAIS </t>
        </is>
      </c>
      <c r="C138" s="228">
        <f>'Fluxo de Caixa '!D115</f>
        <v/>
      </c>
      <c r="D138" s="228">
        <f>'Fluxo de Caixa '!E115</f>
        <v/>
      </c>
      <c r="E138" s="228">
        <f>'Fluxo de Caixa '!F115</f>
        <v/>
      </c>
      <c r="F138" s="228">
        <f>'Fluxo de Caixa '!G115</f>
        <v/>
      </c>
      <c r="G138" s="228">
        <f>'Fluxo de Caixa '!H115</f>
        <v/>
      </c>
      <c r="H138" s="228">
        <f>'Fluxo de Caixa '!I115</f>
        <v/>
      </c>
      <c r="I138" s="228">
        <f>'Fluxo de Caixa '!J115</f>
        <v/>
      </c>
      <c r="J138" s="228">
        <f>'Fluxo de Caixa '!K115</f>
        <v/>
      </c>
      <c r="K138" s="228">
        <f>'Fluxo de Caixa '!L115</f>
        <v/>
      </c>
      <c r="L138" s="228">
        <f>'Fluxo de Caixa '!M115</f>
        <v/>
      </c>
      <c r="M138" s="228">
        <f>'Fluxo de Caixa '!N115</f>
        <v/>
      </c>
      <c r="N138" s="228">
        <f>'Fluxo de Caixa '!O115</f>
        <v/>
      </c>
      <c r="O138" s="229">
        <f>SUM(C138:N138)</f>
        <v/>
      </c>
      <c r="P138" s="230">
        <f>IFERROR(I138/H138-1,IF(I138&gt;0,1,0))</f>
        <v/>
      </c>
      <c r="Q138" s="113">
        <f>IFERROR(O138/$O$10,0)</f>
        <v/>
      </c>
      <c r="R138" s="231">
        <f>I138-H138</f>
        <v/>
      </c>
    </row>
    <row r="139" ht="15.5" customFormat="1" customHeight="1" s="66">
      <c r="B139" s="227" t="inlineStr">
        <is>
          <t xml:space="preserve">MATERIAL ELETRICO </t>
        </is>
      </c>
      <c r="C139" s="228">
        <f>'Fluxo de Caixa '!D117</f>
        <v/>
      </c>
      <c r="D139" s="228">
        <f>'Fluxo de Caixa '!E117</f>
        <v/>
      </c>
      <c r="E139" s="228">
        <f>'Fluxo de Caixa '!F117</f>
        <v/>
      </c>
      <c r="F139" s="228">
        <f>'Fluxo de Caixa '!G117</f>
        <v/>
      </c>
      <c r="G139" s="228">
        <f>'Fluxo de Caixa '!H117</f>
        <v/>
      </c>
      <c r="H139" s="228">
        <f>'Fluxo de Caixa '!I117</f>
        <v/>
      </c>
      <c r="I139" s="228">
        <f>'Fluxo de Caixa '!J117</f>
        <v/>
      </c>
      <c r="J139" s="228">
        <f>'Fluxo de Caixa '!K117</f>
        <v/>
      </c>
      <c r="K139" s="228">
        <f>'Fluxo de Caixa '!L117</f>
        <v/>
      </c>
      <c r="L139" s="228">
        <f>'Fluxo de Caixa '!M117</f>
        <v/>
      </c>
      <c r="M139" s="228">
        <f>'Fluxo de Caixa '!N117</f>
        <v/>
      </c>
      <c r="N139" s="228">
        <f>'Fluxo de Caixa '!O117</f>
        <v/>
      </c>
      <c r="O139" s="229">
        <f>SUM(C139:N139)</f>
        <v/>
      </c>
      <c r="P139" s="230">
        <f>IFERROR(I139/H139-1,IF(I139&gt;0,1,0))</f>
        <v/>
      </c>
      <c r="Q139" s="113">
        <f>IFERROR(O139/$O$10,0)</f>
        <v/>
      </c>
      <c r="R139" s="231">
        <f>I139-H139</f>
        <v/>
      </c>
    </row>
    <row r="140" ht="15.5" customFormat="1" customHeight="1" s="66">
      <c r="B140" s="227" t="inlineStr">
        <is>
          <t xml:space="preserve">MATERIAIS PINCEL / ROLOS / LIXAS </t>
        </is>
      </c>
      <c r="C140" s="228">
        <f>'Fluxo de Caixa '!D119</f>
        <v/>
      </c>
      <c r="D140" s="228">
        <f>'Fluxo de Caixa '!E119</f>
        <v/>
      </c>
      <c r="E140" s="228">
        <f>'Fluxo de Caixa '!F119</f>
        <v/>
      </c>
      <c r="F140" s="228">
        <f>'Fluxo de Caixa '!G119</f>
        <v/>
      </c>
      <c r="G140" s="228">
        <f>'Fluxo de Caixa '!H119</f>
        <v/>
      </c>
      <c r="H140" s="228">
        <f>'Fluxo de Caixa '!I119</f>
        <v/>
      </c>
      <c r="I140" s="228">
        <f>'Fluxo de Caixa '!J119</f>
        <v/>
      </c>
      <c r="J140" s="228">
        <f>'Fluxo de Caixa '!K119</f>
        <v/>
      </c>
      <c r="K140" s="228">
        <f>'Fluxo de Caixa '!L119</f>
        <v/>
      </c>
      <c r="L140" s="228">
        <f>'Fluxo de Caixa '!M119</f>
        <v/>
      </c>
      <c r="M140" s="228">
        <f>'Fluxo de Caixa '!N119</f>
        <v/>
      </c>
      <c r="N140" s="228">
        <f>'Fluxo de Caixa '!O119</f>
        <v/>
      </c>
      <c r="O140" s="229">
        <f>SUM(C140:N140)</f>
        <v/>
      </c>
      <c r="P140" s="230">
        <f>IFERROR(I140/H140-1,IF(I140&gt;0,1,0))</f>
        <v/>
      </c>
      <c r="Q140" s="113">
        <f>IFERROR(O140/$O$10,0)</f>
        <v/>
      </c>
      <c r="R140" s="231">
        <f>I140-H140</f>
        <v/>
      </c>
    </row>
    <row r="141" ht="15.5" customFormat="1" customHeight="1" s="66">
      <c r="B141" s="227" t="inlineStr">
        <is>
          <t>EQUIPAMENTOS DE AFERIÇÃO</t>
        </is>
      </c>
      <c r="C141" s="228">
        <f>'Fluxo de Caixa '!D122</f>
        <v/>
      </c>
      <c r="D141" s="228">
        <f>'Fluxo de Caixa '!E122</f>
        <v/>
      </c>
      <c r="E141" s="228">
        <f>'Fluxo de Caixa '!F122</f>
        <v/>
      </c>
      <c r="F141" s="228">
        <f>'Fluxo de Caixa '!G122</f>
        <v/>
      </c>
      <c r="G141" s="228">
        <f>'Fluxo de Caixa '!H122</f>
        <v/>
      </c>
      <c r="H141" s="228">
        <f>'Fluxo de Caixa '!I122</f>
        <v/>
      </c>
      <c r="I141" s="228">
        <f>'Fluxo de Caixa '!J122</f>
        <v/>
      </c>
      <c r="J141" s="228">
        <f>'Fluxo de Caixa '!K122</f>
        <v/>
      </c>
      <c r="K141" s="228">
        <f>'Fluxo de Caixa '!L122</f>
        <v/>
      </c>
      <c r="L141" s="228">
        <f>'Fluxo de Caixa '!M122</f>
        <v/>
      </c>
      <c r="M141" s="228">
        <f>'Fluxo de Caixa '!N122</f>
        <v/>
      </c>
      <c r="N141" s="228">
        <f>'Fluxo de Caixa '!O122</f>
        <v/>
      </c>
      <c r="O141" s="229">
        <f>SUM(C141:N141)</f>
        <v/>
      </c>
      <c r="P141" s="230">
        <f>IFERROR(I141/H141-1,IF(I141&gt;0,1,0))</f>
        <v/>
      </c>
      <c r="Q141" s="113">
        <f>IFERROR(O141/$O$10,0)</f>
        <v/>
      </c>
      <c r="R141" s="231">
        <f>I141-H141</f>
        <v/>
      </c>
    </row>
    <row r="142" ht="15.5" customFormat="1" customHeight="1" s="66">
      <c r="B142" s="227" t="inlineStr">
        <is>
          <t>MAQUINAS / FERRAMENTAS PNEUMATICAS</t>
        </is>
      </c>
      <c r="C142" s="228">
        <f>'Fluxo de Caixa '!D113</f>
        <v/>
      </c>
      <c r="D142" s="228">
        <f>'Fluxo de Caixa '!E113</f>
        <v/>
      </c>
      <c r="E142" s="228">
        <f>'Fluxo de Caixa '!F113</f>
        <v/>
      </c>
      <c r="F142" s="228">
        <f>'Fluxo de Caixa '!G113</f>
        <v/>
      </c>
      <c r="G142" s="228">
        <f>'Fluxo de Caixa '!H113</f>
        <v/>
      </c>
      <c r="H142" s="228">
        <f>'Fluxo de Caixa '!I113</f>
        <v/>
      </c>
      <c r="I142" s="228">
        <f>'Fluxo de Caixa '!J113</f>
        <v/>
      </c>
      <c r="J142" s="228">
        <f>'Fluxo de Caixa '!K113</f>
        <v/>
      </c>
      <c r="K142" s="228">
        <f>'Fluxo de Caixa '!L113</f>
        <v/>
      </c>
      <c r="L142" s="228">
        <f>'Fluxo de Caixa '!M113</f>
        <v/>
      </c>
      <c r="M142" s="228">
        <f>'Fluxo de Caixa '!N113</f>
        <v/>
      </c>
      <c r="N142" s="228">
        <f>'Fluxo de Caixa '!O113</f>
        <v/>
      </c>
      <c r="O142" s="229">
        <f>SUM(C142:N142)</f>
        <v/>
      </c>
      <c r="P142" s="230">
        <f>IFERROR(I142/H142-1,IF(I142&gt;0,1,0))</f>
        <v/>
      </c>
      <c r="Q142" s="113">
        <f>IFERROR(O142/$O$10,0)</f>
        <v/>
      </c>
      <c r="R142" s="231">
        <f>I142-H142</f>
        <v/>
      </c>
    </row>
    <row r="143" ht="15.5" customFormat="1" customHeight="1" s="66">
      <c r="B143" s="227" t="inlineStr">
        <is>
          <t xml:space="preserve">MAQUINAS / FERRAMENTAS COMBUSTÃO </t>
        </is>
      </c>
      <c r="C143" s="228">
        <f>'Fluxo de Caixa '!D111</f>
        <v/>
      </c>
      <c r="D143" s="228">
        <f>'Fluxo de Caixa '!E111</f>
        <v/>
      </c>
      <c r="E143" s="228">
        <f>'Fluxo de Caixa '!F111</f>
        <v/>
      </c>
      <c r="F143" s="228">
        <f>'Fluxo de Caixa '!G111</f>
        <v/>
      </c>
      <c r="G143" s="228">
        <f>'Fluxo de Caixa '!H111</f>
        <v/>
      </c>
      <c r="H143" s="228">
        <f>'Fluxo de Caixa '!I111</f>
        <v/>
      </c>
      <c r="I143" s="228">
        <f>'Fluxo de Caixa '!J111</f>
        <v/>
      </c>
      <c r="J143" s="228">
        <f>'Fluxo de Caixa '!K111</f>
        <v/>
      </c>
      <c r="K143" s="228">
        <f>'Fluxo de Caixa '!L111</f>
        <v/>
      </c>
      <c r="L143" s="228">
        <f>'Fluxo de Caixa '!M111</f>
        <v/>
      </c>
      <c r="M143" s="228">
        <f>'Fluxo de Caixa '!N111</f>
        <v/>
      </c>
      <c r="N143" s="228">
        <f>'Fluxo de Caixa '!O111</f>
        <v/>
      </c>
      <c r="O143" s="229">
        <f>SUM(C143:N143)</f>
        <v/>
      </c>
      <c r="P143" s="230">
        <f>IFERROR(I143/H143-1,IF(I143&gt;0,1,0))</f>
        <v/>
      </c>
      <c r="Q143" s="113">
        <f>IFERROR(O143/$O$10,0)</f>
        <v/>
      </c>
      <c r="R143" s="231">
        <f>I143-H143</f>
        <v/>
      </c>
    </row>
    <row r="144" ht="16" customFormat="1" customHeight="1" s="66" thickBot="1">
      <c r="B144" s="232" t="inlineStr">
        <is>
          <t>MAQUINAS / FERRAMENTAS ELETRICAS</t>
        </is>
      </c>
      <c r="C144" s="228">
        <f>'Fluxo de Caixa '!D112</f>
        <v/>
      </c>
      <c r="D144" s="228">
        <f>'Fluxo de Caixa '!E112</f>
        <v/>
      </c>
      <c r="E144" s="228">
        <f>'Fluxo de Caixa '!F112</f>
        <v/>
      </c>
      <c r="F144" s="228">
        <f>'Fluxo de Caixa '!G112</f>
        <v/>
      </c>
      <c r="G144" s="228">
        <f>'Fluxo de Caixa '!H112</f>
        <v/>
      </c>
      <c r="H144" s="228">
        <f>'Fluxo de Caixa '!I112</f>
        <v/>
      </c>
      <c r="I144" s="228">
        <f>'Fluxo de Caixa '!J112</f>
        <v/>
      </c>
      <c r="J144" s="228">
        <f>'Fluxo de Caixa '!K112</f>
        <v/>
      </c>
      <c r="K144" s="228">
        <f>'Fluxo de Caixa '!L112</f>
        <v/>
      </c>
      <c r="L144" s="228">
        <f>'Fluxo de Caixa '!M112</f>
        <v/>
      </c>
      <c r="M144" s="228">
        <f>'Fluxo de Caixa '!N112</f>
        <v/>
      </c>
      <c r="N144" s="228">
        <f>'Fluxo de Caixa '!O112</f>
        <v/>
      </c>
      <c r="O144" s="229">
        <f>SUM(C144:N144)</f>
        <v/>
      </c>
      <c r="P144" s="230">
        <f>IFERROR(I144/H144-1,IF(I144&gt;0,1,0))</f>
        <v/>
      </c>
      <c r="Q144" s="117">
        <f>IFERROR(O144/$O$10,0)</f>
        <v/>
      </c>
      <c r="R144" s="231">
        <f>I144-H144</f>
        <v/>
      </c>
    </row>
    <row r="145" ht="16.5" customFormat="1" customHeight="1" s="66" thickBot="1" thickTop="1">
      <c r="B145" s="235" t="inlineStr">
        <is>
          <t>Total</t>
        </is>
      </c>
      <c r="C145" s="236">
        <f>SUM(C131:C144)</f>
        <v/>
      </c>
      <c r="D145" s="236">
        <f>SUM(D131:D144)</f>
        <v/>
      </c>
      <c r="E145" s="236">
        <f>SUM(E131:E144)</f>
        <v/>
      </c>
      <c r="F145" s="236">
        <f>SUM(F131:F144)</f>
        <v/>
      </c>
      <c r="G145" s="236">
        <f>SUM(G131:G144)</f>
        <v/>
      </c>
      <c r="H145" s="236">
        <f>SUM(H131:H144)</f>
        <v/>
      </c>
      <c r="I145" s="236">
        <f>SUM(I131:I144)</f>
        <v/>
      </c>
      <c r="J145" s="236">
        <f>SUM(J131:J144)</f>
        <v/>
      </c>
      <c r="K145" s="236">
        <f>SUM(K131:K144)</f>
        <v/>
      </c>
      <c r="L145" s="236">
        <f>SUM(L131:L144)</f>
        <v/>
      </c>
      <c r="M145" s="236">
        <f>SUM(M131:M144)</f>
        <v/>
      </c>
      <c r="N145" s="236">
        <f>SUM(N131:N144)</f>
        <v/>
      </c>
      <c r="O145" s="237">
        <f>SUM(O131:O144)</f>
        <v/>
      </c>
      <c r="P145" s="121">
        <f>IFERROR(I145/H145-1,IF(I145&gt;0,1,0))</f>
        <v/>
      </c>
      <c r="Q145" s="122" t="n"/>
      <c r="R145" s="231" t="n"/>
    </row>
    <row r="146" ht="16.5" customFormat="1" customHeight="1" s="66" thickBot="1" thickTop="1">
      <c r="B146" s="123" t="inlineStr">
        <is>
          <t>% Receb. Operacionais</t>
        </is>
      </c>
      <c r="C146" s="124">
        <f>IFERROR(C145/C$10,0)</f>
        <v/>
      </c>
      <c r="D146" s="124">
        <f>IFERROR(D145/D$10,0)</f>
        <v/>
      </c>
      <c r="E146" s="124">
        <f>IFERROR(E145/E$10,0)</f>
        <v/>
      </c>
      <c r="F146" s="124">
        <f>IFERROR(F145/F$10,0)</f>
        <v/>
      </c>
      <c r="G146" s="124">
        <f>IFERROR(G145/G$10,0)</f>
        <v/>
      </c>
      <c r="H146" s="124">
        <f>IFERROR(H145/H$10,0)</f>
        <v/>
      </c>
      <c r="I146" s="124">
        <f>IFERROR(I145/I$10,0)</f>
        <v/>
      </c>
      <c r="J146" s="124">
        <f>IFERROR(J145/J$10,0)</f>
        <v/>
      </c>
      <c r="K146" s="124">
        <f>IFERROR(K145/K$10,0)</f>
        <v/>
      </c>
      <c r="L146" s="124">
        <f>IFERROR(L145/L$10,0)</f>
        <v/>
      </c>
      <c r="M146" s="124">
        <f>IFERROR(M145/M$10,0)</f>
        <v/>
      </c>
      <c r="N146" s="124">
        <f>IFERROR(N145/N$10,0)</f>
        <v/>
      </c>
      <c r="O146" s="125">
        <f>IFERROR(O145/O$10,0)</f>
        <v/>
      </c>
      <c r="P146" s="69" t="n"/>
      <c r="Q146" s="69" t="n"/>
      <c r="R146" s="231" t="n"/>
    </row>
    <row r="147" ht="13.5" customHeight="1" s="180" thickBot="1" thickTop="1"/>
    <row r="148" ht="48.65" customFormat="1" customHeight="1" s="68" thickTop="1">
      <c r="B148" s="162" t="inlineStr">
        <is>
          <t>Gastos com Veículos</t>
        </is>
      </c>
      <c r="C148" s="218" t="inlineStr">
        <is>
          <t>Jan</t>
        </is>
      </c>
      <c r="D148" s="218" t="inlineStr">
        <is>
          <t>Fev</t>
        </is>
      </c>
      <c r="E148" s="218" t="inlineStr">
        <is>
          <t>Mar</t>
        </is>
      </c>
      <c r="F148" s="218" t="inlineStr">
        <is>
          <t>Abr</t>
        </is>
      </c>
      <c r="G148" s="218" t="inlineStr">
        <is>
          <t>Mai</t>
        </is>
      </c>
      <c r="H148" s="218" t="inlineStr">
        <is>
          <t>Jun</t>
        </is>
      </c>
      <c r="I148" s="218" t="inlineStr">
        <is>
          <t>Jul</t>
        </is>
      </c>
      <c r="J148" s="218" t="inlineStr">
        <is>
          <t>Ago</t>
        </is>
      </c>
      <c r="K148" s="218" t="inlineStr">
        <is>
          <t>Set</t>
        </is>
      </c>
      <c r="L148" s="218" t="inlineStr">
        <is>
          <t>Out</t>
        </is>
      </c>
      <c r="M148" s="218" t="inlineStr">
        <is>
          <t>Nov</t>
        </is>
      </c>
      <c r="N148" s="218" t="inlineStr">
        <is>
          <t>Dez</t>
        </is>
      </c>
      <c r="O148" s="218" t="inlineStr">
        <is>
          <t>Acum</t>
        </is>
      </c>
      <c r="P148" s="218" t="inlineStr">
        <is>
          <t>Var. Julho x Junho</t>
        </is>
      </c>
      <c r="Q148" s="219" t="inlineStr">
        <is>
          <t>% Recb. Operacionais</t>
        </is>
      </c>
      <c r="R148" s="231" t="n"/>
    </row>
    <row r="149" ht="15.5" customHeight="1" s="180">
      <c r="B149" s="227" t="inlineStr">
        <is>
          <t>COMBUSTIVEL VEICULOS</t>
        </is>
      </c>
      <c r="C149" s="228">
        <f>'Fluxo de Caixa '!D87</f>
        <v/>
      </c>
      <c r="D149" s="228">
        <f>'Fluxo de Caixa '!E87</f>
        <v/>
      </c>
      <c r="E149" s="228">
        <f>'Fluxo de Caixa '!F87</f>
        <v/>
      </c>
      <c r="F149" s="228">
        <f>'Fluxo de Caixa '!G87</f>
        <v/>
      </c>
      <c r="G149" s="228">
        <f>'Fluxo de Caixa '!H87</f>
        <v/>
      </c>
      <c r="H149" s="228">
        <f>'Fluxo de Caixa '!I87</f>
        <v/>
      </c>
      <c r="I149" s="228">
        <f>'Fluxo de Caixa '!J87</f>
        <v/>
      </c>
      <c r="J149" s="228">
        <f>'Fluxo de Caixa '!K87</f>
        <v/>
      </c>
      <c r="K149" s="228">
        <f>'Fluxo de Caixa '!L87</f>
        <v/>
      </c>
      <c r="L149" s="228">
        <f>'Fluxo de Caixa '!M87</f>
        <v/>
      </c>
      <c r="M149" s="228">
        <f>'Fluxo de Caixa '!N87</f>
        <v/>
      </c>
      <c r="N149" s="228">
        <f>'Fluxo de Caixa '!O87</f>
        <v/>
      </c>
      <c r="O149" s="229">
        <f>'Fluxo de Caixa '!Q87</f>
        <v/>
      </c>
      <c r="P149" s="230">
        <f>IFERROR(I149/H149-1,IF(I149&gt;0,1,0))</f>
        <v/>
      </c>
      <c r="Q149" s="113">
        <f>IFERROR(O149/$O$10,0)</f>
        <v/>
      </c>
      <c r="R149" s="231">
        <f>I149-H149</f>
        <v/>
      </c>
    </row>
    <row r="150" ht="15.5" customHeight="1" s="180">
      <c r="B150" s="227">
        <f>'Fluxo de Caixa '!C86</f>
        <v/>
      </c>
      <c r="C150" s="228">
        <f>'Fluxo de Caixa '!D86</f>
        <v/>
      </c>
      <c r="D150" s="228">
        <f>'Fluxo de Caixa '!E86</f>
        <v/>
      </c>
      <c r="E150" s="228">
        <f>'Fluxo de Caixa '!F86</f>
        <v/>
      </c>
      <c r="F150" s="228">
        <f>'Fluxo de Caixa '!G86</f>
        <v/>
      </c>
      <c r="G150" s="228">
        <f>'Fluxo de Caixa '!H86</f>
        <v/>
      </c>
      <c r="H150" s="228">
        <f>'Fluxo de Caixa '!I86</f>
        <v/>
      </c>
      <c r="I150" s="228">
        <f>'Fluxo de Caixa '!J86</f>
        <v/>
      </c>
      <c r="J150" s="228">
        <f>'Fluxo de Caixa '!K86</f>
        <v/>
      </c>
      <c r="K150" s="228">
        <f>'Fluxo de Caixa '!L86</f>
        <v/>
      </c>
      <c r="L150" s="228">
        <f>'Fluxo de Caixa '!M86</f>
        <v/>
      </c>
      <c r="M150" s="228">
        <f>'Fluxo de Caixa '!N86</f>
        <v/>
      </c>
      <c r="N150" s="228">
        <f>'Fluxo de Caixa '!O86</f>
        <v/>
      </c>
      <c r="O150" s="229">
        <f>'Fluxo de Caixa '!Q86</f>
        <v/>
      </c>
      <c r="P150" s="230">
        <f>IFERROR(I150/H150-1,IF(I150&gt;0,1,0))</f>
        <v/>
      </c>
      <c r="Q150" s="113">
        <f>IFERROR(O150/$O$10,0)</f>
        <v/>
      </c>
      <c r="R150" s="231">
        <f>I150-H150</f>
        <v/>
      </c>
    </row>
    <row r="151" ht="15.5" customHeight="1" s="180">
      <c r="B151" s="227">
        <f>'Fluxo de Caixa '!C84</f>
        <v/>
      </c>
      <c r="C151" s="228">
        <f>'Fluxo de Caixa '!D84</f>
        <v/>
      </c>
      <c r="D151" s="228">
        <f>'Fluxo de Caixa '!E84</f>
        <v/>
      </c>
      <c r="E151" s="228">
        <f>'Fluxo de Caixa '!F84</f>
        <v/>
      </c>
      <c r="F151" s="228">
        <f>'Fluxo de Caixa '!G84</f>
        <v/>
      </c>
      <c r="G151" s="228">
        <f>'Fluxo de Caixa '!H84</f>
        <v/>
      </c>
      <c r="H151" s="228">
        <f>'Fluxo de Caixa '!I84</f>
        <v/>
      </c>
      <c r="I151" s="228">
        <f>'Fluxo de Caixa '!J84</f>
        <v/>
      </c>
      <c r="J151" s="228">
        <f>'Fluxo de Caixa '!K84</f>
        <v/>
      </c>
      <c r="K151" s="228">
        <f>'Fluxo de Caixa '!L84</f>
        <v/>
      </c>
      <c r="L151" s="228">
        <f>'Fluxo de Caixa '!M84</f>
        <v/>
      </c>
      <c r="M151" s="228">
        <f>'Fluxo de Caixa '!N84</f>
        <v/>
      </c>
      <c r="N151" s="228">
        <f>'Fluxo de Caixa '!O84</f>
        <v/>
      </c>
      <c r="O151" s="229">
        <f>'Fluxo de Caixa '!Q84</f>
        <v/>
      </c>
      <c r="P151" s="230">
        <f>IFERROR(I151/H151-1,IF(I151&gt;0,1,0))</f>
        <v/>
      </c>
      <c r="Q151" s="113">
        <f>IFERROR(O151/$O$10,0)</f>
        <v/>
      </c>
      <c r="R151" s="231">
        <f>I151-H151</f>
        <v/>
      </c>
    </row>
    <row r="152" ht="15.5" customHeight="1" s="180">
      <c r="B152" s="227" t="inlineStr">
        <is>
          <t xml:space="preserve">SEGUROS DE VEICULOS </t>
        </is>
      </c>
      <c r="C152" s="228">
        <f>'Fluxo de Caixa '!D88</f>
        <v/>
      </c>
      <c r="D152" s="228">
        <f>'Fluxo de Caixa '!E88</f>
        <v/>
      </c>
      <c r="E152" s="228">
        <f>'Fluxo de Caixa '!F88</f>
        <v/>
      </c>
      <c r="F152" s="228">
        <f>'Fluxo de Caixa '!G88</f>
        <v/>
      </c>
      <c r="G152" s="228">
        <f>'Fluxo de Caixa '!H88</f>
        <v/>
      </c>
      <c r="H152" s="228">
        <f>'Fluxo de Caixa '!I88</f>
        <v/>
      </c>
      <c r="I152" s="228">
        <f>'Fluxo de Caixa '!J88</f>
        <v/>
      </c>
      <c r="J152" s="228">
        <f>'Fluxo de Caixa '!K88</f>
        <v/>
      </c>
      <c r="K152" s="228">
        <f>'Fluxo de Caixa '!L88</f>
        <v/>
      </c>
      <c r="L152" s="228">
        <f>'Fluxo de Caixa '!M88</f>
        <v/>
      </c>
      <c r="M152" s="228">
        <f>'Fluxo de Caixa '!N88</f>
        <v/>
      </c>
      <c r="N152" s="228">
        <f>'Fluxo de Caixa '!O88</f>
        <v/>
      </c>
      <c r="O152" s="229">
        <f>'Fluxo de Caixa '!Q88</f>
        <v/>
      </c>
      <c r="P152" s="230">
        <f>IFERROR(I152/H152-1,IF(I152&gt;0,1,0))</f>
        <v/>
      </c>
      <c r="Q152" s="113">
        <f>IFERROR(O152/$O$10,0)</f>
        <v/>
      </c>
      <c r="R152" s="231">
        <f>I152-H152</f>
        <v/>
      </c>
    </row>
    <row r="153" ht="15.5" customHeight="1" s="180">
      <c r="B153" s="227">
        <f>'Fluxo de Caixa '!C93</f>
        <v/>
      </c>
      <c r="C153" s="228">
        <f>'Fluxo de Caixa '!D93</f>
        <v/>
      </c>
      <c r="D153" s="228">
        <f>'Fluxo de Caixa '!E93</f>
        <v/>
      </c>
      <c r="E153" s="228">
        <f>'Fluxo de Caixa '!F93</f>
        <v/>
      </c>
      <c r="F153" s="228">
        <f>'Fluxo de Caixa '!G93</f>
        <v/>
      </c>
      <c r="G153" s="228">
        <f>'Fluxo de Caixa '!H93</f>
        <v/>
      </c>
      <c r="H153" s="228">
        <f>'Fluxo de Caixa '!I93</f>
        <v/>
      </c>
      <c r="I153" s="228">
        <f>'Fluxo de Caixa '!J93</f>
        <v/>
      </c>
      <c r="J153" s="228">
        <f>'Fluxo de Caixa '!K93</f>
        <v/>
      </c>
      <c r="K153" s="228">
        <f>'Fluxo de Caixa '!L93</f>
        <v/>
      </c>
      <c r="L153" s="228">
        <f>'Fluxo de Caixa '!M93</f>
        <v/>
      </c>
      <c r="M153" s="228">
        <f>'Fluxo de Caixa '!N93</f>
        <v/>
      </c>
      <c r="N153" s="228">
        <f>'Fluxo de Caixa '!O93</f>
        <v/>
      </c>
      <c r="O153" s="229">
        <f>'Fluxo de Caixa '!Q93</f>
        <v/>
      </c>
      <c r="P153" s="230">
        <f>IFERROR(I153/H153-1,IF(I153&gt;0,1,0))</f>
        <v/>
      </c>
      <c r="Q153" s="113">
        <f>IFERROR(O153/$O$10,0)</f>
        <v/>
      </c>
      <c r="R153" s="231">
        <f>I153-H153</f>
        <v/>
      </c>
    </row>
    <row r="154" ht="15.5" customHeight="1" s="180">
      <c r="B154" s="227">
        <f>'Fluxo de Caixa '!C89</f>
        <v/>
      </c>
      <c r="C154" s="228">
        <f>'Fluxo de Caixa '!D89</f>
        <v/>
      </c>
      <c r="D154" s="228">
        <f>'Fluxo de Caixa '!E89</f>
        <v/>
      </c>
      <c r="E154" s="228">
        <f>'Fluxo de Caixa '!F89</f>
        <v/>
      </c>
      <c r="F154" s="228">
        <f>'Fluxo de Caixa '!G89</f>
        <v/>
      </c>
      <c r="G154" s="228">
        <f>'Fluxo de Caixa '!H89</f>
        <v/>
      </c>
      <c r="H154" s="228">
        <f>'Fluxo de Caixa '!I89</f>
        <v/>
      </c>
      <c r="I154" s="228">
        <f>'Fluxo de Caixa '!J89</f>
        <v/>
      </c>
      <c r="J154" s="228">
        <f>'Fluxo de Caixa '!K89</f>
        <v/>
      </c>
      <c r="K154" s="228">
        <f>'Fluxo de Caixa '!L89</f>
        <v/>
      </c>
      <c r="L154" s="228">
        <f>'Fluxo de Caixa '!M89</f>
        <v/>
      </c>
      <c r="M154" s="228">
        <f>'Fluxo de Caixa '!N89</f>
        <v/>
      </c>
      <c r="N154" s="228">
        <f>'Fluxo de Caixa '!O89</f>
        <v/>
      </c>
      <c r="O154" s="229">
        <f>'Fluxo de Caixa '!Q89</f>
        <v/>
      </c>
      <c r="P154" s="230">
        <f>IFERROR(I154/H154-1,IF(I154&gt;0,1,0))</f>
        <v/>
      </c>
      <c r="Q154" s="113">
        <f>IFERROR(O154/$O$10,0)</f>
        <v/>
      </c>
      <c r="R154" s="231">
        <f>I154-H154</f>
        <v/>
      </c>
    </row>
    <row r="155" ht="15.5" customHeight="1" s="180">
      <c r="B155" s="227">
        <f>'Fluxo de Caixa '!C85</f>
        <v/>
      </c>
      <c r="C155" s="228">
        <f>'Fluxo de Caixa '!D85</f>
        <v/>
      </c>
      <c r="D155" s="228">
        <f>'Fluxo de Caixa '!E85</f>
        <v/>
      </c>
      <c r="E155" s="228">
        <f>'Fluxo de Caixa '!F85</f>
        <v/>
      </c>
      <c r="F155" s="228">
        <f>'Fluxo de Caixa '!G85</f>
        <v/>
      </c>
      <c r="G155" s="228">
        <f>'Fluxo de Caixa '!H85</f>
        <v/>
      </c>
      <c r="H155" s="228">
        <f>'Fluxo de Caixa '!I85</f>
        <v/>
      </c>
      <c r="I155" s="228">
        <f>'Fluxo de Caixa '!J85</f>
        <v/>
      </c>
      <c r="J155" s="228">
        <f>'Fluxo de Caixa '!K85</f>
        <v/>
      </c>
      <c r="K155" s="228">
        <f>'Fluxo de Caixa '!L85</f>
        <v/>
      </c>
      <c r="L155" s="228">
        <f>'Fluxo de Caixa '!M85</f>
        <v/>
      </c>
      <c r="M155" s="228">
        <f>'Fluxo de Caixa '!N85</f>
        <v/>
      </c>
      <c r="N155" s="228">
        <f>'Fluxo de Caixa '!O85</f>
        <v/>
      </c>
      <c r="O155" s="229">
        <f>'Fluxo de Caixa '!Q85</f>
        <v/>
      </c>
      <c r="P155" s="230">
        <f>IFERROR(I155/H155-1,IF(I155&gt;0,1,0))</f>
        <v/>
      </c>
      <c r="Q155" s="113">
        <f>IFERROR(O155/$O$10,0)</f>
        <v/>
      </c>
      <c r="R155" s="231">
        <f>I155-H155</f>
        <v/>
      </c>
    </row>
    <row r="156" ht="15.5" customHeight="1" s="180">
      <c r="B156" s="227">
        <f>'Fluxo de Caixa '!C92</f>
        <v/>
      </c>
      <c r="C156" s="228">
        <f>'Fluxo de Caixa '!D92</f>
        <v/>
      </c>
      <c r="D156" s="228">
        <f>'Fluxo de Caixa '!E92</f>
        <v/>
      </c>
      <c r="E156" s="228">
        <f>'Fluxo de Caixa '!F92</f>
        <v/>
      </c>
      <c r="F156" s="228">
        <f>'Fluxo de Caixa '!G92</f>
        <v/>
      </c>
      <c r="G156" s="228">
        <f>'Fluxo de Caixa '!H92</f>
        <v/>
      </c>
      <c r="H156" s="228">
        <f>'Fluxo de Caixa '!I92</f>
        <v/>
      </c>
      <c r="I156" s="228">
        <f>'Fluxo de Caixa '!J92</f>
        <v/>
      </c>
      <c r="J156" s="228">
        <f>'Fluxo de Caixa '!K92</f>
        <v/>
      </c>
      <c r="K156" s="228">
        <f>'Fluxo de Caixa '!L92</f>
        <v/>
      </c>
      <c r="L156" s="228">
        <f>'Fluxo de Caixa '!M92</f>
        <v/>
      </c>
      <c r="M156" s="228">
        <f>'Fluxo de Caixa '!N92</f>
        <v/>
      </c>
      <c r="N156" s="228">
        <f>'Fluxo de Caixa '!O92</f>
        <v/>
      </c>
      <c r="O156" s="229">
        <f>'Fluxo de Caixa '!Q92</f>
        <v/>
      </c>
      <c r="P156" s="230">
        <f>IFERROR(I156/H156-1,IF(I156&gt;0,1,0))</f>
        <v/>
      </c>
      <c r="Q156" s="113">
        <f>IFERROR(O156/$O$10,0)</f>
        <v/>
      </c>
      <c r="R156" s="231">
        <f>I156-H156</f>
        <v/>
      </c>
    </row>
    <row r="157" ht="15.5" customHeight="1" s="180">
      <c r="B157" s="227">
        <f>'Fluxo de Caixa '!C90</f>
        <v/>
      </c>
      <c r="C157" s="228">
        <f>'Fluxo de Caixa '!D90</f>
        <v/>
      </c>
      <c r="D157" s="228">
        <f>'Fluxo de Caixa '!E90</f>
        <v/>
      </c>
      <c r="E157" s="228">
        <f>'Fluxo de Caixa '!F90</f>
        <v/>
      </c>
      <c r="F157" s="228">
        <f>'Fluxo de Caixa '!G90</f>
        <v/>
      </c>
      <c r="G157" s="228">
        <f>'Fluxo de Caixa '!H90</f>
        <v/>
      </c>
      <c r="H157" s="228">
        <f>'Fluxo de Caixa '!I90</f>
        <v/>
      </c>
      <c r="I157" s="228">
        <f>'Fluxo de Caixa '!J90</f>
        <v/>
      </c>
      <c r="J157" s="228">
        <f>'Fluxo de Caixa '!K90</f>
        <v/>
      </c>
      <c r="K157" s="228">
        <f>'Fluxo de Caixa '!L90</f>
        <v/>
      </c>
      <c r="L157" s="228">
        <f>'Fluxo de Caixa '!M90</f>
        <v/>
      </c>
      <c r="M157" s="228">
        <f>'Fluxo de Caixa '!N90</f>
        <v/>
      </c>
      <c r="N157" s="228">
        <f>'Fluxo de Caixa '!O90</f>
        <v/>
      </c>
      <c r="O157" s="229">
        <f>'Fluxo de Caixa '!Q90</f>
        <v/>
      </c>
      <c r="P157" s="230">
        <f>IFERROR(I157/H157-1,IF(I157&gt;0,1,0))</f>
        <v/>
      </c>
      <c r="Q157" s="113">
        <f>IFERROR(O157/$O$10,0)</f>
        <v/>
      </c>
      <c r="R157" s="231">
        <f>I157-H157</f>
        <v/>
      </c>
    </row>
    <row r="158" ht="16" customHeight="1" s="180" thickBot="1">
      <c r="B158" s="232">
        <f>'Fluxo de Caixa '!C91</f>
        <v/>
      </c>
      <c r="C158" s="233">
        <f>'Fluxo de Caixa '!D91</f>
        <v/>
      </c>
      <c r="D158" s="233">
        <f>'Fluxo de Caixa '!E91</f>
        <v/>
      </c>
      <c r="E158" s="233">
        <f>'Fluxo de Caixa '!F91</f>
        <v/>
      </c>
      <c r="F158" s="233">
        <f>'Fluxo de Caixa '!G91</f>
        <v/>
      </c>
      <c r="G158" s="233">
        <f>'Fluxo de Caixa '!H91</f>
        <v/>
      </c>
      <c r="H158" s="233">
        <f>'Fluxo de Caixa '!I91</f>
        <v/>
      </c>
      <c r="I158" s="233">
        <f>'Fluxo de Caixa '!J91</f>
        <v/>
      </c>
      <c r="J158" s="233">
        <f>'Fluxo de Caixa '!K91</f>
        <v/>
      </c>
      <c r="K158" s="233">
        <f>'Fluxo de Caixa '!L91</f>
        <v/>
      </c>
      <c r="L158" s="233">
        <f>'Fluxo de Caixa '!M91</f>
        <v/>
      </c>
      <c r="M158" s="233">
        <f>'Fluxo de Caixa '!N91</f>
        <v/>
      </c>
      <c r="N158" s="233">
        <f>'Fluxo de Caixa '!O91</f>
        <v/>
      </c>
      <c r="O158" s="234">
        <f>'Fluxo de Caixa '!Q91</f>
        <v/>
      </c>
      <c r="P158" s="230">
        <f>IFERROR(I158/H158-1,IF(I158&gt;0,1,0))</f>
        <v/>
      </c>
      <c r="Q158" s="117">
        <f>IFERROR(O158/$O$10,0)</f>
        <v/>
      </c>
      <c r="R158" s="231">
        <f>I158-H158</f>
        <v/>
      </c>
    </row>
    <row r="159" ht="16.5" customFormat="1" customHeight="1" s="65" thickBot="1" thickTop="1">
      <c r="B159" s="235" t="inlineStr">
        <is>
          <t>Total</t>
        </is>
      </c>
      <c r="C159" s="236">
        <f>SUM(C149:C158)</f>
        <v/>
      </c>
      <c r="D159" s="236">
        <f>SUM(D149:D158)</f>
        <v/>
      </c>
      <c r="E159" s="236">
        <f>SUM(E149:E158)</f>
        <v/>
      </c>
      <c r="F159" s="236">
        <f>SUM(F149:F158)</f>
        <v/>
      </c>
      <c r="G159" s="236">
        <f>SUM(G149:G158)</f>
        <v/>
      </c>
      <c r="H159" s="236">
        <f>SUM(H149:H158)</f>
        <v/>
      </c>
      <c r="I159" s="236">
        <f>SUM(I149:I158)</f>
        <v/>
      </c>
      <c r="J159" s="236">
        <f>SUM(J149:J158)</f>
        <v/>
      </c>
      <c r="K159" s="236">
        <f>SUM(K149:K158)</f>
        <v/>
      </c>
      <c r="L159" s="236">
        <f>SUM(L149:L158)</f>
        <v/>
      </c>
      <c r="M159" s="236">
        <f>SUM(M149:M158)</f>
        <v/>
      </c>
      <c r="N159" s="236">
        <f>SUM(N149:N158)</f>
        <v/>
      </c>
      <c r="O159" s="237">
        <f>SUM(O149:O158)</f>
        <v/>
      </c>
      <c r="P159" s="121">
        <f>IFERROR(I159/H159-1,IF(I159&gt;0,1,0))</f>
        <v/>
      </c>
      <c r="Q159" s="122" t="n"/>
      <c r="R159" s="231" t="n"/>
    </row>
    <row r="160" ht="16.5" customFormat="1" customHeight="1" s="66" thickBot="1" thickTop="1">
      <c r="B160" s="123" t="inlineStr">
        <is>
          <t>% Receb. Operacionais</t>
        </is>
      </c>
      <c r="C160" s="124">
        <f>IFERROR(C159/C$10,0)</f>
        <v/>
      </c>
      <c r="D160" s="124">
        <f>IFERROR(D159/D$10,0)</f>
        <v/>
      </c>
      <c r="E160" s="124">
        <f>IFERROR(E159/E$10,0)</f>
        <v/>
      </c>
      <c r="F160" s="124">
        <f>IFERROR(F159/F$10,0)</f>
        <v/>
      </c>
      <c r="G160" s="124">
        <f>IFERROR(G159/G$10,0)</f>
        <v/>
      </c>
      <c r="H160" s="124">
        <f>IFERROR(H159/H$10,0)</f>
        <v/>
      </c>
      <c r="I160" s="124">
        <f>IFERROR(I159/I$10,0)</f>
        <v/>
      </c>
      <c r="J160" s="124">
        <f>IFERROR(J159/J$10,0)</f>
        <v/>
      </c>
      <c r="K160" s="124">
        <f>IFERROR(K159/K$10,0)</f>
        <v/>
      </c>
      <c r="L160" s="124">
        <f>IFERROR(L159/L$10,0)</f>
        <v/>
      </c>
      <c r="M160" s="124">
        <f>IFERROR(M159/M$10,0)</f>
        <v/>
      </c>
      <c r="N160" s="124">
        <f>IFERROR(N159/N$10,0)</f>
        <v/>
      </c>
      <c r="O160" s="125">
        <f>IFERROR(O159/O$10,0)</f>
        <v/>
      </c>
      <c r="P160" s="69" t="n"/>
      <c r="Q160" s="69" t="n"/>
      <c r="R160" s="231" t="n"/>
    </row>
    <row r="161" ht="13.5" customHeight="1" s="180" thickBot="1" thickTop="1"/>
    <row r="162" ht="31.5" customHeight="1" s="180" thickTop="1">
      <c r="B162" s="162" t="inlineStr">
        <is>
          <t>Gastos com Fretes</t>
        </is>
      </c>
      <c r="C162" s="218" t="inlineStr">
        <is>
          <t>Jan</t>
        </is>
      </c>
      <c r="D162" s="218" t="inlineStr">
        <is>
          <t>Fev</t>
        </is>
      </c>
      <c r="E162" s="218" t="inlineStr">
        <is>
          <t>Mar</t>
        </is>
      </c>
      <c r="F162" s="218" t="inlineStr">
        <is>
          <t>Abr</t>
        </is>
      </c>
      <c r="G162" s="218" t="inlineStr">
        <is>
          <t>Mai</t>
        </is>
      </c>
      <c r="H162" s="218" t="inlineStr">
        <is>
          <t>Jun</t>
        </is>
      </c>
      <c r="I162" s="218" t="inlineStr">
        <is>
          <t>Jul</t>
        </is>
      </c>
      <c r="J162" s="218" t="inlineStr">
        <is>
          <t>Ago</t>
        </is>
      </c>
      <c r="K162" s="218" t="inlineStr">
        <is>
          <t>Set</t>
        </is>
      </c>
      <c r="L162" s="218" t="inlineStr">
        <is>
          <t>Out</t>
        </is>
      </c>
      <c r="M162" s="218" t="inlineStr">
        <is>
          <t>Nov</t>
        </is>
      </c>
      <c r="N162" s="218" t="inlineStr">
        <is>
          <t>Dez</t>
        </is>
      </c>
      <c r="O162" s="218" t="inlineStr">
        <is>
          <t>Acum</t>
        </is>
      </c>
      <c r="P162" s="218" t="inlineStr">
        <is>
          <t>Var. Julho x Junho</t>
        </is>
      </c>
      <c r="Q162" s="219" t="inlineStr">
        <is>
          <t>% Recb. Operacionais</t>
        </is>
      </c>
    </row>
    <row r="163" ht="15.5" customHeight="1" s="180">
      <c r="B163" s="227" t="inlineStr">
        <is>
          <t>FRETE MATERIAIS E EQUIPAMENTOS</t>
        </is>
      </c>
      <c r="C163" s="228">
        <f>'Fluxo de Caixa '!D101</f>
        <v/>
      </c>
      <c r="D163" s="228">
        <f>'Fluxo de Caixa '!E101</f>
        <v/>
      </c>
      <c r="E163" s="228">
        <f>'Fluxo de Caixa '!F127</f>
        <v/>
      </c>
      <c r="F163" s="228">
        <f>'Fluxo de Caixa '!G127</f>
        <v/>
      </c>
      <c r="G163" s="228">
        <f>'Fluxo de Caixa '!H127</f>
        <v/>
      </c>
      <c r="H163" s="228">
        <f>'Fluxo de Caixa '!I127</f>
        <v/>
      </c>
      <c r="I163" s="228">
        <f>'Fluxo de Caixa '!J127</f>
        <v/>
      </c>
      <c r="J163" s="228">
        <f>'Fluxo de Caixa '!K127</f>
        <v/>
      </c>
      <c r="K163" s="228">
        <f>'Fluxo de Caixa '!L127</f>
        <v/>
      </c>
      <c r="L163" s="228">
        <f>'Fluxo de Caixa '!M127</f>
        <v/>
      </c>
      <c r="M163" s="228">
        <f>'Fluxo de Caixa '!N127</f>
        <v/>
      </c>
      <c r="N163" s="228">
        <f>'Fluxo de Caixa '!O127</f>
        <v/>
      </c>
      <c r="O163" s="229">
        <f>'Fluxo de Caixa '!Q127</f>
        <v/>
      </c>
      <c r="P163" s="230">
        <f>IFERROR(I163/H163-1,IF(I163&gt;0,1,0))</f>
        <v/>
      </c>
      <c r="Q163" s="113">
        <f>IFERROR(O163/$O$10,0)</f>
        <v/>
      </c>
      <c r="R163" s="231">
        <f>I163-H163</f>
        <v/>
      </c>
    </row>
    <row r="164" ht="15.5" customHeight="1" s="180">
      <c r="B164" s="227" t="inlineStr">
        <is>
          <t>FRETE TINTAS E SOLVENTE</t>
        </is>
      </c>
      <c r="C164" s="228">
        <f>'Fluxo de Caixa '!D129</f>
        <v/>
      </c>
      <c r="D164" s="228">
        <f>'Fluxo de Caixa '!E129</f>
        <v/>
      </c>
      <c r="E164" s="228">
        <f>'Fluxo de Caixa '!F129</f>
        <v/>
      </c>
      <c r="F164" s="228">
        <f>'Fluxo de Caixa '!G129</f>
        <v/>
      </c>
      <c r="G164" s="228">
        <f>'Fluxo de Caixa '!H129</f>
        <v/>
      </c>
      <c r="H164" s="228">
        <f>'Fluxo de Caixa '!I129</f>
        <v/>
      </c>
      <c r="I164" s="228">
        <f>'Fluxo de Caixa '!J129</f>
        <v/>
      </c>
      <c r="J164" s="228">
        <f>'Fluxo de Caixa '!K129</f>
        <v/>
      </c>
      <c r="K164" s="228">
        <f>'Fluxo de Caixa '!L129</f>
        <v/>
      </c>
      <c r="L164" s="228">
        <f>'Fluxo de Caixa '!M129</f>
        <v/>
      </c>
      <c r="M164" s="228">
        <f>'Fluxo de Caixa '!N129</f>
        <v/>
      </c>
      <c r="N164" s="228">
        <f>'Fluxo de Caixa '!O129</f>
        <v/>
      </c>
      <c r="O164" s="229">
        <f>'Fluxo de Caixa '!Q129</f>
        <v/>
      </c>
      <c r="P164" s="230">
        <f>IFERROR(I164/H164-1,IF(I164&gt;0,1,0))</f>
        <v/>
      </c>
      <c r="Q164" s="113">
        <f>IFERROR(O164/$O$10,0)</f>
        <v/>
      </c>
      <c r="R164" s="231">
        <f>I164-H164</f>
        <v/>
      </c>
    </row>
    <row r="165" ht="15.5" customHeight="1" s="180">
      <c r="B165" s="227" t="inlineStr">
        <is>
          <t>FRETE TRANSPORTADORA</t>
        </is>
      </c>
      <c r="C165" s="228">
        <f>'Fluxo de Caixa '!D130</f>
        <v/>
      </c>
      <c r="D165" s="228">
        <f>'Fluxo de Caixa '!E130</f>
        <v/>
      </c>
      <c r="E165" s="228">
        <f>'Fluxo de Caixa '!F130</f>
        <v/>
      </c>
      <c r="F165" s="228">
        <f>'Fluxo de Caixa '!G130</f>
        <v/>
      </c>
      <c r="G165" s="228">
        <f>'Fluxo de Caixa '!H130</f>
        <v/>
      </c>
      <c r="H165" s="228">
        <f>'Fluxo de Caixa '!I130</f>
        <v/>
      </c>
      <c r="I165" s="228">
        <f>'Fluxo de Caixa '!J130</f>
        <v/>
      </c>
      <c r="J165" s="228">
        <f>'Fluxo de Caixa '!K130</f>
        <v/>
      </c>
      <c r="K165" s="228">
        <f>'Fluxo de Caixa '!L130</f>
        <v/>
      </c>
      <c r="L165" s="228">
        <f>'Fluxo de Caixa '!M130</f>
        <v/>
      </c>
      <c r="M165" s="228">
        <f>'Fluxo de Caixa '!N130</f>
        <v/>
      </c>
      <c r="N165" s="228">
        <f>'Fluxo de Caixa '!O130</f>
        <v/>
      </c>
      <c r="O165" s="229">
        <f>'Fluxo de Caixa '!Q130</f>
        <v/>
      </c>
      <c r="P165" s="230">
        <f>IFERROR(I165/H165-1,IF(I165&gt;0,1,0))</f>
        <v/>
      </c>
      <c r="Q165" s="113">
        <f>IFERROR(O165/$O$10,0)</f>
        <v/>
      </c>
      <c r="R165" s="231">
        <f>I165-H165</f>
        <v/>
      </c>
    </row>
    <row r="166" ht="16" customHeight="1" s="180" thickBot="1">
      <c r="B166" s="227" t="inlineStr">
        <is>
          <t xml:space="preserve">FRETE ABRASIVOS </t>
        </is>
      </c>
      <c r="C166" s="228">
        <f>'Fluxo de Caixa '!D100</f>
        <v/>
      </c>
      <c r="D166" s="228">
        <f>'Fluxo de Caixa '!E100</f>
        <v/>
      </c>
      <c r="E166" s="228">
        <f>'Fluxo de Caixa '!F128</f>
        <v/>
      </c>
      <c r="F166" s="228">
        <f>'Fluxo de Caixa '!G128</f>
        <v/>
      </c>
      <c r="G166" s="228">
        <f>'Fluxo de Caixa '!H128</f>
        <v/>
      </c>
      <c r="H166" s="228">
        <f>'Fluxo de Caixa '!I128</f>
        <v/>
      </c>
      <c r="I166" s="228">
        <f>'Fluxo de Caixa '!J128</f>
        <v/>
      </c>
      <c r="J166" s="228">
        <f>'Fluxo de Caixa '!K128</f>
        <v/>
      </c>
      <c r="K166" s="228">
        <f>'Fluxo de Caixa '!L128</f>
        <v/>
      </c>
      <c r="L166" s="228">
        <f>'Fluxo de Caixa '!M128</f>
        <v/>
      </c>
      <c r="M166" s="228">
        <f>'Fluxo de Caixa '!N128</f>
        <v/>
      </c>
      <c r="N166" s="228">
        <f>'Fluxo de Caixa '!O128</f>
        <v/>
      </c>
      <c r="O166" s="229">
        <f>'Fluxo de Caixa '!Q128</f>
        <v/>
      </c>
      <c r="P166" s="230">
        <f>IFERROR(I166/H166-1,IF(I166&gt;0,1,0))</f>
        <v/>
      </c>
      <c r="Q166" s="113">
        <f>IFERROR(O166/$O$10,0)</f>
        <v/>
      </c>
      <c r="R166" s="231">
        <f>I166-H166</f>
        <v/>
      </c>
    </row>
    <row r="167" ht="16.5" customHeight="1" s="180" thickBot="1" thickTop="1">
      <c r="B167" s="235" t="inlineStr">
        <is>
          <t>Total</t>
        </is>
      </c>
      <c r="C167" s="236">
        <f>SUM(C163:C166)</f>
        <v/>
      </c>
      <c r="D167" s="236">
        <f>SUM(D163:D166)</f>
        <v/>
      </c>
      <c r="E167" s="236">
        <f>SUM(E163:E166)</f>
        <v/>
      </c>
      <c r="F167" s="236">
        <f>SUM(F163:F166)</f>
        <v/>
      </c>
      <c r="G167" s="236">
        <f>SUM(G163:G166)</f>
        <v/>
      </c>
      <c r="H167" s="236">
        <f>SUM(H163:H166)</f>
        <v/>
      </c>
      <c r="I167" s="236">
        <f>SUM(I163:I166)</f>
        <v/>
      </c>
      <c r="J167" s="236">
        <f>SUM(J163:J166)</f>
        <v/>
      </c>
      <c r="K167" s="236">
        <f>SUM(K163:K166)</f>
        <v/>
      </c>
      <c r="L167" s="236">
        <f>SUM(L163:L166)</f>
        <v/>
      </c>
      <c r="M167" s="236">
        <f>SUM(M163:M166)</f>
        <v/>
      </c>
      <c r="N167" s="236">
        <f>SUM(N163:N166)</f>
        <v/>
      </c>
      <c r="O167" s="237">
        <f>SUM(O163:O166)</f>
        <v/>
      </c>
      <c r="P167" s="121">
        <f>IFERROR(I167/H167-1,IF(I167&gt;0,1,0))</f>
        <v/>
      </c>
      <c r="Q167" s="122" t="n"/>
    </row>
    <row r="168" ht="16.5" customHeight="1" s="180" thickBot="1" thickTop="1">
      <c r="B168" s="123" t="inlineStr">
        <is>
          <t>% Receb. Operacionais</t>
        </is>
      </c>
      <c r="C168" s="124">
        <f>IFERROR(C167/C$10,0)</f>
        <v/>
      </c>
      <c r="D168" s="124">
        <f>IFERROR(D167/D$10,0)</f>
        <v/>
      </c>
      <c r="E168" s="124">
        <f>IFERROR(E167/E$10,0)</f>
        <v/>
      </c>
      <c r="F168" s="124">
        <f>IFERROR(F167/F$10,0)</f>
        <v/>
      </c>
      <c r="G168" s="124">
        <f>IFERROR(G167/G$10,0)</f>
        <v/>
      </c>
      <c r="H168" s="124">
        <f>IFERROR(H167/H$10,0)</f>
        <v/>
      </c>
      <c r="I168" s="124">
        <f>IFERROR(I167/I$10,0)</f>
        <v/>
      </c>
      <c r="J168" s="124">
        <f>IFERROR(J167/J$10,0)</f>
        <v/>
      </c>
      <c r="K168" s="124">
        <f>IFERROR(K167/K$10,0)</f>
        <v/>
      </c>
      <c r="L168" s="124">
        <f>IFERROR(L167/L$10,0)</f>
        <v/>
      </c>
      <c r="M168" s="124">
        <f>IFERROR(M167/M$10,0)</f>
        <v/>
      </c>
      <c r="N168" s="124">
        <f>IFERROR(N167/N$10,0)</f>
        <v/>
      </c>
      <c r="O168" s="125">
        <f>IFERROR(O167/O$10,0)</f>
        <v/>
      </c>
      <c r="P168" s="69" t="n"/>
      <c r="Q168" s="69" t="n"/>
    </row>
    <row r="169" ht="13" customHeight="1" s="180" thickTop="1"/>
    <row r="170" ht="13" customHeight="1" s="180" thickBot="1"/>
    <row r="171" ht="31.5" customHeight="1" s="180" thickTop="1">
      <c r="B171" s="162" t="inlineStr">
        <is>
          <t>Gastos com  Locações</t>
        </is>
      </c>
      <c r="C171" s="218" t="inlineStr">
        <is>
          <t>Jan</t>
        </is>
      </c>
      <c r="D171" s="218" t="inlineStr">
        <is>
          <t>Fev</t>
        </is>
      </c>
      <c r="E171" s="218" t="inlineStr">
        <is>
          <t>Mar</t>
        </is>
      </c>
      <c r="F171" s="218" t="inlineStr">
        <is>
          <t>Abr</t>
        </is>
      </c>
      <c r="G171" s="218" t="inlineStr">
        <is>
          <t>Mai</t>
        </is>
      </c>
      <c r="H171" s="218" t="inlineStr">
        <is>
          <t>Jun</t>
        </is>
      </c>
      <c r="I171" s="218" t="inlineStr">
        <is>
          <t>Jul</t>
        </is>
      </c>
      <c r="J171" s="218" t="inlineStr">
        <is>
          <t>Ago</t>
        </is>
      </c>
      <c r="K171" s="218" t="inlineStr">
        <is>
          <t>Set</t>
        </is>
      </c>
      <c r="L171" s="218" t="inlineStr">
        <is>
          <t>Out</t>
        </is>
      </c>
      <c r="M171" s="218" t="inlineStr">
        <is>
          <t>Nov</t>
        </is>
      </c>
      <c r="N171" s="218" t="inlineStr">
        <is>
          <t>Dez</t>
        </is>
      </c>
      <c r="O171" s="218" t="inlineStr">
        <is>
          <t>Acum</t>
        </is>
      </c>
      <c r="P171" s="218" t="inlineStr">
        <is>
          <t>Var. Julho x Junho</t>
        </is>
      </c>
      <c r="Q171" s="219" t="inlineStr">
        <is>
          <t>% Recb. Operacionais</t>
        </is>
      </c>
    </row>
    <row r="172" ht="15.5" customHeight="1" s="180">
      <c r="B172" s="227" t="inlineStr">
        <is>
          <t>LOCAÇÃO COMPRESSORES</t>
        </is>
      </c>
      <c r="C172" s="228">
        <f>'Fluxo de Caixa '!D97</f>
        <v/>
      </c>
      <c r="D172" s="228">
        <f>'Fluxo de Caixa '!E97</f>
        <v/>
      </c>
      <c r="E172" s="228">
        <f>'Fluxo de Caixa '!F97</f>
        <v/>
      </c>
      <c r="F172" s="228">
        <f>'Fluxo de Caixa '!G97</f>
        <v/>
      </c>
      <c r="G172" s="228">
        <f>'Fluxo de Caixa '!H97</f>
        <v/>
      </c>
      <c r="H172" s="228">
        <f>'Fluxo de Caixa '!I97</f>
        <v/>
      </c>
      <c r="I172" s="228">
        <f>'Fluxo de Caixa '!J97</f>
        <v/>
      </c>
      <c r="J172" s="228">
        <f>'Fluxo de Caixa '!K97</f>
        <v/>
      </c>
      <c r="K172" s="228">
        <f>'Fluxo de Caixa '!L97</f>
        <v/>
      </c>
      <c r="L172" s="228">
        <f>'Fluxo de Caixa '!M97</f>
        <v/>
      </c>
      <c r="M172" s="228">
        <f>'Fluxo de Caixa '!N97</f>
        <v/>
      </c>
      <c r="N172" s="228">
        <f>'Fluxo de Caixa '!O97</f>
        <v/>
      </c>
      <c r="O172" s="229">
        <f>'Fluxo de Caixa '!Q97</f>
        <v/>
      </c>
      <c r="P172" s="230">
        <f>IFERROR(I172/H172-1,IF(I172&gt;0,1,0))</f>
        <v/>
      </c>
      <c r="Q172" s="113">
        <f>IFERROR(O172/$O$10,0)</f>
        <v/>
      </c>
      <c r="R172" s="231">
        <f>I172-H172</f>
        <v/>
      </c>
    </row>
    <row r="173" ht="15.5" customHeight="1" s="180">
      <c r="B173" s="227" t="inlineStr">
        <is>
          <t>LOCAÇÃO ANDAIMES</t>
        </is>
      </c>
      <c r="C173" s="228">
        <f>'Fluxo de Caixa '!D102</f>
        <v/>
      </c>
      <c r="D173" s="228">
        <f>'Fluxo de Caixa '!E102</f>
        <v/>
      </c>
      <c r="E173" s="228">
        <f>'Fluxo de Caixa '!F102</f>
        <v/>
      </c>
      <c r="F173" s="228">
        <f>'Fluxo de Caixa '!G102</f>
        <v/>
      </c>
      <c r="G173" s="228">
        <f>'Fluxo de Caixa '!H102</f>
        <v/>
      </c>
      <c r="H173" s="228">
        <f>'Fluxo de Caixa '!I102</f>
        <v/>
      </c>
      <c r="I173" s="228">
        <f>'Fluxo de Caixa '!J102</f>
        <v/>
      </c>
      <c r="J173" s="228">
        <f>'Fluxo de Caixa '!K102</f>
        <v/>
      </c>
      <c r="K173" s="228">
        <f>'Fluxo de Caixa '!L102</f>
        <v/>
      </c>
      <c r="L173" s="228">
        <f>'Fluxo de Caixa '!M102</f>
        <v/>
      </c>
      <c r="M173" s="228">
        <f>'Fluxo de Caixa '!N102</f>
        <v/>
      </c>
      <c r="N173" s="228">
        <f>'Fluxo de Caixa '!O102</f>
        <v/>
      </c>
      <c r="O173" s="229">
        <f>'Fluxo de Caixa '!Q102</f>
        <v/>
      </c>
      <c r="P173" s="230">
        <f>IFERROR(I173/H173-1,IF(I173&gt;0,1,0))</f>
        <v/>
      </c>
      <c r="Q173" s="113">
        <f>IFERROR(O173/$O$10,0)</f>
        <v/>
      </c>
      <c r="R173" s="231">
        <f>I173-H173</f>
        <v/>
      </c>
    </row>
    <row r="174" ht="15.5" customHeight="1" s="180">
      <c r="B174" s="227" t="inlineStr">
        <is>
          <t xml:space="preserve">LOCAÇÃO CONTAINER </t>
        </is>
      </c>
      <c r="C174" s="228">
        <f>'Fluxo de Caixa '!D101</f>
        <v/>
      </c>
      <c r="D174" s="228">
        <f>'Fluxo de Caixa '!E101</f>
        <v/>
      </c>
      <c r="E174" s="228">
        <f>'Fluxo de Caixa '!F101</f>
        <v/>
      </c>
      <c r="F174" s="228">
        <f>'Fluxo de Caixa '!G101</f>
        <v/>
      </c>
      <c r="G174" s="228">
        <f>'Fluxo de Caixa '!H101</f>
        <v/>
      </c>
      <c r="H174" s="228">
        <f>'Fluxo de Caixa '!I101</f>
        <v/>
      </c>
      <c r="I174" s="228">
        <f>'Fluxo de Caixa '!J101</f>
        <v/>
      </c>
      <c r="J174" s="228">
        <f>'Fluxo de Caixa '!K101</f>
        <v/>
      </c>
      <c r="K174" s="228">
        <f>'Fluxo de Caixa '!L101</f>
        <v/>
      </c>
      <c r="L174" s="228">
        <f>'Fluxo de Caixa '!M101</f>
        <v/>
      </c>
      <c r="M174" s="228">
        <f>'Fluxo de Caixa '!N101</f>
        <v/>
      </c>
      <c r="N174" s="228">
        <f>'Fluxo de Caixa '!O101</f>
        <v/>
      </c>
      <c r="O174" s="229">
        <f>'Fluxo de Caixa '!Q101</f>
        <v/>
      </c>
      <c r="P174" s="230">
        <f>IFERROR(I174/H174-1,IF(I174&gt;0,1,0))</f>
        <v/>
      </c>
      <c r="Q174" s="113">
        <f>IFERROR(O174/$O$10,0)</f>
        <v/>
      </c>
      <c r="R174" s="231">
        <f>I174-H174</f>
        <v/>
      </c>
    </row>
    <row r="175" ht="15.5" customHeight="1" s="180">
      <c r="B175" s="227" t="inlineStr">
        <is>
          <t xml:space="preserve">LOCAÇAO VEICULOS </t>
        </is>
      </c>
      <c r="C175" s="228">
        <f>'Fluxo de Caixa '!D103</f>
        <v/>
      </c>
      <c r="D175" s="228">
        <f>'Fluxo de Caixa '!E103</f>
        <v/>
      </c>
      <c r="E175" s="228">
        <f>'Fluxo de Caixa '!F103</f>
        <v/>
      </c>
      <c r="F175" s="228">
        <f>'Fluxo de Caixa '!G103</f>
        <v/>
      </c>
      <c r="G175" s="228">
        <f>'Fluxo de Caixa '!H103</f>
        <v/>
      </c>
      <c r="H175" s="228">
        <f>'Fluxo de Caixa '!I103</f>
        <v/>
      </c>
      <c r="I175" s="228">
        <f>'Fluxo de Caixa '!J103</f>
        <v/>
      </c>
      <c r="J175" s="228">
        <f>'Fluxo de Caixa '!K103</f>
        <v/>
      </c>
      <c r="K175" s="228">
        <f>'Fluxo de Caixa '!L103</f>
        <v/>
      </c>
      <c r="L175" s="228">
        <f>'Fluxo de Caixa '!M103</f>
        <v/>
      </c>
      <c r="M175" s="228">
        <f>'Fluxo de Caixa '!N103</f>
        <v/>
      </c>
      <c r="N175" s="228">
        <f>'Fluxo de Caixa '!O103</f>
        <v/>
      </c>
      <c r="O175" s="229">
        <f>'Fluxo de Caixa '!Q103</f>
        <v/>
      </c>
      <c r="P175" s="230">
        <f>IFERROR(I175/H175-1,IF(I175&gt;0,1,0))</f>
        <v/>
      </c>
      <c r="Q175" s="113">
        <f>IFERROR(O175/$O$10,0)</f>
        <v/>
      </c>
      <c r="R175" s="231">
        <f>I175-H175</f>
        <v/>
      </c>
    </row>
    <row r="176" ht="15.5" customHeight="1" s="180">
      <c r="B176" s="227" t="inlineStr">
        <is>
          <t>LOCAÇÃO MUNCK / GUINDASTES</t>
        </is>
      </c>
      <c r="C176" s="228">
        <f>'Fluxo de Caixa '!D96</f>
        <v/>
      </c>
      <c r="D176" s="228">
        <f>'Fluxo de Caixa '!E96</f>
        <v/>
      </c>
      <c r="E176" s="228">
        <f>'Fluxo de Caixa '!F96</f>
        <v/>
      </c>
      <c r="F176" s="228">
        <f>'Fluxo de Caixa '!G96</f>
        <v/>
      </c>
      <c r="G176" s="228">
        <f>'Fluxo de Caixa '!H96</f>
        <v/>
      </c>
      <c r="H176" s="228">
        <f>'Fluxo de Caixa '!I96</f>
        <v/>
      </c>
      <c r="I176" s="228">
        <f>'Fluxo de Caixa '!J96</f>
        <v/>
      </c>
      <c r="J176" s="228">
        <f>'Fluxo de Caixa '!K96</f>
        <v/>
      </c>
      <c r="K176" s="228">
        <f>'Fluxo de Caixa '!L96</f>
        <v/>
      </c>
      <c r="L176" s="228">
        <f>'Fluxo de Caixa '!M96</f>
        <v/>
      </c>
      <c r="M176" s="228">
        <f>'Fluxo de Caixa '!N96</f>
        <v/>
      </c>
      <c r="N176" s="228">
        <f>'Fluxo de Caixa '!O96</f>
        <v/>
      </c>
      <c r="O176" s="229">
        <f>'Fluxo de Caixa '!Q96</f>
        <v/>
      </c>
      <c r="P176" s="230">
        <f>IFERROR(I176/H176-1,IF(I176&gt;0,1,0))</f>
        <v/>
      </c>
      <c r="Q176" s="113">
        <f>IFERROR(O176/$O$10,0)</f>
        <v/>
      </c>
      <c r="R176" s="231">
        <f>I176-H176</f>
        <v/>
      </c>
    </row>
    <row r="177" ht="15.5" customHeight="1" s="180">
      <c r="B177" s="227" t="inlineStr">
        <is>
          <t xml:space="preserve">LOCAÇAO CAÇAMBA P/ RESIDUOS </t>
        </is>
      </c>
      <c r="C177" s="228">
        <f>'Fluxo de Caixa '!D104</f>
        <v/>
      </c>
      <c r="D177" s="228">
        <f>'Fluxo de Caixa '!E104</f>
        <v/>
      </c>
      <c r="E177" s="228">
        <f>'Fluxo de Caixa '!F104</f>
        <v/>
      </c>
      <c r="F177" s="228">
        <f>'Fluxo de Caixa '!G104</f>
        <v/>
      </c>
      <c r="G177" s="228">
        <f>'Fluxo de Caixa '!H104</f>
        <v/>
      </c>
      <c r="H177" s="228">
        <f>'Fluxo de Caixa '!I104</f>
        <v/>
      </c>
      <c r="I177" s="228">
        <f>'Fluxo de Caixa '!J104</f>
        <v/>
      </c>
      <c r="J177" s="228">
        <f>'Fluxo de Caixa '!K104</f>
        <v/>
      </c>
      <c r="K177" s="228">
        <f>'Fluxo de Caixa '!L104</f>
        <v/>
      </c>
      <c r="L177" s="228">
        <f>'Fluxo de Caixa '!M104</f>
        <v/>
      </c>
      <c r="M177" s="228">
        <f>'Fluxo de Caixa '!N104</f>
        <v/>
      </c>
      <c r="N177" s="228">
        <f>'Fluxo de Caixa '!O104</f>
        <v/>
      </c>
      <c r="O177" s="229">
        <f>'Fluxo de Caixa '!Q104</f>
        <v/>
      </c>
      <c r="P177" s="230">
        <f>IFERROR(I177/H177-1,IF(I177&gt;0,1,0))</f>
        <v/>
      </c>
      <c r="Q177" s="113">
        <f>IFERROR(O177/$O$10,0)</f>
        <v/>
      </c>
      <c r="R177" s="231">
        <f>I177-H177</f>
        <v/>
      </c>
    </row>
    <row r="178" ht="15.5" customHeight="1" s="180">
      <c r="B178" s="227" t="inlineStr">
        <is>
          <t>LOCAÇAO RADIOS DE COMUNICAÇÃO</t>
        </is>
      </c>
      <c r="C178" s="228">
        <f>'Fluxo de Caixa '!D105</f>
        <v/>
      </c>
      <c r="D178" s="228">
        <f>'Fluxo de Caixa '!E105</f>
        <v/>
      </c>
      <c r="E178" s="228">
        <f>'Fluxo de Caixa '!F105</f>
        <v/>
      </c>
      <c r="F178" s="228">
        <f>'Fluxo de Caixa '!G105</f>
        <v/>
      </c>
      <c r="G178" s="228">
        <f>'Fluxo de Caixa '!H105</f>
        <v/>
      </c>
      <c r="H178" s="228">
        <f>'Fluxo de Caixa '!I105</f>
        <v/>
      </c>
      <c r="I178" s="228">
        <f>'Fluxo de Caixa '!J105</f>
        <v/>
      </c>
      <c r="J178" s="228">
        <f>'Fluxo de Caixa '!K105</f>
        <v/>
      </c>
      <c r="K178" s="228">
        <f>'Fluxo de Caixa '!L105</f>
        <v/>
      </c>
      <c r="L178" s="228">
        <f>'Fluxo de Caixa '!M105</f>
        <v/>
      </c>
      <c r="M178" s="228">
        <f>'Fluxo de Caixa '!N105</f>
        <v/>
      </c>
      <c r="N178" s="228">
        <f>'Fluxo de Caixa '!O105</f>
        <v/>
      </c>
      <c r="O178" s="229">
        <f>'Fluxo de Caixa '!Q105</f>
        <v/>
      </c>
      <c r="P178" s="230">
        <f>IFERROR(I178/H178-1,IF(I178&gt;0,1,0))</f>
        <v/>
      </c>
      <c r="Q178" s="113">
        <f>IFERROR(O178/$O$10,0)</f>
        <v/>
      </c>
      <c r="R178" s="231">
        <f>I178-H178</f>
        <v/>
      </c>
    </row>
    <row r="179" ht="15.5" customHeight="1" s="180">
      <c r="B179" s="227" t="inlineStr">
        <is>
          <t>LOCAÇÃO EMPILHADEIRA</t>
        </is>
      </c>
      <c r="C179" s="228">
        <f>'Fluxo de Caixa '!D100</f>
        <v/>
      </c>
      <c r="D179" s="228">
        <f>'Fluxo de Caixa '!E100</f>
        <v/>
      </c>
      <c r="E179" s="228">
        <f>'Fluxo de Caixa '!F100</f>
        <v/>
      </c>
      <c r="F179" s="228">
        <f>'Fluxo de Caixa '!G100</f>
        <v/>
      </c>
      <c r="G179" s="228">
        <f>'Fluxo de Caixa '!H100</f>
        <v/>
      </c>
      <c r="H179" s="228">
        <f>'Fluxo de Caixa '!I100</f>
        <v/>
      </c>
      <c r="I179" s="228">
        <f>'Fluxo de Caixa '!J100</f>
        <v/>
      </c>
      <c r="J179" s="228">
        <f>'Fluxo de Caixa '!K100</f>
        <v/>
      </c>
      <c r="K179" s="228">
        <f>'Fluxo de Caixa '!L100</f>
        <v/>
      </c>
      <c r="L179" s="228">
        <f>'Fluxo de Caixa '!M100</f>
        <v/>
      </c>
      <c r="M179" s="228">
        <f>'Fluxo de Caixa '!N100</f>
        <v/>
      </c>
      <c r="N179" s="228">
        <f>'Fluxo de Caixa '!O100</f>
        <v/>
      </c>
      <c r="O179" s="229">
        <f>'Fluxo de Caixa '!Q100</f>
        <v/>
      </c>
      <c r="P179" s="230">
        <f>IFERROR(I179/H179-1,IF(I179&gt;0,1,0))</f>
        <v/>
      </c>
      <c r="Q179" s="113">
        <f>IFERROR(O179/$O$10,0)</f>
        <v/>
      </c>
      <c r="R179" s="231">
        <f>I179-H179</f>
        <v/>
      </c>
    </row>
    <row r="180" ht="15.5" customHeight="1" s="180">
      <c r="B180" s="227" t="inlineStr">
        <is>
          <t xml:space="preserve">LOCAÇÃO EQUIPAMENTOS </t>
        </is>
      </c>
      <c r="C180" s="228">
        <f>'Fluxo de Caixa '!D99</f>
        <v/>
      </c>
      <c r="D180" s="228">
        <f>'Fluxo de Caixa '!E99</f>
        <v/>
      </c>
      <c r="E180" s="228">
        <f>'Fluxo de Caixa '!F99</f>
        <v/>
      </c>
      <c r="F180" s="228">
        <f>'Fluxo de Caixa '!G99</f>
        <v/>
      </c>
      <c r="G180" s="228">
        <f>'Fluxo de Caixa '!H99</f>
        <v/>
      </c>
      <c r="H180" s="228">
        <f>'Fluxo de Caixa '!I99</f>
        <v/>
      </c>
      <c r="I180" s="228">
        <f>'Fluxo de Caixa '!J99</f>
        <v/>
      </c>
      <c r="J180" s="228">
        <f>'Fluxo de Caixa '!K99</f>
        <v/>
      </c>
      <c r="K180" s="228">
        <f>'Fluxo de Caixa '!L99</f>
        <v/>
      </c>
      <c r="L180" s="228">
        <f>'Fluxo de Caixa '!M99</f>
        <v/>
      </c>
      <c r="M180" s="228">
        <f>'Fluxo de Caixa '!N99</f>
        <v/>
      </c>
      <c r="N180" s="228">
        <f>'Fluxo de Caixa '!O99</f>
        <v/>
      </c>
      <c r="O180" s="229">
        <f>'Fluxo de Caixa '!Q99</f>
        <v/>
      </c>
      <c r="P180" s="230">
        <f>IFERROR(I180/H180-1,IF(I180&gt;0,1,0))</f>
        <v/>
      </c>
      <c r="Q180" s="113">
        <f>IFERROR(O180/$O$10,0)</f>
        <v/>
      </c>
      <c r="R180" s="231">
        <f>I180-H180</f>
        <v/>
      </c>
    </row>
    <row r="181" ht="15.5" customHeight="1" s="180">
      <c r="B181" s="227" t="inlineStr">
        <is>
          <t xml:space="preserve">LOCAÇAO BANHEIRO QUIMICO </t>
        </is>
      </c>
      <c r="C181" s="228">
        <f>'Fluxo de Caixa '!D106</f>
        <v/>
      </c>
      <c r="D181" s="228">
        <f>'Fluxo de Caixa '!E106</f>
        <v/>
      </c>
      <c r="E181" s="228">
        <f>'Fluxo de Caixa '!F106</f>
        <v/>
      </c>
      <c r="F181" s="228">
        <f>'Fluxo de Caixa '!G106</f>
        <v/>
      </c>
      <c r="G181" s="228">
        <f>'Fluxo de Caixa '!H106</f>
        <v/>
      </c>
      <c r="H181" s="228">
        <f>'Fluxo de Caixa '!I106</f>
        <v/>
      </c>
      <c r="I181" s="228">
        <f>'Fluxo de Caixa '!J106</f>
        <v/>
      </c>
      <c r="J181" s="228">
        <f>'Fluxo de Caixa '!K106</f>
        <v/>
      </c>
      <c r="K181" s="228">
        <f>'Fluxo de Caixa '!L106</f>
        <v/>
      </c>
      <c r="L181" s="228">
        <f>'Fluxo de Caixa '!M106</f>
        <v/>
      </c>
      <c r="M181" s="228">
        <f>'Fluxo de Caixa '!N106</f>
        <v/>
      </c>
      <c r="N181" s="228">
        <f>'Fluxo de Caixa '!O106</f>
        <v/>
      </c>
      <c r="O181" s="229">
        <f>'Fluxo de Caixa '!Q106</f>
        <v/>
      </c>
      <c r="P181" s="230">
        <f>IFERROR(I181/H181-1,IF(I181&gt;0,1,0))</f>
        <v/>
      </c>
      <c r="Q181" s="113">
        <f>IFERROR(O181/$O$10,0)</f>
        <v/>
      </c>
      <c r="R181" s="231">
        <f>I181-H181</f>
        <v/>
      </c>
    </row>
    <row r="182" ht="15.5" customHeight="1" s="180">
      <c r="B182" s="227" t="inlineStr">
        <is>
          <t>LOCAÇÃO GERADOR</t>
        </is>
      </c>
      <c r="C182" s="228">
        <f>'Fluxo de Caixa '!D98</f>
        <v/>
      </c>
      <c r="D182" s="228">
        <f>'Fluxo de Caixa '!E98</f>
        <v/>
      </c>
      <c r="E182" s="228">
        <f>'Fluxo de Caixa '!F98</f>
        <v/>
      </c>
      <c r="F182" s="228">
        <f>'Fluxo de Caixa '!G98</f>
        <v/>
      </c>
      <c r="G182" s="228">
        <f>'Fluxo de Caixa '!H98</f>
        <v/>
      </c>
      <c r="H182" s="228">
        <f>'Fluxo de Caixa '!I98</f>
        <v/>
      </c>
      <c r="I182" s="228">
        <f>'Fluxo de Caixa '!J98</f>
        <v/>
      </c>
      <c r="J182" s="228">
        <f>'Fluxo de Caixa '!K98</f>
        <v/>
      </c>
      <c r="K182" s="228">
        <f>'Fluxo de Caixa '!L98</f>
        <v/>
      </c>
      <c r="L182" s="228">
        <f>'Fluxo de Caixa '!M98</f>
        <v/>
      </c>
      <c r="M182" s="228">
        <f>'Fluxo de Caixa '!N98</f>
        <v/>
      </c>
      <c r="N182" s="228">
        <f>'Fluxo de Caixa '!O98</f>
        <v/>
      </c>
      <c r="O182" s="229">
        <f>'Fluxo de Caixa '!Q98</f>
        <v/>
      </c>
      <c r="P182" s="230">
        <f>IFERROR(I182/H182-1,IF(I182&gt;0,1,0))</f>
        <v/>
      </c>
      <c r="Q182" s="113">
        <f>IFERROR(O182/$O$10,0)</f>
        <v/>
      </c>
      <c r="R182" s="231">
        <f>I182-H182</f>
        <v/>
      </c>
    </row>
    <row r="183" ht="15.5" customHeight="1" s="180">
      <c r="B183" s="227" t="inlineStr">
        <is>
          <t>LOCAÇAO PLATAFORMA ELEVATORIA</t>
        </is>
      </c>
      <c r="C183" s="228">
        <f>'Fluxo de Caixa '!D107</f>
        <v/>
      </c>
      <c r="D183" s="228">
        <f>'Fluxo de Caixa '!E108</f>
        <v/>
      </c>
      <c r="E183" s="228">
        <f>'Fluxo de Caixa '!F108</f>
        <v/>
      </c>
      <c r="F183" s="228">
        <f>'Fluxo de Caixa '!G108</f>
        <v/>
      </c>
      <c r="G183" s="228">
        <f>'Fluxo de Caixa '!H108</f>
        <v/>
      </c>
      <c r="H183" s="228">
        <f>'Fluxo de Caixa '!I108</f>
        <v/>
      </c>
      <c r="I183" s="228">
        <f>'Fluxo de Caixa '!J108</f>
        <v/>
      </c>
      <c r="J183" s="228">
        <f>'Fluxo de Caixa '!K108</f>
        <v/>
      </c>
      <c r="K183" s="228">
        <f>'Fluxo de Caixa '!L108</f>
        <v/>
      </c>
      <c r="L183" s="228">
        <f>'Fluxo de Caixa '!M108</f>
        <v/>
      </c>
      <c r="M183" s="228">
        <f>'Fluxo de Caixa '!N108</f>
        <v/>
      </c>
      <c r="N183" s="228">
        <f>'Fluxo de Caixa '!O108</f>
        <v/>
      </c>
      <c r="O183" s="229">
        <f>'Fluxo de Caixa '!Q108</f>
        <v/>
      </c>
      <c r="P183" s="230">
        <f>IFERROR(I183/H183-1,IF(I183&gt;0,1,0))</f>
        <v/>
      </c>
      <c r="Q183" s="113">
        <f>IFERROR(O183/$O$10,0)</f>
        <v/>
      </c>
      <c r="R183" s="231">
        <f>I183-H183</f>
        <v/>
      </c>
    </row>
    <row r="184" ht="16" customHeight="1" s="180" thickBot="1">
      <c r="B184" s="232" t="inlineStr">
        <is>
          <t xml:space="preserve">LOCAÇÃO AMBULANCIA / PRIMEIROS SOCORROS </t>
        </is>
      </c>
      <c r="C184" s="228">
        <f>'Fluxo de Caixa '!D108</f>
        <v/>
      </c>
      <c r="D184" s="228">
        <f>'Fluxo de Caixa '!E108</f>
        <v/>
      </c>
      <c r="E184" s="228">
        <f>'Fluxo de Caixa '!F108</f>
        <v/>
      </c>
      <c r="F184" s="228">
        <f>'Fluxo de Caixa '!G108</f>
        <v/>
      </c>
      <c r="G184" s="228">
        <f>'Fluxo de Caixa '!H108</f>
        <v/>
      </c>
      <c r="H184" s="228">
        <f>'Fluxo de Caixa '!I108</f>
        <v/>
      </c>
      <c r="I184" s="228">
        <f>'Fluxo de Caixa '!J108</f>
        <v/>
      </c>
      <c r="J184" s="228">
        <f>'Fluxo de Caixa '!K108</f>
        <v/>
      </c>
      <c r="K184" s="228">
        <f>'Fluxo de Caixa '!L108</f>
        <v/>
      </c>
      <c r="L184" s="228">
        <f>'Fluxo de Caixa '!M108</f>
        <v/>
      </c>
      <c r="M184" s="228">
        <f>'Fluxo de Caixa '!N108</f>
        <v/>
      </c>
      <c r="N184" s="228">
        <f>'Fluxo de Caixa '!O108</f>
        <v/>
      </c>
      <c r="O184" s="234">
        <f>'Fluxo de Caixa '!Q108</f>
        <v/>
      </c>
      <c r="P184" s="230">
        <f>IFERROR(I184/H184-1,IF(I184&gt;0,1,0))</f>
        <v/>
      </c>
      <c r="Q184" s="117">
        <f>IFERROR(O184/$O$10,0)</f>
        <v/>
      </c>
      <c r="R184" s="231">
        <f>I184-H184</f>
        <v/>
      </c>
    </row>
    <row r="185" ht="16.5" customHeight="1" s="180" thickBot="1" thickTop="1">
      <c r="B185" s="235" t="inlineStr">
        <is>
          <t>Total</t>
        </is>
      </c>
      <c r="C185" s="236">
        <f>SUM(C172:C184)</f>
        <v/>
      </c>
      <c r="D185" s="236">
        <f>SUM(D172:D184)</f>
        <v/>
      </c>
      <c r="E185" s="236">
        <f>SUM(E172:E184)</f>
        <v/>
      </c>
      <c r="F185" s="236">
        <f>SUM(F172:F184)</f>
        <v/>
      </c>
      <c r="G185" s="236">
        <f>SUM(G172:G184)</f>
        <v/>
      </c>
      <c r="H185" s="236">
        <f>SUM(H172:H184)</f>
        <v/>
      </c>
      <c r="I185" s="236">
        <f>SUM(I172:I184)</f>
        <v/>
      </c>
      <c r="J185" s="236">
        <f>SUM(J172:J184)</f>
        <v/>
      </c>
      <c r="K185" s="236">
        <f>SUM(K172:K184)</f>
        <v/>
      </c>
      <c r="L185" s="236">
        <f>SUM(L172:L184)</f>
        <v/>
      </c>
      <c r="M185" s="236">
        <f>SUM(M172:M184)</f>
        <v/>
      </c>
      <c r="N185" s="236">
        <f>SUM(N172:N184)</f>
        <v/>
      </c>
      <c r="O185" s="237">
        <f>SUM(O172:O184)</f>
        <v/>
      </c>
      <c r="P185" s="121">
        <f>IFERROR(I185/H185-1,IF(I185&gt;0,1,0))</f>
        <v/>
      </c>
      <c r="Q185" s="122" t="n"/>
    </row>
    <row r="186" ht="16.5" customHeight="1" s="180" thickBot="1" thickTop="1">
      <c r="B186" s="123" t="inlineStr">
        <is>
          <t>% Receb. Operacionais</t>
        </is>
      </c>
      <c r="C186" s="124">
        <f>IFERROR(C185/C$10,0)</f>
        <v/>
      </c>
      <c r="D186" s="124">
        <f>IFERROR(D185/D$10,0)</f>
        <v/>
      </c>
      <c r="E186" s="124">
        <f>IFERROR(E185/E$10,0)</f>
        <v/>
      </c>
      <c r="F186" s="124">
        <f>IFERROR(F185/F$10,0)</f>
        <v/>
      </c>
      <c r="G186" s="124">
        <f>IFERROR(G185/G$10,0)</f>
        <v/>
      </c>
      <c r="H186" s="124">
        <f>IFERROR(H185/H$10,0)</f>
        <v/>
      </c>
      <c r="I186" s="124">
        <f>IFERROR(I185/I$10,0)</f>
        <v/>
      </c>
      <c r="J186" s="124">
        <f>IFERROR(J185/J$10,0)</f>
        <v/>
      </c>
      <c r="K186" s="124">
        <f>IFERROR(K185/K$10,0)</f>
        <v/>
      </c>
      <c r="L186" s="124">
        <f>IFERROR(L185/L$10,0)</f>
        <v/>
      </c>
      <c r="M186" s="124">
        <f>IFERROR(M185/M$10,0)</f>
        <v/>
      </c>
      <c r="N186" s="124">
        <f>IFERROR(N185/N$10,0)</f>
        <v/>
      </c>
      <c r="O186" s="125">
        <f>IFERROR(O185/O$10,0)</f>
        <v/>
      </c>
      <c r="P186" s="69" t="n"/>
      <c r="Q186" s="69" t="n"/>
    </row>
    <row r="187" ht="13" customHeight="1" s="180" thickTop="1"/>
    <row r="188" ht="13" customHeight="1" s="180" thickBot="1"/>
    <row r="189" ht="43.5" customFormat="1" customHeight="1" s="68" thickTop="1">
      <c r="B189" s="162" t="inlineStr">
        <is>
          <t>Gastos com Viagens e Hospedagens</t>
        </is>
      </c>
      <c r="C189" s="218" t="inlineStr">
        <is>
          <t>Jan</t>
        </is>
      </c>
      <c r="D189" s="218" t="inlineStr">
        <is>
          <t>Fev</t>
        </is>
      </c>
      <c r="E189" s="218" t="inlineStr">
        <is>
          <t>Mar</t>
        </is>
      </c>
      <c r="F189" s="218" t="inlineStr">
        <is>
          <t>Abr</t>
        </is>
      </c>
      <c r="G189" s="218" t="inlineStr">
        <is>
          <t>Mai</t>
        </is>
      </c>
      <c r="H189" s="218" t="inlineStr">
        <is>
          <t>Jun</t>
        </is>
      </c>
      <c r="I189" s="218" t="inlineStr">
        <is>
          <t>Jul</t>
        </is>
      </c>
      <c r="J189" s="218" t="inlineStr">
        <is>
          <t>Ago</t>
        </is>
      </c>
      <c r="K189" s="218" t="inlineStr">
        <is>
          <t>Set</t>
        </is>
      </c>
      <c r="L189" s="218" t="inlineStr">
        <is>
          <t>Out</t>
        </is>
      </c>
      <c r="M189" s="218" t="inlineStr">
        <is>
          <t>Nov</t>
        </is>
      </c>
      <c r="N189" s="218" t="inlineStr">
        <is>
          <t>Dez</t>
        </is>
      </c>
      <c r="O189" s="218" t="inlineStr">
        <is>
          <t>Acum</t>
        </is>
      </c>
      <c r="P189" s="218" t="inlineStr">
        <is>
          <t>Var. Julho x Junho</t>
        </is>
      </c>
      <c r="Q189" s="219" t="inlineStr">
        <is>
          <t>% Recb. Operacionais</t>
        </is>
      </c>
      <c r="R189" s="231" t="n"/>
    </row>
    <row r="190" ht="15.5" customHeight="1" s="180">
      <c r="B190" s="227" t="inlineStr">
        <is>
          <t xml:space="preserve">HOTEL COLABORADORES </t>
        </is>
      </c>
      <c r="C190" s="228">
        <f>'Fluxo de Caixa '!D141</f>
        <v/>
      </c>
      <c r="D190" s="228">
        <f>'Fluxo de Caixa '!E141</f>
        <v/>
      </c>
      <c r="E190" s="228">
        <f>'Fluxo de Caixa '!F141</f>
        <v/>
      </c>
      <c r="F190" s="228">
        <f>'Fluxo de Caixa '!G141</f>
        <v/>
      </c>
      <c r="G190" s="228">
        <f>'Fluxo de Caixa '!H141</f>
        <v/>
      </c>
      <c r="H190" s="228">
        <f>'Fluxo de Caixa '!I141</f>
        <v/>
      </c>
      <c r="I190" s="228">
        <f>'Fluxo de Caixa '!J141</f>
        <v/>
      </c>
      <c r="J190" s="228">
        <f>'Fluxo de Caixa '!K141</f>
        <v/>
      </c>
      <c r="K190" s="228">
        <f>'Fluxo de Caixa '!L141</f>
        <v/>
      </c>
      <c r="L190" s="228">
        <f>'Fluxo de Caixa '!M141</f>
        <v/>
      </c>
      <c r="M190" s="228">
        <f>'Fluxo de Caixa '!N141</f>
        <v/>
      </c>
      <c r="N190" s="228">
        <f>'Fluxo de Caixa '!O141</f>
        <v/>
      </c>
      <c r="O190" s="229">
        <f>'Fluxo de Caixa '!Q141</f>
        <v/>
      </c>
      <c r="P190" s="230">
        <f>IFERROR(I190/H190-1,IF(I190&gt;0,1,0))</f>
        <v/>
      </c>
      <c r="Q190" s="113">
        <f>IFERROR(O190/$O$11,0)</f>
        <v/>
      </c>
      <c r="R190" s="231">
        <f>I190-H190</f>
        <v/>
      </c>
    </row>
    <row r="191" ht="16" customHeight="1" s="180" thickBot="1">
      <c r="B191" s="227" t="inlineStr">
        <is>
          <t>LAVANDERIA</t>
        </is>
      </c>
      <c r="C191" s="228">
        <f>'Fluxo de Caixa '!D142</f>
        <v/>
      </c>
      <c r="D191" s="228">
        <f>'Fluxo de Caixa '!E142</f>
        <v/>
      </c>
      <c r="E191" s="228">
        <f>'Fluxo de Caixa '!F142</f>
        <v/>
      </c>
      <c r="F191" s="228">
        <f>'Fluxo de Caixa '!G142</f>
        <v/>
      </c>
      <c r="G191" s="228">
        <f>'Fluxo de Caixa '!H142</f>
        <v/>
      </c>
      <c r="H191" s="228">
        <f>'Fluxo de Caixa '!I142</f>
        <v/>
      </c>
      <c r="I191" s="228">
        <f>'Fluxo de Caixa '!J142</f>
        <v/>
      </c>
      <c r="J191" s="228">
        <f>'Fluxo de Caixa '!K142</f>
        <v/>
      </c>
      <c r="K191" s="228">
        <f>'Fluxo de Caixa '!L142</f>
        <v/>
      </c>
      <c r="L191" s="228">
        <f>'Fluxo de Caixa '!M142</f>
        <v/>
      </c>
      <c r="M191" s="228">
        <f>'Fluxo de Caixa '!N142</f>
        <v/>
      </c>
      <c r="N191" s="228">
        <f>'Fluxo de Caixa '!O142</f>
        <v/>
      </c>
      <c r="O191" s="229">
        <f>'Fluxo de Caixa '!Q142</f>
        <v/>
      </c>
      <c r="P191" s="230">
        <f>IFERROR(I191/H191-1,IF(I191&gt;0,1,0))</f>
        <v/>
      </c>
      <c r="Q191" s="113">
        <f>IFERROR(O191/$O$11,0)</f>
        <v/>
      </c>
      <c r="R191" s="231">
        <f>I191-H191</f>
        <v/>
      </c>
    </row>
    <row r="192" ht="16.5" customFormat="1" customHeight="1" s="65" thickBot="1" thickTop="1">
      <c r="B192" s="235" t="inlineStr">
        <is>
          <t>Total</t>
        </is>
      </c>
      <c r="C192" s="236">
        <f>SUM(C190:C191)</f>
        <v/>
      </c>
      <c r="D192" s="236">
        <f>SUM(D190:D191)</f>
        <v/>
      </c>
      <c r="E192" s="236">
        <f>SUM(E190:E191)</f>
        <v/>
      </c>
      <c r="F192" s="236">
        <f>SUM(F190:F191)</f>
        <v/>
      </c>
      <c r="G192" s="236">
        <f>SUM(G190:G191)</f>
        <v/>
      </c>
      <c r="H192" s="236">
        <f>SUM(H190:H191)</f>
        <v/>
      </c>
      <c r="I192" s="236">
        <f>SUM(I190:I191)</f>
        <v/>
      </c>
      <c r="J192" s="236">
        <f>SUM(J190:J191)</f>
        <v/>
      </c>
      <c r="K192" s="236">
        <f>SUM(K190:K191)</f>
        <v/>
      </c>
      <c r="L192" s="236">
        <f>SUM(L190:L191)</f>
        <v/>
      </c>
      <c r="M192" s="236">
        <f>SUM(M190:M191)</f>
        <v/>
      </c>
      <c r="N192" s="236">
        <f>SUM(N190:N191)</f>
        <v/>
      </c>
      <c r="O192" s="237">
        <f>SUM(O190:O191)</f>
        <v/>
      </c>
      <c r="P192" s="121">
        <f>IFERROR(I192/H192-1,IF(I192&gt;0,1,0))</f>
        <v/>
      </c>
      <c r="Q192" s="122" t="n"/>
      <c r="R192" s="231" t="n"/>
    </row>
    <row r="193" ht="16.5" customFormat="1" customHeight="1" s="66" thickBot="1" thickTop="1">
      <c r="B193" s="123" t="inlineStr">
        <is>
          <t>% Receb. Operacionais</t>
        </is>
      </c>
      <c r="C193" s="124">
        <f>IFERROR(C192/C$10,0)</f>
        <v/>
      </c>
      <c r="D193" s="124">
        <f>IFERROR(D192/D$10,0)</f>
        <v/>
      </c>
      <c r="E193" s="124">
        <f>IFERROR(E192/E$10,0)</f>
        <v/>
      </c>
      <c r="F193" s="124">
        <f>IFERROR(F192/F$10,0)</f>
        <v/>
      </c>
      <c r="G193" s="124">
        <f>IFERROR(G192/G$10,0)</f>
        <v/>
      </c>
      <c r="H193" s="124">
        <f>IFERROR(H192/H$10,0)</f>
        <v/>
      </c>
      <c r="I193" s="124">
        <f>IFERROR(I192/I$10,0)</f>
        <v/>
      </c>
      <c r="J193" s="124">
        <f>IFERROR(J192/J$10,0)</f>
        <v/>
      </c>
      <c r="K193" s="124">
        <f>IFERROR(K192/K$10,0)</f>
        <v/>
      </c>
      <c r="L193" s="124">
        <f>IFERROR(L192/L$10,0)</f>
        <v/>
      </c>
      <c r="M193" s="124">
        <f>IFERROR(M192/M$10,0)</f>
        <v/>
      </c>
      <c r="N193" s="124">
        <f>IFERROR(N192/N$10,0)</f>
        <v/>
      </c>
      <c r="O193" s="125">
        <f>IFERROR(O192/O$10,0)</f>
        <v/>
      </c>
      <c r="P193" s="69" t="n"/>
      <c r="Q193" s="69" t="n"/>
      <c r="R193" s="231" t="n"/>
    </row>
    <row r="194" ht="16.5" customHeight="1" s="180" thickBot="1" thickTop="1">
      <c r="B194" s="126" t="n"/>
      <c r="C194" s="239" t="n"/>
      <c r="D194" s="239" t="n"/>
      <c r="E194" s="239" t="n"/>
      <c r="F194" s="239" t="n"/>
      <c r="G194" s="239" t="n"/>
      <c r="H194" s="239" t="n"/>
      <c r="I194" s="239" t="n"/>
      <c r="J194" s="239" t="n"/>
      <c r="K194" s="239" t="n"/>
      <c r="L194" s="239" t="n"/>
      <c r="M194" s="239" t="n"/>
      <c r="N194" s="239" t="n"/>
      <c r="O194" s="239" t="n"/>
      <c r="P194" s="70" t="n"/>
      <c r="Q194" s="71" t="n"/>
      <c r="R194" s="231" t="n"/>
    </row>
    <row r="195" ht="44.15" customFormat="1" customHeight="1" s="68" thickTop="1">
      <c r="B195" s="162" t="inlineStr">
        <is>
          <t>Gastos Bancários</t>
        </is>
      </c>
      <c r="C195" s="218" t="inlineStr">
        <is>
          <t>Jan</t>
        </is>
      </c>
      <c r="D195" s="218" t="inlineStr">
        <is>
          <t>Fev</t>
        </is>
      </c>
      <c r="E195" s="218" t="inlineStr">
        <is>
          <t>Mar</t>
        </is>
      </c>
      <c r="F195" s="218" t="inlineStr">
        <is>
          <t>Abr</t>
        </is>
      </c>
      <c r="G195" s="218" t="inlineStr">
        <is>
          <t>Mai</t>
        </is>
      </c>
      <c r="H195" s="218" t="inlineStr">
        <is>
          <t>Jun</t>
        </is>
      </c>
      <c r="I195" s="218" t="inlineStr">
        <is>
          <t>Jul</t>
        </is>
      </c>
      <c r="J195" s="218" t="inlineStr">
        <is>
          <t>Ago</t>
        </is>
      </c>
      <c r="K195" s="218" t="inlineStr">
        <is>
          <t>Set</t>
        </is>
      </c>
      <c r="L195" s="218" t="inlineStr">
        <is>
          <t>Out</t>
        </is>
      </c>
      <c r="M195" s="218" t="inlineStr">
        <is>
          <t>Nov</t>
        </is>
      </c>
      <c r="N195" s="218" t="inlineStr">
        <is>
          <t>Dez</t>
        </is>
      </c>
      <c r="O195" s="218" t="inlineStr">
        <is>
          <t>Acum</t>
        </is>
      </c>
      <c r="P195" s="218" t="inlineStr">
        <is>
          <t>Var. Julho x Junho</t>
        </is>
      </c>
      <c r="Q195" s="219" t="inlineStr">
        <is>
          <t>% Recb. Operacionais</t>
        </is>
      </c>
      <c r="R195" s="231" t="n"/>
    </row>
    <row r="196" ht="16" customHeight="1" s="180" thickBot="1">
      <c r="B196" s="227">
        <f>'Fluxo de Caixa '!C138</f>
        <v/>
      </c>
      <c r="C196" s="228">
        <f>'Fluxo de Caixa '!D138</f>
        <v/>
      </c>
      <c r="D196" s="228">
        <f>'Fluxo de Caixa '!E138</f>
        <v/>
      </c>
      <c r="E196" s="228">
        <f>'Fluxo de Caixa '!F138</f>
        <v/>
      </c>
      <c r="F196" s="228">
        <f>'Fluxo de Caixa '!G138</f>
        <v/>
      </c>
      <c r="G196" s="228">
        <f>'Fluxo de Caixa '!H138</f>
        <v/>
      </c>
      <c r="H196" s="228">
        <f>'Fluxo de Caixa '!I138</f>
        <v/>
      </c>
      <c r="I196" s="228">
        <f>'Fluxo de Caixa '!J138</f>
        <v/>
      </c>
      <c r="J196" s="228">
        <f>'Fluxo de Caixa '!K138</f>
        <v/>
      </c>
      <c r="K196" s="228">
        <f>'Fluxo de Caixa '!L138</f>
        <v/>
      </c>
      <c r="L196" s="228">
        <f>'Fluxo de Caixa '!M138</f>
        <v/>
      </c>
      <c r="M196" s="228">
        <f>'Fluxo de Caixa '!N138</f>
        <v/>
      </c>
      <c r="N196" s="228">
        <f>'Fluxo de Caixa '!O138</f>
        <v/>
      </c>
      <c r="O196" s="229">
        <f>'Fluxo de Caixa '!Q138</f>
        <v/>
      </c>
      <c r="P196" s="230">
        <f>IFERROR(I196/H196-1,IF(I196&gt;0,1,0))</f>
        <v/>
      </c>
      <c r="Q196" s="113">
        <f>IFERROR(O196/$O$10,0)</f>
        <v/>
      </c>
      <c r="R196" s="231">
        <f>H196-G196</f>
        <v/>
      </c>
    </row>
    <row r="197" ht="16.5" customFormat="1" customHeight="1" s="65" thickBot="1" thickTop="1">
      <c r="B197" s="235" t="inlineStr">
        <is>
          <t>Total</t>
        </is>
      </c>
      <c r="C197" s="236">
        <f>SUM(C196:C196)</f>
        <v/>
      </c>
      <c r="D197" s="236">
        <f>SUM(D196:D196)</f>
        <v/>
      </c>
      <c r="E197" s="236">
        <f>SUM(E196:E196)</f>
        <v/>
      </c>
      <c r="F197" s="236">
        <f>SUM(F196:F196)</f>
        <v/>
      </c>
      <c r="G197" s="236">
        <f>SUM(G196:G196)</f>
        <v/>
      </c>
      <c r="H197" s="236">
        <f>SUM(H196:H196)</f>
        <v/>
      </c>
      <c r="I197" s="236">
        <f>SUM(I196:I196)</f>
        <v/>
      </c>
      <c r="J197" s="236">
        <f>SUM(J196:J196)</f>
        <v/>
      </c>
      <c r="K197" s="236">
        <f>SUM(K196:K196)</f>
        <v/>
      </c>
      <c r="L197" s="236">
        <f>SUM(L196:L196)</f>
        <v/>
      </c>
      <c r="M197" s="236">
        <f>SUM(M196:M196)</f>
        <v/>
      </c>
      <c r="N197" s="236">
        <f>SUM(N196:N196)</f>
        <v/>
      </c>
      <c r="O197" s="237">
        <f>SUM(O196:O196)</f>
        <v/>
      </c>
      <c r="P197" s="121">
        <f>IFERROR(I197/H197-1,IF(I197&gt;0,1,0))</f>
        <v/>
      </c>
      <c r="Q197" s="122" t="n"/>
      <c r="R197" s="231" t="n"/>
    </row>
    <row r="198" ht="16.5" customFormat="1" customHeight="1" s="66" thickBot="1" thickTop="1">
      <c r="B198" s="123" t="inlineStr">
        <is>
          <t>% Receb. Operacionais</t>
        </is>
      </c>
      <c r="C198" s="124">
        <f>IFERROR(C197/C$10,0)</f>
        <v/>
      </c>
      <c r="D198" s="124">
        <f>IFERROR(D197/D$10,0)</f>
        <v/>
      </c>
      <c r="E198" s="124">
        <f>IFERROR(E197/E$10,0)</f>
        <v/>
      </c>
      <c r="F198" s="124">
        <f>IFERROR(F197/F$10,0)</f>
        <v/>
      </c>
      <c r="G198" s="124">
        <f>IFERROR(G197/G$10,0)</f>
        <v/>
      </c>
      <c r="H198" s="124">
        <f>IFERROR(H197/H$10,0)</f>
        <v/>
      </c>
      <c r="I198" s="124">
        <f>IFERROR(I197/I$10,0)</f>
        <v/>
      </c>
      <c r="J198" s="124">
        <f>IFERROR(J197/J$10,0)</f>
        <v/>
      </c>
      <c r="K198" s="124">
        <f>IFERROR(K197/K$10,0)</f>
        <v/>
      </c>
      <c r="L198" s="124">
        <f>IFERROR(L197/L$10,0)</f>
        <v/>
      </c>
      <c r="M198" s="124">
        <f>IFERROR(M197/M$10,0)</f>
        <v/>
      </c>
      <c r="N198" s="124">
        <f>IFERROR(N197/N$10,0)</f>
        <v/>
      </c>
      <c r="O198" s="125">
        <f>IFERROR(O197/O$10,0)</f>
        <v/>
      </c>
      <c r="P198" s="69" t="n"/>
      <c r="Q198" s="69" t="n"/>
      <c r="R198" s="231" t="n"/>
    </row>
    <row r="199" ht="13.5" customHeight="1" s="180" thickBot="1" thickTop="1">
      <c r="P199" s="55" t="n"/>
      <c r="R199" s="231" t="n"/>
    </row>
    <row r="200" ht="32.15" customFormat="1" customHeight="1" s="68" thickTop="1">
      <c r="B200" s="162" t="inlineStr">
        <is>
          <t>Fluxo de Caixa de Investimentos</t>
        </is>
      </c>
      <c r="C200" s="218" t="inlineStr">
        <is>
          <t>Jan</t>
        </is>
      </c>
      <c r="D200" s="218" t="inlineStr">
        <is>
          <t>Fev</t>
        </is>
      </c>
      <c r="E200" s="218" t="inlineStr">
        <is>
          <t>Mar</t>
        </is>
      </c>
      <c r="F200" s="218" t="inlineStr">
        <is>
          <t>Abr</t>
        </is>
      </c>
      <c r="G200" s="218" t="inlineStr">
        <is>
          <t>Mai</t>
        </is>
      </c>
      <c r="H200" s="218" t="inlineStr">
        <is>
          <t>Jun</t>
        </is>
      </c>
      <c r="I200" s="218" t="inlineStr">
        <is>
          <t>Jul</t>
        </is>
      </c>
      <c r="J200" s="218" t="inlineStr">
        <is>
          <t>Ago</t>
        </is>
      </c>
      <c r="K200" s="218" t="inlineStr">
        <is>
          <t>Set</t>
        </is>
      </c>
      <c r="L200" s="218" t="inlineStr">
        <is>
          <t>Out</t>
        </is>
      </c>
      <c r="M200" s="218" t="inlineStr">
        <is>
          <t>Nov</t>
        </is>
      </c>
      <c r="N200" s="218" t="inlineStr">
        <is>
          <t>Dez</t>
        </is>
      </c>
      <c r="O200" s="219" t="inlineStr">
        <is>
          <t>Acum</t>
        </is>
      </c>
      <c r="P200" s="69" t="n"/>
      <c r="R200" s="231" t="n"/>
    </row>
    <row r="201" ht="13" customHeight="1" s="180" thickBot="1">
      <c r="B201" s="240">
        <f>'Fluxo de Caixa '!C172</f>
        <v/>
      </c>
      <c r="C201" s="241">
        <f>'Fluxo de Caixa '!D172</f>
        <v/>
      </c>
      <c r="D201" s="241">
        <f>'Fluxo de Caixa '!E172</f>
        <v/>
      </c>
      <c r="E201" s="241">
        <f>'Fluxo de Caixa '!F172</f>
        <v/>
      </c>
      <c r="F201" s="241">
        <f>'Fluxo de Caixa '!G172</f>
        <v/>
      </c>
      <c r="G201" s="241">
        <f>'Fluxo de Caixa '!H172</f>
        <v/>
      </c>
      <c r="H201" s="241">
        <f>'Fluxo de Caixa '!I172</f>
        <v/>
      </c>
      <c r="I201" s="241">
        <f>'Fluxo de Caixa '!J172</f>
        <v/>
      </c>
      <c r="J201" s="241">
        <f>'Fluxo de Caixa '!K172</f>
        <v/>
      </c>
      <c r="K201" s="241">
        <f>'Fluxo de Caixa '!L172</f>
        <v/>
      </c>
      <c r="L201" s="241">
        <f>'Fluxo de Caixa '!M172</f>
        <v/>
      </c>
      <c r="M201" s="241">
        <f>'Fluxo de Caixa '!N172</f>
        <v/>
      </c>
      <c r="N201" s="241">
        <f>'Fluxo de Caixa '!O172</f>
        <v/>
      </c>
      <c r="O201" s="242">
        <f>'Fluxo de Caixa '!Q172</f>
        <v/>
      </c>
      <c r="P201" s="55" t="n"/>
      <c r="R201" s="231" t="n"/>
    </row>
    <row r="202" ht="14" customFormat="1" customHeight="1" s="65" thickBot="1" thickTop="1">
      <c r="B202" s="243" t="inlineStr">
        <is>
          <t>Total</t>
        </is>
      </c>
      <c r="C202" s="244">
        <f>C201</f>
        <v/>
      </c>
      <c r="D202" s="244">
        <f>D201</f>
        <v/>
      </c>
      <c r="E202" s="244">
        <f>E201</f>
        <v/>
      </c>
      <c r="F202" s="244">
        <f>F201</f>
        <v/>
      </c>
      <c r="G202" s="244">
        <f>G201</f>
        <v/>
      </c>
      <c r="H202" s="244">
        <f>H201</f>
        <v/>
      </c>
      <c r="I202" s="244">
        <f>I201</f>
        <v/>
      </c>
      <c r="J202" s="244">
        <f>J201</f>
        <v/>
      </c>
      <c r="K202" s="244">
        <f>K201</f>
        <v/>
      </c>
      <c r="L202" s="244">
        <f>L201</f>
        <v/>
      </c>
      <c r="M202" s="244">
        <f>M201</f>
        <v/>
      </c>
      <c r="N202" s="244">
        <f>N201</f>
        <v/>
      </c>
      <c r="O202" s="245">
        <f>O201</f>
        <v/>
      </c>
      <c r="P202" s="66" t="n"/>
      <c r="R202" s="231" t="n"/>
    </row>
    <row r="203" ht="13.5" customHeight="1" s="180" thickBot="1" thickTop="1">
      <c r="P203" s="55" t="n"/>
      <c r="R203" s="231" t="n"/>
    </row>
    <row r="204" ht="32.15" customFormat="1" customHeight="1" s="68" thickTop="1">
      <c r="B204" s="162" t="inlineStr">
        <is>
          <t>Saídas Fluxo de Caixa de Investimentos</t>
        </is>
      </c>
      <c r="C204" s="218" t="inlineStr">
        <is>
          <t>Jan</t>
        </is>
      </c>
      <c r="D204" s="218" t="inlineStr">
        <is>
          <t>Fev</t>
        </is>
      </c>
      <c r="E204" s="218" t="inlineStr">
        <is>
          <t>Mar</t>
        </is>
      </c>
      <c r="F204" s="218" t="inlineStr">
        <is>
          <t>Abr</t>
        </is>
      </c>
      <c r="G204" s="218" t="inlineStr">
        <is>
          <t>Mai</t>
        </is>
      </c>
      <c r="H204" s="218" t="inlineStr">
        <is>
          <t>Jun</t>
        </is>
      </c>
      <c r="I204" s="218" t="inlineStr">
        <is>
          <t>Jul</t>
        </is>
      </c>
      <c r="J204" s="218" t="inlineStr">
        <is>
          <t>Ago</t>
        </is>
      </c>
      <c r="K204" s="218" t="inlineStr">
        <is>
          <t>Set</t>
        </is>
      </c>
      <c r="L204" s="218" t="inlineStr">
        <is>
          <t>Out</t>
        </is>
      </c>
      <c r="M204" s="218" t="inlineStr">
        <is>
          <t>Nov</t>
        </is>
      </c>
      <c r="N204" s="218" t="inlineStr">
        <is>
          <t>Dez</t>
        </is>
      </c>
      <c r="O204" s="218" t="inlineStr">
        <is>
          <t>Acum</t>
        </is>
      </c>
      <c r="P204" s="218" t="inlineStr">
        <is>
          <t>Var. Julho x Junho</t>
        </is>
      </c>
      <c r="Q204" s="219" t="inlineStr">
        <is>
          <t>% Recb. Operacionais</t>
        </is>
      </c>
      <c r="R204" s="231" t="n"/>
    </row>
    <row r="205">
      <c r="B205" s="246">
        <f>'Fluxo de Caixa '!C177</f>
        <v/>
      </c>
      <c r="C205" s="221">
        <f>'Fluxo de Caixa '!D177</f>
        <v/>
      </c>
      <c r="D205" s="221">
        <f>'Fluxo de Caixa '!E177</f>
        <v/>
      </c>
      <c r="E205" s="221">
        <f>'Fluxo de Caixa '!F177</f>
        <v/>
      </c>
      <c r="F205" s="221">
        <f>'Fluxo de Caixa '!G177</f>
        <v/>
      </c>
      <c r="G205" s="221">
        <f>'Fluxo de Caixa '!H177</f>
        <v/>
      </c>
      <c r="H205" s="221">
        <f>'Fluxo de Caixa '!I177</f>
        <v/>
      </c>
      <c r="I205" s="221">
        <f>'Fluxo de Caixa '!J177</f>
        <v/>
      </c>
      <c r="J205" s="221">
        <f>'Fluxo de Caixa '!K177</f>
        <v/>
      </c>
      <c r="K205" s="221">
        <f>'Fluxo de Caixa '!L177</f>
        <v/>
      </c>
      <c r="L205" s="221">
        <f>'Fluxo de Caixa '!M177</f>
        <v/>
      </c>
      <c r="M205" s="221">
        <f>'Fluxo de Caixa '!N177</f>
        <v/>
      </c>
      <c r="N205" s="221">
        <f>'Fluxo de Caixa '!O177</f>
        <v/>
      </c>
      <c r="O205" s="222">
        <f>SUM(C205:N205)</f>
        <v/>
      </c>
      <c r="P205" s="247">
        <f>IFERROR(I205/H205-1,IF(I205&gt;0,1,0))</f>
        <v/>
      </c>
      <c r="Q205" s="61">
        <f>IFERROR(O205/$O$10,0)</f>
        <v/>
      </c>
      <c r="R205" s="231">
        <f>H205-G205</f>
        <v/>
      </c>
    </row>
    <row r="206">
      <c r="B206" s="246" t="inlineStr">
        <is>
          <t>Compra de Veiculo</t>
        </is>
      </c>
      <c r="C206" s="221">
        <f>'Fluxo de Caixa '!D176</f>
        <v/>
      </c>
      <c r="D206" s="221">
        <f>'Fluxo de Caixa '!E176</f>
        <v/>
      </c>
      <c r="E206" s="221">
        <f>'Fluxo de Caixa '!F176</f>
        <v/>
      </c>
      <c r="F206" s="221">
        <f>'Fluxo de Caixa '!G176</f>
        <v/>
      </c>
      <c r="G206" s="221">
        <f>'Fluxo de Caixa '!H176</f>
        <v/>
      </c>
      <c r="H206" s="221">
        <f>'Fluxo de Caixa '!I176</f>
        <v/>
      </c>
      <c r="I206" s="221">
        <f>'Fluxo de Caixa '!J176</f>
        <v/>
      </c>
      <c r="J206" s="221">
        <f>'Fluxo de Caixa '!K176</f>
        <v/>
      </c>
      <c r="K206" s="221">
        <f>'Fluxo de Caixa '!L176</f>
        <v/>
      </c>
      <c r="L206" s="221">
        <f>'Fluxo de Caixa '!M176</f>
        <v/>
      </c>
      <c r="M206" s="221">
        <f>'Fluxo de Caixa '!N176</f>
        <v/>
      </c>
      <c r="N206" s="221">
        <f>'Fluxo de Caixa '!O176</f>
        <v/>
      </c>
      <c r="O206" s="222">
        <f>SUM(C206:N206)</f>
        <v/>
      </c>
      <c r="P206" s="247">
        <f>IFERROR(I206/H206-1,IF(I206&gt;0,1,0))</f>
        <v/>
      </c>
      <c r="Q206" s="61">
        <f>IFERROR(O206/$O$10,0)</f>
        <v/>
      </c>
      <c r="R206" s="231">
        <f>F206-E206</f>
        <v/>
      </c>
    </row>
    <row r="207">
      <c r="B207" s="246">
        <f>'Fluxo de Caixa '!C175</f>
        <v/>
      </c>
      <c r="C207" s="221">
        <f>'Fluxo de Caixa '!D175</f>
        <v/>
      </c>
      <c r="D207" s="221">
        <f>'Fluxo de Caixa '!E175</f>
        <v/>
      </c>
      <c r="E207" s="221">
        <f>'Fluxo de Caixa '!F175</f>
        <v/>
      </c>
      <c r="F207" s="221">
        <f>'Fluxo de Caixa '!G175</f>
        <v/>
      </c>
      <c r="G207" s="221">
        <f>'Fluxo de Caixa '!H175</f>
        <v/>
      </c>
      <c r="H207" s="221">
        <f>'Fluxo de Caixa '!I175</f>
        <v/>
      </c>
      <c r="I207" s="221">
        <f>'Fluxo de Caixa '!J175</f>
        <v/>
      </c>
      <c r="J207" s="221">
        <f>'Fluxo de Caixa '!K175</f>
        <v/>
      </c>
      <c r="K207" s="221">
        <f>'Fluxo de Caixa '!L175</f>
        <v/>
      </c>
      <c r="L207" s="221">
        <f>'Fluxo de Caixa '!M175</f>
        <v/>
      </c>
      <c r="M207" s="221">
        <f>'Fluxo de Caixa '!N175</f>
        <v/>
      </c>
      <c r="N207" s="221">
        <f>'Fluxo de Caixa '!O175</f>
        <v/>
      </c>
      <c r="O207" s="222">
        <f>SUM(C207:N207)</f>
        <v/>
      </c>
      <c r="P207" s="247">
        <f>IFERROR(I207/H207-1,IF(I207&gt;0,1,0))</f>
        <v/>
      </c>
      <c r="Q207" s="61">
        <f>IFERROR(O207/$O$10,0)</f>
        <v/>
      </c>
      <c r="R207" s="231">
        <f>F207-E207</f>
        <v/>
      </c>
    </row>
    <row r="208">
      <c r="B208" s="246">
        <f>'Fluxo de Caixa '!C178</f>
        <v/>
      </c>
      <c r="C208" s="221">
        <f>'Fluxo de Caixa '!D178</f>
        <v/>
      </c>
      <c r="D208" s="221">
        <f>'Fluxo de Caixa '!E178</f>
        <v/>
      </c>
      <c r="E208" s="221">
        <f>'Fluxo de Caixa '!F178</f>
        <v/>
      </c>
      <c r="F208" s="221">
        <f>'Fluxo de Caixa '!G178</f>
        <v/>
      </c>
      <c r="G208" s="221">
        <f>'Fluxo de Caixa '!H178</f>
        <v/>
      </c>
      <c r="H208" s="221">
        <f>'Fluxo de Caixa '!I178</f>
        <v/>
      </c>
      <c r="I208" s="221">
        <f>'Fluxo de Caixa '!J178</f>
        <v/>
      </c>
      <c r="J208" s="221">
        <f>'Fluxo de Caixa '!K178</f>
        <v/>
      </c>
      <c r="K208" s="221">
        <f>'Fluxo de Caixa '!L178</f>
        <v/>
      </c>
      <c r="L208" s="221">
        <f>'Fluxo de Caixa '!M178</f>
        <v/>
      </c>
      <c r="M208" s="221">
        <f>'Fluxo de Caixa '!N178</f>
        <v/>
      </c>
      <c r="N208" s="221">
        <f>'Fluxo de Caixa '!O178</f>
        <v/>
      </c>
      <c r="O208" s="222">
        <f>SUM(C208:N208)</f>
        <v/>
      </c>
      <c r="P208" s="247">
        <f>IFERROR(I208/H208-1,IF(I208&gt;0,1,0))</f>
        <v/>
      </c>
      <c r="Q208" s="61">
        <f>IFERROR(O208/$O$10,0)</f>
        <v/>
      </c>
      <c r="R208" s="231">
        <f>F208-E208</f>
        <v/>
      </c>
    </row>
    <row r="209" ht="13" customHeight="1" s="180" thickBot="1">
      <c r="B209" s="240">
        <f>'Fluxo de Caixa '!C179</f>
        <v/>
      </c>
      <c r="C209" s="248">
        <f>'Fluxo de Caixa '!D179</f>
        <v/>
      </c>
      <c r="D209" s="248">
        <f>'Fluxo de Caixa '!E179</f>
        <v/>
      </c>
      <c r="E209" s="248">
        <f>'Fluxo de Caixa '!F179</f>
        <v/>
      </c>
      <c r="F209" s="248">
        <f>'Fluxo de Caixa '!G179</f>
        <v/>
      </c>
      <c r="G209" s="248">
        <f>'Fluxo de Caixa '!H179</f>
        <v/>
      </c>
      <c r="H209" s="248">
        <f>'Fluxo de Caixa '!I179</f>
        <v/>
      </c>
      <c r="I209" s="248">
        <f>'Fluxo de Caixa '!J179</f>
        <v/>
      </c>
      <c r="J209" s="248">
        <f>'Fluxo de Caixa '!K179</f>
        <v/>
      </c>
      <c r="K209" s="248">
        <f>'Fluxo de Caixa '!L179</f>
        <v/>
      </c>
      <c r="L209" s="248">
        <f>'Fluxo de Caixa '!M179</f>
        <v/>
      </c>
      <c r="M209" s="248">
        <f>'Fluxo de Caixa '!N179</f>
        <v/>
      </c>
      <c r="N209" s="248">
        <f>'Fluxo de Caixa '!O179</f>
        <v/>
      </c>
      <c r="O209" s="222">
        <f>SUM(C209:N209)</f>
        <v/>
      </c>
      <c r="P209" s="247">
        <f>IFERROR(I209/H209-1,IF(I209&gt;0,1,0))</f>
        <v/>
      </c>
      <c r="Q209" s="59">
        <f>IFERROR(O209/$O$10,0)</f>
        <v/>
      </c>
      <c r="R209" s="231">
        <f>F209-E209</f>
        <v/>
      </c>
    </row>
    <row r="210" ht="14" customFormat="1" customHeight="1" s="65" thickBot="1" thickTop="1">
      <c r="B210" s="223" t="inlineStr">
        <is>
          <t>Total</t>
        </is>
      </c>
      <c r="C210" s="224">
        <f>SUM(C205:C209)</f>
        <v/>
      </c>
      <c r="D210" s="224">
        <f>SUM(D205:D209)</f>
        <v/>
      </c>
      <c r="E210" s="224">
        <f>SUM(E205:E209)</f>
        <v/>
      </c>
      <c r="F210" s="224">
        <f>SUM(F205:F209)</f>
        <v/>
      </c>
      <c r="G210" s="224">
        <f>SUM(G205:G209)</f>
        <v/>
      </c>
      <c r="H210" s="224">
        <f>SUM(H205:H209)</f>
        <v/>
      </c>
      <c r="I210" s="224">
        <f>SUM(I205:I209)</f>
        <v/>
      </c>
      <c r="J210" s="224">
        <f>SUM(J205:J209)</f>
        <v/>
      </c>
      <c r="K210" s="224">
        <f>SUM(K205:K209)</f>
        <v/>
      </c>
      <c r="L210" s="224">
        <f>SUM(L205:L209)</f>
        <v/>
      </c>
      <c r="M210" s="224">
        <f>SUM(M205:M209)</f>
        <v/>
      </c>
      <c r="N210" s="224">
        <f>SUM(N205:N209)</f>
        <v/>
      </c>
      <c r="O210" s="249">
        <f>SUM(O205:O209)</f>
        <v/>
      </c>
      <c r="P210" s="62">
        <f>IFERROR(I210/H210-1,IF(I210&gt;0,1,0))</f>
        <v/>
      </c>
      <c r="Q210" s="63" t="n"/>
      <c r="R210" s="231" t="n"/>
    </row>
    <row r="211" ht="14" customFormat="1" customHeight="1" s="66" thickBot="1" thickTop="1">
      <c r="B211" s="96" t="inlineStr">
        <is>
          <t>% Receb. Operacionais</t>
        </is>
      </c>
      <c r="C211" s="79">
        <f>IFERROR(C210/C$10,0)</f>
        <v/>
      </c>
      <c r="D211" s="79">
        <f>IFERROR(D210/D$10,0)</f>
        <v/>
      </c>
      <c r="E211" s="79">
        <f>IFERROR(E210/E$10,0)</f>
        <v/>
      </c>
      <c r="F211" s="79">
        <f>IFERROR(F210/F$10,0)</f>
        <v/>
      </c>
      <c r="G211" s="79">
        <f>IFERROR(G210/G$10,0)</f>
        <v/>
      </c>
      <c r="H211" s="79">
        <f>IFERROR(H210/H$10,0)</f>
        <v/>
      </c>
      <c r="I211" s="79">
        <f>IFERROR(I210/I$10,0)</f>
        <v/>
      </c>
      <c r="J211" s="79">
        <f>IFERROR(J210/J$10,0)</f>
        <v/>
      </c>
      <c r="K211" s="79">
        <f>IFERROR(K210/K$10,0)</f>
        <v/>
      </c>
      <c r="L211" s="79">
        <f>IFERROR(L210/L$10,0)</f>
        <v/>
      </c>
      <c r="M211" s="79">
        <f>IFERROR(M210/M$10,0)</f>
        <v/>
      </c>
      <c r="N211" s="79">
        <f>IFERROR(N210/N$10,0)</f>
        <v/>
      </c>
      <c r="O211" s="80">
        <f>IFERROR(O210/O$10,0)</f>
        <v/>
      </c>
      <c r="R211" s="231" t="n"/>
    </row>
    <row r="212" ht="13.5" customHeight="1" s="180" thickBot="1" thickTop="1">
      <c r="P212" s="55" t="n"/>
      <c r="R212" s="231" t="n"/>
    </row>
    <row r="213" ht="32.15" customFormat="1" customHeight="1" s="68" thickTop="1">
      <c r="B213" s="162" t="inlineStr">
        <is>
          <t>Fluxo de Caixa dos Acionistas</t>
        </is>
      </c>
      <c r="C213" s="218" t="inlineStr">
        <is>
          <t>Jan</t>
        </is>
      </c>
      <c r="D213" s="218" t="inlineStr">
        <is>
          <t>Fev</t>
        </is>
      </c>
      <c r="E213" s="218" t="inlineStr">
        <is>
          <t>Mar</t>
        </is>
      </c>
      <c r="F213" s="218" t="inlineStr">
        <is>
          <t>Abr</t>
        </is>
      </c>
      <c r="G213" s="218" t="inlineStr">
        <is>
          <t>Mai</t>
        </is>
      </c>
      <c r="H213" s="218" t="inlineStr">
        <is>
          <t>Jun</t>
        </is>
      </c>
      <c r="I213" s="218" t="inlineStr">
        <is>
          <t>Jul</t>
        </is>
      </c>
      <c r="J213" s="218" t="inlineStr">
        <is>
          <t>Ago</t>
        </is>
      </c>
      <c r="K213" s="218" t="inlineStr">
        <is>
          <t>Set</t>
        </is>
      </c>
      <c r="L213" s="218" t="inlineStr">
        <is>
          <t>Out</t>
        </is>
      </c>
      <c r="M213" s="218" t="inlineStr">
        <is>
          <t>Nov</t>
        </is>
      </c>
      <c r="N213" s="218" t="inlineStr">
        <is>
          <t>Dez</t>
        </is>
      </c>
      <c r="O213" s="219" t="inlineStr">
        <is>
          <t>Acum</t>
        </is>
      </c>
      <c r="P213" s="69" t="n"/>
      <c r="R213" s="231" t="n"/>
    </row>
    <row r="214">
      <c r="B214" s="246">
        <f>'Fluxo de Caixa '!C184</f>
        <v/>
      </c>
      <c r="C214" s="221">
        <f>'Fluxo de Caixa '!D184</f>
        <v/>
      </c>
      <c r="D214" s="221">
        <f>'Fluxo de Caixa '!E184</f>
        <v/>
      </c>
      <c r="E214" s="221">
        <f>'Fluxo de Caixa '!F184</f>
        <v/>
      </c>
      <c r="F214" s="221">
        <f>'Fluxo de Caixa '!G184</f>
        <v/>
      </c>
      <c r="G214" s="221">
        <f>'Fluxo de Caixa '!H184</f>
        <v/>
      </c>
      <c r="H214" s="221">
        <f>'Fluxo de Caixa '!I184</f>
        <v/>
      </c>
      <c r="I214" s="221">
        <f>'Fluxo de Caixa '!J184</f>
        <v/>
      </c>
      <c r="J214" s="221">
        <f>'Fluxo de Caixa '!K184</f>
        <v/>
      </c>
      <c r="K214" s="221">
        <f>'Fluxo de Caixa '!L184</f>
        <v/>
      </c>
      <c r="L214" s="221">
        <f>'Fluxo de Caixa '!M184</f>
        <v/>
      </c>
      <c r="M214" s="221">
        <f>'Fluxo de Caixa '!N184</f>
        <v/>
      </c>
      <c r="N214" s="221">
        <f>'Fluxo de Caixa '!O184</f>
        <v/>
      </c>
      <c r="O214" s="250">
        <f>'Fluxo de Caixa '!Q184</f>
        <v/>
      </c>
      <c r="P214" s="55" t="n"/>
      <c r="R214" s="231" t="n"/>
    </row>
    <row r="215" ht="13" customHeight="1" s="180" thickBot="1">
      <c r="B215" s="240">
        <f>'Fluxo de Caixa '!C185</f>
        <v/>
      </c>
      <c r="C215" s="248">
        <f>'Fluxo de Caixa '!D185</f>
        <v/>
      </c>
      <c r="D215" s="248">
        <f>'Fluxo de Caixa '!E185</f>
        <v/>
      </c>
      <c r="E215" s="248">
        <f>'Fluxo de Caixa '!F185</f>
        <v/>
      </c>
      <c r="F215" s="248">
        <f>'Fluxo de Caixa '!G185</f>
        <v/>
      </c>
      <c r="G215" s="248">
        <f>'Fluxo de Caixa '!H185</f>
        <v/>
      </c>
      <c r="H215" s="248">
        <f>'Fluxo de Caixa '!I185</f>
        <v/>
      </c>
      <c r="I215" s="248">
        <f>'Fluxo de Caixa '!J185</f>
        <v/>
      </c>
      <c r="J215" s="248">
        <f>'Fluxo de Caixa '!K185</f>
        <v/>
      </c>
      <c r="K215" s="248">
        <f>'Fluxo de Caixa '!L185</f>
        <v/>
      </c>
      <c r="L215" s="248">
        <f>'Fluxo de Caixa '!M185</f>
        <v/>
      </c>
      <c r="M215" s="248">
        <f>'Fluxo de Caixa '!N185</f>
        <v/>
      </c>
      <c r="N215" s="248">
        <f>'Fluxo de Caixa '!O185</f>
        <v/>
      </c>
      <c r="O215" s="251">
        <f>'Fluxo de Caixa '!Q185</f>
        <v/>
      </c>
      <c r="P215" s="55" t="n"/>
      <c r="R215" s="231" t="n"/>
    </row>
    <row r="216" ht="14" customFormat="1" customHeight="1" s="65" thickBot="1" thickTop="1">
      <c r="B216" s="243" t="inlineStr">
        <is>
          <t>Total</t>
        </is>
      </c>
      <c r="C216" s="252">
        <f>SUM(C214:C215)</f>
        <v/>
      </c>
      <c r="D216" s="252">
        <f>SUM(D214:D215)</f>
        <v/>
      </c>
      <c r="E216" s="252">
        <f>SUM(E214:E215)</f>
        <v/>
      </c>
      <c r="F216" s="252">
        <f>SUM(F214:F215)</f>
        <v/>
      </c>
      <c r="G216" s="252">
        <f>SUM(G214:G215)</f>
        <v/>
      </c>
      <c r="H216" s="252">
        <f>SUM(H214:H215)</f>
        <v/>
      </c>
      <c r="I216" s="252">
        <f>SUM(I214:I215)</f>
        <v/>
      </c>
      <c r="J216" s="252">
        <f>SUM(J214:J215)</f>
        <v/>
      </c>
      <c r="K216" s="252">
        <f>SUM(K214:K215)</f>
        <v/>
      </c>
      <c r="L216" s="252">
        <f>SUM(L214:L215)</f>
        <v/>
      </c>
      <c r="M216" s="252">
        <f>SUM(M214:M215)</f>
        <v/>
      </c>
      <c r="N216" s="252">
        <f>SUM(N214:N215)</f>
        <v/>
      </c>
      <c r="O216" s="253">
        <f>SUM(O214:O215)</f>
        <v/>
      </c>
      <c r="P216" s="66" t="n"/>
      <c r="R216" s="231" t="n"/>
    </row>
    <row r="217" ht="13.5" customHeight="1" s="180" thickBot="1" thickTop="1">
      <c r="P217" s="55" t="n"/>
      <c r="R217" s="231" t="n"/>
    </row>
    <row r="218" ht="32.15" customFormat="1" customHeight="1" s="68" thickTop="1">
      <c r="B218" s="162" t="inlineStr">
        <is>
          <t>Saídas Fluxo de Caixa dos Acionistas</t>
        </is>
      </c>
      <c r="C218" s="218" t="inlineStr">
        <is>
          <t>Jan</t>
        </is>
      </c>
      <c r="D218" s="218" t="inlineStr">
        <is>
          <t>Fev</t>
        </is>
      </c>
      <c r="E218" s="218" t="inlineStr">
        <is>
          <t>Mar</t>
        </is>
      </c>
      <c r="F218" s="218" t="inlineStr">
        <is>
          <t>Abr</t>
        </is>
      </c>
      <c r="G218" s="218" t="inlineStr">
        <is>
          <t>Mai</t>
        </is>
      </c>
      <c r="H218" s="218" t="inlineStr">
        <is>
          <t>Jun</t>
        </is>
      </c>
      <c r="I218" s="218" t="inlineStr">
        <is>
          <t>Jul</t>
        </is>
      </c>
      <c r="J218" s="218" t="inlineStr">
        <is>
          <t>Ago</t>
        </is>
      </c>
      <c r="K218" s="218" t="inlineStr">
        <is>
          <t>Set</t>
        </is>
      </c>
      <c r="L218" s="218" t="inlineStr">
        <is>
          <t>Out</t>
        </is>
      </c>
      <c r="M218" s="218" t="inlineStr">
        <is>
          <t>Nov</t>
        </is>
      </c>
      <c r="N218" s="218" t="inlineStr">
        <is>
          <t>Dez</t>
        </is>
      </c>
      <c r="O218" s="218" t="inlineStr">
        <is>
          <t>Acum</t>
        </is>
      </c>
      <c r="P218" s="218" t="inlineStr">
        <is>
          <t>Var. Julho x Junho</t>
        </is>
      </c>
      <c r="Q218" s="219" t="inlineStr">
        <is>
          <t>% Recb. Operacionais</t>
        </is>
      </c>
      <c r="R218" s="231" t="n"/>
    </row>
    <row r="219" ht="15.5" customHeight="1" s="180">
      <c r="B219" s="227">
        <f>'Fluxo de Caixa '!C189</f>
        <v/>
      </c>
      <c r="C219" s="228">
        <f>'Fluxo de Caixa '!D189</f>
        <v/>
      </c>
      <c r="D219" s="228">
        <f>'Fluxo de Caixa '!E189</f>
        <v/>
      </c>
      <c r="E219" s="228">
        <f>'Fluxo de Caixa '!F189</f>
        <v/>
      </c>
      <c r="F219" s="228">
        <f>'Fluxo de Caixa '!G189</f>
        <v/>
      </c>
      <c r="G219" s="228">
        <f>'Fluxo de Caixa '!H189</f>
        <v/>
      </c>
      <c r="H219" s="228">
        <f>'Fluxo de Caixa '!I189</f>
        <v/>
      </c>
      <c r="I219" s="228">
        <f>'Fluxo de Caixa '!J189</f>
        <v/>
      </c>
      <c r="J219" s="228">
        <f>'Fluxo de Caixa '!K189</f>
        <v/>
      </c>
      <c r="K219" s="228">
        <f>'Fluxo de Caixa '!L189</f>
        <v/>
      </c>
      <c r="L219" s="228">
        <f>'Fluxo de Caixa '!M189</f>
        <v/>
      </c>
      <c r="M219" s="228">
        <f>'Fluxo de Caixa '!N189</f>
        <v/>
      </c>
      <c r="N219" s="228">
        <f>'Fluxo de Caixa '!O189</f>
        <v/>
      </c>
      <c r="O219" s="229">
        <f>'Fluxo de Caixa '!Q189</f>
        <v/>
      </c>
      <c r="P219" s="230">
        <f>IFERROR(I219/H219-1,IF(I219&gt;0,1,0))</f>
        <v/>
      </c>
      <c r="Q219" s="113">
        <f>IFERROR(O219/$O$10,0)</f>
        <v/>
      </c>
      <c r="R219" s="231">
        <f>M219-L219</f>
        <v/>
      </c>
    </row>
    <row r="220" ht="15.5" customHeight="1" s="180">
      <c r="B220" s="227">
        <f>'Fluxo de Caixa '!C190</f>
        <v/>
      </c>
      <c r="C220" s="228">
        <f>'Fluxo de Caixa '!D190</f>
        <v/>
      </c>
      <c r="D220" s="228">
        <f>'Fluxo de Caixa '!E190</f>
        <v/>
      </c>
      <c r="E220" s="228">
        <f>'Fluxo de Caixa '!F190</f>
        <v/>
      </c>
      <c r="F220" s="228">
        <f>'Fluxo de Caixa '!G190</f>
        <v/>
      </c>
      <c r="G220" s="228">
        <f>'Fluxo de Caixa '!H190</f>
        <v/>
      </c>
      <c r="H220" s="228">
        <f>'Fluxo de Caixa '!I190</f>
        <v/>
      </c>
      <c r="I220" s="228">
        <f>'Fluxo de Caixa '!J190</f>
        <v/>
      </c>
      <c r="J220" s="228">
        <f>'Fluxo de Caixa '!K190</f>
        <v/>
      </c>
      <c r="K220" s="228">
        <f>'Fluxo de Caixa '!L190</f>
        <v/>
      </c>
      <c r="L220" s="228">
        <f>'Fluxo de Caixa '!M190</f>
        <v/>
      </c>
      <c r="M220" s="228">
        <f>'Fluxo de Caixa '!N190</f>
        <v/>
      </c>
      <c r="N220" s="228">
        <f>'Fluxo de Caixa '!O190</f>
        <v/>
      </c>
      <c r="O220" s="229">
        <f>'Fluxo de Caixa '!Q190</f>
        <v/>
      </c>
      <c r="P220" s="230">
        <f>IFERROR(I220/H220-1,IF(I220&gt;0,1,0))</f>
        <v/>
      </c>
      <c r="Q220" s="113">
        <f>IFERROR(O220/$O$10,0)</f>
        <v/>
      </c>
      <c r="R220" s="231">
        <f>M220-L220</f>
        <v/>
      </c>
    </row>
    <row r="221" ht="16" customHeight="1" s="180" thickBot="1">
      <c r="B221" s="232">
        <f>'Fluxo de Caixa '!C188</f>
        <v/>
      </c>
      <c r="C221" s="233">
        <f>'Fluxo de Caixa '!D188</f>
        <v/>
      </c>
      <c r="D221" s="233">
        <f>'Fluxo de Caixa '!E188</f>
        <v/>
      </c>
      <c r="E221" s="233">
        <f>'Fluxo de Caixa '!F188</f>
        <v/>
      </c>
      <c r="F221" s="233">
        <f>'Fluxo de Caixa '!G188</f>
        <v/>
      </c>
      <c r="G221" s="233">
        <f>'Fluxo de Caixa '!H188</f>
        <v/>
      </c>
      <c r="H221" s="233">
        <f>'Fluxo de Caixa '!I188</f>
        <v/>
      </c>
      <c r="I221" s="233">
        <f>'Fluxo de Caixa '!J188</f>
        <v/>
      </c>
      <c r="J221" s="233">
        <f>'Fluxo de Caixa '!K188</f>
        <v/>
      </c>
      <c r="K221" s="233">
        <f>'Fluxo de Caixa '!L188</f>
        <v/>
      </c>
      <c r="L221" s="233">
        <f>'Fluxo de Caixa '!M188</f>
        <v/>
      </c>
      <c r="M221" s="233">
        <f>'Fluxo de Caixa '!N188</f>
        <v/>
      </c>
      <c r="N221" s="233">
        <f>'Fluxo de Caixa '!O188</f>
        <v/>
      </c>
      <c r="O221" s="234">
        <f>'Fluxo de Caixa '!Q188</f>
        <v/>
      </c>
      <c r="P221" s="230">
        <f>IFERROR(I221/H221-1,IF(I221&gt;0,1,0))</f>
        <v/>
      </c>
      <c r="Q221" s="117">
        <f>IFERROR(O221/$O$10,0)</f>
        <v/>
      </c>
      <c r="R221" s="231">
        <f>M221-L221</f>
        <v/>
      </c>
    </row>
    <row r="222" ht="16.5" customFormat="1" customHeight="1" s="65" thickBot="1" thickTop="1">
      <c r="B222" s="235" t="inlineStr">
        <is>
          <t>Total</t>
        </is>
      </c>
      <c r="C222" s="236">
        <f>SUM(C219:C221)</f>
        <v/>
      </c>
      <c r="D222" s="236">
        <f>SUM(D219:D221)</f>
        <v/>
      </c>
      <c r="E222" s="236">
        <f>SUM(E219:E221)</f>
        <v/>
      </c>
      <c r="F222" s="236">
        <f>SUM(F219:F221)</f>
        <v/>
      </c>
      <c r="G222" s="236">
        <f>SUM(G219:G221)</f>
        <v/>
      </c>
      <c r="H222" s="236">
        <f>SUM(H219:H221)</f>
        <v/>
      </c>
      <c r="I222" s="236">
        <f>SUM(I219:I221)</f>
        <v/>
      </c>
      <c r="J222" s="236">
        <f>SUM(J219:J221)</f>
        <v/>
      </c>
      <c r="K222" s="236">
        <f>SUM(K219:K221)</f>
        <v/>
      </c>
      <c r="L222" s="236">
        <f>SUM(L219:L221)</f>
        <v/>
      </c>
      <c r="M222" s="236">
        <f>SUM(M219:M221)</f>
        <v/>
      </c>
      <c r="N222" s="236">
        <f>SUM(N219:N221)</f>
        <v/>
      </c>
      <c r="O222" s="237">
        <f>SUM(O219:O221)</f>
        <v/>
      </c>
      <c r="P222" s="121">
        <f>IFERROR(I222/H222-1,IF(I222&gt;0,1,0))</f>
        <v/>
      </c>
      <c r="Q222" s="122" t="n"/>
      <c r="R222" s="231" t="n"/>
    </row>
    <row r="223" ht="16.5" customFormat="1" customHeight="1" s="66" thickBot="1" thickTop="1">
      <c r="B223" s="123" t="inlineStr">
        <is>
          <t>% Receb. Operacionais</t>
        </is>
      </c>
      <c r="C223" s="124">
        <f>IFERROR(C222/C$10,0)</f>
        <v/>
      </c>
      <c r="D223" s="124">
        <f>IFERROR(D222/D$10,0)</f>
        <v/>
      </c>
      <c r="E223" s="124">
        <f>IFERROR(E222/E$10,0)</f>
        <v/>
      </c>
      <c r="F223" s="124">
        <f>IFERROR(F222/F$10,0)</f>
        <v/>
      </c>
      <c r="G223" s="124">
        <f>IFERROR(G222/G$10,0)</f>
        <v/>
      </c>
      <c r="H223" s="124">
        <f>IFERROR(H222/H$10,0)</f>
        <v/>
      </c>
      <c r="I223" s="124">
        <f>IFERROR(I222/I$10,0)</f>
        <v/>
      </c>
      <c r="J223" s="124">
        <f>IFERROR(J222/J$10,0)</f>
        <v/>
      </c>
      <c r="K223" s="124">
        <f>IFERROR(K222/K$10,0)</f>
        <v/>
      </c>
      <c r="L223" s="124">
        <f>IFERROR(L222/L$10,0)</f>
        <v/>
      </c>
      <c r="M223" s="124">
        <f>IFERROR(M222/M$10,0)</f>
        <v/>
      </c>
      <c r="N223" s="124">
        <f>IFERROR(N222/N$10,0)</f>
        <v/>
      </c>
      <c r="O223" s="125">
        <f>IFERROR(O222/O$10,0)</f>
        <v/>
      </c>
      <c r="P223" s="69" t="n"/>
      <c r="Q223" s="69" t="n"/>
      <c r="R223" s="231" t="n"/>
    </row>
    <row r="224" ht="13.5" customHeight="1" s="180" thickBot="1" thickTop="1">
      <c r="P224" s="55" t="n"/>
      <c r="R224" s="231" t="n"/>
    </row>
    <row r="225" ht="32.15" customFormat="1" customHeight="1" s="68" thickTop="1">
      <c r="B225" s="162" t="inlineStr">
        <is>
          <t>Fluxo de Caixa de Financeiro</t>
        </is>
      </c>
      <c r="C225" s="218" t="inlineStr">
        <is>
          <t>Jan</t>
        </is>
      </c>
      <c r="D225" s="218" t="inlineStr">
        <is>
          <t>Fev</t>
        </is>
      </c>
      <c r="E225" s="218" t="inlineStr">
        <is>
          <t>Mar</t>
        </is>
      </c>
      <c r="F225" s="218" t="inlineStr">
        <is>
          <t>Abr</t>
        </is>
      </c>
      <c r="G225" s="218" t="inlineStr">
        <is>
          <t>Mai</t>
        </is>
      </c>
      <c r="H225" s="218" t="inlineStr">
        <is>
          <t>Jun</t>
        </is>
      </c>
      <c r="I225" s="218" t="inlineStr">
        <is>
          <t>Jul</t>
        </is>
      </c>
      <c r="J225" s="218" t="inlineStr">
        <is>
          <t>Ago</t>
        </is>
      </c>
      <c r="K225" s="218" t="inlineStr">
        <is>
          <t>Set</t>
        </is>
      </c>
      <c r="L225" s="218" t="inlineStr">
        <is>
          <t>Out</t>
        </is>
      </c>
      <c r="M225" s="218" t="inlineStr">
        <is>
          <t>Nov</t>
        </is>
      </c>
      <c r="N225" s="218" t="inlineStr">
        <is>
          <t>Dez</t>
        </is>
      </c>
      <c r="O225" s="219" t="inlineStr">
        <is>
          <t>Acum</t>
        </is>
      </c>
      <c r="P225" s="69" t="n"/>
      <c r="R225" s="231" t="n"/>
    </row>
    <row r="226" ht="15.5" customHeight="1" s="180">
      <c r="B226" s="227">
        <f>'Fluxo de Caixa '!C200</f>
        <v/>
      </c>
      <c r="C226" s="228">
        <f>'Fluxo de Caixa '!D200</f>
        <v/>
      </c>
      <c r="D226" s="228">
        <f>'Fluxo de Caixa '!E200</f>
        <v/>
      </c>
      <c r="E226" s="228">
        <f>'Fluxo de Caixa '!F200</f>
        <v/>
      </c>
      <c r="F226" s="228">
        <f>'Fluxo de Caixa '!G200</f>
        <v/>
      </c>
      <c r="G226" s="228">
        <f>'Fluxo de Caixa '!H200</f>
        <v/>
      </c>
      <c r="H226" s="228">
        <f>'Fluxo de Caixa '!I200</f>
        <v/>
      </c>
      <c r="I226" s="228">
        <f>'Fluxo de Caixa '!J200</f>
        <v/>
      </c>
      <c r="J226" s="228">
        <f>'Fluxo de Caixa '!K200</f>
        <v/>
      </c>
      <c r="K226" s="228">
        <f>'Fluxo de Caixa '!L200</f>
        <v/>
      </c>
      <c r="L226" s="228">
        <f>'Fluxo de Caixa '!M200</f>
        <v/>
      </c>
      <c r="M226" s="228">
        <f>'Fluxo de Caixa '!N200</f>
        <v/>
      </c>
      <c r="N226" s="228">
        <f>'Fluxo de Caixa '!O200</f>
        <v/>
      </c>
      <c r="O226" s="254">
        <f>'Fluxo de Caixa '!Q200</f>
        <v/>
      </c>
      <c r="P226" s="70" t="n"/>
      <c r="Q226" s="71" t="n"/>
      <c r="R226" s="231" t="n"/>
    </row>
    <row r="227" ht="15.5" customHeight="1" s="180">
      <c r="B227" s="227">
        <f>'Fluxo de Caixa '!C196</f>
        <v/>
      </c>
      <c r="C227" s="228">
        <f>'Fluxo de Caixa '!D196</f>
        <v/>
      </c>
      <c r="D227" s="228">
        <f>'Fluxo de Caixa '!E196</f>
        <v/>
      </c>
      <c r="E227" s="228">
        <f>'Fluxo de Caixa '!F196</f>
        <v/>
      </c>
      <c r="F227" s="228">
        <f>'Fluxo de Caixa '!G196</f>
        <v/>
      </c>
      <c r="G227" s="228">
        <f>'Fluxo de Caixa '!H196</f>
        <v/>
      </c>
      <c r="H227" s="228">
        <f>'Fluxo de Caixa '!I196</f>
        <v/>
      </c>
      <c r="I227" s="228">
        <f>'Fluxo de Caixa '!J196</f>
        <v/>
      </c>
      <c r="J227" s="228">
        <f>'Fluxo de Caixa '!K196</f>
        <v/>
      </c>
      <c r="K227" s="228">
        <f>'Fluxo de Caixa '!L196</f>
        <v/>
      </c>
      <c r="L227" s="228">
        <f>'Fluxo de Caixa '!M196</f>
        <v/>
      </c>
      <c r="M227" s="228">
        <f>'Fluxo de Caixa '!N196</f>
        <v/>
      </c>
      <c r="N227" s="228">
        <f>'Fluxo de Caixa '!O196</f>
        <v/>
      </c>
      <c r="O227" s="254">
        <f>'Fluxo de Caixa '!Q196</f>
        <v/>
      </c>
      <c r="P227" s="70" t="n"/>
      <c r="Q227" s="71" t="n"/>
      <c r="R227" s="231" t="n"/>
    </row>
    <row r="228" ht="15.5" customHeight="1" s="180">
      <c r="B228" s="227">
        <f>'Fluxo de Caixa '!C195</f>
        <v/>
      </c>
      <c r="C228" s="228">
        <f>'Fluxo de Caixa '!D195</f>
        <v/>
      </c>
      <c r="D228" s="228">
        <f>'Fluxo de Caixa '!E195</f>
        <v/>
      </c>
      <c r="E228" s="228">
        <f>'Fluxo de Caixa '!F195</f>
        <v/>
      </c>
      <c r="F228" s="228">
        <f>'Fluxo de Caixa '!G195</f>
        <v/>
      </c>
      <c r="G228" s="228">
        <f>'Fluxo de Caixa '!H195</f>
        <v/>
      </c>
      <c r="H228" s="228">
        <f>'Fluxo de Caixa '!I195</f>
        <v/>
      </c>
      <c r="I228" s="228">
        <f>'Fluxo de Caixa '!J195</f>
        <v/>
      </c>
      <c r="J228" s="228">
        <f>'Fluxo de Caixa '!K195</f>
        <v/>
      </c>
      <c r="K228" s="228">
        <f>'Fluxo de Caixa '!L195</f>
        <v/>
      </c>
      <c r="L228" s="228">
        <f>'Fluxo de Caixa '!M195</f>
        <v/>
      </c>
      <c r="M228" s="228">
        <f>'Fluxo de Caixa '!N195</f>
        <v/>
      </c>
      <c r="N228" s="228">
        <f>'Fluxo de Caixa '!O195</f>
        <v/>
      </c>
      <c r="O228" s="254">
        <f>'Fluxo de Caixa '!Q195</f>
        <v/>
      </c>
      <c r="P228" s="70" t="n"/>
      <c r="Q228" s="71" t="n"/>
      <c r="R228" s="231" t="n"/>
    </row>
    <row r="229" ht="15.5" customHeight="1" s="180">
      <c r="B229" s="227">
        <f>'Fluxo de Caixa '!C198</f>
        <v/>
      </c>
      <c r="C229" s="228">
        <f>'Fluxo de Caixa '!D198</f>
        <v/>
      </c>
      <c r="D229" s="228">
        <f>'Fluxo de Caixa '!E198</f>
        <v/>
      </c>
      <c r="E229" s="228">
        <f>'Fluxo de Caixa '!F198</f>
        <v/>
      </c>
      <c r="F229" s="228">
        <f>'Fluxo de Caixa '!G198</f>
        <v/>
      </c>
      <c r="G229" s="228">
        <f>'Fluxo de Caixa '!H198</f>
        <v/>
      </c>
      <c r="H229" s="228">
        <f>'Fluxo de Caixa '!I198</f>
        <v/>
      </c>
      <c r="I229" s="228">
        <f>'Fluxo de Caixa '!J198</f>
        <v/>
      </c>
      <c r="J229" s="228">
        <f>'Fluxo de Caixa '!K198</f>
        <v/>
      </c>
      <c r="K229" s="228">
        <f>'Fluxo de Caixa '!L198</f>
        <v/>
      </c>
      <c r="L229" s="228">
        <f>'Fluxo de Caixa '!M198</f>
        <v/>
      </c>
      <c r="M229" s="228">
        <f>'Fluxo de Caixa '!N198</f>
        <v/>
      </c>
      <c r="N229" s="228">
        <f>'Fluxo de Caixa '!O198</f>
        <v/>
      </c>
      <c r="O229" s="254">
        <f>'Fluxo de Caixa '!Q198</f>
        <v/>
      </c>
      <c r="P229" s="70" t="n"/>
      <c r="Q229" s="71" t="n"/>
      <c r="R229" s="231" t="n"/>
    </row>
    <row r="230" ht="15.5" customHeight="1" s="180">
      <c r="B230" s="227">
        <f>'Fluxo de Caixa '!C199</f>
        <v/>
      </c>
      <c r="C230" s="228">
        <f>'Fluxo de Caixa '!D199</f>
        <v/>
      </c>
      <c r="D230" s="228">
        <f>'Fluxo de Caixa '!E199</f>
        <v/>
      </c>
      <c r="E230" s="228">
        <f>'Fluxo de Caixa '!F199</f>
        <v/>
      </c>
      <c r="F230" s="228">
        <f>'Fluxo de Caixa '!G199</f>
        <v/>
      </c>
      <c r="G230" s="228">
        <f>'Fluxo de Caixa '!H199</f>
        <v/>
      </c>
      <c r="H230" s="228">
        <f>'Fluxo de Caixa '!I199</f>
        <v/>
      </c>
      <c r="I230" s="228">
        <f>'Fluxo de Caixa '!J199</f>
        <v/>
      </c>
      <c r="J230" s="228">
        <f>'Fluxo de Caixa '!K199</f>
        <v/>
      </c>
      <c r="K230" s="228">
        <f>'Fluxo de Caixa '!L199</f>
        <v/>
      </c>
      <c r="L230" s="228">
        <f>'Fluxo de Caixa '!M199</f>
        <v/>
      </c>
      <c r="M230" s="228">
        <f>'Fluxo de Caixa '!N199</f>
        <v/>
      </c>
      <c r="N230" s="228">
        <f>'Fluxo de Caixa '!O199</f>
        <v/>
      </c>
      <c r="O230" s="254">
        <f>'Fluxo de Caixa '!Q199</f>
        <v/>
      </c>
      <c r="P230" s="70" t="n"/>
      <c r="Q230" s="71" t="n"/>
      <c r="R230" s="231" t="n"/>
    </row>
    <row r="231" ht="16" customHeight="1" s="180" thickBot="1">
      <c r="B231" s="232">
        <f>'Fluxo de Caixa '!C197</f>
        <v/>
      </c>
      <c r="C231" s="233">
        <f>'Fluxo de Caixa '!D197</f>
        <v/>
      </c>
      <c r="D231" s="233">
        <f>'Fluxo de Caixa '!E197</f>
        <v/>
      </c>
      <c r="E231" s="233">
        <f>'Fluxo de Caixa '!F197</f>
        <v/>
      </c>
      <c r="F231" s="233">
        <f>'Fluxo de Caixa '!G197</f>
        <v/>
      </c>
      <c r="G231" s="233">
        <f>'Fluxo de Caixa '!H197</f>
        <v/>
      </c>
      <c r="H231" s="233">
        <f>'Fluxo de Caixa '!I197</f>
        <v/>
      </c>
      <c r="I231" s="233">
        <f>'Fluxo de Caixa '!J197</f>
        <v/>
      </c>
      <c r="J231" s="233">
        <f>'Fluxo de Caixa '!K197</f>
        <v/>
      </c>
      <c r="K231" s="233">
        <f>'Fluxo de Caixa '!L197</f>
        <v/>
      </c>
      <c r="L231" s="233">
        <f>'Fluxo de Caixa '!M197</f>
        <v/>
      </c>
      <c r="M231" s="233">
        <f>'Fluxo de Caixa '!N197</f>
        <v/>
      </c>
      <c r="N231" s="233">
        <f>'Fluxo de Caixa '!O197</f>
        <v/>
      </c>
      <c r="O231" s="255">
        <f>'Fluxo de Caixa '!Q197</f>
        <v/>
      </c>
      <c r="P231" s="70" t="n"/>
      <c r="Q231" s="71" t="n"/>
      <c r="R231" s="231" t="n"/>
    </row>
    <row r="232" ht="16.5" customFormat="1" customHeight="1" s="65" thickBot="1" thickTop="1">
      <c r="B232" s="256" t="inlineStr">
        <is>
          <t>Total</t>
        </is>
      </c>
      <c r="C232" s="257">
        <f>SUM(C226:C231)</f>
        <v/>
      </c>
      <c r="D232" s="257">
        <f>SUM(D226:D231)</f>
        <v/>
      </c>
      <c r="E232" s="257">
        <f>SUM(E226:E231)</f>
        <v/>
      </c>
      <c r="F232" s="257">
        <f>SUM(F226:F231)</f>
        <v/>
      </c>
      <c r="G232" s="257">
        <f>SUM(G226:G231)</f>
        <v/>
      </c>
      <c r="H232" s="257">
        <f>SUM(H226:H231)</f>
        <v/>
      </c>
      <c r="I232" s="257">
        <f>SUM(I226:I231)</f>
        <v/>
      </c>
      <c r="J232" s="257">
        <f>SUM(J226:J231)</f>
        <v/>
      </c>
      <c r="K232" s="257">
        <f>SUM(K226:K231)</f>
        <v/>
      </c>
      <c r="L232" s="257">
        <f>SUM(L226:L231)</f>
        <v/>
      </c>
      <c r="M232" s="257">
        <f>SUM(M226:M231)</f>
        <v/>
      </c>
      <c r="N232" s="257">
        <f>SUM(N226:N231)</f>
        <v/>
      </c>
      <c r="O232" s="258">
        <f>SUM(O226:O231)</f>
        <v/>
      </c>
      <c r="P232" s="69" t="n"/>
      <c r="Q232" s="68" t="n"/>
      <c r="R232" s="231" t="n"/>
    </row>
    <row r="233" ht="16.5" customHeight="1" s="180" thickBot="1" thickTop="1">
      <c r="B233" s="259" t="n"/>
      <c r="C233" s="239" t="n"/>
      <c r="D233" s="239" t="n"/>
      <c r="E233" s="239" t="n"/>
      <c r="F233" s="239" t="n"/>
      <c r="G233" s="239" t="n"/>
      <c r="H233" s="239" t="n"/>
      <c r="I233" s="239" t="n"/>
      <c r="J233" s="239" t="n"/>
      <c r="K233" s="239" t="n"/>
      <c r="L233" s="239" t="n"/>
      <c r="M233" s="239" t="n"/>
      <c r="N233" s="239" t="n"/>
      <c r="O233" s="239" t="n"/>
      <c r="P233" s="70" t="n"/>
      <c r="Q233" s="71" t="n"/>
      <c r="R233" s="231" t="n"/>
    </row>
    <row r="234" ht="46" customFormat="1" customHeight="1" s="68" thickTop="1">
      <c r="B234" s="162" t="inlineStr">
        <is>
          <t>Saídas Fluxo de Caixa de Financeiro</t>
        </is>
      </c>
      <c r="C234" s="218" t="inlineStr">
        <is>
          <t>Jan</t>
        </is>
      </c>
      <c r="D234" s="218" t="inlineStr">
        <is>
          <t>Fev</t>
        </is>
      </c>
      <c r="E234" s="218" t="inlineStr">
        <is>
          <t>Mar</t>
        </is>
      </c>
      <c r="F234" s="218" t="inlineStr">
        <is>
          <t>Abr</t>
        </is>
      </c>
      <c r="G234" s="218" t="inlineStr">
        <is>
          <t>Mai</t>
        </is>
      </c>
      <c r="H234" s="218" t="inlineStr">
        <is>
          <t>Jun</t>
        </is>
      </c>
      <c r="I234" s="218" t="inlineStr">
        <is>
          <t>Jul</t>
        </is>
      </c>
      <c r="J234" s="218" t="inlineStr">
        <is>
          <t>Ago</t>
        </is>
      </c>
      <c r="K234" s="218" t="inlineStr">
        <is>
          <t>Set</t>
        </is>
      </c>
      <c r="L234" s="218" t="inlineStr">
        <is>
          <t>Out</t>
        </is>
      </c>
      <c r="M234" s="218" t="inlineStr">
        <is>
          <t>Nov</t>
        </is>
      </c>
      <c r="N234" s="218" t="inlineStr">
        <is>
          <t>Dez</t>
        </is>
      </c>
      <c r="O234" s="218" t="inlineStr">
        <is>
          <t>Acum</t>
        </is>
      </c>
      <c r="P234" s="218" t="inlineStr">
        <is>
          <t>Var. Julho x Junho</t>
        </is>
      </c>
      <c r="Q234" s="219" t="inlineStr">
        <is>
          <t>% Recb. Operacionais</t>
        </is>
      </c>
      <c r="R234" s="231" t="n"/>
    </row>
    <row r="235" ht="15.5" customHeight="1" s="180">
      <c r="B235" s="227">
        <f>'Fluxo de Caixa '!C212</f>
        <v/>
      </c>
      <c r="C235" s="228">
        <f>'Fluxo de Caixa '!D212</f>
        <v/>
      </c>
      <c r="D235" s="228">
        <f>'Fluxo de Caixa '!E212</f>
        <v/>
      </c>
      <c r="E235" s="228">
        <f>'Fluxo de Caixa '!F212</f>
        <v/>
      </c>
      <c r="F235" s="228">
        <f>'Fluxo de Caixa '!G212</f>
        <v/>
      </c>
      <c r="G235" s="228">
        <f>'Fluxo de Caixa '!H212</f>
        <v/>
      </c>
      <c r="H235" s="228">
        <f>'Fluxo de Caixa '!I212</f>
        <v/>
      </c>
      <c r="I235" s="228">
        <f>'Fluxo de Caixa '!J212</f>
        <v/>
      </c>
      <c r="J235" s="228">
        <f>'Fluxo de Caixa '!K212</f>
        <v/>
      </c>
      <c r="K235" s="228">
        <f>'Fluxo de Caixa '!L212</f>
        <v/>
      </c>
      <c r="L235" s="228">
        <f>'Fluxo de Caixa '!M212</f>
        <v/>
      </c>
      <c r="M235" s="228">
        <f>'Fluxo de Caixa '!N212</f>
        <v/>
      </c>
      <c r="N235" s="228">
        <f>'Fluxo de Caixa '!O212</f>
        <v/>
      </c>
      <c r="O235" s="229">
        <f>'Fluxo de Caixa '!Q212</f>
        <v/>
      </c>
      <c r="P235" s="230">
        <f>IFERROR(I235/H235-1,IF(I235&gt;0,1,0))</f>
        <v/>
      </c>
      <c r="Q235" s="113">
        <f>IFERROR(I235/H235-1,IF(I235&gt;0,1,0))</f>
        <v/>
      </c>
      <c r="R235" s="231" t="n"/>
    </row>
    <row r="236" ht="15.5" customHeight="1" s="180">
      <c r="B236" s="227">
        <f>'Fluxo de Caixa '!C209</f>
        <v/>
      </c>
      <c r="C236" s="228">
        <f>'Fluxo de Caixa '!D209</f>
        <v/>
      </c>
      <c r="D236" s="228">
        <f>'Fluxo de Caixa '!E209</f>
        <v/>
      </c>
      <c r="E236" s="228">
        <f>'Fluxo de Caixa '!F209</f>
        <v/>
      </c>
      <c r="F236" s="228">
        <f>'Fluxo de Caixa '!G209</f>
        <v/>
      </c>
      <c r="G236" s="228">
        <f>'Fluxo de Caixa '!H209</f>
        <v/>
      </c>
      <c r="H236" s="228">
        <f>'Fluxo de Caixa '!I209</f>
        <v/>
      </c>
      <c r="I236" s="228">
        <f>'Fluxo de Caixa '!J209</f>
        <v/>
      </c>
      <c r="J236" s="228">
        <f>'Fluxo de Caixa '!K209</f>
        <v/>
      </c>
      <c r="K236" s="228">
        <f>'Fluxo de Caixa '!L209</f>
        <v/>
      </c>
      <c r="L236" s="228">
        <f>'Fluxo de Caixa '!M209</f>
        <v/>
      </c>
      <c r="M236" s="228">
        <f>'Fluxo de Caixa '!N209</f>
        <v/>
      </c>
      <c r="N236" s="228">
        <f>'Fluxo de Caixa '!O209</f>
        <v/>
      </c>
      <c r="O236" s="229">
        <f>'Fluxo de Caixa '!Q209</f>
        <v/>
      </c>
      <c r="P236" s="230">
        <f>IFERROR(I236/H236-1,IF(I236&gt;0,1,0))</f>
        <v/>
      </c>
      <c r="Q236" s="113">
        <f>IFERROR(I236/H236-1,IF(I236&gt;0,1,0))</f>
        <v/>
      </c>
      <c r="R236" s="231" t="n"/>
    </row>
    <row r="237" ht="15.5" customHeight="1" s="180">
      <c r="B237" s="227">
        <f>'Fluxo de Caixa '!C211</f>
        <v/>
      </c>
      <c r="C237" s="228">
        <f>'Fluxo de Caixa '!D211</f>
        <v/>
      </c>
      <c r="D237" s="228">
        <f>'Fluxo de Caixa '!E211</f>
        <v/>
      </c>
      <c r="E237" s="228">
        <f>'Fluxo de Caixa '!F211</f>
        <v/>
      </c>
      <c r="F237" s="228">
        <f>'Fluxo de Caixa '!G211</f>
        <v/>
      </c>
      <c r="G237" s="228">
        <f>'Fluxo de Caixa '!H211</f>
        <v/>
      </c>
      <c r="H237" s="228">
        <f>'Fluxo de Caixa '!I211</f>
        <v/>
      </c>
      <c r="I237" s="228">
        <f>'Fluxo de Caixa '!J211</f>
        <v/>
      </c>
      <c r="J237" s="228">
        <f>'Fluxo de Caixa '!K211</f>
        <v/>
      </c>
      <c r="K237" s="228">
        <f>'Fluxo de Caixa '!L211</f>
        <v/>
      </c>
      <c r="L237" s="228">
        <f>'Fluxo de Caixa '!M211</f>
        <v/>
      </c>
      <c r="M237" s="228">
        <f>'Fluxo de Caixa '!N211</f>
        <v/>
      </c>
      <c r="N237" s="228">
        <f>'Fluxo de Caixa '!O211</f>
        <v/>
      </c>
      <c r="O237" s="229">
        <f>'Fluxo de Caixa '!Q211</f>
        <v/>
      </c>
      <c r="P237" s="230">
        <f>IFERROR(I237/H237-1,IF(I237&gt;0,1,0))</f>
        <v/>
      </c>
      <c r="Q237" s="113">
        <f>IFERROR(I237/H237-1,IF(I237&gt;0,1,0))</f>
        <v/>
      </c>
      <c r="R237" s="231" t="n"/>
    </row>
    <row r="238" ht="15.5" customHeight="1" s="180">
      <c r="B238" s="227">
        <f>'Fluxo de Caixa '!C207</f>
        <v/>
      </c>
      <c r="C238" s="228">
        <f>'Fluxo de Caixa '!D207</f>
        <v/>
      </c>
      <c r="D238" s="228">
        <f>'Fluxo de Caixa '!E207</f>
        <v/>
      </c>
      <c r="E238" s="228">
        <f>'Fluxo de Caixa '!F207</f>
        <v/>
      </c>
      <c r="F238" s="228">
        <f>'Fluxo de Caixa '!G207</f>
        <v/>
      </c>
      <c r="G238" s="228">
        <f>'Fluxo de Caixa '!H207</f>
        <v/>
      </c>
      <c r="H238" s="228">
        <f>'Fluxo de Caixa '!I207</f>
        <v/>
      </c>
      <c r="I238" s="228">
        <f>'Fluxo de Caixa '!J207</f>
        <v/>
      </c>
      <c r="J238" s="228">
        <f>'Fluxo de Caixa '!K207</f>
        <v/>
      </c>
      <c r="K238" s="228">
        <f>'Fluxo de Caixa '!L207</f>
        <v/>
      </c>
      <c r="L238" s="228">
        <f>'Fluxo de Caixa '!M207</f>
        <v/>
      </c>
      <c r="M238" s="228">
        <f>'Fluxo de Caixa '!N207</f>
        <v/>
      </c>
      <c r="N238" s="228">
        <f>'Fluxo de Caixa '!O207</f>
        <v/>
      </c>
      <c r="O238" s="229">
        <f>'Fluxo de Caixa '!Q207</f>
        <v/>
      </c>
      <c r="P238" s="230">
        <f>IFERROR(I238/H238-1,IF(I238&gt;0,1,0))</f>
        <v/>
      </c>
      <c r="Q238" s="113">
        <f>IFERROR(I238/H238-1,IF(I238&gt;0,1,0))</f>
        <v/>
      </c>
      <c r="R238" s="231" t="n"/>
    </row>
    <row r="239" ht="15.5" customHeight="1" s="180">
      <c r="B239" s="227">
        <f>'Fluxo de Caixa '!C205</f>
        <v/>
      </c>
      <c r="C239" s="228">
        <f>'Fluxo de Caixa '!D205</f>
        <v/>
      </c>
      <c r="D239" s="228">
        <f>'Fluxo de Caixa '!E205</f>
        <v/>
      </c>
      <c r="E239" s="228">
        <f>'Fluxo de Caixa '!F205</f>
        <v/>
      </c>
      <c r="F239" s="228">
        <f>'Fluxo de Caixa '!G205</f>
        <v/>
      </c>
      <c r="G239" s="228">
        <f>'Fluxo de Caixa '!H205</f>
        <v/>
      </c>
      <c r="H239" s="228">
        <f>'Fluxo de Caixa '!I205</f>
        <v/>
      </c>
      <c r="I239" s="228">
        <f>'Fluxo de Caixa '!J205</f>
        <v/>
      </c>
      <c r="J239" s="228">
        <f>'Fluxo de Caixa '!K205</f>
        <v/>
      </c>
      <c r="K239" s="228">
        <f>'Fluxo de Caixa '!L205</f>
        <v/>
      </c>
      <c r="L239" s="228">
        <f>'Fluxo de Caixa '!M205</f>
        <v/>
      </c>
      <c r="M239" s="228">
        <f>'Fluxo de Caixa '!N205</f>
        <v/>
      </c>
      <c r="N239" s="228">
        <f>'Fluxo de Caixa '!O205</f>
        <v/>
      </c>
      <c r="O239" s="229">
        <f>'Fluxo de Caixa '!Q205</f>
        <v/>
      </c>
      <c r="P239" s="230">
        <f>IFERROR(I239/H239-1,IF(I239&gt;0,1,0))</f>
        <v/>
      </c>
      <c r="Q239" s="113">
        <f>IFERROR(I239/H239-1,IF(I239&gt;0,1,0))</f>
        <v/>
      </c>
      <c r="R239" s="231" t="n"/>
    </row>
    <row r="240" ht="15.5" customHeight="1" s="180">
      <c r="B240" s="227">
        <f>'Fluxo de Caixa '!C204</f>
        <v/>
      </c>
      <c r="C240" s="228">
        <f>'Fluxo de Caixa '!D204</f>
        <v/>
      </c>
      <c r="D240" s="228">
        <f>'Fluxo de Caixa '!E204</f>
        <v/>
      </c>
      <c r="E240" s="228">
        <f>'Fluxo de Caixa '!F204</f>
        <v/>
      </c>
      <c r="F240" s="228">
        <f>'Fluxo de Caixa '!G204</f>
        <v/>
      </c>
      <c r="G240" s="228">
        <f>'Fluxo de Caixa '!H204</f>
        <v/>
      </c>
      <c r="H240" s="228">
        <f>'Fluxo de Caixa '!I204</f>
        <v/>
      </c>
      <c r="I240" s="228">
        <f>'Fluxo de Caixa '!J204</f>
        <v/>
      </c>
      <c r="J240" s="228">
        <f>'Fluxo de Caixa '!K204</f>
        <v/>
      </c>
      <c r="K240" s="228">
        <f>'Fluxo de Caixa '!L204</f>
        <v/>
      </c>
      <c r="L240" s="228">
        <f>'Fluxo de Caixa '!M204</f>
        <v/>
      </c>
      <c r="M240" s="228">
        <f>'Fluxo de Caixa '!N204</f>
        <v/>
      </c>
      <c r="N240" s="228">
        <f>'Fluxo de Caixa '!O204</f>
        <v/>
      </c>
      <c r="O240" s="229">
        <f>'Fluxo de Caixa '!Q204</f>
        <v/>
      </c>
      <c r="P240" s="230">
        <f>IFERROR(I240/H240-1,IF(I240&gt;0,1,0))</f>
        <v/>
      </c>
      <c r="Q240" s="113">
        <f>IFERROR(I240/H240-1,IF(I240&gt;0,1,0))</f>
        <v/>
      </c>
      <c r="R240" s="231" t="n"/>
    </row>
    <row r="241" ht="15.5" customHeight="1" s="180">
      <c r="B241" s="227">
        <f>'Fluxo de Caixa '!C203</f>
        <v/>
      </c>
      <c r="C241" s="228">
        <f>'Fluxo de Caixa '!D203</f>
        <v/>
      </c>
      <c r="D241" s="228">
        <f>'Fluxo de Caixa '!E203</f>
        <v/>
      </c>
      <c r="E241" s="228">
        <f>'Fluxo de Caixa '!F203</f>
        <v/>
      </c>
      <c r="F241" s="228">
        <f>'Fluxo de Caixa '!G203</f>
        <v/>
      </c>
      <c r="G241" s="228">
        <f>'Fluxo de Caixa '!H203</f>
        <v/>
      </c>
      <c r="H241" s="228">
        <f>'Fluxo de Caixa '!I203</f>
        <v/>
      </c>
      <c r="I241" s="228">
        <f>'Fluxo de Caixa '!J203</f>
        <v/>
      </c>
      <c r="J241" s="228">
        <f>'Fluxo de Caixa '!K203</f>
        <v/>
      </c>
      <c r="K241" s="228">
        <f>'Fluxo de Caixa '!L203</f>
        <v/>
      </c>
      <c r="L241" s="228">
        <f>'Fluxo de Caixa '!M203</f>
        <v/>
      </c>
      <c r="M241" s="228">
        <f>'Fluxo de Caixa '!N203</f>
        <v/>
      </c>
      <c r="N241" s="228">
        <f>'Fluxo de Caixa '!O203</f>
        <v/>
      </c>
      <c r="O241" s="229">
        <f>'Fluxo de Caixa '!Q203</f>
        <v/>
      </c>
      <c r="P241" s="230">
        <f>IFERROR(I241/H241-1,IF(I241&gt;0,1,0))</f>
        <v/>
      </c>
      <c r="Q241" s="113">
        <f>IFERROR(I241/H241-1,IF(I241&gt;0,1,0))</f>
        <v/>
      </c>
      <c r="R241" s="231" t="n"/>
    </row>
    <row r="242" ht="15.5" customHeight="1" s="180">
      <c r="B242" s="227">
        <f>'Fluxo de Caixa '!C208</f>
        <v/>
      </c>
      <c r="C242" s="228">
        <f>'Fluxo de Caixa '!D208</f>
        <v/>
      </c>
      <c r="D242" s="228">
        <f>'Fluxo de Caixa '!E208</f>
        <v/>
      </c>
      <c r="E242" s="228">
        <f>'Fluxo de Caixa '!F208</f>
        <v/>
      </c>
      <c r="F242" s="228">
        <f>'Fluxo de Caixa '!G208</f>
        <v/>
      </c>
      <c r="G242" s="228">
        <f>'Fluxo de Caixa '!H208</f>
        <v/>
      </c>
      <c r="H242" s="228">
        <f>'Fluxo de Caixa '!I208</f>
        <v/>
      </c>
      <c r="I242" s="228">
        <f>'Fluxo de Caixa '!J208</f>
        <v/>
      </c>
      <c r="J242" s="228">
        <f>'Fluxo de Caixa '!K208</f>
        <v/>
      </c>
      <c r="K242" s="228">
        <f>'Fluxo de Caixa '!L208</f>
        <v/>
      </c>
      <c r="L242" s="228">
        <f>'Fluxo de Caixa '!M208</f>
        <v/>
      </c>
      <c r="M242" s="228">
        <f>'Fluxo de Caixa '!N208</f>
        <v/>
      </c>
      <c r="N242" s="228">
        <f>'Fluxo de Caixa '!O208</f>
        <v/>
      </c>
      <c r="O242" s="229">
        <f>'Fluxo de Caixa '!Q208</f>
        <v/>
      </c>
      <c r="P242" s="230">
        <f>IFERROR(I242/H242-1,IF(I242&gt;0,1,0))</f>
        <v/>
      </c>
      <c r="Q242" s="113">
        <f>IFERROR(I242/H242-1,IF(I242&gt;0,1,0))</f>
        <v/>
      </c>
      <c r="R242" s="231" t="n"/>
    </row>
    <row r="243" ht="15.5" customHeight="1" s="180">
      <c r="B243" s="227">
        <f>'Fluxo de Caixa '!C206</f>
        <v/>
      </c>
      <c r="C243" s="228">
        <f>'Fluxo de Caixa '!D206</f>
        <v/>
      </c>
      <c r="D243" s="228">
        <f>'Fluxo de Caixa '!E206</f>
        <v/>
      </c>
      <c r="E243" s="228">
        <f>'Fluxo de Caixa '!F206</f>
        <v/>
      </c>
      <c r="F243" s="228">
        <f>'Fluxo de Caixa '!G206</f>
        <v/>
      </c>
      <c r="G243" s="228">
        <f>'Fluxo de Caixa '!H206</f>
        <v/>
      </c>
      <c r="H243" s="228">
        <f>'Fluxo de Caixa '!I206</f>
        <v/>
      </c>
      <c r="I243" s="228">
        <f>'Fluxo de Caixa '!J206</f>
        <v/>
      </c>
      <c r="J243" s="228">
        <f>'Fluxo de Caixa '!K206</f>
        <v/>
      </c>
      <c r="K243" s="228">
        <f>'Fluxo de Caixa '!L206</f>
        <v/>
      </c>
      <c r="L243" s="228">
        <f>'Fluxo de Caixa '!M206</f>
        <v/>
      </c>
      <c r="M243" s="228">
        <f>'Fluxo de Caixa '!N206</f>
        <v/>
      </c>
      <c r="N243" s="228">
        <f>'Fluxo de Caixa '!O206</f>
        <v/>
      </c>
      <c r="O243" s="229">
        <f>'Fluxo de Caixa '!Q206</f>
        <v/>
      </c>
      <c r="P243" s="230">
        <f>IFERROR(I243/H243-1,IF(I243&gt;0,1,0))</f>
        <v/>
      </c>
      <c r="Q243" s="113">
        <f>IFERROR(I243/H243-1,IF(I243&gt;0,1,0))</f>
        <v/>
      </c>
      <c r="R243" s="231" t="n"/>
    </row>
    <row r="244" ht="16" customHeight="1" s="180" thickBot="1">
      <c r="B244" s="232">
        <f>'Fluxo de Caixa '!C210</f>
        <v/>
      </c>
      <c r="C244" s="233">
        <f>'Fluxo de Caixa '!D210</f>
        <v/>
      </c>
      <c r="D244" s="233">
        <f>'Fluxo de Caixa '!E210</f>
        <v/>
      </c>
      <c r="E244" s="233">
        <f>'Fluxo de Caixa '!F210</f>
        <v/>
      </c>
      <c r="F244" s="233">
        <f>'Fluxo de Caixa '!G210</f>
        <v/>
      </c>
      <c r="G244" s="233">
        <f>'Fluxo de Caixa '!H210</f>
        <v/>
      </c>
      <c r="H244" s="233">
        <f>'Fluxo de Caixa '!I210</f>
        <v/>
      </c>
      <c r="I244" s="233">
        <f>'Fluxo de Caixa '!J210</f>
        <v/>
      </c>
      <c r="J244" s="233">
        <f>'Fluxo de Caixa '!K210</f>
        <v/>
      </c>
      <c r="K244" s="233">
        <f>'Fluxo de Caixa '!L210</f>
        <v/>
      </c>
      <c r="L244" s="233">
        <f>'Fluxo de Caixa '!M210</f>
        <v/>
      </c>
      <c r="M244" s="233">
        <f>'Fluxo de Caixa '!N210</f>
        <v/>
      </c>
      <c r="N244" s="233">
        <f>'Fluxo de Caixa '!O210</f>
        <v/>
      </c>
      <c r="O244" s="234">
        <f>'Fluxo de Caixa '!Q210</f>
        <v/>
      </c>
      <c r="P244" s="230">
        <f>IFERROR(I244/H244-1,IF(I244&gt;0,1,0))</f>
        <v/>
      </c>
      <c r="Q244" s="117">
        <f>IFERROR(I244/H244-1,IF(I244&gt;0,1,0))</f>
        <v/>
      </c>
      <c r="R244" s="231" t="n"/>
    </row>
    <row r="245" ht="16.5" customFormat="1" customHeight="1" s="65" thickBot="1" thickTop="1">
      <c r="B245" s="235" t="inlineStr">
        <is>
          <t>Total</t>
        </is>
      </c>
      <c r="C245" s="236">
        <f>SUM(C235:C244)</f>
        <v/>
      </c>
      <c r="D245" s="236">
        <f>SUM(D235:D244)</f>
        <v/>
      </c>
      <c r="E245" s="236">
        <f>SUM(E235:E244)</f>
        <v/>
      </c>
      <c r="F245" s="236">
        <f>SUM(F235:F244)</f>
        <v/>
      </c>
      <c r="G245" s="236">
        <f>SUM(G235:G244)</f>
        <v/>
      </c>
      <c r="H245" s="236">
        <f>SUM(H235:H244)</f>
        <v/>
      </c>
      <c r="I245" s="236">
        <f>SUM(I235:I244)</f>
        <v/>
      </c>
      <c r="J245" s="236">
        <f>SUM(J235:J244)</f>
        <v/>
      </c>
      <c r="K245" s="236">
        <f>SUM(K235:K244)</f>
        <v/>
      </c>
      <c r="L245" s="236">
        <f>SUM(L235:L244)</f>
        <v/>
      </c>
      <c r="M245" s="236">
        <f>SUM(M235:M244)</f>
        <v/>
      </c>
      <c r="N245" s="236">
        <f>SUM(N235:N244)</f>
        <v/>
      </c>
      <c r="O245" s="237">
        <f>SUM(O235:O244)</f>
        <v/>
      </c>
      <c r="P245" s="121">
        <f>IFERROR(I245/H245-1,IF(I245&gt;0,1,0))</f>
        <v/>
      </c>
      <c r="Q245" s="122" t="n"/>
      <c r="R245" s="231" t="n"/>
    </row>
    <row r="246" ht="16.5" customFormat="1" customHeight="1" s="66" thickBot="1" thickTop="1">
      <c r="B246" s="123" t="inlineStr">
        <is>
          <t>% Receb. Operacionais</t>
        </is>
      </c>
      <c r="C246" s="124">
        <f>IFERROR(C245/C$10,0)</f>
        <v/>
      </c>
      <c r="D246" s="124">
        <f>IFERROR(D245/D$10,0)</f>
        <v/>
      </c>
      <c r="E246" s="124">
        <f>IFERROR(E245/E$10,0)</f>
        <v/>
      </c>
      <c r="F246" s="124">
        <f>IFERROR(F245/F$10,0)</f>
        <v/>
      </c>
      <c r="G246" s="124">
        <f>IFERROR(G245/G$10,0)</f>
        <v/>
      </c>
      <c r="H246" s="124">
        <f>IFERROR(H245/H$10,0)</f>
        <v/>
      </c>
      <c r="I246" s="124">
        <f>IFERROR(I245/I$10,0)</f>
        <v/>
      </c>
      <c r="J246" s="124">
        <f>IFERROR(J245/J$10,0)</f>
        <v/>
      </c>
      <c r="K246" s="124">
        <f>IFERROR(K245/K$10,0)</f>
        <v/>
      </c>
      <c r="L246" s="124">
        <f>IFERROR(L245/L$10,0)</f>
        <v/>
      </c>
      <c r="M246" s="124">
        <f>IFERROR(M245/M$10,0)</f>
        <v/>
      </c>
      <c r="N246" s="124">
        <f>IFERROR(N245/N$10,0)</f>
        <v/>
      </c>
      <c r="O246" s="125">
        <f>IFERROR(O245/O$10,0)</f>
        <v/>
      </c>
      <c r="P246" s="69" t="n"/>
      <c r="Q246" s="69" t="n"/>
      <c r="R246" s="231" t="n"/>
    </row>
    <row r="247" ht="13.5" customHeight="1" s="180" thickBot="1" thickTop="1">
      <c r="B247" s="238" t="n"/>
      <c r="P247" s="55" t="n"/>
      <c r="R247" s="231" t="n"/>
    </row>
    <row r="248" ht="32.15" customFormat="1" customHeight="1" s="71" thickTop="1">
      <c r="B248" s="162" t="inlineStr">
        <is>
          <t>Fluxo de Caixa não Operacional</t>
        </is>
      </c>
      <c r="C248" s="218" t="inlineStr">
        <is>
          <t>Jan</t>
        </is>
      </c>
      <c r="D248" s="218" t="inlineStr">
        <is>
          <t>Fev</t>
        </is>
      </c>
      <c r="E248" s="218" t="inlineStr">
        <is>
          <t>Mar</t>
        </is>
      </c>
      <c r="F248" s="218" t="inlineStr">
        <is>
          <t>Abr</t>
        </is>
      </c>
      <c r="G248" s="218" t="inlineStr">
        <is>
          <t>Mai</t>
        </is>
      </c>
      <c r="H248" s="218" t="inlineStr">
        <is>
          <t>Jun</t>
        </is>
      </c>
      <c r="I248" s="218" t="inlineStr">
        <is>
          <t>Jul</t>
        </is>
      </c>
      <c r="J248" s="218" t="inlineStr">
        <is>
          <t>Ago</t>
        </is>
      </c>
      <c r="K248" s="218" t="inlineStr">
        <is>
          <t>Set</t>
        </is>
      </c>
      <c r="L248" s="218" t="inlineStr">
        <is>
          <t>Out</t>
        </is>
      </c>
      <c r="M248" s="218" t="inlineStr">
        <is>
          <t>Nov</t>
        </is>
      </c>
      <c r="N248" s="218" t="inlineStr">
        <is>
          <t>Dez</t>
        </is>
      </c>
      <c r="O248" s="219" t="inlineStr">
        <is>
          <t>Acum</t>
        </is>
      </c>
      <c r="P248" s="70" t="n"/>
      <c r="R248" s="231" t="n"/>
    </row>
    <row r="249" ht="13" customHeight="1" s="180" thickBot="1">
      <c r="B249" s="240">
        <f>'Fluxo de Caixa '!C217</f>
        <v/>
      </c>
      <c r="C249" s="248">
        <f>'Fluxo de Caixa '!D217</f>
        <v/>
      </c>
      <c r="D249" s="248">
        <f>'Fluxo de Caixa '!E217</f>
        <v/>
      </c>
      <c r="E249" s="248">
        <f>'Fluxo de Caixa '!F217</f>
        <v/>
      </c>
      <c r="F249" s="248">
        <f>'Fluxo de Caixa '!G217</f>
        <v/>
      </c>
      <c r="G249" s="248">
        <f>'Fluxo de Caixa '!H217</f>
        <v/>
      </c>
      <c r="H249" s="248">
        <f>'Fluxo de Caixa '!I217</f>
        <v/>
      </c>
      <c r="I249" s="248">
        <f>'Fluxo de Caixa '!J217</f>
        <v/>
      </c>
      <c r="J249" s="248">
        <f>'Fluxo de Caixa '!K217</f>
        <v/>
      </c>
      <c r="K249" s="248">
        <f>'Fluxo de Caixa '!L217</f>
        <v/>
      </c>
      <c r="L249" s="248">
        <f>'Fluxo de Caixa '!M217</f>
        <v/>
      </c>
      <c r="M249" s="248">
        <f>'Fluxo de Caixa '!N217</f>
        <v/>
      </c>
      <c r="N249" s="248">
        <f>'Fluxo de Caixa '!O217</f>
        <v/>
      </c>
      <c r="O249" s="251">
        <f>'Fluxo de Caixa '!Q217</f>
        <v/>
      </c>
      <c r="P249" s="55" t="n"/>
      <c r="R249" s="231" t="n"/>
    </row>
    <row r="250" ht="14" customFormat="1" customHeight="1" s="65" thickBot="1" thickTop="1">
      <c r="B250" s="243" t="inlineStr">
        <is>
          <t>Total</t>
        </is>
      </c>
      <c r="C250" s="252">
        <f>C249</f>
        <v/>
      </c>
      <c r="D250" s="252">
        <f>D249</f>
        <v/>
      </c>
      <c r="E250" s="252">
        <f>E249</f>
        <v/>
      </c>
      <c r="F250" s="252">
        <f>F249</f>
        <v/>
      </c>
      <c r="G250" s="252">
        <f>G249</f>
        <v/>
      </c>
      <c r="H250" s="252">
        <f>H249</f>
        <v/>
      </c>
      <c r="I250" s="252">
        <f>I249</f>
        <v/>
      </c>
      <c r="J250" s="252">
        <f>J249</f>
        <v/>
      </c>
      <c r="K250" s="252">
        <f>K249</f>
        <v/>
      </c>
      <c r="L250" s="252">
        <f>L249</f>
        <v/>
      </c>
      <c r="M250" s="252">
        <f>M249</f>
        <v/>
      </c>
      <c r="N250" s="252">
        <f>N249</f>
        <v/>
      </c>
      <c r="O250" s="253">
        <f>O249</f>
        <v/>
      </c>
      <c r="P250" s="66" t="n"/>
      <c r="R250" s="231" t="n"/>
    </row>
    <row r="251" ht="13.5" customHeight="1" s="180" thickBot="1" thickTop="1">
      <c r="P251" s="55" t="n"/>
      <c r="R251" s="231" t="n"/>
    </row>
    <row r="252" ht="40.5" customFormat="1" customHeight="1" s="68" thickTop="1">
      <c r="B252" s="162" t="inlineStr">
        <is>
          <t>Saídas Fluxo de Caixa Não Operacional</t>
        </is>
      </c>
      <c r="C252" s="218" t="inlineStr">
        <is>
          <t>Jan</t>
        </is>
      </c>
      <c r="D252" s="218" t="inlineStr">
        <is>
          <t>Fev</t>
        </is>
      </c>
      <c r="E252" s="218" t="inlineStr">
        <is>
          <t>Mar</t>
        </is>
      </c>
      <c r="F252" s="218" t="inlineStr">
        <is>
          <t>Abr</t>
        </is>
      </c>
      <c r="G252" s="218" t="inlineStr">
        <is>
          <t>Mai</t>
        </is>
      </c>
      <c r="H252" s="218" t="inlineStr">
        <is>
          <t>Jun</t>
        </is>
      </c>
      <c r="I252" s="218" t="inlineStr">
        <is>
          <t>Jul</t>
        </is>
      </c>
      <c r="J252" s="218" t="inlineStr">
        <is>
          <t>Ago</t>
        </is>
      </c>
      <c r="K252" s="218" t="inlineStr">
        <is>
          <t>Set</t>
        </is>
      </c>
      <c r="L252" s="218" t="inlineStr">
        <is>
          <t>Out</t>
        </is>
      </c>
      <c r="M252" s="218" t="inlineStr">
        <is>
          <t>Nov</t>
        </is>
      </c>
      <c r="N252" s="218" t="inlineStr">
        <is>
          <t>Dez</t>
        </is>
      </c>
      <c r="O252" s="218" t="inlineStr">
        <is>
          <t>Acum</t>
        </is>
      </c>
      <c r="P252" s="218" t="inlineStr">
        <is>
          <t>Var. Julho x Junho</t>
        </is>
      </c>
      <c r="Q252" s="219" t="inlineStr">
        <is>
          <t>% Recb. Operacionais</t>
        </is>
      </c>
      <c r="R252" s="231" t="n"/>
    </row>
    <row r="253">
      <c r="B253" s="246">
        <f>'Fluxo de Caixa '!C221</f>
        <v/>
      </c>
      <c r="C253" s="221">
        <f>'Fluxo de Caixa '!D221</f>
        <v/>
      </c>
      <c r="D253" s="221">
        <f>'Fluxo de Caixa '!E221</f>
        <v/>
      </c>
      <c r="E253" s="221">
        <f>'Fluxo de Caixa '!F221</f>
        <v/>
      </c>
      <c r="F253" s="221">
        <f>'Fluxo de Caixa '!G221</f>
        <v/>
      </c>
      <c r="G253" s="221">
        <f>'Fluxo de Caixa '!H221</f>
        <v/>
      </c>
      <c r="H253" s="221">
        <f>'Fluxo de Caixa '!I221</f>
        <v/>
      </c>
      <c r="I253" s="221">
        <f>'Fluxo de Caixa '!J221</f>
        <v/>
      </c>
      <c r="J253" s="221">
        <f>'Fluxo de Caixa '!K221</f>
        <v/>
      </c>
      <c r="K253" s="221">
        <f>'Fluxo de Caixa '!L221</f>
        <v/>
      </c>
      <c r="L253" s="221">
        <f>'Fluxo de Caixa '!M221</f>
        <v/>
      </c>
      <c r="M253" s="221">
        <f>'Fluxo de Caixa '!N221</f>
        <v/>
      </c>
      <c r="N253" s="221">
        <f>'Fluxo de Caixa '!O221</f>
        <v/>
      </c>
      <c r="O253" s="221">
        <f>'Fluxo de Caixa '!Q221</f>
        <v/>
      </c>
      <c r="P253" s="247">
        <f>IFERROR(I253/H253-1,IF(I253&gt;0,1,0))</f>
        <v/>
      </c>
      <c r="Q253" s="61">
        <f>IFERROR(O253/$O$10,0)</f>
        <v/>
      </c>
      <c r="R253" s="231" t="n"/>
    </row>
    <row r="254">
      <c r="B254" s="246">
        <f>'Fluxo de Caixa '!C222</f>
        <v/>
      </c>
      <c r="C254" s="221">
        <f>'Fluxo de Caixa '!D222</f>
        <v/>
      </c>
      <c r="D254" s="221">
        <f>'Fluxo de Caixa '!E222</f>
        <v/>
      </c>
      <c r="E254" s="221">
        <f>'Fluxo de Caixa '!F222</f>
        <v/>
      </c>
      <c r="F254" s="221">
        <f>'Fluxo de Caixa '!G222</f>
        <v/>
      </c>
      <c r="G254" s="221">
        <f>'Fluxo de Caixa '!H222</f>
        <v/>
      </c>
      <c r="H254" s="221">
        <f>'Fluxo de Caixa '!I222</f>
        <v/>
      </c>
      <c r="I254" s="221">
        <f>'Fluxo de Caixa '!J222</f>
        <v/>
      </c>
      <c r="J254" s="221">
        <f>'Fluxo de Caixa '!K222</f>
        <v/>
      </c>
      <c r="K254" s="221">
        <f>'Fluxo de Caixa '!L222</f>
        <v/>
      </c>
      <c r="L254" s="221">
        <f>'Fluxo de Caixa '!M222</f>
        <v/>
      </c>
      <c r="M254" s="221">
        <f>'Fluxo de Caixa '!N222</f>
        <v/>
      </c>
      <c r="N254" s="221">
        <f>'Fluxo de Caixa '!O222</f>
        <v/>
      </c>
      <c r="O254" s="221">
        <f>'Fluxo de Caixa '!Q222</f>
        <v/>
      </c>
      <c r="P254" s="247">
        <f>IFERROR(I254/H254-1,IF(I254&gt;0,1,0))</f>
        <v/>
      </c>
      <c r="Q254" s="61">
        <f>IFERROR(O254/$O$10,0)</f>
        <v/>
      </c>
      <c r="R254" s="231" t="n"/>
    </row>
    <row r="255">
      <c r="B255" s="246">
        <f>'Fluxo de Caixa '!C223</f>
        <v/>
      </c>
      <c r="C255" s="221">
        <f>'Fluxo de Caixa '!D223</f>
        <v/>
      </c>
      <c r="D255" s="221">
        <f>'Fluxo de Caixa '!E223</f>
        <v/>
      </c>
      <c r="E255" s="221">
        <f>'Fluxo de Caixa '!F223</f>
        <v/>
      </c>
      <c r="F255" s="221">
        <f>'Fluxo de Caixa '!G223</f>
        <v/>
      </c>
      <c r="G255" s="221">
        <f>'Fluxo de Caixa '!H223</f>
        <v/>
      </c>
      <c r="H255" s="221">
        <f>'Fluxo de Caixa '!I223</f>
        <v/>
      </c>
      <c r="I255" s="221">
        <f>'Fluxo de Caixa '!J223</f>
        <v/>
      </c>
      <c r="J255" s="221">
        <f>'Fluxo de Caixa '!K223</f>
        <v/>
      </c>
      <c r="K255" s="221">
        <f>'Fluxo de Caixa '!L223</f>
        <v/>
      </c>
      <c r="L255" s="221">
        <f>'Fluxo de Caixa '!M223</f>
        <v/>
      </c>
      <c r="M255" s="221">
        <f>'Fluxo de Caixa '!N223</f>
        <v/>
      </c>
      <c r="N255" s="221">
        <f>'Fluxo de Caixa '!O223</f>
        <v/>
      </c>
      <c r="O255" s="221">
        <f>'Fluxo de Caixa '!Q223</f>
        <v/>
      </c>
      <c r="P255" s="247">
        <f>IFERROR(I255/H255-1,IF(I255&gt;0,1,0))</f>
        <v/>
      </c>
      <c r="Q255" s="61">
        <f>IFERROR(O255/$O$10,0)</f>
        <v/>
      </c>
      <c r="R255" s="231" t="n"/>
    </row>
    <row r="256" ht="13" customHeight="1" s="180" thickBot="1">
      <c r="B256" s="246">
        <f>'Fluxo de Caixa '!C220</f>
        <v/>
      </c>
      <c r="C256" s="221">
        <f>'Fluxo de Caixa '!D220</f>
        <v/>
      </c>
      <c r="D256" s="221">
        <f>'Fluxo de Caixa '!E220</f>
        <v/>
      </c>
      <c r="E256" s="221">
        <f>'Fluxo de Caixa '!F220</f>
        <v/>
      </c>
      <c r="F256" s="221">
        <f>'Fluxo de Caixa '!G220</f>
        <v/>
      </c>
      <c r="G256" s="221">
        <f>'Fluxo de Caixa '!H220</f>
        <v/>
      </c>
      <c r="H256" s="221">
        <f>'Fluxo de Caixa '!I220</f>
        <v/>
      </c>
      <c r="I256" s="221">
        <f>'Fluxo de Caixa '!J220</f>
        <v/>
      </c>
      <c r="J256" s="221">
        <f>'Fluxo de Caixa '!K220</f>
        <v/>
      </c>
      <c r="K256" s="221">
        <f>'Fluxo de Caixa '!L220</f>
        <v/>
      </c>
      <c r="L256" s="221">
        <f>'Fluxo de Caixa '!M220</f>
        <v/>
      </c>
      <c r="M256" s="221">
        <f>'Fluxo de Caixa '!N220</f>
        <v/>
      </c>
      <c r="N256" s="221">
        <f>'Fluxo de Caixa '!O220</f>
        <v/>
      </c>
      <c r="O256" s="221">
        <f>'Fluxo de Caixa '!P220</f>
        <v/>
      </c>
      <c r="P256" s="247">
        <f>IFERROR(I256/H256-1,IF(I256&gt;0,1,0))</f>
        <v/>
      </c>
      <c r="Q256" s="59">
        <f>IFERROR(O256/$O$10,0)</f>
        <v/>
      </c>
      <c r="R256" s="231" t="n"/>
    </row>
    <row r="257" ht="14" customFormat="1" customHeight="1" s="65" thickBot="1" thickTop="1">
      <c r="B257" s="223" t="inlineStr">
        <is>
          <t>Total</t>
        </is>
      </c>
      <c r="C257" s="224">
        <f>SUM(C253:C256)</f>
        <v/>
      </c>
      <c r="D257" s="224">
        <f>SUM(D253:D256)</f>
        <v/>
      </c>
      <c r="E257" s="224">
        <f>SUM(E253:E256)</f>
        <v/>
      </c>
      <c r="F257" s="224">
        <f>SUM(F253:F256)</f>
        <v/>
      </c>
      <c r="G257" s="224">
        <f>SUM(G253:G256)</f>
        <v/>
      </c>
      <c r="H257" s="224">
        <f>SUM(H253:H256)</f>
        <v/>
      </c>
      <c r="I257" s="224">
        <f>SUM(I253:I256)</f>
        <v/>
      </c>
      <c r="J257" s="224">
        <f>SUM(J253:J256)</f>
        <v/>
      </c>
      <c r="K257" s="224">
        <f>SUM(K253:K256)</f>
        <v/>
      </c>
      <c r="L257" s="224">
        <f>SUM(L253:L256)</f>
        <v/>
      </c>
      <c r="M257" s="224">
        <f>SUM(M253:M256)</f>
        <v/>
      </c>
      <c r="N257" s="224">
        <f>SUM(N253:N256)</f>
        <v/>
      </c>
      <c r="O257" s="249">
        <f>SUM(O253:O256)</f>
        <v/>
      </c>
      <c r="P257" s="62">
        <f>IFERROR(I257/H257-1,IF(I257&gt;0,1,0))</f>
        <v/>
      </c>
      <c r="Q257" s="63" t="n"/>
      <c r="R257" s="231" t="n"/>
    </row>
    <row r="258" ht="14" customFormat="1" customHeight="1" s="66" thickBot="1" thickTop="1">
      <c r="B258" s="96" t="inlineStr">
        <is>
          <t>% Receb. Operacionais</t>
        </is>
      </c>
      <c r="C258" s="79">
        <f>IFERROR(C257/C$10,0)</f>
        <v/>
      </c>
      <c r="D258" s="79">
        <f>IFERROR(D257/D$10,0)</f>
        <v/>
      </c>
      <c r="E258" s="79">
        <f>IFERROR(E257/E$10,0)</f>
        <v/>
      </c>
      <c r="F258" s="79">
        <f>IFERROR(F257/F$10,0)</f>
        <v/>
      </c>
      <c r="G258" s="79">
        <f>IFERROR(G257/G$10,0)</f>
        <v/>
      </c>
      <c r="H258" s="79">
        <f>IFERROR(H257/H$10,0)</f>
        <v/>
      </c>
      <c r="I258" s="79">
        <f>IFERROR(I257/I$10,0)</f>
        <v/>
      </c>
      <c r="J258" s="79">
        <f>IFERROR(J257/J$10,0)</f>
        <v/>
      </c>
      <c r="K258" s="79">
        <f>IFERROR(K257/K$10,0)</f>
        <v/>
      </c>
      <c r="L258" s="79">
        <f>IFERROR(L257/L$10,0)</f>
        <v/>
      </c>
      <c r="M258" s="79">
        <f>IFERROR(M257/M$10,0)</f>
        <v/>
      </c>
      <c r="N258" s="79">
        <f>IFERROR(N257/N$10,0)</f>
        <v/>
      </c>
      <c r="O258" s="80">
        <f>IFERROR(O257/O$10,0)</f>
        <v/>
      </c>
      <c r="R258" s="231" t="n"/>
    </row>
    <row r="259" ht="13" customHeight="1" s="180" thickTop="1">
      <c r="P259" s="55" t="n"/>
      <c r="R259" s="231" t="n"/>
    </row>
    <row r="260">
      <c r="P260" s="55" t="n"/>
    </row>
    <row r="261">
      <c r="P261" s="55" t="n"/>
    </row>
    <row r="262">
      <c r="P262" s="55" t="n"/>
    </row>
    <row r="263">
      <c r="P263" s="55" t="n"/>
    </row>
    <row r="264">
      <c r="P264" s="55" t="n"/>
    </row>
    <row r="265">
      <c r="P265" s="55" t="n"/>
    </row>
    <row r="266">
      <c r="P266" s="55" t="n"/>
    </row>
    <row r="267">
      <c r="P267" s="55" t="n"/>
    </row>
    <row r="268">
      <c r="P268" s="55" t="n"/>
    </row>
    <row r="269">
      <c r="P269" s="55" t="n"/>
    </row>
    <row r="270">
      <c r="P270" s="55" t="n"/>
    </row>
    <row r="271">
      <c r="P271" s="55" t="n"/>
    </row>
    <row r="272">
      <c r="P272" s="55" t="n"/>
    </row>
    <row r="273">
      <c r="P273" s="55" t="n"/>
    </row>
    <row r="274">
      <c r="P274" s="55" t="n"/>
    </row>
    <row r="275">
      <c r="P275" s="55" t="n"/>
    </row>
    <row r="276">
      <c r="P276" s="55" t="n"/>
    </row>
    <row r="277">
      <c r="P277" s="55" t="n"/>
    </row>
    <row r="278">
      <c r="P278" s="55" t="n"/>
    </row>
    <row r="279">
      <c r="P279" s="55" t="n"/>
    </row>
    <row r="280">
      <c r="P280" s="55" t="n"/>
    </row>
    <row r="281">
      <c r="P281" s="55" t="n"/>
    </row>
    <row r="282">
      <c r="P282" s="55" t="n"/>
    </row>
    <row r="283">
      <c r="P283" s="55" t="n"/>
    </row>
    <row r="284">
      <c r="P284" s="55" t="n"/>
    </row>
    <row r="285">
      <c r="P285" s="55" t="n"/>
    </row>
    <row r="286">
      <c r="P286" s="55" t="n"/>
    </row>
    <row r="287">
      <c r="P287" s="55" t="n"/>
    </row>
    <row r="288">
      <c r="P288" s="55" t="n"/>
    </row>
    <row r="289">
      <c r="P289" s="55" t="n"/>
    </row>
    <row r="290">
      <c r="P290" s="55" t="n"/>
    </row>
    <row r="291">
      <c r="P291" s="55" t="n"/>
    </row>
    <row r="292">
      <c r="P292" s="55" t="n"/>
    </row>
    <row r="293">
      <c r="P293" s="55" t="n"/>
    </row>
    <row r="294">
      <c r="P294" s="55" t="n"/>
    </row>
    <row r="295">
      <c r="P295" s="55" t="n"/>
    </row>
    <row r="296">
      <c r="P296" s="55" t="n"/>
    </row>
    <row r="297">
      <c r="P297" s="55" t="n"/>
    </row>
    <row r="298">
      <c r="P298" s="55" t="n"/>
    </row>
    <row r="299">
      <c r="P299" s="55" t="n"/>
    </row>
    <row r="300">
      <c r="P300" s="55" t="n"/>
    </row>
    <row r="301">
      <c r="P301" s="55" t="n"/>
    </row>
  </sheetData>
  <conditionalFormatting sqref="P37:P63 P72:P81 P83:P106 P108:P120 P123:P129 P163:P168 P190:P194 P196:P203 P219:P233 P253:P301">
    <cfRule type="cellIs" priority="106" operator="greaterThan" dxfId="7">
      <formula>0</formula>
    </cfRule>
  </conditionalFormatting>
  <conditionalFormatting sqref="P65:P70">
    <cfRule type="cellIs" priority="48" operator="greaterThan" dxfId="7">
      <formula>0</formula>
    </cfRule>
  </conditionalFormatting>
  <conditionalFormatting sqref="P131:P146">
    <cfRule type="cellIs" priority="23" operator="greaterThan" dxfId="7">
      <formula>0</formula>
    </cfRule>
  </conditionalFormatting>
  <conditionalFormatting sqref="P149:P160">
    <cfRule type="cellIs" priority="38" operator="greaterThan" dxfId="7">
      <formula>0</formula>
    </cfRule>
  </conditionalFormatting>
  <conditionalFormatting sqref="P172:P186">
    <cfRule type="cellIs" priority="24" operator="greaterThan" dxfId="7">
      <formula>0</formula>
    </cfRule>
  </conditionalFormatting>
  <conditionalFormatting sqref="P205:P217">
    <cfRule type="cellIs" priority="32" operator="greaterThan" dxfId="7">
      <formula>0</formula>
    </cfRule>
  </conditionalFormatting>
  <conditionalFormatting sqref="P235:P251">
    <cfRule type="cellIs" priority="28" operator="greaterThan" dxfId="7">
      <formula>0</formula>
    </cfRule>
  </conditionalFormatting>
  <conditionalFormatting sqref="R37:R120 R122:R146 R148:R160">
    <cfRule type="cellIs" priority="111" operator="greaterThan" dxfId="0">
      <formula>0</formula>
    </cfRule>
  </conditionalFormatting>
  <conditionalFormatting sqref="R189 R192:R259">
    <cfRule type="cellIs" priority="4" operator="greaterThan" dxfId="0">
      <formula>0</formula>
    </cfRule>
  </conditionalFormatting>
  <conditionalFormatting sqref="R163:R166">
    <cfRule type="cellIs" priority="3" operator="greaterThan" dxfId="0">
      <formula>0</formula>
    </cfRule>
  </conditionalFormatting>
  <conditionalFormatting sqref="R172:R184">
    <cfRule type="cellIs" priority="2" operator="greaterThan" dxfId="0">
      <formula>0</formula>
    </cfRule>
  </conditionalFormatting>
  <conditionalFormatting sqref="R190:R191">
    <cfRule type="cellIs" priority="1" operator="greaterThan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1"/>
  <sheetViews>
    <sheetView zoomScale="80" zoomScaleNormal="80" workbookViewId="0">
      <selection activeCell="P251" activeCellId="16" sqref="P37 P38:P61 P65:P68 P72:P79 P83:P102 P106:P117 P121:P125 P129:P143 P147:P157 P161:P165 P170:P183 P188:P190 P194:P195 P203:P208 P217:P220 P233:P243 P251:P255"/>
    </sheetView>
  </sheetViews>
  <sheetFormatPr baseColWidth="8" defaultRowHeight="12.5"/>
  <cols>
    <col width="49.54296875" bestFit="1" customWidth="1" style="180" min="2" max="2"/>
    <col hidden="1" width="20.08984375" bestFit="1" customWidth="1" style="180" min="3" max="3"/>
    <col hidden="1" width="14.90625" bestFit="1" customWidth="1" style="180" min="4" max="4"/>
    <col hidden="1" width="15.54296875" bestFit="1" customWidth="1" style="180" min="5" max="5"/>
    <col hidden="1" width="14.90625" bestFit="1" customWidth="1" style="180" min="6" max="6"/>
    <col hidden="1" width="15.54296875" bestFit="1" customWidth="1" style="180" min="7" max="7"/>
    <col hidden="1" width="14.90625" bestFit="1" customWidth="1" style="180" min="8" max="8"/>
    <col hidden="1" width="15.54296875" bestFit="1" customWidth="1" style="180" min="9" max="9"/>
    <col hidden="1" width="14.90625" bestFit="1" customWidth="1" style="180" min="10" max="10"/>
    <col width="15.54296875" bestFit="1" customWidth="1" style="180" min="11" max="11"/>
    <col width="14.90625" bestFit="1" customWidth="1" style="180" min="12" max="12"/>
    <col hidden="1" width="15.54296875" bestFit="1" customWidth="1" style="180" min="13" max="13"/>
    <col hidden="1" width="14.90625" bestFit="1" customWidth="1" style="180" min="14" max="14"/>
    <col hidden="1" width="15.54296875" bestFit="1" customWidth="1" style="180" min="15" max="15"/>
    <col hidden="1" width="14.90625" bestFit="1" customWidth="1" style="180" min="16" max="16"/>
    <col hidden="1" width="20.453125" bestFit="1" customWidth="1" style="180" min="17" max="17"/>
    <col hidden="1" width="19.7265625" bestFit="1" customWidth="1" style="180" min="18" max="18"/>
    <col hidden="1" width="15.54296875" bestFit="1" customWidth="1" style="180" min="19" max="19"/>
    <col hidden="1" width="14.81640625" bestFit="1" customWidth="1" style="180" min="20" max="20"/>
    <col hidden="1" width="15.54296875" bestFit="1" customWidth="1" style="180" min="21" max="21"/>
    <col hidden="1" width="14.81640625" bestFit="1" customWidth="1" style="180" min="22" max="22"/>
    <col hidden="1" width="15.54296875" bestFit="1" customWidth="1" style="180" min="23" max="23"/>
    <col hidden="1" width="14.81640625" bestFit="1" customWidth="1" style="180" min="24" max="24"/>
    <col hidden="1" width="20.453125" bestFit="1" customWidth="1" style="180" min="25" max="25"/>
    <col hidden="1" width="19.7265625" bestFit="1" customWidth="1" style="180" min="26" max="26"/>
    <col width="20.453125" bestFit="1" customWidth="1" style="180" min="27" max="27"/>
    <col width="19.7265625" bestFit="1" customWidth="1" style="180" min="28" max="28"/>
    <col width="20.453125" bestFit="1" customWidth="1" style="180" min="29" max="29"/>
    <col width="19.7265625" bestFit="1" customWidth="1" style="180" min="30" max="30"/>
  </cols>
  <sheetData>
    <row r="1">
      <c r="B1" s="20" t="inlineStr">
        <is>
          <t>Ano</t>
        </is>
      </c>
      <c r="C1" t="inlineStr">
        <is>
          <t>(Tudo)</t>
        </is>
      </c>
    </row>
    <row r="3">
      <c r="C3" s="20" t="inlineStr">
        <is>
          <t>Rótulos de Coluna</t>
        </is>
      </c>
    </row>
    <row r="4">
      <c r="C4" t="inlineStr">
        <is>
          <t>Janeiro</t>
        </is>
      </c>
      <c r="E4" t="inlineStr">
        <is>
          <t>Fevereiro</t>
        </is>
      </c>
      <c r="G4" t="inlineStr">
        <is>
          <t>Março</t>
        </is>
      </c>
      <c r="I4" t="inlineStr">
        <is>
          <t>Abril</t>
        </is>
      </c>
      <c r="K4" t="inlineStr">
        <is>
          <t>Maio</t>
        </is>
      </c>
      <c r="M4" t="inlineStr">
        <is>
          <t>Junho</t>
        </is>
      </c>
      <c r="O4" t="inlineStr">
        <is>
          <t>Julho</t>
        </is>
      </c>
      <c r="Q4" t="inlineStr">
        <is>
          <t>Agosto</t>
        </is>
      </c>
      <c r="S4" t="inlineStr">
        <is>
          <t>Setembro</t>
        </is>
      </c>
      <c r="U4" t="inlineStr">
        <is>
          <t>Outubro</t>
        </is>
      </c>
      <c r="W4" t="inlineStr">
        <is>
          <t>Novembro</t>
        </is>
      </c>
      <c r="Y4" t="inlineStr">
        <is>
          <t>Dezembro</t>
        </is>
      </c>
      <c r="AA4" t="inlineStr">
        <is>
          <t>Total Soma de Crédito</t>
        </is>
      </c>
      <c r="AB4" t="inlineStr">
        <is>
          <t>Total Soma de Débito</t>
        </is>
      </c>
    </row>
    <row r="5">
      <c r="B5" s="20" t="inlineStr">
        <is>
          <t>Rótulos de Linha</t>
        </is>
      </c>
      <c r="C5" t="inlineStr">
        <is>
          <t>Soma de Crédito</t>
        </is>
      </c>
      <c r="D5" t="inlineStr">
        <is>
          <t>Soma de Débito</t>
        </is>
      </c>
      <c r="E5" t="inlineStr">
        <is>
          <t>Soma de Crédito</t>
        </is>
      </c>
      <c r="F5" t="inlineStr">
        <is>
          <t>Soma de Débito</t>
        </is>
      </c>
      <c r="G5" t="inlineStr">
        <is>
          <t>Soma de Crédito</t>
        </is>
      </c>
      <c r="H5" t="inlineStr">
        <is>
          <t>Soma de Débito</t>
        </is>
      </c>
      <c r="I5" t="inlineStr">
        <is>
          <t>Soma de Crédito</t>
        </is>
      </c>
      <c r="J5" t="inlineStr">
        <is>
          <t>Soma de Débito</t>
        </is>
      </c>
      <c r="K5" t="inlineStr">
        <is>
          <t>Soma de Crédito</t>
        </is>
      </c>
      <c r="L5" t="inlineStr">
        <is>
          <t>Soma de Débito</t>
        </is>
      </c>
      <c r="M5" t="inlineStr">
        <is>
          <t>Soma de Crédito</t>
        </is>
      </c>
      <c r="N5" t="inlineStr">
        <is>
          <t>Soma de Débito</t>
        </is>
      </c>
      <c r="O5" t="inlineStr">
        <is>
          <t>Soma de Crédito</t>
        </is>
      </c>
      <c r="P5" t="inlineStr">
        <is>
          <t>Soma de Débito</t>
        </is>
      </c>
      <c r="Q5" t="inlineStr">
        <is>
          <t>Soma de Crédito</t>
        </is>
      </c>
      <c r="R5" t="inlineStr">
        <is>
          <t>Soma de Débito</t>
        </is>
      </c>
      <c r="S5" t="inlineStr">
        <is>
          <t>Soma de Crédito</t>
        </is>
      </c>
      <c r="T5" t="inlineStr">
        <is>
          <t>Soma de Débito</t>
        </is>
      </c>
      <c r="U5" t="inlineStr">
        <is>
          <t>Soma de Crédito</t>
        </is>
      </c>
      <c r="V5" t="inlineStr">
        <is>
          <t>Soma de Débito</t>
        </is>
      </c>
      <c r="W5" t="inlineStr">
        <is>
          <t>Soma de Crédito</t>
        </is>
      </c>
      <c r="X5" t="inlineStr">
        <is>
          <t>Soma de Débito</t>
        </is>
      </c>
      <c r="Y5" t="inlineStr">
        <is>
          <t>Soma de Crédito</t>
        </is>
      </c>
      <c r="Z5" t="inlineStr">
        <is>
          <t>Soma de Débito</t>
        </is>
      </c>
    </row>
    <row r="6">
      <c r="A6">
        <f>COUNTIF('Fluxo de Caixa '!C:C,B6)</f>
        <v/>
      </c>
      <c r="B6" s="21" t="inlineStr">
        <is>
          <t>Consórcio</t>
        </is>
      </c>
      <c r="D6" t="n">
        <v>3006.4</v>
      </c>
      <c r="AB6" t="n">
        <v>3006.4</v>
      </c>
    </row>
    <row r="7">
      <c r="A7">
        <f>COUNTIF('Fluxo de Caixa '!C:C,B7)</f>
        <v/>
      </c>
      <c r="B7" s="21" t="inlineStr">
        <is>
          <t>CSLL</t>
        </is>
      </c>
      <c r="F7" t="n">
        <v>80807.22</v>
      </c>
      <c r="J7" t="n">
        <v>30730.21</v>
      </c>
      <c r="AB7" t="n">
        <v>111537.43</v>
      </c>
    </row>
    <row r="8">
      <c r="A8">
        <f>COUNTIF('Fluxo de Caixa '!C:C,B8)</f>
        <v/>
      </c>
      <c r="B8" s="21" t="inlineStr">
        <is>
          <t>Devolução / Estorno de Pagamento</t>
        </is>
      </c>
      <c r="E8" t="n">
        <v>164.78</v>
      </c>
      <c r="G8" t="n">
        <v>6740.48</v>
      </c>
      <c r="I8" t="n">
        <v>2050</v>
      </c>
      <c r="L8" t="n">
        <v>2700</v>
      </c>
      <c r="O8" t="n">
        <v>645.71</v>
      </c>
      <c r="AA8" t="n">
        <v>9600.969999999999</v>
      </c>
      <c r="AB8" t="n">
        <v>2700</v>
      </c>
    </row>
    <row r="9">
      <c r="A9">
        <f>COUNTIF('Fluxo de Caixa '!C:C,B9)</f>
        <v/>
      </c>
      <c r="B9" s="21" t="inlineStr">
        <is>
          <t>Devolução de Pagamento Recebido</t>
        </is>
      </c>
      <c r="F9" t="n">
        <v>164.78</v>
      </c>
      <c r="H9" t="n">
        <v>6740.48</v>
      </c>
      <c r="AB9" t="n">
        <v>6905.26</v>
      </c>
    </row>
    <row r="10">
      <c r="A10">
        <f>COUNTIF('Fluxo de Caixa '!C:C,B10)</f>
        <v/>
      </c>
      <c r="B10" s="21" t="inlineStr">
        <is>
          <t>IPTU</t>
        </is>
      </c>
      <c r="D10" t="n">
        <v>3510.85</v>
      </c>
      <c r="F10" t="n">
        <v>954.17</v>
      </c>
      <c r="H10" t="n">
        <v>953.9299999999999</v>
      </c>
      <c r="J10" t="n">
        <v>953.9299999999999</v>
      </c>
      <c r="L10" t="n">
        <v>4536.64</v>
      </c>
      <c r="P10" t="n">
        <v>3704.6</v>
      </c>
      <c r="AB10" t="n">
        <v>14614.12</v>
      </c>
    </row>
    <row r="11">
      <c r="A11">
        <f>COUNTIF('Fluxo de Caixa '!C:C,B11)</f>
        <v/>
      </c>
      <c r="B11" s="21" t="inlineStr">
        <is>
          <t>IRPJ</t>
        </is>
      </c>
      <c r="D11" t="n">
        <v>148466.82</v>
      </c>
      <c r="J11" t="n">
        <v>38858.12</v>
      </c>
      <c r="AB11" t="n">
        <v>187324.94</v>
      </c>
    </row>
    <row r="12">
      <c r="A12">
        <f>COUNTIF('Fluxo de Caixa '!C:C,B12)</f>
        <v/>
      </c>
      <c r="B12" s="21" t="inlineStr">
        <is>
          <t>PIS</t>
        </is>
      </c>
      <c r="D12" t="n">
        <v>15499.36</v>
      </c>
      <c r="F12" t="n">
        <v>4219.23</v>
      </c>
      <c r="H12" t="n">
        <v>6139.58</v>
      </c>
      <c r="J12" t="n">
        <v>8297.040000000001</v>
      </c>
      <c r="L12" t="n">
        <v>21787.88</v>
      </c>
      <c r="N12" t="n">
        <v>10966.3</v>
      </c>
      <c r="P12" t="n">
        <v>350.43</v>
      </c>
      <c r="AB12" t="n">
        <v>67259.82000000001</v>
      </c>
    </row>
    <row r="13">
      <c r="A13">
        <f>COUNTIF('Fluxo de Caixa '!C:C,B13)</f>
        <v/>
      </c>
      <c r="B13" s="21" t="inlineStr">
        <is>
          <t>Pró-Labore</t>
        </is>
      </c>
      <c r="D13" t="n">
        <v>2520.95</v>
      </c>
      <c r="F13" t="n">
        <v>3157.96</v>
      </c>
      <c r="H13" t="n">
        <v>900</v>
      </c>
      <c r="J13" t="n">
        <v>4113.36</v>
      </c>
      <c r="L13" t="n">
        <v>1383.33</v>
      </c>
      <c r="N13" t="n">
        <v>3659.96</v>
      </c>
      <c r="P13" t="n">
        <v>32731.01</v>
      </c>
      <c r="AB13" t="n">
        <v>48466.57</v>
      </c>
    </row>
    <row r="14">
      <c r="A14">
        <f>COUNTIF('Fluxo de Caixa '!C:C,B14)</f>
        <v/>
      </c>
      <c r="B14" s="21" t="inlineStr">
        <is>
          <t>Transferência Emitida</t>
        </is>
      </c>
      <c r="D14" t="n">
        <v>2579816.39</v>
      </c>
      <c r="F14" t="n">
        <v>3879579.63</v>
      </c>
      <c r="H14" t="n">
        <v>1858648.07</v>
      </c>
      <c r="J14" t="n">
        <v>2017266.32</v>
      </c>
      <c r="L14" t="n">
        <v>1848736.21</v>
      </c>
      <c r="N14" t="n">
        <v>1492353.64</v>
      </c>
      <c r="P14" t="n">
        <v>968426.05</v>
      </c>
      <c r="AB14" t="n">
        <v>14644826.31</v>
      </c>
    </row>
    <row r="15">
      <c r="A15">
        <f>COUNTIF('Fluxo de Caixa '!C:C,B15)</f>
        <v/>
      </c>
      <c r="B15" s="21" t="inlineStr">
        <is>
          <t>Transferência Recebida</t>
        </is>
      </c>
      <c r="C15" t="n">
        <v>2579816.39</v>
      </c>
      <c r="E15" t="n">
        <v>3879579.63</v>
      </c>
      <c r="G15" t="n">
        <v>1858648.07</v>
      </c>
      <c r="I15" t="n">
        <v>2017266.32</v>
      </c>
      <c r="K15" t="n">
        <v>3203452.34</v>
      </c>
      <c r="M15" t="n">
        <v>1492353.64</v>
      </c>
      <c r="O15" t="n">
        <v>968426.05</v>
      </c>
      <c r="AA15" t="n">
        <v>15999542.44</v>
      </c>
    </row>
    <row r="16">
      <c r="A16">
        <f>COUNTIF('Fluxo de Caixa '!C:C,B16)</f>
        <v/>
      </c>
      <c r="B16" s="21" t="inlineStr">
        <is>
          <t>Saldo Final CEF</t>
        </is>
      </c>
      <c r="D16" t="n">
        <v>-9962.670000000018</v>
      </c>
      <c r="F16" t="n">
        <v>2896.270000000106</v>
      </c>
      <c r="H16" t="n">
        <v>-6790.359999999891</v>
      </c>
      <c r="J16" t="n">
        <v>6291.18</v>
      </c>
      <c r="L16" t="n">
        <v>-9341.639999999999</v>
      </c>
      <c r="N16" t="n">
        <v>-8714.280000000001</v>
      </c>
      <c r="P16" t="n">
        <v>153067.5</v>
      </c>
      <c r="AB16" t="n">
        <v>127446.0000000002</v>
      </c>
    </row>
    <row r="17">
      <c r="A17">
        <f>COUNTIF('Fluxo de Caixa '!C:C,B17)</f>
        <v/>
      </c>
      <c r="B17" s="21" t="inlineStr">
        <is>
          <t>Saldo Inicial CEF</t>
        </is>
      </c>
      <c r="C17" t="n">
        <v>435332.04</v>
      </c>
      <c r="AA17" t="n">
        <v>435332.04</v>
      </c>
    </row>
    <row r="18">
      <c r="A18">
        <f>COUNTIF('Fluxo de Caixa '!C:C,B18)</f>
        <v/>
      </c>
      <c r="B18" s="21" t="inlineStr">
        <is>
          <t>Empréstimo Sócios x Empresa</t>
        </is>
      </c>
      <c r="G18" t="n">
        <v>35000</v>
      </c>
      <c r="I18" t="n">
        <v>45000</v>
      </c>
      <c r="K18" t="n">
        <v>75000</v>
      </c>
      <c r="AA18" t="n">
        <v>155000</v>
      </c>
    </row>
    <row r="19">
      <c r="A19">
        <f>COUNTIF('Fluxo de Caixa '!C:C,B19)</f>
        <v/>
      </c>
      <c r="B19" s="21" t="inlineStr">
        <is>
          <t>Pagamento Empréstimo Sócios x Empresa</t>
        </is>
      </c>
      <c r="J19" t="n">
        <v>80000</v>
      </c>
      <c r="AB19" t="n">
        <v>80000</v>
      </c>
    </row>
    <row r="20">
      <c r="A20">
        <f>COUNTIF('Fluxo de Caixa '!C:C,B20)</f>
        <v/>
      </c>
      <c r="B20" s="21" t="inlineStr">
        <is>
          <t>Juros Recebidos</t>
        </is>
      </c>
      <c r="C20" t="n">
        <v>346.95</v>
      </c>
      <c r="E20" t="n">
        <v>5.69</v>
      </c>
      <c r="G20" t="n">
        <v>2.53</v>
      </c>
      <c r="I20" t="n">
        <v>0.67</v>
      </c>
      <c r="AA20" t="n">
        <v>355.84</v>
      </c>
    </row>
    <row r="21">
      <c r="A21">
        <f>COUNTIF('Fluxo de Caixa '!C:C,B21)</f>
        <v/>
      </c>
      <c r="B21" s="21" t="inlineStr">
        <is>
          <t>Saldo Inicial Safra</t>
        </is>
      </c>
      <c r="C21" t="n">
        <v>102806.82</v>
      </c>
      <c r="AA21" t="n">
        <v>102806.82</v>
      </c>
    </row>
    <row r="22">
      <c r="A22">
        <f>COUNTIF('Fluxo de Caixa '!C:C,B22)</f>
        <v/>
      </c>
      <c r="B22" s="21" t="inlineStr">
        <is>
          <t>Saldo Inicial Itau</t>
        </is>
      </c>
      <c r="C22" t="n">
        <v>562274.75</v>
      </c>
      <c r="AA22" t="n">
        <v>562274.75</v>
      </c>
    </row>
    <row r="23">
      <c r="A23">
        <f>COUNTIF('Fluxo de Caixa '!C:C,B23)</f>
        <v/>
      </c>
      <c r="B23" s="21" t="inlineStr">
        <is>
          <t>Saldo Final Safra</t>
        </is>
      </c>
      <c r="D23" t="n">
        <v>2395.579999999997</v>
      </c>
      <c r="F23" t="n">
        <v>70052.83999999997</v>
      </c>
      <c r="H23" t="n">
        <v>2917.840000000013</v>
      </c>
      <c r="J23" t="n">
        <v>16674.07</v>
      </c>
      <c r="L23" t="n">
        <v>74054.33</v>
      </c>
      <c r="N23" t="n">
        <v>256529.57</v>
      </c>
      <c r="P23" t="n">
        <v>29814.44</v>
      </c>
      <c r="AB23" t="n">
        <v>452438.67</v>
      </c>
    </row>
    <row r="24">
      <c r="A24">
        <f>COUNTIF('Fluxo de Caixa '!C:C,B24)</f>
        <v/>
      </c>
      <c r="B24" s="21" t="inlineStr">
        <is>
          <t>Saldo Final Itau</t>
        </is>
      </c>
      <c r="D24" t="n">
        <v>64565.24999999991</v>
      </c>
      <c r="F24" t="n">
        <v>153022.3699999999</v>
      </c>
      <c r="H24" t="n">
        <v>-22295.74999999984</v>
      </c>
      <c r="J24" t="n">
        <v>46816.91</v>
      </c>
      <c r="L24" t="n">
        <v>20269.86</v>
      </c>
      <c r="N24" t="n">
        <v>26636.19</v>
      </c>
      <c r="P24" t="n">
        <v>12909.32</v>
      </c>
      <c r="AB24" t="n">
        <v>301924.15</v>
      </c>
    </row>
    <row r="25">
      <c r="A25">
        <f>COUNTIF('Fluxo de Caixa '!C:C,B25)</f>
        <v/>
      </c>
      <c r="B25" s="21" t="inlineStr">
        <is>
          <t xml:space="preserve">Parcelamento de Impostos Exercicio Anterior </t>
        </is>
      </c>
      <c r="D25" t="n">
        <v>143237.64</v>
      </c>
      <c r="F25" t="n">
        <v>71856.49000000001</v>
      </c>
      <c r="H25" t="n">
        <v>111292.76</v>
      </c>
      <c r="J25" t="n">
        <v>207684.95</v>
      </c>
      <c r="L25" t="n">
        <v>165124.25</v>
      </c>
      <c r="N25" t="n">
        <v>73927.63</v>
      </c>
      <c r="P25" t="n">
        <v>113849.05</v>
      </c>
      <c r="AB25" t="n">
        <v>886972.77</v>
      </c>
    </row>
    <row r="26">
      <c r="A26">
        <f>COUNTIF('Fluxo de Caixa '!C:C,B26)</f>
        <v/>
      </c>
      <c r="B26" s="21" t="inlineStr">
        <is>
          <t>Venda de Imobilizado</t>
        </is>
      </c>
      <c r="M26" t="n">
        <v>49000</v>
      </c>
      <c r="AA26" t="n">
        <v>49000</v>
      </c>
    </row>
    <row r="27">
      <c r="A27">
        <f>COUNTIF('Fluxo de Caixa '!C:C,B27)</f>
        <v/>
      </c>
      <c r="B27" s="21" t="inlineStr">
        <is>
          <t>Outros Recebimentos Não Operacionais</t>
        </is>
      </c>
      <c r="E27" t="n">
        <v>1295.56</v>
      </c>
      <c r="I27" t="n">
        <v>251.13</v>
      </c>
      <c r="M27" t="n">
        <v>2500</v>
      </c>
      <c r="AA27" t="n">
        <v>4046.69</v>
      </c>
    </row>
    <row r="28">
      <c r="A28">
        <f>COUNTIF('Fluxo de Caixa '!C:C,B28)</f>
        <v/>
      </c>
      <c r="B28" s="21" t="inlineStr">
        <is>
          <t>Pagamento de Empréstimos Bancários</t>
        </is>
      </c>
      <c r="D28" t="n">
        <v>35696.55</v>
      </c>
      <c r="F28" t="n">
        <v>40730.52</v>
      </c>
      <c r="H28" t="n">
        <v>43077.28</v>
      </c>
      <c r="J28" t="n">
        <v>42095.09</v>
      </c>
      <c r="L28" t="n">
        <v>192115.5</v>
      </c>
      <c r="N28" t="n">
        <v>42150.54</v>
      </c>
      <c r="P28" t="n">
        <v>99262.78999999999</v>
      </c>
      <c r="AB28" t="n">
        <v>495128.27</v>
      </c>
    </row>
    <row r="29">
      <c r="A29">
        <f>COUNTIF('Fluxo de Caixa '!C:C,B29)</f>
        <v/>
      </c>
      <c r="B29" s="21" t="inlineStr">
        <is>
          <t>Construção da Nova Sede</t>
        </is>
      </c>
      <c r="D29" t="n">
        <v>58161.73</v>
      </c>
      <c r="F29" t="n">
        <v>81805.24000000001</v>
      </c>
      <c r="H29" t="n">
        <v>36185.46</v>
      </c>
      <c r="J29" t="n">
        <v>75533.31</v>
      </c>
      <c r="L29" t="n">
        <v>181791.31</v>
      </c>
      <c r="N29" t="n">
        <v>69101.17</v>
      </c>
      <c r="P29" t="n">
        <v>29206.35</v>
      </c>
      <c r="AB29" t="n">
        <v>531784.5699999999</v>
      </c>
    </row>
    <row r="30">
      <c r="A30">
        <f>COUNTIF('Fluxo de Caixa '!C:C,B30)</f>
        <v/>
      </c>
      <c r="B30" s="21" t="inlineStr">
        <is>
          <t>Juros Bancários</t>
        </is>
      </c>
      <c r="D30" t="n">
        <v>5043.84</v>
      </c>
      <c r="F30" t="n">
        <v>5246.45</v>
      </c>
      <c r="H30" t="n">
        <v>3717.89</v>
      </c>
      <c r="J30" t="n">
        <v>2857.57</v>
      </c>
      <c r="L30" t="n">
        <v>3530.54</v>
      </c>
      <c r="N30" t="n">
        <v>2041.45</v>
      </c>
      <c r="P30" t="n">
        <v>5727.74</v>
      </c>
      <c r="AB30" t="n">
        <v>28165.48</v>
      </c>
    </row>
    <row r="31">
      <c r="A31">
        <f>COUNTIF('Fluxo de Caixa '!C:C,B31)</f>
        <v/>
      </c>
      <c r="B31" s="21" t="inlineStr">
        <is>
          <t>Recebimento de Clientes</t>
        </is>
      </c>
      <c r="C31" t="n">
        <v>1802062.13</v>
      </c>
      <c r="E31" t="n">
        <v>1687804.87</v>
      </c>
      <c r="G31" t="n">
        <v>1558821.86</v>
      </c>
      <c r="I31" t="n">
        <v>2037244.64</v>
      </c>
      <c r="K31" t="n">
        <v>3108953.3</v>
      </c>
      <c r="M31" t="n">
        <v>1459018.71</v>
      </c>
      <c r="O31" t="n">
        <v>1613066.15</v>
      </c>
      <c r="AA31" t="n">
        <v>13266971.66</v>
      </c>
    </row>
    <row r="32">
      <c r="A32">
        <f>COUNTIF('Fluxo de Caixa '!C:C,B32)</f>
        <v/>
      </c>
      <c r="B32" s="21" t="inlineStr">
        <is>
          <t>SALARIO</t>
        </is>
      </c>
      <c r="D32" t="n">
        <v>498154.4400000001</v>
      </c>
      <c r="F32" t="n">
        <v>520467.94</v>
      </c>
      <c r="H32" t="n">
        <v>525625.75</v>
      </c>
      <c r="J32" t="n">
        <v>526479.5600000001</v>
      </c>
      <c r="L32" t="n">
        <v>639195.11</v>
      </c>
      <c r="N32" t="n">
        <v>548773.4399999999</v>
      </c>
      <c r="P32" t="n">
        <v>558932.38</v>
      </c>
      <c r="AB32" t="n">
        <v>3817628.62</v>
      </c>
    </row>
    <row r="33">
      <c r="A33">
        <f>COUNTIF('Fluxo de Caixa '!C:C,B33)</f>
        <v/>
      </c>
      <c r="B33" s="21" t="inlineStr">
        <is>
          <t>TARIFAS BANCARIAS</t>
        </is>
      </c>
      <c r="D33" t="n">
        <v>2833.92</v>
      </c>
      <c r="F33" t="n">
        <v>3172.25</v>
      </c>
      <c r="H33" t="n">
        <v>4054.85</v>
      </c>
      <c r="J33" t="n">
        <v>1984.97</v>
      </c>
      <c r="L33" t="n">
        <v>4746.97</v>
      </c>
      <c r="N33" t="n">
        <v>2445.99</v>
      </c>
      <c r="P33" t="n">
        <v>3559.35</v>
      </c>
      <c r="AB33" t="n">
        <v>22798.3</v>
      </c>
    </row>
    <row r="34">
      <c r="A34">
        <f>COUNTIF('Fluxo de Caixa '!C:C,B34)</f>
        <v/>
      </c>
      <c r="B34" s="21" t="inlineStr">
        <is>
          <t>Financiamentos</t>
        </is>
      </c>
      <c r="D34" t="n">
        <v>15992.21</v>
      </c>
      <c r="F34" t="n">
        <v>12276.53</v>
      </c>
      <c r="H34" t="n">
        <v>12436.17</v>
      </c>
      <c r="J34" t="n">
        <v>12419.19</v>
      </c>
      <c r="L34" t="n">
        <v>15877.79</v>
      </c>
      <c r="N34" t="n">
        <v>12505.27</v>
      </c>
      <c r="P34" t="n">
        <v>3601.26</v>
      </c>
      <c r="AB34" t="n">
        <v>85108.42</v>
      </c>
    </row>
    <row r="35">
      <c r="A35">
        <f>COUNTIF('Fluxo de Caixa '!C:C,B35)</f>
        <v/>
      </c>
      <c r="B35" s="21" t="inlineStr">
        <is>
          <t>PLR</t>
        </is>
      </c>
      <c r="F35" t="n">
        <v>27103.73</v>
      </c>
      <c r="AB35" t="n">
        <v>27103.73</v>
      </c>
    </row>
    <row r="36">
      <c r="A36">
        <f>COUNTIF('Fluxo de Caixa '!C:C,B36)</f>
        <v/>
      </c>
      <c r="B36" s="21" t="inlineStr">
        <is>
          <t>Processos Trabalhistas</t>
        </is>
      </c>
      <c r="D36" t="n">
        <v>9282.41</v>
      </c>
      <c r="F36" t="n">
        <v>5757.96</v>
      </c>
      <c r="H36" t="n">
        <v>4859.55</v>
      </c>
      <c r="J36" t="n">
        <v>6257.78</v>
      </c>
      <c r="L36" t="n">
        <v>53194.95</v>
      </c>
      <c r="N36" t="n">
        <v>143.89</v>
      </c>
      <c r="P36" t="n">
        <v>5304.9</v>
      </c>
      <c r="AB36" t="n">
        <v>84801.44</v>
      </c>
    </row>
    <row r="37">
      <c r="A37">
        <f>COUNTIF('Fluxo de Caixa '!C:C,B37)</f>
        <v/>
      </c>
      <c r="B37" s="21" t="inlineStr">
        <is>
          <t>HONORÁRIOS ADVOCATÍCIOS</t>
        </is>
      </c>
      <c r="D37" t="n">
        <v>9200</v>
      </c>
      <c r="F37" t="n">
        <v>16650</v>
      </c>
      <c r="H37" t="n">
        <v>16737.61</v>
      </c>
      <c r="J37" t="n">
        <v>6090</v>
      </c>
      <c r="L37" t="n">
        <v>16332.6</v>
      </c>
      <c r="N37" t="n">
        <v>6690</v>
      </c>
      <c r="P37" t="n">
        <v>6690</v>
      </c>
      <c r="AB37" t="n">
        <v>78390.21000000001</v>
      </c>
    </row>
    <row r="38">
      <c r="A38">
        <f>COUNTIF('Fluxo de Caixa '!C:C,B38)</f>
        <v/>
      </c>
      <c r="B38" s="21" t="inlineStr">
        <is>
          <t xml:space="preserve">MATERIAIS / FERRAMENTAS  MANUAIS </t>
        </is>
      </c>
      <c r="D38" t="n">
        <v>2434.54</v>
      </c>
      <c r="F38" t="n">
        <v>1636.27</v>
      </c>
      <c r="H38" t="n">
        <v>1862.84</v>
      </c>
      <c r="J38" t="n">
        <v>2527.4</v>
      </c>
      <c r="L38" t="n">
        <v>3668.07</v>
      </c>
      <c r="N38" t="n">
        <v>1326.09</v>
      </c>
      <c r="P38" t="n">
        <v>5888.51</v>
      </c>
      <c r="AB38" t="n">
        <v>19343.72</v>
      </c>
    </row>
    <row r="39">
      <c r="A39">
        <f>COUNTIF('Fluxo de Caixa '!C:C,B39)</f>
        <v/>
      </c>
      <c r="B39" s="21" t="inlineStr">
        <is>
          <t>UNIFORMES</t>
        </is>
      </c>
      <c r="D39" t="n">
        <v>7976.87</v>
      </c>
      <c r="F39" t="n">
        <v>14321.2</v>
      </c>
      <c r="H39" t="n">
        <v>9178.82</v>
      </c>
      <c r="J39" t="n">
        <v>34004.02</v>
      </c>
      <c r="L39" t="n">
        <v>51645.32</v>
      </c>
      <c r="N39" t="n">
        <v>5915.26</v>
      </c>
      <c r="P39" t="n">
        <v>13427.88</v>
      </c>
      <c r="AB39" t="n">
        <v>136469.37</v>
      </c>
    </row>
    <row r="40">
      <c r="A40">
        <f>COUNTIF('Fluxo de Caixa '!C:C,B40)</f>
        <v/>
      </c>
      <c r="B40" s="21" t="inlineStr">
        <is>
          <t>EPIS</t>
        </is>
      </c>
      <c r="D40" t="n">
        <v>18678.18</v>
      </c>
      <c r="F40" t="n">
        <v>22034.91</v>
      </c>
      <c r="H40" t="n">
        <v>39658.26</v>
      </c>
      <c r="J40" t="n">
        <v>45767.87</v>
      </c>
      <c r="L40" t="n">
        <v>85904.53999999999</v>
      </c>
      <c r="N40" t="n">
        <v>31416.45</v>
      </c>
      <c r="P40" t="n">
        <v>37647.65</v>
      </c>
      <c r="AB40" t="n">
        <v>281107.86</v>
      </c>
    </row>
    <row r="41">
      <c r="A41">
        <f>COUNTIF('Fluxo de Caixa '!C:C,B41)</f>
        <v/>
      </c>
      <c r="B41" s="21" t="inlineStr">
        <is>
          <t xml:space="preserve">ALUGUEL ALOJAMENTO </t>
        </is>
      </c>
      <c r="D41" t="n">
        <v>39905</v>
      </c>
      <c r="F41" t="n">
        <v>36248</v>
      </c>
      <c r="H41" t="n">
        <v>32290</v>
      </c>
      <c r="J41" t="n">
        <v>33177</v>
      </c>
      <c r="L41" t="n">
        <v>62874.95</v>
      </c>
      <c r="N41" t="n">
        <v>36555.34</v>
      </c>
      <c r="P41" t="n">
        <v>30528.38</v>
      </c>
      <c r="AB41" t="n">
        <v>271578.67</v>
      </c>
    </row>
    <row r="42">
      <c r="A42">
        <f>COUNTIF('Fluxo de Caixa '!C:C,B42)</f>
        <v/>
      </c>
      <c r="B42" s="21" t="inlineStr">
        <is>
          <t>13° SALARIO</t>
        </is>
      </c>
      <c r="D42" t="n">
        <v>6000</v>
      </c>
      <c r="AB42" t="n">
        <v>6000</v>
      </c>
    </row>
    <row r="43">
      <c r="A43">
        <f>COUNTIF('Fluxo de Caixa '!C:C,B43)</f>
        <v/>
      </c>
      <c r="B43" s="21" t="inlineStr">
        <is>
          <t>Entrada por Empréstimos Bancários</t>
        </is>
      </c>
      <c r="I43" t="n">
        <v>146508.2</v>
      </c>
      <c r="O43" t="n">
        <v>196800</v>
      </c>
      <c r="AA43" t="n">
        <v>343308.2</v>
      </c>
    </row>
    <row r="44">
      <c r="A44">
        <f>COUNTIF('Fluxo de Caixa '!C:C,B44)</f>
        <v/>
      </c>
      <c r="B44" s="21" t="inlineStr">
        <is>
          <t xml:space="preserve">LOCAÇÃO CONTAINER </t>
        </is>
      </c>
      <c r="D44" t="n">
        <v>9573.51</v>
      </c>
      <c r="F44" t="n">
        <v>7203.46</v>
      </c>
      <c r="H44" t="n">
        <v>6323.46</v>
      </c>
      <c r="J44" t="n">
        <v>9185.84</v>
      </c>
      <c r="L44" t="n">
        <v>21641</v>
      </c>
      <c r="N44" t="n">
        <v>14268.08</v>
      </c>
      <c r="P44" t="n">
        <v>7217.08</v>
      </c>
      <c r="AB44" t="n">
        <v>75412.42999999999</v>
      </c>
    </row>
    <row r="45">
      <c r="A45">
        <f>COUNTIF('Fluxo de Caixa '!C:C,B45)</f>
        <v/>
      </c>
      <c r="B45" s="21" t="inlineStr">
        <is>
          <t xml:space="preserve">MATERIAIS DE CONSUMO EM OBRAS </t>
        </is>
      </c>
      <c r="D45" t="n">
        <v>12345.64</v>
      </c>
      <c r="F45" t="n">
        <v>8768.129999999999</v>
      </c>
      <c r="H45" t="n">
        <v>9098.860000000001</v>
      </c>
      <c r="J45" t="n">
        <v>14251.74</v>
      </c>
      <c r="L45" t="n">
        <v>29154.68</v>
      </c>
      <c r="N45" t="n">
        <v>10322.32</v>
      </c>
      <c r="P45" t="n">
        <v>8625.040000000001</v>
      </c>
      <c r="AB45" t="n">
        <v>92566.41</v>
      </c>
    </row>
    <row r="46">
      <c r="A46">
        <f>COUNTIF('Fluxo de Caixa '!C:C,B46)</f>
        <v/>
      </c>
      <c r="B46" s="21" t="inlineStr">
        <is>
          <t>HONORÁRIOS CONTÁBEIS</t>
        </is>
      </c>
      <c r="D46" t="n">
        <v>3774.71</v>
      </c>
      <c r="F46" t="n">
        <v>5013.35</v>
      </c>
      <c r="H46" t="n">
        <v>4058.08</v>
      </c>
      <c r="J46" t="n">
        <v>6415.66</v>
      </c>
      <c r="L46" t="n">
        <v>27673.87</v>
      </c>
      <c r="N46" t="n">
        <v>3910</v>
      </c>
      <c r="P46" t="n">
        <v>3910</v>
      </c>
      <c r="AB46" t="n">
        <v>54755.67</v>
      </c>
    </row>
    <row r="47">
      <c r="A47">
        <f>COUNTIF('Fluxo de Caixa '!C:C,B47)</f>
        <v/>
      </c>
      <c r="B47" s="21" t="inlineStr">
        <is>
          <t xml:space="preserve">FERIAS </t>
        </is>
      </c>
      <c r="D47" t="n">
        <v>23123.01</v>
      </c>
      <c r="F47" t="n">
        <v>37845.32</v>
      </c>
      <c r="H47" t="n">
        <v>31509.33</v>
      </c>
      <c r="J47" t="n">
        <v>51795.81</v>
      </c>
      <c r="L47" t="n">
        <v>76822.64</v>
      </c>
      <c r="N47" t="n">
        <v>46480.39</v>
      </c>
      <c r="P47" t="n">
        <v>22843.76</v>
      </c>
      <c r="AB47" t="n">
        <v>290420.26</v>
      </c>
    </row>
    <row r="48">
      <c r="A48">
        <f>COUNTIF('Fluxo de Caixa '!C:C,B48)</f>
        <v/>
      </c>
      <c r="B48" s="21" t="inlineStr">
        <is>
          <t xml:space="preserve">MATERIAIS DE LIMPEZA / HIGIENE </t>
        </is>
      </c>
      <c r="D48" t="n">
        <v>4417.98</v>
      </c>
      <c r="F48" t="n">
        <v>8655.49</v>
      </c>
      <c r="H48" t="n">
        <v>1844.06</v>
      </c>
      <c r="J48" t="n">
        <v>3959.16</v>
      </c>
      <c r="L48" t="n">
        <v>7525.61</v>
      </c>
      <c r="N48" t="n">
        <v>4593.45</v>
      </c>
      <c r="P48" t="n">
        <v>3683.620048027276</v>
      </c>
      <c r="AB48" t="n">
        <v>34679.37004802727</v>
      </c>
    </row>
    <row r="49">
      <c r="A49">
        <f>COUNTIF('Fluxo de Caixa '!C:C,B49)</f>
        <v/>
      </c>
      <c r="B49" s="21" t="inlineStr">
        <is>
          <t>MULTA RESCISORIAS FGTS</t>
        </is>
      </c>
      <c r="D49" t="n">
        <v>32425.59</v>
      </c>
      <c r="F49" t="n">
        <v>13520.04</v>
      </c>
      <c r="H49" t="n">
        <v>1775.73</v>
      </c>
      <c r="J49" t="n">
        <v>19047.61</v>
      </c>
      <c r="L49" t="n">
        <v>24872.81</v>
      </c>
      <c r="N49" t="n">
        <v>2724.96</v>
      </c>
      <c r="P49" t="n">
        <v>22015.96</v>
      </c>
      <c r="AB49" t="n">
        <v>116382.7</v>
      </c>
    </row>
    <row r="50">
      <c r="A50">
        <f>COUNTIF('Fluxo de Caixa '!C:C,B50)</f>
        <v/>
      </c>
      <c r="B50" s="21" t="inlineStr">
        <is>
          <t xml:space="preserve">INTERNET OBRAS </t>
        </is>
      </c>
      <c r="D50" t="n">
        <v>1748.5</v>
      </c>
      <c r="F50" t="n">
        <v>1124.34</v>
      </c>
      <c r="H50" t="n">
        <v>1541.97</v>
      </c>
      <c r="J50" t="n">
        <v>1389.74</v>
      </c>
      <c r="L50" t="n">
        <v>4019.96</v>
      </c>
      <c r="N50" t="n">
        <v>1402.83</v>
      </c>
      <c r="P50" t="n">
        <v>1427.11</v>
      </c>
      <c r="AB50" t="n">
        <v>12654.45</v>
      </c>
    </row>
    <row r="51">
      <c r="A51">
        <f>COUNTIF('Fluxo de Caixa '!C:C,B51)</f>
        <v/>
      </c>
      <c r="B51" s="21" t="inlineStr">
        <is>
          <t>FRETE TRANSPORTADORA</t>
        </is>
      </c>
      <c r="D51" t="n">
        <v>2413.73</v>
      </c>
      <c r="F51" t="n">
        <v>3032.02</v>
      </c>
      <c r="H51" t="n">
        <v>3637.82</v>
      </c>
      <c r="J51" t="n">
        <v>4749.95</v>
      </c>
      <c r="L51" t="n">
        <v>2662.44</v>
      </c>
      <c r="N51" t="n">
        <v>2140.7</v>
      </c>
      <c r="P51" t="n">
        <v>1508.39</v>
      </c>
      <c r="AB51" t="n">
        <v>20145.05</v>
      </c>
    </row>
    <row r="52">
      <c r="A52">
        <f>COUNTIF('Fluxo de Caixa '!C:C,B52)</f>
        <v/>
      </c>
      <c r="B52" s="21" t="inlineStr">
        <is>
          <t xml:space="preserve">MATERIAIS PINCEL / ROLOS / LIXAS </t>
        </is>
      </c>
      <c r="D52" t="n">
        <v>3726.98</v>
      </c>
      <c r="AB52" t="n">
        <v>3726.98</v>
      </c>
    </row>
    <row r="53">
      <c r="A53">
        <f>COUNTIF('Fluxo de Caixa '!C:C,B53)</f>
        <v/>
      </c>
      <c r="B53" s="21" t="inlineStr">
        <is>
          <t>TINTAS E SOLVENTES</t>
        </is>
      </c>
      <c r="D53" t="n">
        <v>71561.11</v>
      </c>
      <c r="F53" t="n">
        <v>46553.93</v>
      </c>
      <c r="H53" t="n">
        <v>52295.71</v>
      </c>
      <c r="J53" t="n">
        <v>58772.87</v>
      </c>
      <c r="L53" t="n">
        <v>159876.79</v>
      </c>
      <c r="N53" t="n">
        <v>53682.48</v>
      </c>
      <c r="P53" t="n">
        <v>63122.26</v>
      </c>
      <c r="AB53" t="n">
        <v>505865.15</v>
      </c>
    </row>
    <row r="54">
      <c r="A54">
        <f>COUNTIF('Fluxo de Caixa '!C:C,B54)</f>
        <v/>
      </c>
      <c r="B54" s="21" t="inlineStr">
        <is>
          <t>REFEIÇÕES COLABORADORES</t>
        </is>
      </c>
      <c r="D54" t="n">
        <v>111297.31</v>
      </c>
      <c r="F54" t="n">
        <v>116255.87</v>
      </c>
      <c r="H54" t="n">
        <v>115585.2</v>
      </c>
      <c r="J54" t="n">
        <v>106168.86</v>
      </c>
      <c r="L54" t="n">
        <v>219996.5157420906</v>
      </c>
      <c r="N54" t="n">
        <v>104037.94</v>
      </c>
      <c r="P54" t="n">
        <v>114928.3101058744</v>
      </c>
      <c r="AB54" t="n">
        <v>888270.0058479651</v>
      </c>
    </row>
    <row r="55">
      <c r="A55">
        <f>COUNTIF('Fluxo de Caixa '!C:C,B55)</f>
        <v/>
      </c>
      <c r="B55" s="21" t="inlineStr">
        <is>
          <t>LOCAÇÃO MUNCK / GUINDASTES</t>
        </is>
      </c>
      <c r="D55" t="n">
        <v>4183.36</v>
      </c>
      <c r="F55" t="n">
        <v>4299.3</v>
      </c>
      <c r="H55" t="n">
        <v>5438.46</v>
      </c>
      <c r="J55" t="n">
        <v>3448.37</v>
      </c>
      <c r="L55" t="n">
        <v>376.62</v>
      </c>
      <c r="N55" t="n">
        <v>2070.27</v>
      </c>
      <c r="P55" t="n">
        <v>1250</v>
      </c>
      <c r="AB55" t="n">
        <v>21066.38</v>
      </c>
    </row>
    <row r="56">
      <c r="A56">
        <f>COUNTIF('Fluxo de Caixa '!C:C,B56)</f>
        <v/>
      </c>
      <c r="B56" s="21" t="inlineStr">
        <is>
          <t xml:space="preserve">MAQUINAS / EQUIPAMENTOS </t>
        </is>
      </c>
      <c r="D56" t="n">
        <v>6612.53</v>
      </c>
      <c r="F56" t="n">
        <v>2244.28</v>
      </c>
      <c r="J56" t="n">
        <v>1921.55</v>
      </c>
      <c r="L56" t="n">
        <v>20000</v>
      </c>
      <c r="N56" t="n">
        <v>7479.14</v>
      </c>
      <c r="P56" t="n">
        <v>16924.14</v>
      </c>
      <c r="AB56" t="n">
        <v>55181.64</v>
      </c>
    </row>
    <row r="57">
      <c r="A57">
        <f>COUNTIF('Fluxo de Caixa '!C:C,B57)</f>
        <v/>
      </c>
      <c r="B57" s="21" t="inlineStr">
        <is>
          <t xml:space="preserve">TRANSPORTE DE COLABORADORES </t>
        </is>
      </c>
      <c r="D57" t="n">
        <v>70918.56</v>
      </c>
      <c r="F57" t="n">
        <v>75408.96000000001</v>
      </c>
      <c r="H57" t="n">
        <v>64500.26</v>
      </c>
      <c r="J57" t="n">
        <v>85011.69</v>
      </c>
      <c r="L57" t="n">
        <v>189991.91</v>
      </c>
      <c r="N57" t="n">
        <v>70561.35000000001</v>
      </c>
      <c r="P57" t="n">
        <v>56397.04</v>
      </c>
      <c r="AB57" t="n">
        <v>612789.77</v>
      </c>
    </row>
    <row r="58">
      <c r="A58">
        <f>COUNTIF('Fluxo de Caixa '!C:C,B58)</f>
        <v/>
      </c>
      <c r="B58" s="21" t="inlineStr">
        <is>
          <t xml:space="preserve">SEGUROS DE VIDA </t>
        </is>
      </c>
      <c r="D58" t="n">
        <v>11868.73</v>
      </c>
      <c r="F58" t="n">
        <v>6794.42</v>
      </c>
      <c r="H58" t="n">
        <v>1707.52</v>
      </c>
      <c r="J58" t="n">
        <v>11893.65</v>
      </c>
      <c r="L58" t="n">
        <v>14852.09</v>
      </c>
      <c r="N58" t="n">
        <v>6758.07</v>
      </c>
      <c r="P58" t="n">
        <v>1822.34</v>
      </c>
      <c r="AB58" t="n">
        <v>55696.82</v>
      </c>
    </row>
    <row r="59">
      <c r="A59">
        <f>COUNTIF('Fluxo de Caixa '!C:C,B59)</f>
        <v/>
      </c>
      <c r="B59" s="21" t="inlineStr">
        <is>
          <t xml:space="preserve">MULTAS DE TRANSITO </t>
        </is>
      </c>
      <c r="D59" t="n">
        <v>371.4</v>
      </c>
      <c r="F59" t="n">
        <v>124.96</v>
      </c>
      <c r="L59" t="n">
        <v>1540.71</v>
      </c>
      <c r="N59" t="n">
        <v>104.13</v>
      </c>
      <c r="P59" t="n">
        <v>1257.23</v>
      </c>
      <c r="AB59" t="n">
        <v>3398.43</v>
      </c>
    </row>
    <row r="60">
      <c r="A60">
        <f>COUNTIF('Fluxo de Caixa '!C:C,B60)</f>
        <v/>
      </c>
      <c r="B60" s="21" t="inlineStr">
        <is>
          <t>COMBUSTIVEL EQUIPAMENTOS</t>
        </is>
      </c>
      <c r="D60" t="n">
        <v>8706.809999999999</v>
      </c>
      <c r="F60" t="n">
        <v>5285.86</v>
      </c>
      <c r="H60" t="n">
        <v>4713.79</v>
      </c>
      <c r="J60" t="n">
        <v>6484.92</v>
      </c>
      <c r="L60" t="n">
        <v>13547.9267418714</v>
      </c>
      <c r="N60" t="n">
        <v>6178.79</v>
      </c>
      <c r="P60" t="n">
        <v>6531.16</v>
      </c>
      <c r="AB60" t="n">
        <v>51449.2567418714</v>
      </c>
    </row>
    <row r="61">
      <c r="A61">
        <f>COUNTIF('Fluxo de Caixa '!C:C,B61)</f>
        <v/>
      </c>
      <c r="B61" s="21" t="inlineStr">
        <is>
          <t>LOCAÇÃO COMPRESSORES</t>
        </is>
      </c>
      <c r="D61" t="n">
        <v>44821.53</v>
      </c>
      <c r="F61" t="n">
        <v>40100</v>
      </c>
      <c r="H61" t="n">
        <v>20131.2</v>
      </c>
      <c r="J61" t="n">
        <v>35034</v>
      </c>
      <c r="L61" t="n">
        <v>92860.44</v>
      </c>
      <c r="N61" t="n">
        <v>24600</v>
      </c>
      <c r="P61" t="n">
        <v>42320</v>
      </c>
      <c r="AB61" t="n">
        <v>299867.17</v>
      </c>
    </row>
    <row r="62">
      <c r="A62">
        <f>COUNTIF('Fluxo de Caixa '!C:C,B62)</f>
        <v/>
      </c>
      <c r="B62" s="21" t="inlineStr">
        <is>
          <t>PASSAGENS COLABORADORES</t>
        </is>
      </c>
      <c r="D62" t="n">
        <v>32624.85</v>
      </c>
      <c r="F62" t="n">
        <v>30100.95</v>
      </c>
      <c r="H62" t="n">
        <v>11905.19</v>
      </c>
      <c r="J62" t="n">
        <v>45877.98</v>
      </c>
      <c r="L62" t="n">
        <v>62878.55</v>
      </c>
      <c r="N62" t="n">
        <v>36550.03</v>
      </c>
      <c r="P62" t="n">
        <v>33595.43</v>
      </c>
      <c r="AB62" t="n">
        <v>253532.98</v>
      </c>
    </row>
    <row r="63">
      <c r="A63">
        <f>COUNTIF('Fluxo de Caixa '!C:C,B63)</f>
        <v/>
      </c>
      <c r="B63" s="21" t="inlineStr">
        <is>
          <t xml:space="preserve">ACERTO RESCISORIOS </t>
        </is>
      </c>
      <c r="D63" t="n">
        <v>73835.27</v>
      </c>
      <c r="F63" t="n">
        <v>65029.94</v>
      </c>
      <c r="H63" t="n">
        <v>6253.57</v>
      </c>
      <c r="J63" t="n">
        <v>34166.82</v>
      </c>
      <c r="L63" t="n">
        <v>160006.11</v>
      </c>
      <c r="N63" t="n">
        <v>31556.35</v>
      </c>
      <c r="P63" t="n">
        <v>59829.63</v>
      </c>
      <c r="AB63" t="n">
        <v>430677.69</v>
      </c>
    </row>
    <row r="64">
      <c r="A64">
        <f>COUNTIF('Fluxo de Caixa '!C:C,B64)</f>
        <v/>
      </c>
      <c r="B64" s="21" t="inlineStr">
        <is>
          <t>ABRASIVOS</t>
        </is>
      </c>
      <c r="D64" t="n">
        <v>16123.52</v>
      </c>
      <c r="F64" t="n">
        <v>4000</v>
      </c>
      <c r="J64" t="n">
        <v>6500</v>
      </c>
      <c r="L64" t="n">
        <v>26141.05</v>
      </c>
      <c r="N64" t="n">
        <v>6500</v>
      </c>
      <c r="P64" t="n">
        <v>10177.66</v>
      </c>
      <c r="AB64" t="n">
        <v>69442.23</v>
      </c>
    </row>
    <row r="65">
      <c r="A65">
        <f>COUNTIF('Fluxo de Caixa '!C:C,B65)</f>
        <v/>
      </c>
      <c r="B65" s="21" t="inlineStr">
        <is>
          <t>MANUTENÇÃO/PEÇAS  VEICULOS</t>
        </is>
      </c>
      <c r="D65" t="n">
        <v>14042.15</v>
      </c>
      <c r="F65" t="n">
        <v>11628.14</v>
      </c>
      <c r="H65" t="n">
        <v>34322.93</v>
      </c>
      <c r="J65" t="n">
        <v>18360.76</v>
      </c>
      <c r="L65" t="n">
        <v>43432.72337003909</v>
      </c>
      <c r="N65" t="n">
        <v>23220.26</v>
      </c>
      <c r="P65" t="n">
        <v>17898.43</v>
      </c>
      <c r="AB65" t="n">
        <v>162905.3933700391</v>
      </c>
    </row>
    <row r="66">
      <c r="A66">
        <f>COUNTIF('Fluxo de Caixa '!C:C,B66)</f>
        <v/>
      </c>
      <c r="B66" s="21" t="inlineStr">
        <is>
          <t>COMBUSTIVEL VEICULOS</t>
        </is>
      </c>
      <c r="D66" t="n">
        <v>29500.33</v>
      </c>
      <c r="F66" t="n">
        <v>32230.36</v>
      </c>
      <c r="H66" t="n">
        <v>26309.54</v>
      </c>
      <c r="J66" t="n">
        <v>23870.96</v>
      </c>
      <c r="L66" t="n">
        <v>77059.63626601829</v>
      </c>
      <c r="N66" t="n">
        <v>29021.44</v>
      </c>
      <c r="P66" t="n">
        <v>45889.09570507815</v>
      </c>
      <c r="AB66" t="n">
        <v>263881.3619710964</v>
      </c>
    </row>
    <row r="67">
      <c r="A67">
        <f>COUNTIF('Fluxo de Caixa '!C:C,B67)</f>
        <v/>
      </c>
      <c r="B67" s="21" t="inlineStr">
        <is>
          <t xml:space="preserve">SERVIÇOS DE CONSULTORIA </t>
        </is>
      </c>
      <c r="D67" t="n">
        <v>3918</v>
      </c>
      <c r="F67" t="n">
        <v>3918</v>
      </c>
      <c r="H67" t="n">
        <v>2350.8</v>
      </c>
      <c r="J67" t="n">
        <v>13400</v>
      </c>
      <c r="L67" t="n">
        <v>37627.84</v>
      </c>
      <c r="N67" t="n">
        <v>18149.9</v>
      </c>
      <c r="P67" t="n">
        <v>7900</v>
      </c>
      <c r="AB67" t="n">
        <v>87264.53999999999</v>
      </c>
    </row>
    <row r="68">
      <c r="A68">
        <f>COUNTIF('Fluxo de Caixa '!C:C,B68)</f>
        <v/>
      </c>
      <c r="B68" s="21" t="inlineStr">
        <is>
          <t>SERVIÇO ABRACO ANUIDADE</t>
        </is>
      </c>
      <c r="D68" t="n">
        <v>1152</v>
      </c>
      <c r="J68" t="n">
        <v>1152</v>
      </c>
      <c r="P68" t="n">
        <v>1152</v>
      </c>
      <c r="AB68" t="n">
        <v>3456</v>
      </c>
    </row>
    <row r="69">
      <c r="A69">
        <f>COUNTIF('Fluxo de Caixa '!C:C,B69)</f>
        <v/>
      </c>
      <c r="B69" s="21" t="inlineStr">
        <is>
          <t>EXAMES MÉDICOS</t>
        </is>
      </c>
      <c r="D69" t="n">
        <v>9455.290000000001</v>
      </c>
      <c r="F69" t="n">
        <v>14338.43</v>
      </c>
      <c r="H69" t="n">
        <v>16003.59</v>
      </c>
      <c r="J69" t="n">
        <v>13915.56</v>
      </c>
      <c r="L69" t="n">
        <v>17043.88</v>
      </c>
      <c r="N69" t="n">
        <v>6385.52</v>
      </c>
      <c r="P69" t="n">
        <v>10306.74</v>
      </c>
      <c r="AB69" t="n">
        <v>87449.00999999999</v>
      </c>
    </row>
    <row r="70">
      <c r="A70">
        <f>COUNTIF('Fluxo de Caixa '!C:C,B70)</f>
        <v/>
      </c>
      <c r="B70" s="21" t="inlineStr">
        <is>
          <t xml:space="preserve">LOCAÇÃO EQUIPAMENTOS </t>
        </is>
      </c>
      <c r="D70" t="n">
        <v>595.15</v>
      </c>
      <c r="L70" t="n">
        <v>6550</v>
      </c>
      <c r="N70" t="n">
        <v>600</v>
      </c>
      <c r="AB70" t="n">
        <v>7745.15</v>
      </c>
    </row>
    <row r="71">
      <c r="A71">
        <f>COUNTIF('Fluxo de Caixa '!C:C,B71)</f>
        <v/>
      </c>
      <c r="B71" s="21" t="inlineStr">
        <is>
          <t xml:space="preserve">FGTS FUNCIONARIOS </t>
        </is>
      </c>
      <c r="D71" t="n">
        <v>62413.11</v>
      </c>
      <c r="F71" t="n">
        <v>41749.78</v>
      </c>
      <c r="H71" t="n">
        <v>39773.45</v>
      </c>
      <c r="J71" t="n">
        <v>43253.77</v>
      </c>
      <c r="L71" t="n">
        <v>110016.27</v>
      </c>
      <c r="N71" t="n">
        <v>44725.33</v>
      </c>
      <c r="P71" t="n">
        <v>2093</v>
      </c>
      <c r="AB71" t="n">
        <v>344024.71</v>
      </c>
    </row>
    <row r="72">
      <c r="A72">
        <f>COUNTIF('Fluxo de Caixa '!C:C,B72)</f>
        <v/>
      </c>
      <c r="B72" s="21" t="inlineStr">
        <is>
          <t>SERVIÇO CARTORIO</t>
        </is>
      </c>
      <c r="D72" t="n">
        <v>289.93</v>
      </c>
      <c r="F72" t="n">
        <v>50.19</v>
      </c>
      <c r="H72" t="n">
        <v>16893.65</v>
      </c>
      <c r="J72" t="n">
        <v>495.57</v>
      </c>
      <c r="L72" t="n">
        <v>9521</v>
      </c>
      <c r="P72" t="n">
        <v>496.64</v>
      </c>
      <c r="AB72" t="n">
        <v>27746.98</v>
      </c>
    </row>
    <row r="73">
      <c r="A73">
        <f>COUNTIF('Fluxo de Caixa '!C:C,B73)</f>
        <v/>
      </c>
      <c r="B73" s="21" t="inlineStr">
        <is>
          <t xml:space="preserve">HOTEL COLABORADORES </t>
        </is>
      </c>
      <c r="D73" t="n">
        <v>3204.76</v>
      </c>
      <c r="F73" t="n">
        <v>6786.46</v>
      </c>
      <c r="H73" t="n">
        <v>2847.49</v>
      </c>
      <c r="J73" t="n">
        <v>8061.43</v>
      </c>
      <c r="L73" t="n">
        <v>37210.3317213035</v>
      </c>
      <c r="N73" t="n">
        <v>3423.38</v>
      </c>
      <c r="P73" t="n">
        <v>7077.276088821119</v>
      </c>
      <c r="AB73" t="n">
        <v>68611.12781012461</v>
      </c>
    </row>
    <row r="74">
      <c r="A74">
        <f>COUNTIF('Fluxo de Caixa '!C:C,B74)</f>
        <v/>
      </c>
      <c r="B74" s="21" t="inlineStr">
        <is>
          <t xml:space="preserve">SINDICATO </t>
        </is>
      </c>
      <c r="D74" t="n">
        <v>1452.82</v>
      </c>
      <c r="F74" t="n">
        <v>1400.79</v>
      </c>
      <c r="H74" t="n">
        <v>1490.23</v>
      </c>
      <c r="J74" t="n">
        <v>1501.87</v>
      </c>
      <c r="L74" t="n">
        <v>6717.64</v>
      </c>
      <c r="N74" t="n">
        <v>6844.4</v>
      </c>
      <c r="P74" t="n">
        <v>6884.09</v>
      </c>
      <c r="AB74" t="n">
        <v>26291.84</v>
      </c>
    </row>
    <row r="75">
      <c r="A75">
        <f>COUNTIF('Fluxo de Caixa '!C:C,B75)</f>
        <v/>
      </c>
      <c r="B75" s="21" t="inlineStr">
        <is>
          <t>SERVIÇO LIMPEZA ALOJAMENTO/ESCRITORIO</t>
        </is>
      </c>
      <c r="D75" t="n">
        <v>1892</v>
      </c>
      <c r="F75" t="n">
        <v>1849.98</v>
      </c>
      <c r="H75" t="n">
        <v>600</v>
      </c>
      <c r="J75" t="n">
        <v>1792.41</v>
      </c>
      <c r="L75" t="n">
        <v>4388</v>
      </c>
      <c r="N75" t="n">
        <v>800.08</v>
      </c>
      <c r="P75" t="n">
        <v>2655.482637160446</v>
      </c>
      <c r="AB75" t="n">
        <v>13977.95263716045</v>
      </c>
    </row>
    <row r="76">
      <c r="A76">
        <f>COUNTIF('Fluxo de Caixa '!C:C,B76)</f>
        <v/>
      </c>
      <c r="B76" s="21" t="inlineStr">
        <is>
          <t>MANUTENÇÃO/PEÇAS MAQUINAS E EQUIPAMENTOS</t>
        </is>
      </c>
      <c r="D76" t="n">
        <v>18342.84</v>
      </c>
      <c r="F76" t="n">
        <v>12874.7</v>
      </c>
      <c r="H76" t="n">
        <v>13624.28</v>
      </c>
      <c r="J76" t="n">
        <v>18557.57</v>
      </c>
      <c r="L76" t="n">
        <v>32146.64</v>
      </c>
      <c r="N76" t="n">
        <v>7164.29</v>
      </c>
      <c r="P76" t="n">
        <v>34869.88</v>
      </c>
      <c r="AB76" t="n">
        <v>137580.2</v>
      </c>
    </row>
    <row r="77">
      <c r="A77">
        <f>COUNTIF('Fluxo de Caixa '!C:C,B77)</f>
        <v/>
      </c>
      <c r="B77" s="21" t="inlineStr">
        <is>
          <t>MAQUINAS / FERRAMENTAS PNEUMATICAS</t>
        </is>
      </c>
      <c r="D77" t="n">
        <v>2363.4</v>
      </c>
      <c r="F77" t="n">
        <v>591.98</v>
      </c>
      <c r="AB77" t="n">
        <v>2955.38</v>
      </c>
    </row>
    <row r="78">
      <c r="A78">
        <f>COUNTIF('Fluxo de Caixa '!C:C,B78)</f>
        <v/>
      </c>
      <c r="B78" s="21" t="inlineStr">
        <is>
          <t xml:space="preserve">CURSOS / TREINAMENTOS </t>
        </is>
      </c>
      <c r="D78" t="n">
        <v>2018.3</v>
      </c>
      <c r="F78" t="n">
        <v>8636.6</v>
      </c>
      <c r="H78" t="n">
        <v>8405.530000000001</v>
      </c>
      <c r="J78" t="n">
        <v>9698.49</v>
      </c>
      <c r="L78" t="n">
        <v>40891.3</v>
      </c>
      <c r="N78" t="n">
        <v>13858.74</v>
      </c>
      <c r="P78" t="n">
        <v>8331.120000000001</v>
      </c>
      <c r="AB78" t="n">
        <v>91840.08</v>
      </c>
    </row>
    <row r="79">
      <c r="A79">
        <f>COUNTIF('Fluxo de Caixa '!C:C,B79)</f>
        <v/>
      </c>
      <c r="B79" s="21" t="inlineStr">
        <is>
          <t xml:space="preserve">MATERIAS DE ESCRITORIO / PAPELARIA </t>
        </is>
      </c>
      <c r="D79" t="n">
        <v>282.66</v>
      </c>
      <c r="F79" t="n">
        <v>3492.24</v>
      </c>
      <c r="H79" t="n">
        <v>7531.55</v>
      </c>
      <c r="J79" t="n">
        <v>1832.84</v>
      </c>
      <c r="L79" t="n">
        <v>4689.299979999435</v>
      </c>
      <c r="N79" t="n">
        <v>2464.76</v>
      </c>
      <c r="P79" t="n">
        <v>3979.34</v>
      </c>
      <c r="AB79" t="n">
        <v>24272.68997999944</v>
      </c>
    </row>
    <row r="80">
      <c r="A80">
        <f>COUNTIF('Fluxo de Caixa '!C:C,B80)</f>
        <v/>
      </c>
      <c r="B80" s="21" t="inlineStr">
        <is>
          <t xml:space="preserve">PROGRAMA DE SEGURANÇA DO TRABALHO </t>
        </is>
      </c>
      <c r="D80" t="n">
        <v>2083.47</v>
      </c>
      <c r="F80" t="n">
        <v>1792.54</v>
      </c>
      <c r="H80" t="n">
        <v>6155.79</v>
      </c>
      <c r="J80" t="n">
        <v>5479.9</v>
      </c>
      <c r="L80" t="n">
        <v>5451.95</v>
      </c>
      <c r="N80" t="n">
        <v>3997.86</v>
      </c>
      <c r="P80" t="n">
        <v>749.5</v>
      </c>
      <c r="AB80" t="n">
        <v>25711.01</v>
      </c>
    </row>
    <row r="81">
      <c r="A81">
        <f>COUNTIF('Fluxo de Caixa '!C:C,B81)</f>
        <v/>
      </c>
      <c r="B81" s="21" t="inlineStr">
        <is>
          <t xml:space="preserve">PLANO DE SAUDE </t>
        </is>
      </c>
      <c r="D81" t="n">
        <v>18136.05</v>
      </c>
      <c r="F81" t="n">
        <v>16582.48</v>
      </c>
      <c r="H81" t="n">
        <v>11149.82</v>
      </c>
      <c r="J81" t="n">
        <v>17569.62</v>
      </c>
      <c r="L81" t="n">
        <v>35269.1</v>
      </c>
      <c r="N81" t="n">
        <v>24769.2</v>
      </c>
      <c r="P81" t="n">
        <v>12296.03</v>
      </c>
      <c r="AB81" t="n">
        <v>135772.3</v>
      </c>
    </row>
    <row r="82">
      <c r="A82">
        <f>COUNTIF('Fluxo de Caixa '!C:C,B82)</f>
        <v/>
      </c>
      <c r="B82" s="21" t="inlineStr">
        <is>
          <t xml:space="preserve">INTERNET / TELEFONE ADM </t>
        </is>
      </c>
      <c r="D82" t="n">
        <v>481.06</v>
      </c>
      <c r="F82" t="n">
        <v>553.63</v>
      </c>
      <c r="H82" t="n">
        <v>462.4</v>
      </c>
      <c r="J82" t="n">
        <v>533.03</v>
      </c>
      <c r="L82" t="n">
        <v>3343.32</v>
      </c>
      <c r="N82" t="n">
        <v>1386.15</v>
      </c>
      <c r="P82" t="n">
        <v>1356.9</v>
      </c>
      <c r="AB82" t="n">
        <v>8116.49</v>
      </c>
    </row>
    <row r="83">
      <c r="A83">
        <f>COUNTIF('Fluxo de Caixa '!C:C,B83)</f>
        <v/>
      </c>
      <c r="B83" s="21" t="inlineStr">
        <is>
          <t>ALIMENTAÇÃO ADM</t>
        </is>
      </c>
      <c r="D83" t="n">
        <v>2410.22</v>
      </c>
      <c r="F83" t="n">
        <v>2530.34</v>
      </c>
      <c r="H83" t="n">
        <v>3076.64</v>
      </c>
      <c r="J83" t="n">
        <v>2753</v>
      </c>
      <c r="L83" t="n">
        <v>4659.02</v>
      </c>
      <c r="N83" t="n">
        <v>3526.51</v>
      </c>
      <c r="P83" t="n">
        <v>2802.4</v>
      </c>
      <c r="AB83" t="n">
        <v>21758.13</v>
      </c>
    </row>
    <row r="84">
      <c r="A84">
        <f>COUNTIF('Fluxo de Caixa '!C:C,B84)</f>
        <v/>
      </c>
      <c r="B84" s="21" t="inlineStr">
        <is>
          <t xml:space="preserve">SISTEMA / SERVIDOR </t>
        </is>
      </c>
      <c r="D84" t="n">
        <v>5479.65</v>
      </c>
      <c r="F84" t="n">
        <v>5240.12</v>
      </c>
      <c r="H84" t="n">
        <v>5614.69</v>
      </c>
      <c r="J84" t="n">
        <v>5123.12</v>
      </c>
      <c r="L84" t="n">
        <v>13463.74</v>
      </c>
      <c r="N84" t="n">
        <v>5614.25</v>
      </c>
      <c r="P84" t="n">
        <v>4944.1</v>
      </c>
      <c r="AB84" t="n">
        <v>45479.67</v>
      </c>
    </row>
    <row r="85">
      <c r="A85">
        <f>COUNTIF('Fluxo de Caixa '!C:C,B85)</f>
        <v/>
      </c>
      <c r="B85" s="21" t="inlineStr">
        <is>
          <t>MATERIAIS DE INFORMATICA / COMPUTADOR</t>
        </is>
      </c>
      <c r="D85" t="n">
        <v>4031.36</v>
      </c>
      <c r="F85" t="n">
        <v>3071.04</v>
      </c>
      <c r="H85" t="n">
        <v>1786.68</v>
      </c>
      <c r="J85" t="n">
        <v>4565.08</v>
      </c>
      <c r="L85" t="n">
        <v>6390.71</v>
      </c>
      <c r="N85" t="n">
        <v>4555.23</v>
      </c>
      <c r="P85" t="n">
        <v>5168.14</v>
      </c>
      <c r="AB85" t="n">
        <v>29568.24</v>
      </c>
    </row>
    <row r="86">
      <c r="A86">
        <f>COUNTIF('Fluxo de Caixa '!C:C,B86)</f>
        <v/>
      </c>
      <c r="B86" s="21" t="inlineStr">
        <is>
          <t xml:space="preserve">SEGUROS DE VEICULOS </t>
        </is>
      </c>
      <c r="D86" t="n">
        <v>3988.69</v>
      </c>
      <c r="F86" t="n">
        <v>4919.24</v>
      </c>
      <c r="H86" t="n">
        <v>3699.65</v>
      </c>
      <c r="J86" t="n">
        <v>3592.49</v>
      </c>
      <c r="L86" t="n">
        <v>9122.639999999999</v>
      </c>
      <c r="N86" t="n">
        <v>4815.81</v>
      </c>
      <c r="P86" t="n">
        <v>4930.19</v>
      </c>
      <c r="AB86" t="n">
        <v>35068.71</v>
      </c>
    </row>
    <row r="87">
      <c r="A87">
        <f>COUNTIF('Fluxo de Caixa '!C:C,B87)</f>
        <v/>
      </c>
      <c r="B87" s="21" t="inlineStr">
        <is>
          <t xml:space="preserve">PEDAGIOS </t>
        </is>
      </c>
      <c r="D87" t="n">
        <v>733.92</v>
      </c>
      <c r="F87" t="n">
        <v>459.02</v>
      </c>
      <c r="H87" t="n">
        <v>818.79</v>
      </c>
      <c r="J87" t="n">
        <v>532.78</v>
      </c>
      <c r="L87" t="n">
        <v>1101.35</v>
      </c>
      <c r="N87" t="n">
        <v>1201.41</v>
      </c>
      <c r="P87" t="n">
        <v>1607.31482253473</v>
      </c>
      <c r="AB87" t="n">
        <v>6454.58482253473</v>
      </c>
    </row>
    <row r="88">
      <c r="A88">
        <f>COUNTIF('Fluxo de Caixa '!C:C,B88)</f>
        <v/>
      </c>
      <c r="B88" s="21" t="inlineStr">
        <is>
          <t>FRETE MATERIAIS E EQUIPAMENTOS</t>
        </is>
      </c>
      <c r="D88" t="n">
        <v>14500</v>
      </c>
      <c r="F88" t="n">
        <v>12693.31</v>
      </c>
      <c r="H88" t="n">
        <v>10429.69</v>
      </c>
      <c r="J88" t="n">
        <v>8342</v>
      </c>
      <c r="L88" t="n">
        <v>42109.19</v>
      </c>
      <c r="N88" t="n">
        <v>11815.04</v>
      </c>
      <c r="P88" t="n">
        <v>29936.8</v>
      </c>
      <c r="AB88" t="n">
        <v>129826.03</v>
      </c>
    </row>
    <row r="89">
      <c r="A89">
        <f>COUNTIF('Fluxo de Caixa '!C:C,B89)</f>
        <v/>
      </c>
      <c r="B89" s="21" t="inlineStr">
        <is>
          <t>SERVIÇO GOOGLE ADS</t>
        </is>
      </c>
      <c r="D89" t="n">
        <v>3704</v>
      </c>
      <c r="F89" t="n">
        <v>2000</v>
      </c>
      <c r="H89" t="n">
        <v>2000</v>
      </c>
      <c r="J89" t="n">
        <v>2000</v>
      </c>
      <c r="L89" t="n">
        <v>5780.68</v>
      </c>
      <c r="N89" t="n">
        <v>2000</v>
      </c>
      <c r="P89" t="n">
        <v>1999.99992</v>
      </c>
      <c r="AB89" t="n">
        <v>19484.67992</v>
      </c>
    </row>
    <row r="90">
      <c r="A90">
        <f>COUNTIF('Fluxo de Caixa '!C:C,B90)</f>
        <v/>
      </c>
      <c r="B90" s="21" t="inlineStr">
        <is>
          <t>SERVIÇO LAVA JATO</t>
        </is>
      </c>
      <c r="D90" t="n">
        <v>539.89</v>
      </c>
      <c r="F90" t="n">
        <v>1559.94</v>
      </c>
      <c r="H90" t="n">
        <v>869.9299999999999</v>
      </c>
      <c r="J90" t="n">
        <v>3149.86</v>
      </c>
      <c r="L90" t="n">
        <v>5398.14</v>
      </c>
      <c r="N90" t="n">
        <v>1866.38</v>
      </c>
      <c r="P90" t="n">
        <v>2805.214503682727</v>
      </c>
      <c r="AB90" t="n">
        <v>16189.35450368273</v>
      </c>
    </row>
    <row r="91">
      <c r="A91">
        <f>COUNTIF('Fluxo de Caixa '!C:C,B91)</f>
        <v/>
      </c>
      <c r="B91" s="21" t="inlineStr">
        <is>
          <t>SERVIÇO SERASA</t>
        </is>
      </c>
      <c r="D91" t="n">
        <v>203.91</v>
      </c>
      <c r="F91" t="n">
        <v>864.1900000000001</v>
      </c>
      <c r="H91" t="n">
        <v>892.6</v>
      </c>
      <c r="J91" t="n">
        <v>1008.72</v>
      </c>
      <c r="L91" t="n">
        <v>2648.73</v>
      </c>
      <c r="N91" t="n">
        <v>1138.9</v>
      </c>
      <c r="P91" t="n">
        <v>897.02</v>
      </c>
      <c r="AB91" t="n">
        <v>7654.07</v>
      </c>
    </row>
    <row r="92">
      <c r="A92">
        <f>COUNTIF('Fluxo de Caixa '!C:C,B92)</f>
        <v/>
      </c>
      <c r="B92" s="21" t="inlineStr">
        <is>
          <t xml:space="preserve">SERVIÇO MOTOBOY / UBER </t>
        </is>
      </c>
      <c r="D92" t="n">
        <v>818.79</v>
      </c>
      <c r="F92" t="n">
        <v>530.21</v>
      </c>
      <c r="H92" t="n">
        <v>1231.33</v>
      </c>
      <c r="J92" t="n">
        <v>1334.77</v>
      </c>
      <c r="L92" t="n">
        <v>2665.08</v>
      </c>
      <c r="N92" t="n">
        <v>1665.52</v>
      </c>
      <c r="P92" t="n">
        <v>1298.536088821119</v>
      </c>
      <c r="AB92" t="n">
        <v>9544.236088821119</v>
      </c>
    </row>
    <row r="93">
      <c r="A93">
        <f>COUNTIF('Fluxo de Caixa '!C:C,B93)</f>
        <v/>
      </c>
      <c r="B93" s="21" t="inlineStr">
        <is>
          <t>SERVIÇO CREA ANUIDADE</t>
        </is>
      </c>
      <c r="D93" t="n">
        <v>8565.809999999999</v>
      </c>
      <c r="F93" t="n">
        <v>479.57</v>
      </c>
      <c r="J93" t="n">
        <v>605.29</v>
      </c>
      <c r="L93" t="n">
        <v>571.1799999999999</v>
      </c>
      <c r="N93" t="n">
        <v>271.47</v>
      </c>
      <c r="P93" t="n">
        <v>645.97</v>
      </c>
      <c r="AB93" t="n">
        <v>11139.29</v>
      </c>
    </row>
    <row r="94">
      <c r="A94">
        <f>COUNTIF('Fluxo de Caixa '!C:C,B94)</f>
        <v/>
      </c>
      <c r="B94" s="21" t="inlineStr">
        <is>
          <t xml:space="preserve">SERVIÇO PLOTAGEM / ADESIVO / PLACAS / CRACHAS </t>
        </is>
      </c>
      <c r="D94" t="n">
        <v>728</v>
      </c>
      <c r="F94" t="n">
        <v>3418</v>
      </c>
      <c r="H94" t="n">
        <v>2955</v>
      </c>
      <c r="J94" t="n">
        <v>3458.03</v>
      </c>
      <c r="L94" t="n">
        <v>2673</v>
      </c>
      <c r="N94" t="n">
        <v>710</v>
      </c>
      <c r="P94" t="n">
        <v>4146.53</v>
      </c>
      <c r="AB94" t="n">
        <v>18088.56</v>
      </c>
    </row>
    <row r="95">
      <c r="A95">
        <f>COUNTIF('Fluxo de Caixa '!C:C,B95)</f>
        <v/>
      </c>
      <c r="B95" s="21" t="inlineStr">
        <is>
          <t>VALE ALIMENTAÇÃO</t>
        </is>
      </c>
      <c r="D95" t="n">
        <v>43070.22</v>
      </c>
      <c r="F95" t="n">
        <v>43292.88</v>
      </c>
      <c r="H95" t="n">
        <v>46631.3</v>
      </c>
      <c r="J95" t="n">
        <v>50864.22000000001</v>
      </c>
      <c r="L95" t="n">
        <v>139549.75</v>
      </c>
      <c r="N95" t="n">
        <v>58372.56</v>
      </c>
      <c r="P95" t="n">
        <v>59651.89</v>
      </c>
      <c r="AB95" t="n">
        <v>441432.82</v>
      </c>
    </row>
    <row r="96">
      <c r="A96">
        <f>COUNTIF('Fluxo de Caixa '!C:C,B96)</f>
        <v/>
      </c>
      <c r="B96" s="21" t="inlineStr">
        <is>
          <t>BONIFICAÇOES</t>
        </is>
      </c>
      <c r="D96" t="n">
        <v>7730.01</v>
      </c>
      <c r="F96" t="n">
        <v>7000</v>
      </c>
      <c r="J96" t="n">
        <v>18250</v>
      </c>
      <c r="L96" t="n">
        <v>37500</v>
      </c>
      <c r="N96" t="n">
        <v>4203.7</v>
      </c>
      <c r="P96" t="n">
        <v>51316.2</v>
      </c>
      <c r="AB96" t="n">
        <v>125999.91</v>
      </c>
    </row>
    <row r="97">
      <c r="A97">
        <f>COUNTIF('Fluxo de Caixa '!C:C,B97)</f>
        <v/>
      </c>
      <c r="B97" s="21" t="inlineStr">
        <is>
          <t>ALUGUEIS ADM</t>
        </is>
      </c>
      <c r="D97" t="n">
        <v>9000</v>
      </c>
      <c r="F97" t="n">
        <v>9000</v>
      </c>
      <c r="J97" t="n">
        <v>9000</v>
      </c>
      <c r="L97" t="n">
        <v>18000</v>
      </c>
      <c r="N97" t="n">
        <v>10800</v>
      </c>
      <c r="P97" t="n">
        <v>2500</v>
      </c>
      <c r="AB97" t="n">
        <v>58300</v>
      </c>
    </row>
    <row r="98">
      <c r="A98">
        <f>COUNTIF('Fluxo de Caixa '!C:C,B98)</f>
        <v/>
      </c>
      <c r="B98" s="21" t="inlineStr">
        <is>
          <t>SERVIÇO LAUDO TECNICO</t>
        </is>
      </c>
      <c r="D98" t="n">
        <v>7921.5</v>
      </c>
      <c r="H98" t="n">
        <v>5685.2</v>
      </c>
      <c r="J98" t="n">
        <v>3435.2</v>
      </c>
      <c r="N98" t="n">
        <v>1605.54</v>
      </c>
      <c r="P98" t="n">
        <v>3455</v>
      </c>
      <c r="AB98" t="n">
        <v>22102.44</v>
      </c>
    </row>
    <row r="99">
      <c r="A99">
        <f>COUNTIF('Fluxo de Caixa '!C:C,B99)</f>
        <v/>
      </c>
      <c r="B99" s="21" t="inlineStr">
        <is>
          <t>AGUA ADM</t>
        </is>
      </c>
      <c r="D99" t="n">
        <v>177.88</v>
      </c>
      <c r="F99" t="n">
        <v>375.2</v>
      </c>
      <c r="J99" t="n">
        <v>178</v>
      </c>
      <c r="L99" t="n">
        <v>806.11</v>
      </c>
      <c r="N99" t="n">
        <v>1673.65</v>
      </c>
      <c r="P99" t="n">
        <v>604.0599999999999</v>
      </c>
      <c r="AB99" t="n">
        <v>3814.9</v>
      </c>
    </row>
    <row r="100">
      <c r="A100">
        <f>COUNTIF('Fluxo de Caixa '!C:C,B100)</f>
        <v/>
      </c>
      <c r="B100" s="21" t="inlineStr">
        <is>
          <t>ENERGIA ALOJAMENTO</t>
        </is>
      </c>
      <c r="D100" t="n">
        <v>3816.6</v>
      </c>
      <c r="F100" t="n">
        <v>3665.79</v>
      </c>
      <c r="H100" t="n">
        <v>5228.13</v>
      </c>
      <c r="J100" t="n">
        <v>3784.98</v>
      </c>
      <c r="L100" t="n">
        <v>10196.59</v>
      </c>
      <c r="N100" t="n">
        <v>2777.78</v>
      </c>
      <c r="P100" t="n">
        <v>3799.9</v>
      </c>
      <c r="AB100" t="n">
        <v>33269.77</v>
      </c>
    </row>
    <row r="101">
      <c r="A101">
        <f>COUNTIF('Fluxo de Caixa '!C:C,B101)</f>
        <v/>
      </c>
      <c r="B101" s="21" t="inlineStr">
        <is>
          <t>ENERGIA ADM</t>
        </is>
      </c>
      <c r="D101" t="n">
        <v>6363.59</v>
      </c>
      <c r="F101" t="n">
        <v>2055.96</v>
      </c>
      <c r="H101" t="n">
        <v>4987.9</v>
      </c>
      <c r="L101" t="n">
        <v>4759.92</v>
      </c>
      <c r="N101" t="n">
        <v>996.5</v>
      </c>
      <c r="P101" t="n">
        <v>475.22</v>
      </c>
      <c r="AB101" t="n">
        <v>19639.09</v>
      </c>
    </row>
    <row r="102">
      <c r="A102">
        <f>COUNTIF('Fluxo de Caixa '!C:C,B102)</f>
        <v/>
      </c>
      <c r="B102" s="21" t="inlineStr">
        <is>
          <t>AGUA ALOJAMENTO</t>
        </is>
      </c>
      <c r="D102" t="n">
        <v>1816.84</v>
      </c>
      <c r="F102" t="n">
        <v>1714.57</v>
      </c>
      <c r="H102" t="n">
        <v>1618.5</v>
      </c>
      <c r="J102" t="n">
        <v>3784.59</v>
      </c>
      <c r="L102" t="n">
        <v>6617.69</v>
      </c>
      <c r="N102" t="n">
        <v>1849.22</v>
      </c>
      <c r="P102" t="n">
        <v>2014.52</v>
      </c>
      <c r="AB102" t="n">
        <v>19415.93</v>
      </c>
    </row>
    <row r="103">
      <c r="A103">
        <f>COUNTIF('Fluxo de Caixa '!C:C,B103)</f>
        <v/>
      </c>
      <c r="B103" s="21" t="inlineStr">
        <is>
          <t>SERVIÇO ALVARAS E LICENCIAMENTO</t>
        </is>
      </c>
      <c r="D103" t="n">
        <v>1032.93</v>
      </c>
      <c r="H103" t="n">
        <v>200</v>
      </c>
      <c r="N103" t="n">
        <v>1100</v>
      </c>
      <c r="P103" t="n">
        <v>2299.35</v>
      </c>
      <c r="AB103" t="n">
        <v>4632.28</v>
      </c>
    </row>
    <row r="104">
      <c r="A104">
        <f>COUNTIF('Fluxo de Caixa '!C:C,B104)</f>
        <v/>
      </c>
      <c r="B104" s="21" t="inlineStr">
        <is>
          <t xml:space="preserve">SERVIÇO MECANICO </t>
        </is>
      </c>
      <c r="D104" t="n">
        <v>2257.41</v>
      </c>
      <c r="F104" t="n">
        <v>2257.41</v>
      </c>
      <c r="H104" t="n">
        <v>2257.41</v>
      </c>
      <c r="L104" t="n">
        <v>2200</v>
      </c>
      <c r="AB104" t="n">
        <v>8972.23</v>
      </c>
    </row>
    <row r="105">
      <c r="A105">
        <f>COUNTIF('Fluxo de Caixa '!C:C,B105)</f>
        <v/>
      </c>
      <c r="B105" s="21" t="inlineStr">
        <is>
          <t xml:space="preserve">LOCAÇAO CAÇAMBA P/ RESIDUOS </t>
        </is>
      </c>
      <c r="D105" t="n">
        <v>3329.22</v>
      </c>
      <c r="F105" t="n">
        <v>3975.56</v>
      </c>
      <c r="J105" t="n">
        <v>4196.14</v>
      </c>
      <c r="L105" t="n">
        <v>17564.88</v>
      </c>
      <c r="N105" t="n">
        <v>6732.7</v>
      </c>
      <c r="AB105" t="n">
        <v>35798.5</v>
      </c>
    </row>
    <row r="106">
      <c r="A106">
        <f>COUNTIF('Fluxo de Caixa '!C:C,B106)</f>
        <v/>
      </c>
      <c r="B106" s="21" t="inlineStr">
        <is>
          <t xml:space="preserve">SERVIÇO ELETRICO </t>
        </is>
      </c>
      <c r="D106" t="n">
        <v>150</v>
      </c>
      <c r="F106" t="n">
        <v>300</v>
      </c>
      <c r="H106" t="n">
        <v>1390</v>
      </c>
      <c r="J106" t="n">
        <v>240</v>
      </c>
      <c r="L106" t="n">
        <v>799.99</v>
      </c>
      <c r="N106" t="n">
        <v>450</v>
      </c>
      <c r="P106" t="n">
        <v>1200</v>
      </c>
      <c r="AB106" t="n">
        <v>4529.99</v>
      </c>
    </row>
    <row r="107">
      <c r="A107">
        <f>COUNTIF('Fluxo de Caixa '!C:C,B107)</f>
        <v/>
      </c>
      <c r="B107" s="21" t="inlineStr">
        <is>
          <t>IPVA</t>
        </is>
      </c>
      <c r="D107" t="n">
        <v>2230.62</v>
      </c>
      <c r="F107" t="n">
        <v>4995.81</v>
      </c>
      <c r="H107" t="n">
        <v>5594.88</v>
      </c>
      <c r="J107" t="n">
        <v>5094.97</v>
      </c>
      <c r="L107" t="n">
        <v>13908.64</v>
      </c>
      <c r="N107" t="n">
        <v>8348.26</v>
      </c>
      <c r="P107" t="n">
        <v>5240.67</v>
      </c>
      <c r="AB107" t="n">
        <v>45413.85</v>
      </c>
    </row>
    <row r="108">
      <c r="A108">
        <f>COUNTIF('Fluxo de Caixa '!C:C,B108)</f>
        <v/>
      </c>
      <c r="B108" s="21" t="inlineStr">
        <is>
          <t>Compra de Veiculo</t>
        </is>
      </c>
      <c r="D108" t="n">
        <v>20000</v>
      </c>
      <c r="F108" t="n">
        <v>41400</v>
      </c>
      <c r="H108" t="n">
        <v>10000</v>
      </c>
      <c r="J108" t="n">
        <v>10000</v>
      </c>
      <c r="K108" t="n">
        <v>2500</v>
      </c>
      <c r="L108" t="n">
        <v>3047.45</v>
      </c>
      <c r="N108" t="n">
        <v>50000</v>
      </c>
      <c r="AA108" t="n">
        <v>2500</v>
      </c>
      <c r="AB108" t="n">
        <v>134447.45</v>
      </c>
    </row>
    <row r="109">
      <c r="A109">
        <f>COUNTIF('Fluxo de Caixa '!C:C,B109)</f>
        <v/>
      </c>
      <c r="B109" s="21" t="inlineStr">
        <is>
          <t xml:space="preserve">LOCAÇAO VEICULOS </t>
        </is>
      </c>
      <c r="D109" t="n">
        <v>4974.46</v>
      </c>
      <c r="F109" t="n">
        <v>4191.8</v>
      </c>
      <c r="J109" t="n">
        <v>2992.72</v>
      </c>
      <c r="L109" t="n">
        <v>29336.84</v>
      </c>
      <c r="N109" t="n">
        <v>9947.74</v>
      </c>
      <c r="P109" t="n">
        <v>5659.15</v>
      </c>
      <c r="AB109" t="n">
        <v>57102.71</v>
      </c>
    </row>
    <row r="110">
      <c r="A110">
        <f>COUNTIF('Fluxo de Caixa '!C:C,B110)</f>
        <v/>
      </c>
      <c r="B110" s="21" t="inlineStr">
        <is>
          <t>SERVIÇO TELEMETRIA / FADIGA</t>
        </is>
      </c>
      <c r="D110" t="n">
        <v>2649.2</v>
      </c>
      <c r="F110" t="n">
        <v>2424.77</v>
      </c>
      <c r="H110" t="n">
        <v>1818.57</v>
      </c>
      <c r="J110" t="n">
        <v>1799.4</v>
      </c>
      <c r="L110" t="n">
        <v>4549.51</v>
      </c>
      <c r="N110" t="n">
        <v>1820.93</v>
      </c>
      <c r="P110" t="n">
        <v>2449.4</v>
      </c>
      <c r="AB110" t="n">
        <v>17511.78</v>
      </c>
    </row>
    <row r="111">
      <c r="A111">
        <f>COUNTIF('Fluxo de Caixa '!C:C,B111)</f>
        <v/>
      </c>
      <c r="B111" s="21" t="inlineStr">
        <is>
          <t xml:space="preserve">DCTFWEB </t>
        </is>
      </c>
      <c r="D111" t="n">
        <v>173711.21</v>
      </c>
      <c r="F111" t="n">
        <v>123910.03</v>
      </c>
      <c r="H111" t="n">
        <v>125216.58</v>
      </c>
      <c r="L111" t="n">
        <v>233165.5</v>
      </c>
      <c r="AB111" t="n">
        <v>656003.3200000001</v>
      </c>
    </row>
    <row r="112">
      <c r="A112">
        <f>COUNTIF('Fluxo de Caixa '!C:C,B112)</f>
        <v/>
      </c>
      <c r="B112" s="21" t="inlineStr">
        <is>
          <t xml:space="preserve">MOVEIS OBRAS </t>
        </is>
      </c>
      <c r="D112" t="n">
        <v>6089</v>
      </c>
      <c r="F112" t="n">
        <v>7842.04</v>
      </c>
      <c r="H112" t="n">
        <v>2273.17</v>
      </c>
      <c r="J112" t="n">
        <v>2127.03</v>
      </c>
      <c r="L112" t="n">
        <v>4395</v>
      </c>
      <c r="P112" t="n">
        <v>2020.7</v>
      </c>
      <c r="AB112" t="n">
        <v>24746.94</v>
      </c>
    </row>
    <row r="113">
      <c r="A113">
        <f>COUNTIF('Fluxo de Caixa '!C:C,B113)</f>
        <v/>
      </c>
      <c r="B113" s="21" t="inlineStr">
        <is>
          <t>LOCAÇÃO ANDAIMES</t>
        </is>
      </c>
      <c r="D113" t="n">
        <v>28234.82</v>
      </c>
      <c r="F113" t="n">
        <v>29545.4</v>
      </c>
      <c r="J113" t="n">
        <v>54997.74000000001</v>
      </c>
      <c r="L113" t="n">
        <v>97570.55</v>
      </c>
      <c r="N113" t="n">
        <v>27463.12</v>
      </c>
      <c r="P113" t="n">
        <v>27819.12</v>
      </c>
      <c r="AB113" t="n">
        <v>265630.75</v>
      </c>
    </row>
    <row r="114">
      <c r="A114">
        <f>COUNTIF('Fluxo de Caixa '!C:C,B114)</f>
        <v/>
      </c>
      <c r="B114" s="21" t="inlineStr">
        <is>
          <t xml:space="preserve">ASSISTENCIA MEDICA ADM </t>
        </is>
      </c>
      <c r="D114" t="n">
        <v>3920.4</v>
      </c>
      <c r="F114" t="n">
        <v>4039.2</v>
      </c>
      <c r="H114" t="n">
        <v>3890.7</v>
      </c>
      <c r="J114" t="n">
        <v>3861</v>
      </c>
      <c r="L114" t="n">
        <v>10095.6</v>
      </c>
      <c r="N114" t="n">
        <v>3593.7</v>
      </c>
      <c r="P114" t="n">
        <v>4128.3</v>
      </c>
      <c r="AB114" t="n">
        <v>33528.9</v>
      </c>
    </row>
    <row r="115">
      <c r="A115">
        <f>COUNTIF('Fluxo de Caixa '!C:C,B115)</f>
        <v/>
      </c>
      <c r="B115" s="21" t="inlineStr">
        <is>
          <t>LOCAÇAO RADIOS DE COMUNICAÇÃO</t>
        </is>
      </c>
      <c r="D115" t="n">
        <v>2540.8</v>
      </c>
      <c r="F115" t="n">
        <v>2520</v>
      </c>
      <c r="H115" t="n">
        <v>2520</v>
      </c>
      <c r="J115" t="n">
        <v>2523.54</v>
      </c>
      <c r="L115" t="n">
        <v>5070.8</v>
      </c>
      <c r="N115" t="n">
        <v>1620</v>
      </c>
      <c r="P115" t="n">
        <v>3423.54</v>
      </c>
      <c r="AB115" t="n">
        <v>20218.68</v>
      </c>
    </row>
    <row r="116">
      <c r="A116">
        <f>COUNTIF('Fluxo de Caixa '!C:C,B116)</f>
        <v/>
      </c>
      <c r="B116" s="21" t="inlineStr">
        <is>
          <t xml:space="preserve">COFINS </t>
        </is>
      </c>
      <c r="D116" t="n">
        <v>72886.85000000001</v>
      </c>
      <c r="F116" t="n">
        <v>19473.36</v>
      </c>
      <c r="H116" t="n">
        <v>28333.1</v>
      </c>
      <c r="J116" t="n">
        <v>34038.6</v>
      </c>
      <c r="L116" t="n">
        <v>100554.44</v>
      </c>
      <c r="N116" t="n">
        <v>50607.55</v>
      </c>
      <c r="AB116" t="n">
        <v>305893.9</v>
      </c>
    </row>
    <row r="117">
      <c r="A117">
        <f>COUNTIF('Fluxo de Caixa '!C:C,B117)</f>
        <v/>
      </c>
      <c r="B117" s="21" t="inlineStr">
        <is>
          <t>MANGUEIRAS / CONEXÕES</t>
        </is>
      </c>
      <c r="D117" t="n">
        <v>484.22</v>
      </c>
      <c r="F117" t="n">
        <v>5577.84</v>
      </c>
      <c r="H117" t="n">
        <v>2509.94</v>
      </c>
      <c r="J117" t="n">
        <v>3142.85</v>
      </c>
      <c r="L117" t="n">
        <v>16743.74</v>
      </c>
      <c r="N117" t="n">
        <v>2847.69</v>
      </c>
      <c r="P117" t="n">
        <v>12075.45</v>
      </c>
      <c r="AB117" t="n">
        <v>43381.73</v>
      </c>
    </row>
    <row r="118">
      <c r="A118">
        <f>COUNTIF('Fluxo de Caixa '!C:C,B118)</f>
        <v/>
      </c>
      <c r="B118" s="21" t="inlineStr">
        <is>
          <t xml:space="preserve">MATERIAL ELETRICO </t>
        </is>
      </c>
      <c r="F118" t="n">
        <v>782.66</v>
      </c>
      <c r="H118" t="n">
        <v>1604.73</v>
      </c>
      <c r="J118" t="n">
        <v>506.83</v>
      </c>
      <c r="L118" t="n">
        <v>3964.52</v>
      </c>
      <c r="P118" t="n">
        <v>792.42</v>
      </c>
      <c r="AB118" t="n">
        <v>7651.16</v>
      </c>
    </row>
    <row r="119">
      <c r="A119">
        <f>COUNTIF('Fluxo de Caixa '!C:C,B119)</f>
        <v/>
      </c>
      <c r="B119" s="21" t="inlineStr">
        <is>
          <t>Saldo Final Mercantil</t>
        </is>
      </c>
      <c r="D119" t="n">
        <v>32025.69</v>
      </c>
      <c r="F119" t="n">
        <v>-47741.15</v>
      </c>
      <c r="H119" t="n">
        <v>-3132.579999999992</v>
      </c>
      <c r="J119" t="n">
        <v>23549.95</v>
      </c>
      <c r="L119" t="n">
        <v>45265.98</v>
      </c>
      <c r="N119" t="n">
        <v>-20295.14</v>
      </c>
      <c r="P119" t="n">
        <v>-3507.57</v>
      </c>
      <c r="AB119" t="n">
        <v>26165.18</v>
      </c>
    </row>
    <row r="120">
      <c r="A120">
        <f>COUNTIF('Fluxo de Caixa '!C:C,B120)</f>
        <v/>
      </c>
      <c r="B120" s="21" t="inlineStr">
        <is>
          <t>DESPACHANTE</t>
        </is>
      </c>
      <c r="D120" t="n">
        <v>1159.69</v>
      </c>
      <c r="F120" t="n">
        <v>400</v>
      </c>
      <c r="AB120" t="n">
        <v>1559.69</v>
      </c>
    </row>
    <row r="121">
      <c r="A121">
        <f>COUNTIF('Fluxo de Caixa '!C:C,B121)</f>
        <v/>
      </c>
      <c r="B121" s="21" t="inlineStr">
        <is>
          <t xml:space="preserve">SERVIÇO GRAFICA / IMPRESSAO </t>
        </is>
      </c>
      <c r="D121" t="n">
        <v>525</v>
      </c>
      <c r="H121" t="n">
        <v>33.89</v>
      </c>
      <c r="J121" t="n">
        <v>125</v>
      </c>
      <c r="L121" t="n">
        <v>166.8011091009203</v>
      </c>
      <c r="N121" t="n">
        <v>375</v>
      </c>
      <c r="P121" t="n">
        <v>100</v>
      </c>
      <c r="AB121" t="n">
        <v>1325.69110910092</v>
      </c>
    </row>
    <row r="122">
      <c r="A122">
        <f>COUNTIF('Fluxo de Caixa '!C:C,B122)</f>
        <v/>
      </c>
      <c r="B122" s="21" t="inlineStr">
        <is>
          <t>OUTROS MATERIAIS DE APLICAÇÃO</t>
        </is>
      </c>
      <c r="D122" t="n">
        <v>3302.93</v>
      </c>
      <c r="F122" t="n">
        <v>3352.93</v>
      </c>
      <c r="L122" t="n">
        <v>78601.05</v>
      </c>
      <c r="AB122" t="n">
        <v>85256.91</v>
      </c>
    </row>
    <row r="123">
      <c r="A123">
        <f>COUNTIF('Fluxo de Caixa '!C:C,B123)</f>
        <v/>
      </c>
      <c r="B123" s="21" t="inlineStr">
        <is>
          <t>SERVIÇO BRINDES E ACESSORIOS</t>
        </is>
      </c>
      <c r="D123" t="n">
        <v>2274</v>
      </c>
      <c r="H123" t="n">
        <v>1745.9</v>
      </c>
      <c r="J123" t="n">
        <v>6851.66</v>
      </c>
      <c r="L123" t="n">
        <v>7304.17</v>
      </c>
      <c r="N123" t="n">
        <v>1492</v>
      </c>
      <c r="AB123" t="n">
        <v>19667.73</v>
      </c>
    </row>
    <row r="124">
      <c r="A124">
        <f>COUNTIF('Fluxo de Caixa '!C:C,B124)</f>
        <v/>
      </c>
      <c r="B124" s="21" t="inlineStr">
        <is>
          <t>LAVANDERIA</t>
        </is>
      </c>
      <c r="H124" t="n">
        <v>805</v>
      </c>
      <c r="J124" t="n">
        <v>702.46</v>
      </c>
      <c r="L124" t="n">
        <v>6464.68</v>
      </c>
      <c r="N124" t="n">
        <v>497.5</v>
      </c>
      <c r="P124" t="n">
        <v>883.5</v>
      </c>
      <c r="AB124" t="n">
        <v>9353.139999999999</v>
      </c>
    </row>
    <row r="125">
      <c r="B125" s="21" t="inlineStr">
        <is>
          <t xml:space="preserve">GUINCHO </t>
        </is>
      </c>
      <c r="D125" t="n">
        <v>150.69</v>
      </c>
      <c r="H125" t="n">
        <v>1450</v>
      </c>
      <c r="L125" t="n">
        <v>700</v>
      </c>
      <c r="P125" t="n">
        <v>450</v>
      </c>
      <c r="AB125" t="n">
        <v>2750.69</v>
      </c>
    </row>
    <row r="126">
      <c r="B126" s="21" t="inlineStr">
        <is>
          <t xml:space="preserve">ISS </t>
        </is>
      </c>
      <c r="H126" t="n">
        <v>22817.2</v>
      </c>
      <c r="J126" t="n">
        <v>1142.52</v>
      </c>
      <c r="L126" t="n">
        <v>14749.28</v>
      </c>
      <c r="P126" t="n">
        <v>602.67</v>
      </c>
      <c r="AB126" t="n">
        <v>39311.67</v>
      </c>
    </row>
    <row r="127">
      <c r="B127" s="21" t="inlineStr">
        <is>
          <t>Saldo Final Itau Isolamento</t>
        </is>
      </c>
      <c r="D127" t="n">
        <v>650639.4899999998</v>
      </c>
      <c r="F127" t="n">
        <v>299444.9499999997</v>
      </c>
      <c r="H127" t="n">
        <v>404866.7799999997</v>
      </c>
      <c r="J127" t="n">
        <v>399434.51</v>
      </c>
      <c r="L127" t="n">
        <v>400559.23</v>
      </c>
      <c r="N127" t="n">
        <v>605.59</v>
      </c>
      <c r="P127" t="n">
        <v>446.59</v>
      </c>
      <c r="AB127" t="n">
        <v>2155997.139999999</v>
      </c>
    </row>
    <row r="128">
      <c r="B128" s="21" t="inlineStr">
        <is>
          <t>SIMPLES NASCIONAL</t>
        </is>
      </c>
      <c r="D128" t="n">
        <v>1524.58</v>
      </c>
      <c r="AB128" t="n">
        <v>1524.58</v>
      </c>
    </row>
    <row r="129">
      <c r="B129" s="21" t="inlineStr">
        <is>
          <t>FRETE TINTAS E SOLVENTE</t>
        </is>
      </c>
      <c r="F129" t="n">
        <v>953</v>
      </c>
      <c r="J129" t="n">
        <v>570</v>
      </c>
      <c r="L129" t="n">
        <v>1890</v>
      </c>
      <c r="N129" t="n">
        <v>15000</v>
      </c>
      <c r="P129" t="n">
        <v>5000</v>
      </c>
      <c r="AB129" t="n">
        <v>23413</v>
      </c>
    </row>
    <row r="130">
      <c r="B130" s="21" t="inlineStr">
        <is>
          <t>CUSTOS E GUIAS DE TRANSFERENCIA VEICULOS</t>
        </is>
      </c>
      <c r="H130" t="n">
        <v>108</v>
      </c>
      <c r="J130" t="n">
        <v>100</v>
      </c>
      <c r="AB130" t="n">
        <v>208</v>
      </c>
    </row>
    <row r="131">
      <c r="B131" s="21" t="inlineStr">
        <is>
          <t xml:space="preserve">COMISSÃO </t>
        </is>
      </c>
      <c r="H131" t="n">
        <v>4076.58</v>
      </c>
      <c r="J131" t="n">
        <v>3095.98</v>
      </c>
      <c r="L131" t="n">
        <v>4488.66</v>
      </c>
      <c r="N131" t="n">
        <v>2912.49</v>
      </c>
      <c r="AB131" t="n">
        <v>14573.71</v>
      </c>
    </row>
    <row r="132">
      <c r="B132" s="21" t="inlineStr">
        <is>
          <t>Saldo Inicial Mercantil</t>
        </is>
      </c>
      <c r="C132" t="n">
        <v>41417.77</v>
      </c>
      <c r="AA132" t="n">
        <v>41417.77</v>
      </c>
    </row>
    <row r="133">
      <c r="B133" s="21" t="inlineStr">
        <is>
          <t xml:space="preserve">SERVIÇO SERRALHEIRO </t>
        </is>
      </c>
      <c r="D133" t="n">
        <v>248.55</v>
      </c>
      <c r="H133" t="n">
        <v>150.05</v>
      </c>
      <c r="L133" t="n">
        <v>2350</v>
      </c>
      <c r="N133" t="n">
        <v>3499.91</v>
      </c>
      <c r="P133" t="n">
        <v>700</v>
      </c>
      <c r="AB133" t="n">
        <v>6948.51</v>
      </c>
    </row>
    <row r="134">
      <c r="B134" s="21" t="inlineStr">
        <is>
          <t xml:space="preserve">MAQUINAS / FERRAMENTAS COMBUSTÃO </t>
        </is>
      </c>
      <c r="D134" t="n">
        <v>1600</v>
      </c>
      <c r="AB134" t="n">
        <v>1600</v>
      </c>
    </row>
    <row r="135">
      <c r="B135" s="21" t="inlineStr">
        <is>
          <t>LOCAÇÃO EMPILHADEIRA</t>
        </is>
      </c>
      <c r="H135" t="n">
        <v>400</v>
      </c>
      <c r="J135" t="n">
        <v>100.01</v>
      </c>
      <c r="N135" t="n">
        <v>2800</v>
      </c>
      <c r="AB135" t="n">
        <v>3300.01</v>
      </c>
    </row>
    <row r="136">
      <c r="B136" s="21" t="inlineStr">
        <is>
          <t xml:space="preserve">FRETE ABRASIVOS </t>
        </is>
      </c>
      <c r="J136" t="n">
        <v>4500</v>
      </c>
      <c r="P136" t="n">
        <v>9500</v>
      </c>
      <c r="AB136" t="n">
        <v>14000</v>
      </c>
    </row>
    <row r="137">
      <c r="B137" s="21" t="inlineStr">
        <is>
          <t>Saldo inicial Itau Isolamento</t>
        </is>
      </c>
    </row>
    <row r="138">
      <c r="B138" s="21" t="inlineStr">
        <is>
          <t>LOCAÇAO PLATAFORMA ELEVATORIA</t>
        </is>
      </c>
      <c r="L138" t="n">
        <v>2000</v>
      </c>
      <c r="AB138" t="n">
        <v>2000</v>
      </c>
    </row>
    <row r="139">
      <c r="B139" s="21" t="inlineStr">
        <is>
          <t xml:space="preserve">DESPESA CARTAO DE CREDITO </t>
        </is>
      </c>
      <c r="L139" t="n">
        <v>2942.71</v>
      </c>
      <c r="N139" t="n">
        <v>2942.71</v>
      </c>
      <c r="P139" t="n">
        <v>2942.71</v>
      </c>
      <c r="AB139" t="n">
        <v>8828.129999999999</v>
      </c>
    </row>
    <row r="140">
      <c r="B140" s="21" t="inlineStr">
        <is>
          <t>EQUIPAMENTOS DE AFERIÇÃO</t>
        </is>
      </c>
      <c r="N140" t="n">
        <v>202.4</v>
      </c>
      <c r="P140" t="n">
        <v>3300.17</v>
      </c>
      <c r="AB140" t="n">
        <v>3502.57</v>
      </c>
    </row>
    <row r="141">
      <c r="B141" s="21" t="inlineStr">
        <is>
          <t>PROJETOS</t>
        </is>
      </c>
      <c r="N141" t="n">
        <v>500</v>
      </c>
      <c r="P141" t="n">
        <v>200</v>
      </c>
      <c r="AB141" t="n">
        <v>700</v>
      </c>
    </row>
    <row r="142">
      <c r="B142" s="21" t="inlineStr">
        <is>
          <t xml:space="preserve">LOCAÇAO BANHEIRO QUIMICO </t>
        </is>
      </c>
      <c r="L142" t="n">
        <v>861.85</v>
      </c>
      <c r="P142" t="n">
        <v>861.85</v>
      </c>
      <c r="AB142" t="n">
        <v>1723.7</v>
      </c>
    </row>
    <row r="143">
      <c r="B143" s="21" t="inlineStr">
        <is>
          <t xml:space="preserve">SEGURO GARANTIA </t>
        </is>
      </c>
      <c r="L143" t="n">
        <v>933.71</v>
      </c>
      <c r="P143" t="n">
        <v>2161.54</v>
      </c>
      <c r="AB143" t="n">
        <v>3095.25</v>
      </c>
    </row>
    <row r="144">
      <c r="B144" s="21" t="inlineStr">
        <is>
          <t>Total Geral</t>
        </is>
      </c>
    </row>
    <row r="145">
      <c r="A145">
        <f>COUNTIF('Fluxo de Caixa '!C:C,B145)</f>
        <v/>
      </c>
      <c r="B145" t="inlineStr">
        <is>
          <t>Aquisição de Maquinas e Equipamentos</t>
        </is>
      </c>
      <c r="L145" t="n">
        <v>72374.3013277126</v>
      </c>
      <c r="AB145" t="n">
        <v>72374.3013277126</v>
      </c>
    </row>
    <row r="146">
      <c r="A146">
        <f>COUNTIF('Fluxo de Caixa '!C:C,B146)</f>
        <v/>
      </c>
      <c r="B146" t="inlineStr">
        <is>
          <t>Despesas Contingenciais</t>
        </is>
      </c>
      <c r="L146" t="n">
        <v>5786.96</v>
      </c>
      <c r="AB146" t="n">
        <v>5786.96</v>
      </c>
    </row>
    <row r="147">
      <c r="A147">
        <f>COUNTIF('Fluxo de Caixa '!C:C,B147)</f>
        <v/>
      </c>
      <c r="B147" t="inlineStr">
        <is>
          <t>Distribuição de Lucros</t>
        </is>
      </c>
      <c r="L147" t="n">
        <v>79277.58</v>
      </c>
      <c r="AB147" t="n">
        <v>79277.58</v>
      </c>
    </row>
    <row r="148">
      <c r="A148">
        <f>COUNTIF('Fluxo de Caixa '!C:C,B148)</f>
        <v/>
      </c>
      <c r="B148" t="inlineStr">
        <is>
          <t>Outras Entradas Operacionais</t>
        </is>
      </c>
      <c r="K148" t="n">
        <v>30890.41</v>
      </c>
      <c r="AA148" t="n">
        <v>30890.41</v>
      </c>
    </row>
    <row r="149">
      <c r="A149">
        <f>COUNTIF('Fluxo de Caixa '!C:C,B149)</f>
        <v/>
      </c>
      <c r="B149" t="inlineStr">
        <is>
          <t>Outros Pagamentos Não Operacionais</t>
        </is>
      </c>
      <c r="L149" t="n">
        <v>1200</v>
      </c>
      <c r="AB149" t="n">
        <v>1200</v>
      </c>
    </row>
    <row r="150">
      <c r="A150">
        <f>COUNTIF('Fluxo de Caixa '!C:C,B150)</f>
        <v/>
      </c>
      <c r="B150" t="inlineStr">
        <is>
          <t>Saldo Final DESCONHECIDO</t>
        </is>
      </c>
      <c r="L150" t="n">
        <v>-5357.180320556289</v>
      </c>
      <c r="AB150" t="n">
        <v>-5357.180320556289</v>
      </c>
    </row>
    <row r="151">
      <c r="A151">
        <f>COUNTIF('Fluxo de Caixa '!C:C,B151)</f>
        <v/>
      </c>
      <c r="B151" t="inlineStr">
        <is>
          <t>Saldo Inicial DESCONHECIDO</t>
        </is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1"/>
  <sheetViews>
    <sheetView showGridLines="0" topLeftCell="A148" workbookViewId="0">
      <selection activeCell="A162" sqref="A162"/>
    </sheetView>
  </sheetViews>
  <sheetFormatPr defaultRowHeight="13" x14ac:dyDescent="0.3"/>
  <cols>
    <col min="1" max="1" width="46.26953125" style="139" bestFit="1" customWidth="1"/>
    <col min="4" max="4" width="10.54296875" style="139" customWidth="1"/>
    <col min="5" max="5" width="9.1796875" style="139"/>
  </cols>
  <sheetData>
    <row r="1" spans="1:5" x14ac:dyDescent="0.3">
      <c r="A1" s="138" t="s">
        <v>55</v>
      </c>
      <c r="D1" s="139" t="s">
        <v>89</v>
      </c>
      <c r="E1" s="139" t="s">
        <v>1</v>
      </c>
    </row>
    <row r="2" spans="1:5" x14ac:dyDescent="0.3">
      <c r="A2" s="139" t="s">
        <v>186</v>
      </c>
      <c r="D2" s="139">
        <v>1</v>
      </c>
      <c r="E2" s="139" t="s">
        <v>65</v>
      </c>
    </row>
    <row r="3" spans="1:5" x14ac:dyDescent="0.3">
      <c r="A3" s="140" t="s">
        <v>268</v>
      </c>
      <c r="D3" s="139">
        <v>2</v>
      </c>
      <c r="E3" s="139" t="s">
        <v>66</v>
      </c>
    </row>
    <row r="4" spans="1:5" x14ac:dyDescent="0.3">
      <c r="A4" s="139" t="s">
        <v>190</v>
      </c>
      <c r="D4" s="139">
        <v>3</v>
      </c>
      <c r="E4" s="139" t="s">
        <v>67</v>
      </c>
    </row>
    <row r="5" spans="1:5" x14ac:dyDescent="0.3">
      <c r="A5" s="140" t="s">
        <v>213</v>
      </c>
      <c r="D5" s="139">
        <v>4</v>
      </c>
      <c r="E5" s="139" t="s">
        <v>68</v>
      </c>
    </row>
    <row r="6" spans="1:5" x14ac:dyDescent="0.3">
      <c r="A6" s="140" t="s">
        <v>208</v>
      </c>
      <c r="D6" s="139">
        <v>5</v>
      </c>
      <c r="E6" s="139" t="s">
        <v>69</v>
      </c>
    </row>
    <row r="7" spans="1:5" x14ac:dyDescent="0.3">
      <c r="A7" s="139" t="s">
        <v>47</v>
      </c>
      <c r="D7" s="139">
        <v>6</v>
      </c>
      <c r="E7" s="139" t="s">
        <v>70</v>
      </c>
    </row>
    <row r="8" spans="1:5" x14ac:dyDescent="0.3">
      <c r="A8" s="140" t="s">
        <v>212</v>
      </c>
      <c r="D8" s="139">
        <v>7</v>
      </c>
      <c r="E8" s="139" t="s">
        <v>71</v>
      </c>
    </row>
    <row r="9" spans="1:5" x14ac:dyDescent="0.3">
      <c r="A9" s="139" t="s">
        <v>207</v>
      </c>
      <c r="D9" s="139">
        <v>8</v>
      </c>
      <c r="E9" s="139" t="s">
        <v>72</v>
      </c>
    </row>
    <row r="10" spans="1:5" x14ac:dyDescent="0.3">
      <c r="A10" s="139" t="s">
        <v>30</v>
      </c>
      <c r="D10" s="139">
        <v>9</v>
      </c>
      <c r="E10" s="139" t="s">
        <v>73</v>
      </c>
    </row>
    <row r="11" spans="1:5" x14ac:dyDescent="0.3">
      <c r="A11" s="139" t="s">
        <v>16</v>
      </c>
      <c r="D11" s="139">
        <v>10</v>
      </c>
      <c r="E11" s="139" t="s">
        <v>74</v>
      </c>
    </row>
    <row r="12" spans="1:5" x14ac:dyDescent="0.3">
      <c r="A12" s="140" t="s">
        <v>77</v>
      </c>
      <c r="D12" s="139">
        <v>11</v>
      </c>
      <c r="E12" s="139" t="s">
        <v>75</v>
      </c>
    </row>
    <row r="13" spans="1:5" x14ac:dyDescent="0.3">
      <c r="A13" s="140" t="s">
        <v>195</v>
      </c>
      <c r="D13" s="139">
        <v>12</v>
      </c>
      <c r="E13" s="139" t="s">
        <v>76</v>
      </c>
    </row>
    <row r="14" spans="1:5" x14ac:dyDescent="0.3">
      <c r="A14" s="139" t="s">
        <v>201</v>
      </c>
    </row>
    <row r="15" spans="1:5" x14ac:dyDescent="0.3">
      <c r="A15" s="139" t="s">
        <v>222</v>
      </c>
    </row>
    <row r="16" spans="1:5" x14ac:dyDescent="0.3">
      <c r="A16" s="140" t="s">
        <v>261</v>
      </c>
    </row>
    <row r="17" spans="1:1" x14ac:dyDescent="0.3">
      <c r="A17" s="140" t="s">
        <v>229</v>
      </c>
    </row>
    <row r="18" spans="1:1" x14ac:dyDescent="0.3">
      <c r="A18" s="140" t="s">
        <v>202</v>
      </c>
    </row>
    <row r="19" spans="1:1" x14ac:dyDescent="0.3">
      <c r="A19" s="139" t="s">
        <v>54</v>
      </c>
    </row>
    <row r="20" spans="1:1" x14ac:dyDescent="0.3">
      <c r="A20" s="139" t="s">
        <v>63</v>
      </c>
    </row>
    <row r="21" spans="1:1" x14ac:dyDescent="0.3">
      <c r="A21" s="140" t="s">
        <v>177</v>
      </c>
    </row>
    <row r="22" spans="1:1" x14ac:dyDescent="0.3">
      <c r="A22" s="140" t="s">
        <v>86</v>
      </c>
    </row>
    <row r="23" spans="1:1" x14ac:dyDescent="0.3">
      <c r="A23" s="140" t="s">
        <v>205</v>
      </c>
    </row>
    <row r="24" spans="1:1" x14ac:dyDescent="0.3">
      <c r="A24" s="139" t="s">
        <v>233</v>
      </c>
    </row>
    <row r="25" spans="1:1" x14ac:dyDescent="0.3">
      <c r="A25" s="140" t="s">
        <v>199</v>
      </c>
    </row>
    <row r="26" spans="1:1" x14ac:dyDescent="0.3">
      <c r="A26" s="140" t="s">
        <v>232</v>
      </c>
    </row>
    <row r="27" spans="1:1" x14ac:dyDescent="0.3">
      <c r="A27" s="140" t="s">
        <v>274</v>
      </c>
    </row>
    <row r="28" spans="1:1" x14ac:dyDescent="0.3">
      <c r="A28" s="140" t="s">
        <v>26</v>
      </c>
    </row>
    <row r="29" spans="1:1" x14ac:dyDescent="0.3">
      <c r="A29" s="140" t="s">
        <v>44</v>
      </c>
    </row>
    <row r="30" spans="1:1" x14ac:dyDescent="0.3">
      <c r="A30" s="139" t="s">
        <v>61</v>
      </c>
    </row>
    <row r="31" spans="1:1" x14ac:dyDescent="0.3">
      <c r="A31" s="139" t="s">
        <v>18</v>
      </c>
    </row>
    <row r="32" spans="1:1" x14ac:dyDescent="0.3">
      <c r="A32" s="139" t="s">
        <v>79</v>
      </c>
    </row>
    <row r="33" spans="1:1" x14ac:dyDescent="0.3">
      <c r="A33" s="140" t="s">
        <v>214</v>
      </c>
    </row>
    <row r="34" spans="1:1" x14ac:dyDescent="0.3">
      <c r="A34" s="140" t="s">
        <v>209</v>
      </c>
    </row>
    <row r="35" spans="1:1" x14ac:dyDescent="0.3">
      <c r="A35" s="139" t="s">
        <v>80</v>
      </c>
    </row>
    <row r="36" spans="1:1" x14ac:dyDescent="0.3">
      <c r="A36" s="140" t="s">
        <v>170</v>
      </c>
    </row>
    <row r="37" spans="1:1" x14ac:dyDescent="0.3">
      <c r="A37" s="139" t="s">
        <v>203</v>
      </c>
    </row>
    <row r="38" spans="1:1" x14ac:dyDescent="0.3">
      <c r="A38" s="140" t="s">
        <v>260</v>
      </c>
    </row>
    <row r="39" spans="1:1" x14ac:dyDescent="0.3">
      <c r="A39" s="139" t="s">
        <v>221</v>
      </c>
    </row>
    <row r="40" spans="1:1" x14ac:dyDescent="0.3">
      <c r="A40" s="140" t="s">
        <v>187</v>
      </c>
    </row>
    <row r="41" spans="1:1" x14ac:dyDescent="0.3">
      <c r="A41" s="140" t="s">
        <v>198</v>
      </c>
    </row>
    <row r="42" spans="1:1" x14ac:dyDescent="0.3">
      <c r="A42" s="139" t="s">
        <v>184</v>
      </c>
    </row>
    <row r="43" spans="1:1" x14ac:dyDescent="0.3">
      <c r="A43" s="139" t="s">
        <v>264</v>
      </c>
    </row>
    <row r="44" spans="1:1" x14ac:dyDescent="0.3">
      <c r="A44" s="140" t="s">
        <v>263</v>
      </c>
    </row>
    <row r="45" spans="1:1" x14ac:dyDescent="0.3">
      <c r="A45" s="139" t="s">
        <v>265</v>
      </c>
    </row>
    <row r="46" spans="1:1" x14ac:dyDescent="0.3">
      <c r="A46" s="140" t="s">
        <v>266</v>
      </c>
    </row>
    <row r="47" spans="1:1" x14ac:dyDescent="0.3">
      <c r="A47" s="139" t="s">
        <v>234</v>
      </c>
    </row>
    <row r="48" spans="1:1" x14ac:dyDescent="0.3">
      <c r="A48" s="139" t="s">
        <v>276</v>
      </c>
    </row>
    <row r="49" spans="1:1" x14ac:dyDescent="0.3">
      <c r="A49" s="140" t="s">
        <v>291</v>
      </c>
    </row>
    <row r="50" spans="1:1" x14ac:dyDescent="0.3">
      <c r="A50" s="140" t="s">
        <v>271</v>
      </c>
    </row>
    <row r="51" spans="1:1" x14ac:dyDescent="0.3">
      <c r="A51" s="139" t="s">
        <v>215</v>
      </c>
    </row>
    <row r="52" spans="1:1" x14ac:dyDescent="0.3">
      <c r="A52" s="140" t="s">
        <v>216</v>
      </c>
    </row>
    <row r="53" spans="1:1" x14ac:dyDescent="0.3">
      <c r="A53" s="139" t="s">
        <v>13</v>
      </c>
    </row>
    <row r="54" spans="1:1" x14ac:dyDescent="0.3">
      <c r="A54" s="139" t="s">
        <v>50</v>
      </c>
    </row>
    <row r="55" spans="1:1" x14ac:dyDescent="0.3">
      <c r="A55" s="139" t="s">
        <v>53</v>
      </c>
    </row>
    <row r="56" spans="1:1" x14ac:dyDescent="0.3">
      <c r="A56" s="139" t="s">
        <v>226</v>
      </c>
    </row>
    <row r="57" spans="1:1" x14ac:dyDescent="0.3">
      <c r="A57" s="139" t="s">
        <v>82</v>
      </c>
    </row>
    <row r="58" spans="1:1" x14ac:dyDescent="0.3">
      <c r="A58" s="140" t="s">
        <v>225</v>
      </c>
    </row>
    <row r="59" spans="1:1" x14ac:dyDescent="0.3">
      <c r="A59" s="140" t="s">
        <v>223</v>
      </c>
    </row>
    <row r="60" spans="1:1" x14ac:dyDescent="0.3">
      <c r="A60" s="140" t="s">
        <v>182</v>
      </c>
    </row>
    <row r="61" spans="1:1" x14ac:dyDescent="0.3">
      <c r="A61" s="140" t="s">
        <v>45</v>
      </c>
    </row>
    <row r="62" spans="1:1" x14ac:dyDescent="0.3">
      <c r="A62" s="139" t="s">
        <v>272</v>
      </c>
    </row>
    <row r="63" spans="1:1" x14ac:dyDescent="0.3">
      <c r="A63" s="139" t="s">
        <v>248</v>
      </c>
    </row>
    <row r="64" spans="1:1" x14ac:dyDescent="0.3">
      <c r="A64" s="139" t="s">
        <v>242</v>
      </c>
    </row>
    <row r="65" spans="1:1" x14ac:dyDescent="0.3">
      <c r="A65" s="139" t="s">
        <v>246</v>
      </c>
    </row>
    <row r="66" spans="1:1" x14ac:dyDescent="0.3">
      <c r="A66" s="140" t="s">
        <v>244</v>
      </c>
    </row>
    <row r="67" spans="1:1" x14ac:dyDescent="0.3">
      <c r="A67" s="140" t="s">
        <v>237</v>
      </c>
    </row>
    <row r="68" spans="1:1" x14ac:dyDescent="0.3">
      <c r="A68" s="139" t="s">
        <v>241</v>
      </c>
    </row>
    <row r="69" spans="1:1" x14ac:dyDescent="0.3">
      <c r="A69" s="140" t="s">
        <v>240</v>
      </c>
    </row>
    <row r="70" spans="1:1" x14ac:dyDescent="0.3">
      <c r="A70" s="140" t="s">
        <v>239</v>
      </c>
    </row>
    <row r="71" spans="1:1" x14ac:dyDescent="0.3">
      <c r="A71" s="139" t="s">
        <v>238</v>
      </c>
    </row>
    <row r="72" spans="1:1" x14ac:dyDescent="0.3">
      <c r="A72" s="139" t="s">
        <v>236</v>
      </c>
    </row>
    <row r="73" spans="1:1" x14ac:dyDescent="0.3">
      <c r="A73" s="140" t="s">
        <v>247</v>
      </c>
    </row>
    <row r="74" spans="1:1" x14ac:dyDescent="0.3">
      <c r="A74" s="139" t="s">
        <v>245</v>
      </c>
    </row>
    <row r="75" spans="1:1" x14ac:dyDescent="0.3">
      <c r="A75" s="139" t="s">
        <v>243</v>
      </c>
    </row>
    <row r="76" spans="1:1" x14ac:dyDescent="0.3">
      <c r="A76" s="140" t="s">
        <v>254</v>
      </c>
    </row>
    <row r="77" spans="1:1" x14ac:dyDescent="0.3">
      <c r="A77" s="139" t="s">
        <v>228</v>
      </c>
    </row>
    <row r="78" spans="1:1" x14ac:dyDescent="0.3">
      <c r="A78" s="139" t="s">
        <v>262</v>
      </c>
    </row>
    <row r="79" spans="1:1" x14ac:dyDescent="0.3">
      <c r="A79" s="140" t="s">
        <v>252</v>
      </c>
    </row>
    <row r="80" spans="1:1" x14ac:dyDescent="0.3">
      <c r="A80" s="140" t="s">
        <v>249</v>
      </c>
    </row>
    <row r="81" spans="1:1" x14ac:dyDescent="0.3">
      <c r="A81" s="139" t="s">
        <v>250</v>
      </c>
    </row>
    <row r="82" spans="1:1" x14ac:dyDescent="0.3">
      <c r="A82" s="140" t="s">
        <v>251</v>
      </c>
    </row>
    <row r="83" spans="1:1" x14ac:dyDescent="0.3">
      <c r="A83" s="140" t="s">
        <v>253</v>
      </c>
    </row>
    <row r="84" spans="1:1" x14ac:dyDescent="0.3">
      <c r="A84" s="140" t="s">
        <v>256</v>
      </c>
    </row>
    <row r="85" spans="1:1" x14ac:dyDescent="0.3">
      <c r="A85" s="139" t="s">
        <v>275</v>
      </c>
    </row>
    <row r="86" spans="1:1" x14ac:dyDescent="0.3">
      <c r="A86" s="140" t="s">
        <v>259</v>
      </c>
    </row>
    <row r="87" spans="1:1" x14ac:dyDescent="0.3">
      <c r="A87" s="140" t="s">
        <v>257</v>
      </c>
    </row>
    <row r="88" spans="1:1" x14ac:dyDescent="0.3">
      <c r="A88" s="140" t="s">
        <v>255</v>
      </c>
    </row>
    <row r="89" spans="1:1" x14ac:dyDescent="0.3">
      <c r="A89" s="139" t="s">
        <v>258</v>
      </c>
    </row>
    <row r="90" spans="1:1" x14ac:dyDescent="0.3">
      <c r="A90" s="139" t="s">
        <v>210</v>
      </c>
    </row>
    <row r="91" spans="1:1" x14ac:dyDescent="0.3">
      <c r="A91" s="139" t="s">
        <v>188</v>
      </c>
    </row>
    <row r="92" spans="1:1" x14ac:dyDescent="0.3">
      <c r="A92" s="139" t="s">
        <v>227</v>
      </c>
    </row>
    <row r="93" spans="1:1" x14ac:dyDescent="0.3">
      <c r="A93" s="140" t="s">
        <v>269</v>
      </c>
    </row>
    <row r="94" spans="1:1" x14ac:dyDescent="0.3">
      <c r="A94" s="140" t="s">
        <v>25</v>
      </c>
    </row>
    <row r="95" spans="1:1" x14ac:dyDescent="0.3">
      <c r="A95" s="140" t="s">
        <v>23</v>
      </c>
    </row>
    <row r="96" spans="1:1" x14ac:dyDescent="0.3">
      <c r="A96" s="140" t="s">
        <v>58</v>
      </c>
    </row>
    <row r="97" spans="1:1" x14ac:dyDescent="0.3">
      <c r="A97" s="140" t="s">
        <v>171</v>
      </c>
    </row>
    <row r="98" spans="1:1" x14ac:dyDescent="0.3">
      <c r="A98" s="140" t="s">
        <v>78</v>
      </c>
    </row>
    <row r="99" spans="1:1" x14ac:dyDescent="0.3">
      <c r="A99" s="140" t="s">
        <v>81</v>
      </c>
    </row>
    <row r="100" spans="1:1" x14ac:dyDescent="0.3">
      <c r="A100" s="140" t="s">
        <v>158</v>
      </c>
    </row>
    <row r="101" spans="1:1" x14ac:dyDescent="0.3">
      <c r="A101" s="140" t="s">
        <v>193</v>
      </c>
    </row>
    <row r="102" spans="1:1" x14ac:dyDescent="0.3">
      <c r="A102" s="140" t="s">
        <v>231</v>
      </c>
    </row>
    <row r="103" spans="1:1" x14ac:dyDescent="0.3">
      <c r="A103" s="140" t="s">
        <v>87</v>
      </c>
    </row>
    <row r="104" spans="1:1" x14ac:dyDescent="0.3">
      <c r="A104" s="140" t="s">
        <v>194</v>
      </c>
    </row>
    <row r="105" spans="1:1" x14ac:dyDescent="0.3">
      <c r="A105" s="140" t="s">
        <v>200</v>
      </c>
    </row>
    <row r="106" spans="1:1" x14ac:dyDescent="0.3">
      <c r="A106" s="140" t="s">
        <v>62</v>
      </c>
    </row>
    <row r="107" spans="1:1" x14ac:dyDescent="0.3">
      <c r="A107" s="140" t="s">
        <v>206</v>
      </c>
    </row>
    <row r="108" spans="1:1" x14ac:dyDescent="0.3">
      <c r="A108" s="140" t="s">
        <v>52</v>
      </c>
    </row>
    <row r="109" spans="1:1" x14ac:dyDescent="0.3">
      <c r="A109" s="140" t="s">
        <v>1720</v>
      </c>
    </row>
    <row r="110" spans="1:1" x14ac:dyDescent="0.3">
      <c r="A110" s="140" t="s">
        <v>189</v>
      </c>
    </row>
    <row r="111" spans="1:1" x14ac:dyDescent="0.3">
      <c r="A111" s="140" t="s">
        <v>29</v>
      </c>
    </row>
    <row r="112" spans="1:1" x14ac:dyDescent="0.3">
      <c r="A112" s="140" t="s">
        <v>185</v>
      </c>
    </row>
    <row r="113" spans="1:1" x14ac:dyDescent="0.3">
      <c r="A113" s="140" t="s">
        <v>105</v>
      </c>
    </row>
    <row r="114" spans="1:1" x14ac:dyDescent="0.3">
      <c r="A114" s="140" t="s">
        <v>111</v>
      </c>
    </row>
    <row r="115" spans="1:1" x14ac:dyDescent="0.3">
      <c r="A115" s="140" t="s">
        <v>230</v>
      </c>
    </row>
    <row r="116" spans="1:1" x14ac:dyDescent="0.3">
      <c r="A116" s="140" t="s">
        <v>196</v>
      </c>
    </row>
    <row r="117" spans="1:1" x14ac:dyDescent="0.3">
      <c r="A117" s="140" t="s">
        <v>283</v>
      </c>
    </row>
    <row r="118" spans="1:1" x14ac:dyDescent="0.3">
      <c r="A118" s="140" t="s">
        <v>289</v>
      </c>
    </row>
    <row r="119" spans="1:1" x14ac:dyDescent="0.3">
      <c r="A119" s="140" t="s">
        <v>282</v>
      </c>
    </row>
    <row r="120" spans="1:1" x14ac:dyDescent="0.3">
      <c r="A120" s="140" t="s">
        <v>290</v>
      </c>
    </row>
    <row r="121" spans="1:1" x14ac:dyDescent="0.3">
      <c r="A121" s="139" t="s">
        <v>284</v>
      </c>
    </row>
    <row r="122" spans="1:1" x14ac:dyDescent="0.3">
      <c r="A122" s="139" t="s">
        <v>286</v>
      </c>
    </row>
    <row r="123" spans="1:1" x14ac:dyDescent="0.3">
      <c r="A123" s="139" t="s">
        <v>218</v>
      </c>
    </row>
    <row r="124" spans="1:1" x14ac:dyDescent="0.3">
      <c r="A124" s="140" t="s">
        <v>288</v>
      </c>
    </row>
    <row r="125" spans="1:1" x14ac:dyDescent="0.3">
      <c r="A125" s="139" t="s">
        <v>279</v>
      </c>
    </row>
    <row r="126" spans="1:1" x14ac:dyDescent="0.3">
      <c r="A126" s="140" t="s">
        <v>281</v>
      </c>
    </row>
    <row r="127" spans="1:1" x14ac:dyDescent="0.3">
      <c r="A127" s="140" t="s">
        <v>220</v>
      </c>
    </row>
    <row r="128" spans="1:1" x14ac:dyDescent="0.3">
      <c r="A128" s="139" t="s">
        <v>235</v>
      </c>
    </row>
    <row r="129" spans="1:1" x14ac:dyDescent="0.3">
      <c r="A129" s="139" t="s">
        <v>211</v>
      </c>
    </row>
    <row r="130" spans="1:1" x14ac:dyDescent="0.3">
      <c r="A130" s="140" t="s">
        <v>217</v>
      </c>
    </row>
    <row r="131" spans="1:1" x14ac:dyDescent="0.3">
      <c r="A131" s="140" t="s">
        <v>280</v>
      </c>
    </row>
    <row r="132" spans="1:1" x14ac:dyDescent="0.3">
      <c r="A132" s="139" t="s">
        <v>287</v>
      </c>
    </row>
    <row r="133" spans="1:1" x14ac:dyDescent="0.3">
      <c r="A133" s="140" t="s">
        <v>278</v>
      </c>
    </row>
    <row r="134" spans="1:1" x14ac:dyDescent="0.3">
      <c r="A134" s="139" t="s">
        <v>219</v>
      </c>
    </row>
    <row r="135" spans="1:1" x14ac:dyDescent="0.3">
      <c r="A135" s="140" t="s">
        <v>285</v>
      </c>
    </row>
    <row r="136" spans="1:1" x14ac:dyDescent="0.3">
      <c r="A136" s="139" t="s">
        <v>277</v>
      </c>
    </row>
    <row r="137" spans="1:1" x14ac:dyDescent="0.3">
      <c r="A137" s="140" t="s">
        <v>83</v>
      </c>
    </row>
    <row r="138" spans="1:1" x14ac:dyDescent="0.3">
      <c r="A138" s="139" t="s">
        <v>224</v>
      </c>
    </row>
    <row r="139" spans="1:1" x14ac:dyDescent="0.3">
      <c r="A139" s="139" t="s">
        <v>192</v>
      </c>
    </row>
    <row r="140" spans="1:1" x14ac:dyDescent="0.3">
      <c r="A140" s="140" t="s">
        <v>273</v>
      </c>
    </row>
    <row r="141" spans="1:1" x14ac:dyDescent="0.3">
      <c r="A141" s="139" t="s">
        <v>270</v>
      </c>
    </row>
    <row r="142" spans="1:1" x14ac:dyDescent="0.3">
      <c r="A142" s="139" t="s">
        <v>267</v>
      </c>
    </row>
    <row r="143" spans="1:1" x14ac:dyDescent="0.3">
      <c r="A143" s="139" t="s">
        <v>31</v>
      </c>
    </row>
    <row r="144" spans="1:1" x14ac:dyDescent="0.3">
      <c r="A144" s="139" t="s">
        <v>46</v>
      </c>
    </row>
    <row r="145" spans="1:1" x14ac:dyDescent="0.3">
      <c r="A145" s="139" t="s">
        <v>191</v>
      </c>
    </row>
    <row r="146" spans="1:1" x14ac:dyDescent="0.3">
      <c r="A146" s="139" t="s">
        <v>204</v>
      </c>
    </row>
    <row r="147" spans="1:1" x14ac:dyDescent="0.3">
      <c r="A147" s="140" t="s">
        <v>197</v>
      </c>
    </row>
    <row r="148" spans="1:1" x14ac:dyDescent="0.3">
      <c r="A148" s="140" t="s">
        <v>11</v>
      </c>
    </row>
    <row r="149" spans="1:1" x14ac:dyDescent="0.3">
      <c r="A149" s="173" t="s">
        <v>1721</v>
      </c>
    </row>
    <row r="150" spans="1:1" x14ac:dyDescent="0.3">
      <c r="A150" s="173" t="s">
        <v>1722</v>
      </c>
    </row>
    <row r="151" spans="1:1" x14ac:dyDescent="0.3">
      <c r="A151" s="140" t="s">
        <v>1666</v>
      </c>
    </row>
    <row r="152" spans="1:1" x14ac:dyDescent="0.3">
      <c r="A152" s="140" t="s">
        <v>157</v>
      </c>
    </row>
    <row r="153" spans="1:1" x14ac:dyDescent="0.3">
      <c r="A153" s="140" t="s">
        <v>156</v>
      </c>
    </row>
    <row r="154" spans="1:1" x14ac:dyDescent="0.3">
      <c r="A154" s="140" t="s">
        <v>110</v>
      </c>
    </row>
    <row r="155" spans="1:1" x14ac:dyDescent="0.3">
      <c r="A155" s="140" t="s">
        <v>104</v>
      </c>
    </row>
    <row r="156" spans="1:1" x14ac:dyDescent="0.3">
      <c r="A156" s="140" t="s">
        <v>1723</v>
      </c>
    </row>
    <row r="157" spans="1:1" x14ac:dyDescent="0.3">
      <c r="A157" s="140" t="s">
        <v>1640</v>
      </c>
    </row>
    <row r="158" spans="1:1" x14ac:dyDescent="0.3">
      <c r="A158" s="140" t="s">
        <v>2481</v>
      </c>
    </row>
    <row r="159" spans="1:1" x14ac:dyDescent="0.3">
      <c r="A159" s="140" t="s">
        <v>3480</v>
      </c>
    </row>
    <row r="160" spans="1:1" x14ac:dyDescent="0.3">
      <c r="A160" s="181" t="s">
        <v>4101</v>
      </c>
    </row>
    <row r="161" spans="1:1" x14ac:dyDescent="0.3">
      <c r="A161" s="181" t="s">
        <v>4102</v>
      </c>
    </row>
  </sheetData>
  <phoneticPr fontId="26" type="noConversion"/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Painel</vt:lpstr>
      <vt:lpstr>Fluxo de Caixa </vt:lpstr>
      <vt:lpstr>Consolidado</vt:lpstr>
      <vt:lpstr>Apresentação GMP</vt:lpstr>
      <vt:lpstr>Apoio</vt:lpstr>
      <vt:lpstr>Naturezas Financeiras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SmartBoss Consultoria</cp:lastModifiedBy>
  <cp:lastPrinted>2025-04-17T14:33:10Z</cp:lastPrinted>
  <dcterms:created xsi:type="dcterms:W3CDTF">2019-01-09T16:51:33Z</dcterms:created>
  <dcterms:modified xsi:type="dcterms:W3CDTF">2025-08-18T14:00:02Z</dcterms:modified>
</cp:coreProperties>
</file>